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adme" sheetId="1" r:id="rId4"/>
    <sheet state="visible" name="EMOSE_SAMPLING_DESIGN" sheetId="2" r:id="rId5"/>
    <sheet state="visible" name="EMOSE_SAMPLES_METHODS" sheetId="3" r:id="rId6"/>
    <sheet state="visible" name="EMOSE_SAMPLES_ENVIRONMENT" sheetId="4" r:id="rId7"/>
    <sheet state="visible" name="EMOSE_SAMPLES_EXTRACTION" sheetId="5" r:id="rId8"/>
    <sheet state="visible" name="SEQUENCING RUNS" sheetId="6" r:id="rId9"/>
    <sheet state="visible" name="EBI PRJEB87662 export" sheetId="7" r:id="rId10"/>
    <sheet state="visible" name="SUMMARY" sheetId="8" r:id="rId11"/>
    <sheet state="visible" name="SUMMARY-combined-size-fractions" sheetId="9" r:id="rId12"/>
    <sheet state="visible" name="SUMMARY-ERS-ERR" sheetId="10" r:id="rId13"/>
  </sheets>
  <definedNames>
    <definedName hidden="1" localSheetId="4" name="_xlnm._FilterDatabase">EMOSE_SAMPLES_EXTRACTION!$A$5:$AA$170</definedName>
    <definedName hidden="1" localSheetId="5" name="_xlnm._FilterDatabase">'SEQUENCING RUNS'!$A$5:$AQ$268</definedName>
  </definedNames>
  <calcPr/>
</workbook>
</file>

<file path=xl/sharedStrings.xml><?xml version="1.0" encoding="utf-8"?>
<sst xmlns="http://schemas.openxmlformats.org/spreadsheetml/2006/main" count="22499" uniqueCount="3783">
  <si>
    <t>EMOSE (2017) - Banyuls Experiment - Data - Sample_Registry_20170815.xlsx This file contains details about each sample. It is organised in several worksheets described below:</t>
  </si>
  <si>
    <r>
      <rPr>
        <rFont val="Arial"/>
        <b/>
        <color rgb="FFCC0000"/>
        <sz val="14.0"/>
      </rPr>
      <t>EMOSE_SAMPLING_DESIGN:</t>
    </r>
    <r>
      <rPr>
        <rFont val="Cambria"/>
        <b val="0"/>
        <color rgb="FFCC0000"/>
        <sz val="11.0"/>
      </rPr>
      <t xml:space="preserve"> Indicates which sampling containers (20L) were pooled for the different protocols, and how sampling was designed to increase the odds of getting "true" sampling replicates.</t>
    </r>
  </si>
  <si>
    <r>
      <rPr>
        <rFont val="Arial"/>
        <b/>
        <color rgb="FFCC0000"/>
        <sz val="14.0"/>
      </rPr>
      <t>EMOSE_SAMPLES_METHODS:</t>
    </r>
    <r>
      <rPr>
        <rFont val="Cambria"/>
        <b val="0"/>
        <color rgb="FFCC0000"/>
        <sz val="11.0"/>
      </rPr>
      <t xml:space="preserve"> Provides annotations about each sample, including sampling and filtration methods, type of filters used, volume filtered, filtration time, preservation method, additional comments, and url links to the relevant logsheets (pdf).</t>
    </r>
  </si>
  <si>
    <r>
      <rPr>
        <rFont val="Arial"/>
        <b/>
        <color rgb="FFCC0000"/>
        <sz val="14.0"/>
      </rPr>
      <t>EMOSE_SAMPLES_ENVIRONMENT:</t>
    </r>
    <r>
      <rPr>
        <rFont val="Cambria"/>
        <b val="0"/>
        <color rgb="FFCC0000"/>
        <sz val="11.0"/>
      </rPr>
      <t xml:space="preserve"> Provides annotations about each sample, including geolocation, sampling depth, ENVO terms, and environmental context such as temperature, salinity and flow cytometry counts (virus, prokaryotes and small eukaryotes).</t>
    </r>
  </si>
  <si>
    <r>
      <rPr>
        <rFont val="Arial"/>
        <b/>
        <color rgb="FF00B050"/>
        <sz val="14.0"/>
      </rPr>
      <t>EMOSE_SAMPLES_EXTRACTION:</t>
    </r>
    <r>
      <rPr>
        <rFont val="Cambria"/>
        <b val="0"/>
        <color rgb="FF00B050"/>
        <sz val="11.0"/>
      </rPr>
      <t xml:space="preserve"> Provides annotations about the extraction of each sample, including the plan for analyses (priority list) and the extraction yield (quantity of DNA) for each sample.</t>
    </r>
  </si>
  <si>
    <t>SEQUENCING RUNS:</t>
  </si>
  <si>
    <t xml:space="preserve">On day 1, the 20L-bottles were filled in order (1-75) and were pooled according to this matrix for the 1L, 2.5L, 10L &amp; 100L filtrations in order to minimise the sampling bias of the ship drifting during sampling. </t>
  </si>
  <si>
    <t xml:space="preserve">On day 2, the 20L-bottles were filled in order (1-65) and were pooled according to this matrix for the 100L filtrations in order to minimise the sampling bias of the ship drifting during sampling. </t>
  </si>
  <si>
    <t xml:space="preserve">On day 3, the 20L-bottles were filled in order (1-30) and were pooled according to this matrix for the 100L filtrations in order to minimise the sampling bias of the ship drifting during sampling. </t>
  </si>
  <si>
    <t>bottle #</t>
  </si>
  <si>
    <t>Filtrations 1L, 2.5L and 10L</t>
  </si>
  <si>
    <t>Filtration (R2-1 &gt;20-3-filtrate-0.2) 100L</t>
  </si>
  <si>
    <t>Filtration (R1-1 &gt;3-filtrate-0.2) 100L</t>
  </si>
  <si>
    <t>Filtration (&gt;20-0.8-0.2) 100L</t>
  </si>
  <si>
    <t>Filtration (R2-2 &gt;20-3-filtrate-0.2) 100L</t>
  </si>
  <si>
    <t>Filtrations (R1-1-10 &gt;0.2) 10L</t>
  </si>
  <si>
    <t>Filtration (R1 &gt;20-3-0.2) 100L</t>
  </si>
  <si>
    <t>Filtration (R2-3 &gt;20-3-filtrate-0.2) 100L</t>
  </si>
  <si>
    <t>Filtration (R2-1 &gt;3-filtrate-0.2) 100L</t>
  </si>
  <si>
    <t>Filtration (R2 &gt;20-3-0.2) 100L</t>
  </si>
  <si>
    <t>Filtration (R2-4 &gt;20-3-filtrate-0.2) 100L</t>
  </si>
  <si>
    <t>Filtrations (R2-1-10 &gt;0.2) 10L</t>
  </si>
  <si>
    <t>Filtration (R3 &gt;20-3-0.2) 100L</t>
  </si>
  <si>
    <t>Filtration (R2-5 &gt;20-3-filtrate-0.2) 100L</t>
  </si>
  <si>
    <t>Filtration (R3-1 &gt;3-filtrate-0.2) 100L</t>
  </si>
  <si>
    <t>Filtration (R1-1 &gt;20-3-filtrate-0.2) 100L</t>
  </si>
  <si>
    <t>Filtration (R2-6 &gt;20-3-filtrate-0.2) 100L</t>
  </si>
  <si>
    <t>Filtrations (R3-1-10 &gt;0.2) 10L</t>
  </si>
  <si>
    <t>Filtration (R1-2 &gt;20-3-filtrate-0.2) 100L</t>
  </si>
  <si>
    <t>Filtration (R2-7 &gt;20-3-filtrate-0.2) 100L</t>
  </si>
  <si>
    <t>Filtration (R1-3 &gt;20-3-filtrate-0.2) 100L</t>
  </si>
  <si>
    <t>Filtration (R2-8 &gt;20-3-filtrate-0.2) 100L</t>
  </si>
  <si>
    <t>Filtration (R1-4 &gt;20-3-filtrate-0.2) 100L</t>
  </si>
  <si>
    <t>Filtration (R2-9 &gt;20-3-filtrate-0.2) 100L</t>
  </si>
  <si>
    <t>Filtration (R1-5 &gt;20-3-filtrate-0.2) 100L</t>
  </si>
  <si>
    <t>Filtration (R2-10 &gt;20-3-filtrate-0.2) 100L</t>
  </si>
  <si>
    <t>not used</t>
  </si>
  <si>
    <t>Filtration (R2-11 &gt;20-3-filtrate-0.2) 100L</t>
  </si>
  <si>
    <t>Filtration (R2-12 &gt;20-3-filtrate-0.2) 100L</t>
  </si>
  <si>
    <t>PARAMETER</t>
  </si>
  <si>
    <t>Sample ID</t>
  </si>
  <si>
    <t>Sample title</t>
  </si>
  <si>
    <t>Sample description</t>
  </si>
  <si>
    <t>Campaign label</t>
  </si>
  <si>
    <t>Station label</t>
  </si>
  <si>
    <t>Event label</t>
  </si>
  <si>
    <t>Event device label</t>
  </si>
  <si>
    <t>Event comment</t>
  </si>
  <si>
    <t>Sample material</t>
  </si>
  <si>
    <t>Sample method</t>
  </si>
  <si>
    <t>Sample Method</t>
  </si>
  <si>
    <t>Filtration</t>
  </si>
  <si>
    <t>Sample Repository</t>
  </si>
  <si>
    <t>Sample Comment</t>
  </si>
  <si>
    <t>Uniform resource locator/link to metadata file</t>
  </si>
  <si>
    <t>PI</t>
  </si>
  <si>
    <t>Pesant</t>
  </si>
  <si>
    <t>pesant</t>
  </si>
  <si>
    <t>METHOD</t>
  </si>
  <si>
    <t>used on board to prepare samples (Pesant et al. submitted)</t>
  </si>
  <si>
    <t>reported on logsheets or by data curators</t>
  </si>
  <si>
    <t>published at PANGAEA, Data Publisher for Earth and Environmental Science (www.pangaea.de)</t>
  </si>
  <si>
    <t>COMMENT</t>
  </si>
  <si>
    <t>EMOSE_barcode#</t>
  </si>
  <si>
    <t>EMOSE_event-datetime_station#_event-type_environmental-feature_(depth)_protocol-label_size-fraction_sample-barcode</t>
  </si>
  <si>
    <t>narrative</t>
  </si>
  <si>
    <t>EMOSE_event-datetime_station#_event-type</t>
  </si>
  <si>
    <t>sampling bottles #</t>
  </si>
  <si>
    <t>short label describing the target analysis (BGC=biogeochemistry, IMG=imaging, SEQ=sequencing) and specifics of the methodology and sampling device (N=net, W=pump/bottles/bucket, CW=concentrated by tangential filtration)</t>
  </si>
  <si>
    <t>of replicate samples (EMOSE_barcode#)</t>
  </si>
  <si>
    <t>of aliquots (EMOSE_barcode#), i.e. when the sample material was split into several containers</t>
  </si>
  <si>
    <t>operator</t>
  </si>
  <si>
    <t>lower threshold (in micrometres) of the size fraction</t>
  </si>
  <si>
    <t>device used for the lower threshold of the size fraction</t>
  </si>
  <si>
    <t>upper threshold (in micrometres) of the size fraction</t>
  </si>
  <si>
    <t>device used for the upper threshold of the size fraction</t>
  </si>
  <si>
    <t>sample container description, as per protocol (see Sample Comments for deviations)</t>
  </si>
  <si>
    <t>volume</t>
  </si>
  <si>
    <t>time start</t>
  </si>
  <si>
    <t>time end</t>
  </si>
  <si>
    <t>sample content description, as per protocol (see Sample Comments for deviations)</t>
  </si>
  <si>
    <t>chemical treatment of the processed sample, as per protocol (see Sample Comments for deviations)</t>
  </si>
  <si>
    <t>temperature treatment for storage, as per protocol (see Sample Comments for deviations)</t>
  </si>
  <si>
    <t>value of the sample barcode that was printed on stickers and affixed on logsheets and the sample container</t>
  </si>
  <si>
    <t>as per protocol (see Sample Comments for deviations)</t>
  </si>
  <si>
    <t>about the sample identification</t>
  </si>
  <si>
    <t>about the sampling event</t>
  </si>
  <si>
    <t>about the protocol used to prepare the sample</t>
  </si>
  <si>
    <t>about the sample size-fractionation</t>
  </si>
  <si>
    <t>about the processing time</t>
  </si>
  <si>
    <t>about the sample content</t>
  </si>
  <si>
    <t>about the sample container</t>
  </si>
  <si>
    <t>about the chemical treatment</t>
  </si>
  <si>
    <t>about the temperature treatment</t>
  </si>
  <si>
    <t>of the event logsheet (pdf) where this sample was collected</t>
  </si>
  <si>
    <t>of the wetlab logsheet (pdf) where this sample was recorded</t>
  </si>
  <si>
    <t>Row# / Column#</t>
  </si>
  <si>
    <t>EMOSE_N010000413</t>
  </si>
  <si>
    <t>EMOSE_201705300746Z_DAY1_PUMP_SRF_(3m)_SEQ-(1L-on-sterivex)_W&gt;0.22_N010000413</t>
  </si>
  <si>
    <t>This sample (EMOSE_N010000413) was collected on board the RV Nereis II (Observatoire Oceanologique de Banyuls), using a high volume well pump, in the context of the EMOSE (2017) Inter-Comparison of Marine Plankton Metagenome Analysis Methods. The sampling event (EMOSE_201705300746Z_DAY1_EVENT-PUMP) occurred at position latitudeN=42.486817 and longitudeE=003.168633, on date/time=2017-05-30T07:46Z00, at a depth of 3 m. The sample material was collected in the marine biome (ENVO:00000447) targeting a [SRF] surface water layer (ENVO:00010504). The sample material was size-fractionated and prepared back in the lab using protocol [SEQ-(1L-on-sterivex)_W&gt;0.22] for later detection and identification of biological and molecular entities (nucleotides) by sequencing (SEQ) methods. This sample may be used for example in biodiversity and metagenomics studies of prokaryotes and eukaryotes. This sample has replicate sample(s): EMOSE_N010000990,EMOSE_N010000419</t>
  </si>
  <si>
    <t>EMOSE2017</t>
  </si>
  <si>
    <t>DAY1</t>
  </si>
  <si>
    <t>EMOSE_201705300746Z_DAY1_EVENT-PUMP</t>
  </si>
  <si>
    <t>High volume well pump</t>
  </si>
  <si>
    <t>75x 25L carboys were filled with 20L of unfiltered, whole sea water. Carboys were numbered from 1 to 75 and filled in that order. Carboys were washed with diluted bleach (10%) the day before and rinced abundantly twice with sample water before being filled.</t>
  </si>
  <si>
    <t>sampling-bottle(s)#16</t>
  </si>
  <si>
    <t>SEQ-(1L-on-sterivex)_W&gt;0.22</t>
  </si>
  <si>
    <t>In protocole SEQ-(1L-on-sterivex)_W&gt;0.22, the sample material was not pre-filtered and concentrated on 0.22-micrometres, using a Sterivex filter unit (ref:SVGPB1010) with a Millipore polyethersulfone membrane. A volume of 1 Litres was filtered and the Sterivex filter unit (ref:SVGPB1010) with a Millipore polyethersulfone membrane was packaged in a sterile Whirl-pack bag, treated with no addition of chemicals, labelled with a barcode identification sticker, flash frozen in liquid nitrogen and stored in a freezer at -80 degree Celsius. Note 1: The filtration lasted 14 minutes, starting at 11:04 and ending at 11:18 local time. Note 2: Latex or nitril gloves were used for this protocol. All containers, filter holders and tubing were washed with 0.1% bleach, rinsed with miliQ water. All tweezers are kept clean with ethanol. Note 3: A peristaltic pump was used with a flow rate rendering a pressure of ca. 10-15 psi. Note 4: When the filtration rate decreased considerably, filters were replaced. All filters from one filtration were stored in the same sample container. Note 5: The sample was sent for later analysis to the Genoscope, National Sequencing Centre, Paris, France.</t>
  </si>
  <si>
    <t>EMOSE_N010000990,EMOSE_N010000419</t>
  </si>
  <si>
    <t>none</t>
  </si>
  <si>
    <t>Magalhaes, Pesant, Tomasino</t>
  </si>
  <si>
    <t>Sterivex filter unit (ref:SVGPB1010) with a Millipore polyethersulfone membrane</t>
  </si>
  <si>
    <t>&gt;0.22</t>
  </si>
  <si>
    <t>Whirl-pack bag</t>
  </si>
  <si>
    <t>particulate matter (ENVO:01000060) including planktonic material (ENVO:01000063) on a Millipore polyethersulfone membrane</t>
  </si>
  <si>
    <t>flash-frozen in liquid nitrogen and stored in a freezer at -80 degree Celsius</t>
  </si>
  <si>
    <t>Genoscope, National Sequencing Centre, Paris, France</t>
  </si>
  <si>
    <t>http://store.pangaea.de/Projects/EMOSE2017/LOGSHEETS/EMOSE_201705300746Z_DAY1_EVENT-PUMP.pdf</t>
  </si>
  <si>
    <t>http://store.pangaea.de/Projects/EMOSE2017/LOGSHEETS/EMOSE_201705300746Z_DAY1_WETLAB_wholewater_R01.pdf</t>
  </si>
  <si>
    <t>EMOSE_N010000990</t>
  </si>
  <si>
    <t>EMOSE_201705300746Z_DAY1_PUMP_SRF_(3m)_SEQ-(1L-on-sterivex)_W&gt;0.22_N010000990</t>
  </si>
  <si>
    <t>This sample (EMOSE_N010000990) was collected on board the RV Nereis II (Observatoire Oceanologique de Banyuls), using a high volume well pump, in the context of the EMOSE (2017) Inter-Comparison of Marine Plankton Metagenome Analysis Methods. The sampling event (EMOSE_201705300746Z_DAY1_EVENT-PUMP) occurred at position latitudeN=42.486817 and longitudeE=003.168633, on date/time=2017-05-30T07:46Z00, at a depth of 3 m. The sample material was collected in the marine biome (ENVO:00000447) targeting a [SRF] surface water layer (ENVO:00010504). The sample material was size-fractionated and prepared back in the lab using protocol [SEQ-(1L-on-sterivex)_W&gt;0.22] for later detection and identification of biological and molecular entities (nucleotides) by sequencing (SEQ) methods. This sample may be used for example in biodiversity and metagenomics studies of prokaryotes and eukaryotes. This sample has replicate sample(s): EMOSE_N010000413,EMOSE_N010000419</t>
  </si>
  <si>
    <t>EMOSE_N010000413,EMOSE_N010000419</t>
  </si>
  <si>
    <t>N010000413</t>
  </si>
  <si>
    <t>http://store.pangaea.de/Projects/EMOSE2017/LOGSHEETS/EMOSE_201705300746Z_DAY1_WETLAB_wholewater_R02.pdf</t>
  </si>
  <si>
    <t>EMOSE_N010000419</t>
  </si>
  <si>
    <t>EMOSE_201705300746Z_DAY1_PUMP_SRF_(3m)_SEQ-(1L-on-sterivex)_W&gt;0.22_N010000419</t>
  </si>
  <si>
    <t>This sample (EMOSE_N010000419) was collected on board the RV Nereis II (Observatoire Oceanologique de Banyuls), using a high volume well pump, in the context of the EMOSE (2017) Inter-Comparison of Marine Plankton Metagenome Analysis Methods. The sampling event (EMOSE_201705300746Z_DAY1_EVENT-PUMP) occurred at position latitudeN=42.486817 and longitudeE=003.168633, on date/time=2017-05-30T07:46Z00, at a depth of 3 m. The sample material was collected in the marine biome (ENVO:00000447) targeting a [SRF] surface water layer (ENVO:00010504). The sample material was size-fractionated and prepared back in the lab using protocol [SEQ-(1L-on-sterivex)_W&gt;0.22] for later detection and identification of biological and molecular entities (nucleotides) by sequencing (SEQ) methods. This sample may be used for example in biodiversity and metagenomics studies of prokaryotes and eukaryotes. This sample has replicate sample(s): EMOSE_N010000413,EMOSE_N010000990</t>
  </si>
  <si>
    <t>sampling-bottle(s)#46</t>
  </si>
  <si>
    <t>EMOSE_N010000413,EMOSE_N010000990</t>
  </si>
  <si>
    <t>http://store.pangaea.de/Projects/EMOSE2017/LOGSHEETS/EMOSE_201705300746Z_DAY1_WETLAB_wholewater_R03.pdf</t>
  </si>
  <si>
    <t>EMOSE_N020000414</t>
  </si>
  <si>
    <t>EMOSE_201705300746Z_DAY1_PUMP_SRF_(3m)_SEQ-(2.5L-on-sterivex)_W&gt;0.22_N020000414</t>
  </si>
  <si>
    <t>This sample (EMOSE_N020000414) was created in silico using samples EMOSE_N010000414, EMOSE_N010000416, EMOSE_N010000415 and EMOSE_N010000417. The latter samples were collected on board the RV Nereis II (Observatoire Oceanologique de Banyuls), using a high volume well pump, in the context of the EMOSE (2017) Inter-Comparison of Marine Plankton Metagenome Analysis Methods. The sampling event (EMOSE_201705300746Z_DAY1_EVENT-PUMP) occurred at position latitudeN=42.486817 and longitudeE=003.168633, on date/time=2017-05-30T07:46Z00, at a depth of 3 m. The sample material was collected in the marine biome (ENVO:00000447) targeting a [SRF] surface water layer (ENVO:00010504). The sample material was size-fractionated and prepared back in the lab using protocol [SEQ-(2.5L-on-sterivex)_W&gt;0.22] for later detection and identification of biological and molecular entities (nucleotides) by sequencing (SEQ) methods. The pooled samples were extracted separately and parts of the DNA from each replicate (100 ng each) are pooled before sequencing. This sample may be used for example in biodiversity and metagenomics studies of prokaryotes and eukaryotes. This sample has replicate sample(s): EMOSE_N020000421,EMOSE_N020000991.</t>
  </si>
  <si>
    <t>sampling-bottle(s)#16,46</t>
  </si>
  <si>
    <t>SEQ-(2.5L-on-sterivex)_W&gt;0.22</t>
  </si>
  <si>
    <t>In protocole SEQ-(2.5L-on-sterivex)_W&gt;0.22, the sample material was not pre-filtered and concentrated on 0.22-micrometres, using a Sterivex filter unit (ref:SVGPB1010) with a Millipore polyethersulfone membrane. A volume of 10 Litres was filtered and the Sterivex filter unit (ref:SVGPB1010) with a Millipore polyethersulfone membrane was packaged in a sterile Whirl-pack bag, treated with no addition of chemicals, labelled with a barcode identification sticker, flash frozen in liquid nitrogen and stored in a freezer at -80 degree Celsius. Note 1: The filtration lasted 58 minutes, starting at 11:53 and ending at 12:51 local time. Note 2: Latex or nitril gloves were used for this protocol. All containers, filter holders and tubing were washed with 0.1% bleach, rinsed with miliQ water. All tweezers are kept clean with ethanol. Note 3: A peristaltic pump was used with a flow rate rendering a pressure of ca. 10-15 psi. Note 4: When the filtration rate decreased considerably, filters were replaced. All filters from one filtration were stored in the same sample container. Note 5: The sample was sent for later analysis to the Genoscope, National Sequencing Centre, Paris, France.</t>
  </si>
  <si>
    <t>EMOSE_N020000421,EMOSE_N020000991</t>
  </si>
  <si>
    <t>This sample was created in vitro by combining parts of the DNA material extracted from samples EMOSE_N010000414, EMOSE_N010000415, EMOSE_N010000416, EMOSE_N010000417</t>
  </si>
  <si>
    <t>EMOSE_N010000414</t>
  </si>
  <si>
    <t>EMOSE_201705300746Z_DAY1_PUMP_SRF_(3m)_SEQ-(2.5L-on-sterivex)_W&gt;0.22_N010000414</t>
  </si>
  <si>
    <t>This sample (EMOSE_N010000414) was collected on board the RV Nereis II (Observatoire Oceanologique de Banyuls), using a high volume well pump, in the context of the EMOSE (2017) Inter-Comparison of Marine Plankton Metagenome Analysis Methods. The sampling event (EMOSE_201705300746Z_DAY1_EVENT-PUMP) occurred at position latitudeN=42.486817 and longitudeE=003.168633, on date/time=2017-05-30T07:46Z00, at a depth of 3 m. The sample material was collected in the marine biome (ENVO:00000447) targeting a [SRF] surface water layer (ENVO:00010504). The sample material was size-fractionated and prepared back in the lab using protocol [SEQ-(2.5L-on-sterivex)_W&gt;0.22] for later detection and identification of biological and molecular entities (nucleotides) by sequencing (SEQ) methods. This sample may be used for example in biodiversity and metagenomics studies of prokaryotes and eukaryotes. This sample has replicate sample(s): EMOSE_N010000416,EMOSE_N010000421,EMOSE_N010000423,EMOSE_N010000991,EMOSE_N010000993,EMOSE_N010000415,EMOSE_N010000417,EMOSE_N010000420,EMOSE_N010000422,EMOSE_N010000992,EMOSE_N010000994</t>
  </si>
  <si>
    <t>In protocole SEQ-(2.5L-on-sterivex)_W&gt;0.22, the sample material was not pre-filtered and concentrated on 0.22-micrometres, using a Sterivex filter unit (ref:SVGPB1010) with a Millipore polyethersulfone membrane. A volume of 2.5 Litres was filtered and the Sterivex filter unit (ref:SVGPB1010) with a Millipore polyethersulfone membrane was packaged in a sterile Whirl-pack bag, treated with no addition of chemicals, labelled with a barcode identification sticker, flash frozen in liquid nitrogen and stored in a freezer at -80 degree Celsius. Note 1: The filtration lasted 58 minutes, starting at 11:53 and ending at 12:51 local time. Note 2: Latex or nitril gloves were used for this protocol. All containers, filter holders and tubing were washed with 0.1% bleach, rinsed with miliQ water. All tweezers are kept clean with ethanol. Note 3: A peristaltic pump was used with a flow rate rendering a pressure of ca. 10-15 psi. Note 4: When the filtration rate decreased considerably, filters were replaced. All filters from one filtration were stored in the same sample container. Note 5: The sample was sent for later analysis to the Genoscope, National Sequencing Centre, Paris, France.</t>
  </si>
  <si>
    <t>EMOSE_N010000416,EMOSE_N010000421,EMOSE_N010000423,EMOSE_N010000991,EMOSE_N010000993,EMOSE_N010000415,EMOSE_N010000417,EMOSE_N010000420,EMOSE_N010000422,EMOSE_N010000992,EMOSE_N010000994</t>
  </si>
  <si>
    <t>EMOSE_N010000416</t>
  </si>
  <si>
    <t>EMOSE_201705300746Z_DAY1_PUMP_SRF_(3m)_SEQ-(2.5L-on-sterivex)_W&gt;0.22_N010000416</t>
  </si>
  <si>
    <t>This sample (EMOSE_N010000416) was collected on board the RV Nereis II (Observatoire Oceanologique de Banyuls), using a high volume well pump, in the context of the EMOSE (2017) Inter-Comparison of Marine Plankton Metagenome Analysis Methods. The sampling event (EMOSE_201705300746Z_DAY1_EVENT-PUMP) occurred at position latitudeN=42.486817 and longitudeE=003.168633, on date/time=2017-05-30T07:46Z00, at a depth of 3 m. The sample material was collected in the marine biome (ENVO:00000447) targeting a [SRF] surface water layer (ENVO:00010504). The sample material was size-fractionated and prepared back in the lab using protocol [SEQ-(2.5L-on-sterivex)_W&gt;0.22] for later detection and identification of biological and molecular entities (nucleotides) by sequencing (SEQ) methods. This sample may be used for example in biodiversity and metagenomics studies of prokaryotes and eukaryotes. This sample has replicate sample(s): EMOSE_N010000414,EMOSE_N010000421,EMOSE_N010000423,EMOSE_N010000991,EMOSE_N010000993,EMOSE_N010000415,EMOSE_N010000417,EMOSE_N010000420,EMOSE_N010000422,EMOSE_N010000992,EMOSE_N010000994</t>
  </si>
  <si>
    <t>EMOSE_N010000414,EMOSE_N010000421,EMOSE_N010000423,EMOSE_N010000991,EMOSE_N010000993,EMOSE_N010000415,EMOSE_N010000417,EMOSE_N010000420,EMOSE_N010000422,EMOSE_N010000992,EMOSE_N010000994</t>
  </si>
  <si>
    <t>EMOSE_N010000415</t>
  </si>
  <si>
    <t>EMOSE_201705300746Z_DAY1_PUMP_SRF_(3m)_SEQ-(2.5L-on-sterivex)_W&gt;0.22_N010000415</t>
  </si>
  <si>
    <t>This sample (EMOSE_N010000415) was collected on board the RV Nereis II (Observatoire Oceanologique de Banyuls), using a high volume well pump, in the context of the EMOSE (2017) Inter-Comparison of Marine Plankton Metagenome Analysis Methods. The sampling event (EMOSE_201705300746Z_DAY1_EVENT-PUMP) occurred at position latitudeN=42.486817 and longitudeE=003.168633, on date/time=2017-05-30T07:46Z00, at a depth of 3 m. The sample material was collected in the marine biome (ENVO:00000447) targeting a [SRF] surface water layer (ENVO:00010504). The sample material was size-fractionated and prepared back in the lab using protocol [SEQ-(2.5L-on-sterivex)_W&gt;0.22] for later detection and identification of biological and molecular entities (nucleotides) by sequencing (SEQ) methods. This sample may be used for example in biodiversity and metagenomics studies of prokaryotes and eukaryotes. This sample has replicate sample(s): EMOSE_N010000414,EMOSE_N010000416,EMOSE_N010000421,EMOSE_N010000423,EMOSE_N010000991,EMOSE_N010000993,EMOSE_N010000417,EMOSE_N010000420,EMOSE_N010000422,EMOSE_N010000992,EMOSE_N010000994</t>
  </si>
  <si>
    <t>EMOSE_N010000414,EMOSE_N010000416,EMOSE_N010000421,EMOSE_N010000423,EMOSE_N010000991,EMOSE_N010000993,EMOSE_N010000417,EMOSE_N010000420,EMOSE_N010000422,EMOSE_N010000992,EMOSE_N010000994</t>
  </si>
  <si>
    <t>EMOSE_N010000417</t>
  </si>
  <si>
    <t>EMOSE_201705300746Z_DAY1_PUMP_SRF_(3m)_SEQ-(2.5L-on-sterivex)_W&gt;0.22_N010000417</t>
  </si>
  <si>
    <t>This sample (EMOSE_N010000417) was collected on board the RV Nereis II (Observatoire Oceanologique de Banyuls), using a high volume well pump, in the context of the EMOSE (2017) Inter-Comparison of Marine Plankton Metagenome Analysis Methods. The sampling event (EMOSE_201705300746Z_DAY1_EVENT-PUMP) occurred at position latitudeN=42.486817 and longitudeE=003.168633, on date/time=2017-05-30T07:46Z00, at a depth of 3 m. The sample material was collected in the marine biome (ENVO:00000447) targeting a [SRF] surface water layer (ENVO:00010504). The sample material was size-fractionated and prepared back in the lab using protocol [SEQ-(2.5L-on-sterivex)_W&gt;0.22] for later detection and identification of biological and molecular entities (nucleotides) by sequencing (SEQ) methods. This sample may be used for example in biodiversity and metagenomics studies of prokaryotes and eukaryotes. This sample has replicate sample(s): EMOSE_N010000414,EMOSE_N010000416,EMOSE_N010000421,EMOSE_N010000423,EMOSE_N010000991,EMOSE_N010000993,EMOSE_N010000415,EMOSE_N010000420,EMOSE_N010000422,EMOSE_N010000992,EMOSE_N010000994</t>
  </si>
  <si>
    <t>EMOSE_N010000414,EMOSE_N010000416,EMOSE_N010000421,EMOSE_N010000423,EMOSE_N010000991,EMOSE_N010000993,EMOSE_N010000415,EMOSE_N010000420,EMOSE_N010000422,EMOSE_N010000992,EMOSE_N010000994</t>
  </si>
  <si>
    <t>EMOSE_N020000421</t>
  </si>
  <si>
    <t>EMOSE_201705300746Z_DAY1_PUMP_SRF_(3m)_SEQ-(2.5L-on-sterivex)_W&gt;0.22_N020000421</t>
  </si>
  <si>
    <t>This sample (EMOSE_N020000421) was created in silico using samples EMOSE_N010000421/EMOSE_N010000423/EMOSE_N010000420/EMOSE_N010000422. The latter samples were collected on board the RV Nereis II (Observatoire Oceanologique de Banyuls), using a high volume well pump, in the context of the EMOSE (2017) Inter-Comparison of Marine Plankton Metagenome Analysis Methods. The sampling event (EMOSE_201705300746Z_DAY1_EVENT-PUMP) occurred at position latitudeN=42.486817 and longitudeE=003.168633, on date/time=2017-05-30T07:46Z00, at a depth of 3 m. The sample material was collected in the marine biome (ENVO:00000447) targeting a [SRF] surface water layer (ENVO:00010504). The sample material was size-fractionated and prepared back in the lab using protocol [SEQ-(2.5L-on-sterivex)_W&gt;0.22] for later detection and identification of biological and molecular entities (nucleotides) by sequencing (SEQ) methods. The pooled samples were extracted separately and parts of the DNA from each replicate (100 ng each) are pooled before sequencing. This sample may be used for example in biodiversity and metagenomics studies of prokaryotes and eukaryotes. This sample has replicate sample(s): EMOSE_N020000414,EMOSE_N020000991</t>
  </si>
  <si>
    <t>In protocole SEQ-(2.5L-on-sterivex)_W&gt;0.22, the sample material was not pre-filtered and concentrated on 0.22-micrometres, using a Sterivex filter unit (ref:SVGPB1010) with a Millipore polyethersulfone membrane. A volume of 2.5 Litres was filtered and the Sterivex filter unit (ref:SVGPB1010) with a Millipore polyethersulfone membrane was packaged in a sterile Whirl-pack bag, treated with no addition of chemicals, labelled with a barcode identification sticker, flash frozen in liquid nitrogen and stored in a freezer at -80 degree Celsius. Note 1: The filtration lasted 58 minutes, starting at 13:12 and ending at 14:10 local time. Note 2: Latex or nitril gloves were used for this protocol. All containers, filter holders and tubing were washed with 0.1% bleach, rinsed with miliQ water. All tweezers are kept clean with ethanol. Note 3: A peristaltic pump was used with a flow rate rendering a pressure of ca. 10-15 psi. Note 4: When the filtration rate decreased considerably, filters were replaced. All filters from one filtration were stored in the same sample container. Note 5: The sample was sent for later analysis to the Genoscope, National Sequencing Centre, Paris, France.</t>
  </si>
  <si>
    <t>EMOSE_N020000414,EMOSE_N020000991</t>
  </si>
  <si>
    <t>This sample was created in vitro by combining parts of the DNA material extracted from samples EMOSE_N010000420, EMOSE_N010000421, EMOSE_N010000422, EMOSE_N010000423</t>
  </si>
  <si>
    <t>EMOSE_N010000421</t>
  </si>
  <si>
    <t>EMOSE_201705300746Z_DAY1_PUMP_SRF_(3m)_SEQ-(2.5L-on-sterivex)_W&gt;0.22_N010000421</t>
  </si>
  <si>
    <t>This sample (EMOSE_N010000421) was collected on board the RV Nereis II (Observatoire Oceanologique de Banyuls), using a high volume well pump, in the context of the EMOSE (2017) Inter-Comparison of Marine Plankton Metagenome Analysis Methods. The sampling event (EMOSE_201705300746Z_DAY1_EVENT-PUMP) occurred at position latitudeN=42.486817 and longitudeE=003.168633, on date/time=2017-05-30T07:46Z00, at a depth of 3 m. The sample material was collected in the marine biome (ENVO:00000447) targeting a [SRF] surface water layer (ENVO:00010504). The sample material was size-fractionated and prepared back in the lab using protocol [SEQ-(2.5L-on-sterivex)_W&gt;0.22] for later detection and identification of biological and molecular entities (nucleotides) by sequencing (SEQ) methods. This sample may be used for example in biodiversity and metagenomics studies of prokaryotes and eukaryotes. This sample has replicate sample(s): EMOSE_N010000414,EMOSE_N010000416,EMOSE_N010000423,EMOSE_N010000991,EMOSE_N010000993,EMOSE_N010000415,EMOSE_N010000417,EMOSE_N010000420,EMOSE_N010000422,EMOSE_N010000992,EMOSE_N010000994</t>
  </si>
  <si>
    <t>EMOSE_N010000414,EMOSE_N010000416,EMOSE_N010000423,EMOSE_N010000991,EMOSE_N010000993,EMOSE_N010000415,EMOSE_N010000417,EMOSE_N010000420,EMOSE_N010000422,EMOSE_N010000992,EMOSE_N010000994</t>
  </si>
  <si>
    <t>EMOSE_N010000423</t>
  </si>
  <si>
    <t>EMOSE_201705300746Z_DAY1_PUMP_SRF_(3m)_SEQ-(2.5L-on-sterivex)_W&gt;0.22_N010000423</t>
  </si>
  <si>
    <t>This sample (EMOSE_N010000423) was collected on board the RV Nereis II (Observatoire Oceanologique de Banyuls), using a high volume well pump, in the context of the EMOSE (2017) Inter-Comparison of Marine Plankton Metagenome Analysis Methods. The sampling event (EMOSE_201705300746Z_DAY1_EVENT-PUMP) occurred at position latitudeN=42.486817 and longitudeE=003.168633, on date/time=2017-05-30T07:46Z00, at a depth of 3 m. The sample material was collected in the marine biome (ENVO:00000447) targeting a [SRF] surface water layer (ENVO:00010504). The sample material was size-fractionated and prepared back in the lab using protocol [SEQ-(2.5L-on-sterivex)_W&gt;0.22] for later detection and identification of biological and molecular entities (nucleotides) by sequencing (SEQ) methods. This sample may be used for example in biodiversity and metagenomics studies of prokaryotes and eukaryotes. This sample has replicate sample(s): EMOSE_N010000414,EMOSE_N010000416,EMOSE_N010000421,EMOSE_N010000991,EMOSE_N010000993,EMOSE_N010000415,EMOSE_N010000417,EMOSE_N010000420,EMOSE_N010000422,EMOSE_N010000992,EMOSE_N010000994</t>
  </si>
  <si>
    <t>EMOSE_N010000414,EMOSE_N010000416,EMOSE_N010000421,EMOSE_N010000991,EMOSE_N010000993,EMOSE_N010000415,EMOSE_N010000417,EMOSE_N010000420,EMOSE_N010000422,EMOSE_N010000992,EMOSE_N010000994</t>
  </si>
  <si>
    <t>EMOSE_N010000420</t>
  </si>
  <si>
    <t>EMOSE_201705300746Z_DAY1_PUMP_SRF_(3m)_SEQ-(2.5L-on-sterivex)_W&gt;0.22_N010000420</t>
  </si>
  <si>
    <t>This sample (EMOSE_N010000420) was collected on board the RV Nereis II (Observatoire Oceanologique de Banyuls), using a high volume well pump, in the context of the EMOSE (2017) Inter-Comparison of Marine Plankton Metagenome Analysis Methods. The sampling event (EMOSE_201705300746Z_DAY1_EVENT-PUMP) occurred at position latitudeN=42.486817 and longitudeE=003.168633, on date/time=2017-05-30T07:46Z00, at a depth of 3 m. The sample material was collected in the marine biome (ENVO:00000447) targeting a [SRF] surface water layer (ENVO:00010504). The sample material was size-fractionated and prepared back in the lab using protocol [SEQ-(2.5L-on-sterivex)_W&gt;0.22] for later detection and identification of biological and molecular entities (nucleotides) by sequencing (SEQ) methods. This sample may be used for example in biodiversity and metagenomics studies of prokaryotes and eukaryotes. This sample has replicate sample(s): EMOSE_N010000414,EMOSE_N010000416,EMOSE_N010000421,EMOSE_N010000423,EMOSE_N010000991,EMOSE_N010000993,EMOSE_N010000415,EMOSE_N010000417,EMOSE_N010000422,EMOSE_N010000992,EMOSE_N010000994</t>
  </si>
  <si>
    <t>EMOSE_N010000414,EMOSE_N010000416,EMOSE_N010000421,EMOSE_N010000423,EMOSE_N010000991,EMOSE_N010000993,EMOSE_N010000415,EMOSE_N010000417,EMOSE_N010000422,EMOSE_N010000992,EMOSE_N010000994</t>
  </si>
  <si>
    <t>EMOSE_N010000422</t>
  </si>
  <si>
    <t>EMOSE_201705300746Z_DAY1_PUMP_SRF_(3m)_SEQ-(2.5L-on-sterivex)_W&gt;0.22_N010000422</t>
  </si>
  <si>
    <t>This sample (EMOSE_N010000422) was collected on board the RV Nereis II (Observatoire Oceanologique de Banyuls), using a high volume well pump, in the context of the EMOSE (2017) Inter-Comparison of Marine Plankton Metagenome Analysis Methods. The sampling event (EMOSE_201705300746Z_DAY1_EVENT-PUMP) occurred at position latitudeN=42.486817 and longitudeE=003.168633, on date/time=2017-05-30T07:46Z00, at a depth of 3 m. The sample material was collected in the marine biome (ENVO:00000447) targeting a [SRF] surface water layer (ENVO:00010504). The sample material was size-fractionated and prepared back in the lab using protocol [SEQ-(2.5L-on-sterivex)_W&gt;0.22] for later detection and identification of biological and molecular entities (nucleotides) by sequencing (SEQ) methods. This sample may be used for example in biodiversity and metagenomics studies of prokaryotes and eukaryotes. This sample has replicate sample(s): EMOSE_N010000414,EMOSE_N010000416,EMOSE_N010000421,EMOSE_N010000423,EMOSE_N010000991,EMOSE_N010000993,EMOSE_N010000415,EMOSE_N010000417,EMOSE_N010000420,EMOSE_N010000992,EMOSE_N010000994</t>
  </si>
  <si>
    <t>EMOSE_N010000414,EMOSE_N010000416,EMOSE_N010000421,EMOSE_N010000423,EMOSE_N010000991,EMOSE_N010000993,EMOSE_N010000415,EMOSE_N010000417,EMOSE_N010000420,EMOSE_N010000992,EMOSE_N010000994</t>
  </si>
  <si>
    <t>EMOSE_N020000991</t>
  </si>
  <si>
    <t>EMOSE_201705300746Z_DAY1_PUMP_SRF_(3m)_SEQ-(2.5L-on-sterivex)_W&gt;0.22_N020000991</t>
  </si>
  <si>
    <t>This sample (EMOSE_N020000991) was created in silico using samples EMOSE_N010000991, EMOSE_N010000993, EMOSE_N010000992 and EMOSE_N010000994. The latter samples were collected on board the RV Nereis II (Observatoire Oceanologique de Banyuls), using a high volume well pump, in the context of the EMOSE (2017) Inter-Comparison of Marine Plankton Metagenome Analysis Methods. The sampling event (EMOSE_201705300746Z_DAY1_EVENT-PUMP) occurred at position latitudeN=42.486817 and longitudeE=003.168633, on date/time=2017-05-30T07:46Z00, at a depth of 3 m. The sample material was collected in the marine biome (ENVO:00000447) targeting a [SRF] surface water layer (ENVO:00010504). The sample material was size-fractionated and prepared back in the lab using protocol [SEQ-(2.5L-on-sterivex)_W&gt;0.22] for later detection and identification of biological and molecular entities (nucleotides) by sequencing (SEQ) methods. The pooled samples were extracted separately and parts of the DNA from each replicate (100 ng each) are pooled (R01.1-R01.4) before sequencing. This sample may be used for example in biodiversity and metagenomics studies of prokaryotes and eukaryotes. This sample has replicate sample(s): EMOSE_N020000421,EMOSE_N020000414</t>
  </si>
  <si>
    <t>In protocole SEQ-(2.5L-on-sterivex)_W&gt;0.22, the sample material was not pre-filtered and concentrated on 0.22-micrometres, using a Sterivex filter unit (ref:SVGPB1010) with a Millipore polyethersulfone membrane. A volume of 2.5 Litres was filtered and the Sterivex filter unit (ref:SVGPB1010) with a Millipore polyethersulfone membrane was packaged in a sterile Whirl-pack bag, treated with no addition of chemicals, labelled with a barcode identification sticker, flash frozen in liquid nitrogen and stored in a freezer at -80 degree Celsius. Note 1: The filtration lasted 54 minutes, starting at 14:26 and ending at 15:20 local time. Note 2: Latex or nitril gloves were used for this protocol. All containers, filter holders and tubing were washed with 0.1% bleach, rinsed with miliQ water. All tweezers are kept clean with ethanol. Note 3: A peristaltic pump was used with a flow rate rendering a pressure of ca. 10-15 psi. Note 4: When the filtration rate decreased considerably, filters were replaced. All filters from one filtration were stored in the same sample container. Note 5: The sample was sent for later analysis to the Genoscope, National Sequencing Centre, Paris, France.</t>
  </si>
  <si>
    <t>EMOSE_N020000421,EMOSE_N020000414</t>
  </si>
  <si>
    <t>This sample was created in vitro by combining parts of the DNA material extracted from samples EMOSE_N010000991, EMOSE_N010000992, EMOSE_N010000993, EMOSE_N010000994</t>
  </si>
  <si>
    <t>EMOSE_N010000991</t>
  </si>
  <si>
    <t>EMOSE_201705300746Z_DAY1_PUMP_SRF_(3m)_SEQ-(2.5L-on-sterivex)_W&gt;0.22_N010000991</t>
  </si>
  <si>
    <t>This sample (EMOSE_N010000991) was collected on board the RV Nereis II (Observatoire Oceanologique de Banyuls), using a high volume well pump, in the context of the EMOSE (2017) Inter-Comparison of Marine Plankton Metagenome Analysis Methods. The sampling event (EMOSE_201705300746Z_DAY1_EVENT-PUMP) occurred at position latitudeN=42.486817 and longitudeE=003.168633, on date/time=2017-05-30T07:46Z00, at a depth of 3 m. The sample material was collected in the marine biome (ENVO:00000447) targeting a [SRF] surface water layer (ENVO:00010504). The sample material was size-fractionated and prepared back in the lab using protocol [SEQ-(2.5L-on-sterivex)_W&gt;0.22] for later detection and identification of biological and molecular entities (nucleotides) by sequencing (SEQ) methods. This sample may be used for example in biodiversity and metagenomics studies of prokaryotes and eukaryotes. This sample has replicate sample(s): EMOSE_N010000414,EMOSE_N010000416,EMOSE_N010000421,EMOSE_N010000423,EMOSE_N010000993,EMOSE_N010000415,EMOSE_N010000417,EMOSE_N010000420,EMOSE_N010000422,EMOSE_N010000992,EMOSE_N010000994</t>
  </si>
  <si>
    <t>EMOSE_N010000414,EMOSE_N010000416,EMOSE_N010000421,EMOSE_N010000423,EMOSE_N010000993,EMOSE_N010000415,EMOSE_N010000417,EMOSE_N010000420,EMOSE_N010000422,EMOSE_N010000992,EMOSE_N010000994</t>
  </si>
  <si>
    <t>EMOSE_N010000993</t>
  </si>
  <si>
    <t>EMOSE_201705300746Z_DAY1_PUMP_SRF_(3m)_SEQ-(2.5L-on-sterivex)_W&gt;0.22_N010000993</t>
  </si>
  <si>
    <t>This sample (EMOSE_N010000993) was collected on board the RV Nereis II (Observatoire Oceanologique de Banyuls), using a high volume well pump, in the context of the EMOSE (2017) Inter-Comparison of Marine Plankton Metagenome Analysis Methods. The sampling event (EMOSE_201705300746Z_DAY1_EVENT-PUMP) occurred at position latitudeN=42.486817 and longitudeE=003.168633, on date/time=2017-05-30T07:46Z00, at a depth of 3 m. The sample material was collected in the marine biome (ENVO:00000447) targeting a [SRF] surface water layer (ENVO:00010504). The sample material was size-fractionated and prepared back in the lab using protocol [SEQ-(2.5L-on-sterivex)_W&gt;0.22] for later detection and identification of biological and molecular entities (nucleotides) by sequencing (SEQ) methods. This sample may be used for example in biodiversity and metagenomics studies of prokaryotes and eukaryotes. This sample has replicate sample(s): EMOSE_N010000414,EMOSE_N010000416,EMOSE_N010000421,EMOSE_N010000423,EMOSE_N010000991,EMOSE_N010000415,EMOSE_N010000417,EMOSE_N010000420,EMOSE_N010000422,EMOSE_N010000992,EMOSE_N010000994</t>
  </si>
  <si>
    <t>EMOSE_N010000414,EMOSE_N010000416,EMOSE_N010000421,EMOSE_N010000423,EMOSE_N010000991,EMOSE_N010000415,EMOSE_N010000417,EMOSE_N010000420,EMOSE_N010000422,EMOSE_N010000992,EMOSE_N010000994</t>
  </si>
  <si>
    <t>EMOSE_N010000992</t>
  </si>
  <si>
    <t>EMOSE_201705300746Z_DAY1_PUMP_SRF_(3m)_SEQ-(2.5L-on-sterivex)_W&gt;0.22_N010000992</t>
  </si>
  <si>
    <t>This sample (EMOSE_N010000992) was collected on board the RV Nereis II (Observatoire Oceanologique de Banyuls), using a high volume well pump, in the context of the EMOSE (2017) Inter-Comparison of Marine Plankton Metagenome Analysis Methods. The sampling event (EMOSE_201705300746Z_DAY1_EVENT-PUMP) occurred at position latitudeN=42.486817 and longitudeE=003.168633, on date/time=2017-05-30T07:46Z00, at a depth of 3 m. The sample material was collected in the marine biome (ENVO:00000447) targeting a [SRF] surface water layer (ENVO:00010504). The sample material was size-fractionated and prepared back in the lab using protocol [SEQ-(2.5L-on-sterivex)_W&gt;0.22] for later detection and identification of biological and molecular entities (nucleotides) by sequencing (SEQ) methods. This sample may be used for example in biodiversity and metagenomics studies of prokaryotes and eukaryotes. This sample has replicate sample(s): EMOSE_N010000414,EMOSE_N010000416,EMOSE_N010000421,EMOSE_N010000423,EMOSE_N010000991,EMOSE_N010000993,EMOSE_N010000415,EMOSE_N010000417,EMOSE_N010000420,EMOSE_N010000422,EMOSE_N010000994</t>
  </si>
  <si>
    <t>EMOSE_N010000414,EMOSE_N010000416,EMOSE_N010000421,EMOSE_N010000423,EMOSE_N010000991,EMOSE_N010000993,EMOSE_N010000415,EMOSE_N010000417,EMOSE_N010000420,EMOSE_N010000422,EMOSE_N010000994</t>
  </si>
  <si>
    <t>EMOSE_N010000994</t>
  </si>
  <si>
    <t>EMOSE_201705300746Z_DAY1_PUMP_SRF_(3m)_SEQ-(2.5L-on-sterivex)_W&gt;0.22_N010000994</t>
  </si>
  <si>
    <t>This sample (EMOSE_N010000994) was collected on board the RV Nereis II (Observatoire Oceanologique de Banyuls), using a high volume well pump, in the context of the EMOSE (2017) Inter-Comparison of Marine Plankton Metagenome Analysis Methods. The sampling event (EMOSE_201705300746Z_DAY1_EVENT-PUMP) occurred at position latitudeN=42.486817 and longitudeE=003.168633, on date/time=2017-05-30T07:46Z00, at a depth of 3 m. The sample material was collected in the marine biome (ENVO:00000447) targeting a [SRF] surface water layer (ENVO:00010504). The sample material was size-fractionated and prepared back in the lab using protocol [SEQ-(2.5L-on-sterivex)_W&gt;0.22] for later detection and identification of biological and molecular entities (nucleotides) by sequencing (SEQ) methods. This sample may be used for example in biodiversity and metagenomics studies of prokaryotes and eukaryotes. This sample has replicate sample(s): EMOSE_N010000414,EMOSE_N010000416,EMOSE_N010000421,EMOSE_N010000423,EMOSE_N010000991,EMOSE_N010000993,EMOSE_N010000415,EMOSE_N010000417,EMOSE_N010000420,EMOSE_N010000422,EMOSE_N010000992</t>
  </si>
  <si>
    <t>EMOSE_N010000414,EMOSE_N010000416,EMOSE_N010000421,EMOSE_N010000423,EMOSE_N010000991,EMOSE_N010000993,EMOSE_N010000415,EMOSE_N010000417,EMOSE_N010000420,EMOSE_N010000422,EMOSE_N010000992</t>
  </si>
  <si>
    <t>EMOSE_N010000418</t>
  </si>
  <si>
    <t>EMOSE_201705300746Z_DAY1_PUMP_SRF_(3m)_SEQ-(10L-on-membrane)_W&gt;0.22_N010000418</t>
  </si>
  <si>
    <t>This sample (EMOSE_N010000418) was collected on board the RV Nereis II (Observatoire Oceanologique de Banyuls), using a high volume well pump, in the context of the EMOSE (2017) Inter-Comparison of Marine Plankton Metagenome Analysis Methods. The sampling event (EMOSE_201705300746Z_DAY1_EVENT-PUMP) occurred at position latitudeN=42.486817 and longitudeE=003.168633, on date/time=2017-05-30T07:46Z00, at a depth of 3 m. The sample material was collected in the marine biome (ENVO:00000447) targeting a [SRF] surface water layer (ENVO:00010504). The sample material was size-fractionated and prepared back in the lab using protocol [SEQ-(10L-on-membrane)_W&gt;0.22] for later detection and identification of biological and molecular entities (nucleotides) by sequencing (SEQ) methods. This sample may be used for example in biodiversity and metagenomics studies of prokaryotes and eukaryotes. This sample has replicate sample(s): EMOSE_N010000424,EMOSE_N010000407</t>
  </si>
  <si>
    <t>sampling-bottle(s)#1</t>
  </si>
  <si>
    <t>SEQ-(10L-on-membrane)_W&gt;0.22</t>
  </si>
  <si>
    <t>In protocole SEQ-(10L-on-membrane)_W&gt;0.22, the sample material was not pre-filtered and concentrated on 0.22-micrometres, using a 142-mm-diameter Millipore polyethersulfone Express Plus membrane filter (ref:GPWP14250). A volume of 10 Litres was filtered and the 142-mm-diameter Millipore polyethersulfone Express Plus membrane filter (ref:GPWP14250) was packaged in a sterile 5-mL cryotube, treated with no addition of chemicals, labelled with a barcode identification sticker, flash frozen in liquid nitrogen and stored in a freezer at -80 degree Celsius. Note 1: The filtration lasted 5 minutes, starting at 11:29 and ending at 11:34 local time. Note 2: Latex or nitril gloves were used for this protocol. All containers, filter holders and tubing were washed with 0.1% bleach, rinsed with miliQ water. All tweezers are kept clean with ethanol. Note 3: A peristaltic pump was used with a flow rate rendering a pressure of ca. 10-15 psi. Note 4: When the filtration rate decreased considerably, filters were replaced. All filters from one filtration were stored in the same sample container. Note 5: The sample was sent for later analysis to the Genoscope, National Sequencing Centre, Paris, France.</t>
  </si>
  <si>
    <t>EMOSE_N010000424,EMOSE_N010000407</t>
  </si>
  <si>
    <t>142-mm-diameter Millipore polyethersulfone Express Plus membrane filter (ref:GPWP14250)</t>
  </si>
  <si>
    <t>5-mL cryotube</t>
  </si>
  <si>
    <t>particulate matter (ENVO:01000060) including planktonic material (ENVO:01000063) on a 142-mm-diameter Millipore polyethersulfone Express Plus membrane filter (ref:GPWP14250)</t>
  </si>
  <si>
    <t>EMOSE_N010000424</t>
  </si>
  <si>
    <t>EMOSE_201705300746Z_DAY1_PUMP_SRF_(3m)_SEQ-(10L-on-membrane)_W&gt;0.22_N010000424</t>
  </si>
  <si>
    <t>This sample (EMOSE_N010000424) was collected on board the RV Nereis II (Observatoire Oceanologique de Banyuls), using a high volume well pump, in the context of the EMOSE (2017) Inter-Comparison of Marine Plankton Metagenome Analysis Methods. The sampling event (EMOSE_201705300746Z_DAY1_EVENT-PUMP) occurred at position latitudeN=42.486817 and longitudeE=003.168633, on date/time=2017-05-30T07:46Z00, at a depth of 3 m. The sample material was collected in the marine biome (ENVO:00000447) targeting a [SRF] surface water layer (ENVO:00010504). The sample material was size-fractionated and prepared back in the lab using protocol [SEQ-(10L-on-membrane)_W&gt;0.22] for later detection and identification of biological and molecular entities (nucleotides) by sequencing (SEQ) methods. This sample may be used for example in biodiversity and metagenomics studies of prokaryotes and eukaryotes. This sample has replicate sample(s): EMOSE_N010000418,EMOSE_N010000407</t>
  </si>
  <si>
    <t>In protocole SEQ-(10L-on-membrane)_W&gt;0.22, the sample material was not pre-filtered and concentrated on 0.22-micrometres, using a 142-mm-diameter Millipore polyethersulfone Express Plus membrane filter (ref:GPWP14250). A volume of 10 Litres was filtered and the 142-mm-diameter Millipore polyethersulfone Express Plus membrane filter (ref:GPWP14250) was packaged in a sterile 5-mL cryotube, treated with no addition of chemicals, labelled with a barcode identification sticker, flash frozen in liquid nitrogen and stored in a freezer at -80 degree Celsius. Note 1: The filtration lasted 7 minutes, starting at 12:02 and ending at 12:09 local time. Note 2: Latex or nitril gloves were used for this protocol. All containers, filter holders and tubing were washed with 0.1% bleach, rinsed with miliQ water. All tweezers are kept clean with ethanol. Note 3: A peristaltic pump was used with a flow rate rendering a pressure of ca. 10-15 psi. Note 4: When the filtration rate decreased considerably, filters were replaced. All filters from one filtration were stored in the same sample container. Note 5: The sample was sent for later analysis to the Genoscope, National Sequencing Centre, Paris, France.</t>
  </si>
  <si>
    <t>EMOSE_N010000418,EMOSE_N010000407</t>
  </si>
  <si>
    <t>EMOSE_N010000407</t>
  </si>
  <si>
    <t>EMOSE_201705300746Z_DAY1_PUMP_SRF_(3m)_SEQ-(10L-on-membrane)_W&gt;0.22_N010000407</t>
  </si>
  <si>
    <t>This sample (EMOSE_N010000407) was collected on board the RV Nereis II (Observatoire Oceanologique de Banyuls), using a high volume well pump, in the context of the EMOSE (2017) Inter-Comparison of Marine Plankton Metagenome Analysis Methods. The sampling event (EMOSE_201705300746Z_DAY1_EVENT-PUMP) occurred at position latitudeN=42.486817 and longitudeE=003.168633, on date/time=2017-05-30T07:46Z00, at a depth of 3 m. The sample material was collected in the marine biome (ENVO:00000447) targeting a [SRF] surface water layer (ENVO:00010504). The sample material was size-fractionated and prepared back in the lab using protocol [SEQ-(10L-on-membrane)_W&gt;0.22] for later detection and identification of biological and molecular entities (nucleotides) by sequencing (SEQ) methods. This sample may be used for example in biodiversity and metagenomics studies of prokaryotes and eukaryotes. This sample has replicate sample(s): EMOSE_N010000418,EMOSE_N010000424</t>
  </si>
  <si>
    <t>In protocole SEQ-(10L-on-membrane)_W&gt;0.22, the sample material was not pre-filtered and concentrated on 0.22-micrometres, using a 142-mm-diameter Millipore polyethersulfone Express Plus membrane filter (ref:GPWP14250). A volume of 10 Litres was filtered and the 142-mm-diameter Millipore polyethersulfone Express Plus membrane filter (ref:GPWP14250) was packaged in a sterile 5-mL cryotube, treated with no addition of chemicals, labelled with a barcode identification sticker, flash frozen in liquid nitrogen and stored in a freezer at -80 degree Celsius. Note 1: The filtration lasted 6 minutes, starting at 12:37 and ending at 12:43 local time. Note 2: Latex or nitril gloves were used for this protocol. All containers, filter holders and tubing were washed with 0.1% bleach, rinsed with miliQ water. All tweezers are kept clean with ethanol. Note 3: A peristaltic pump was used with a flow rate rendering a pressure of ca. 10-15 psi. Note 4: When the filtration rate decreased considerably, filters were replaced. All filters from one filtration were stored in the same sample container. Note 5: The sample was sent for later analysis to the Genoscope, National Sequencing Centre, Paris, France.</t>
  </si>
  <si>
    <t>EMOSE_N010000418,EMOSE_N010000424</t>
  </si>
  <si>
    <t>EMOSE_N010000995 and EMOSE_N010000407 were interverted (filter in the wrong tube)… disregard what is written on the tube… the registry was corrected</t>
  </si>
  <si>
    <t>EMOSE_N010000368</t>
  </si>
  <si>
    <t>EMOSE_201705300746Z_DAY1_PUMP_SRF_(3m)_SEQ-(10L-on-membrane)_W0.22-3_N010000368</t>
  </si>
  <si>
    <t>This sample (EMOSE_N010000368) was collected on board the RV Nereis II (Observatoire Oceanologique de Banyuls), using a high volume well pump, in the context of the EMOSE (2017) Inter-Comparison of Marine Plankton Metagenome Analysis Methods. The sampling event (EMOSE_201705300746Z_DAY1_EVENT-PUMP) occurred at position latitudeN=42.486817 and longitudeE=003.168633, on date/time=2017-05-30T07:46Z00, at a depth of 3 m. The sample material was collected in the marine biome (ENVO:00000447) targeting a [SRF] surface water layer (ENVO:00010504). The sample material was size-fractionated and prepared back in the lab using protocol [SEQ-(10L-on-membrane)_W0.22-3] for later detection and identification of biological and molecular entities (nucleotides) by sequencing (SEQ) methods. This sample may be used for example in biodiversity and metagenomics studies of prokaryotes and eukaryotes. This sample has replicate sample(s): EMOSE_N010000401,EMOSE_N010000995</t>
  </si>
  <si>
    <t>sampling-bottle(s)#31</t>
  </si>
  <si>
    <t>SEQ-(10L-on-membrane)_W0.22-3</t>
  </si>
  <si>
    <t>In protocole SEQ-(10L-on-membrane)_W0.22-3, the sample material was pre-filtered on 3-micrometres, using a 142-mm-diameter Millipore polycarbonate membrane filter (ref:TSTP14250), and concentrated on 0.22-micrometres, using a 142-mm-diameter Millipore polyethersulfone Express Plus membrane filter (ref:GPWP14250). A volume of 10 Litres was filtered and the 142-mm-diameter Millipore polyethersulfone Express Plus membrane filter (ref:GPWP14250) was packaged in a sterile 5-mL cryotube, treated with no addition of chemicals, labelled with a barcode identification sticker, flash frozen in liquid nitrogen and stored in a freezer at -80 degree Celsius. Note 1: The filtration lasted 5 minutes, starting at 11:30 and ending at 11:35 local time. Note 2: Latex or nitril gloves were used for this protocol. All containers, filter holders and tubing were washed with 0.1% bleach, rinsed with miliQ water. All tweezers are kept clean with ethanol. Note 3: A peristaltic pump was used with a flow rate rendering a pressure of ca. 10-15 psi. Note 4: When the filtration rate decreased considerably, filters were replaced. All filters from one filtration were stored in the same sample container. Note 5: The sample was sent for later analysis to the Genoscope, National Sequencing Centre, Paris, France.</t>
  </si>
  <si>
    <t>EMOSE_N010000401,EMOSE_N010000995</t>
  </si>
  <si>
    <t>142-mm-diameter Millipore polycarbonate membrane filter (ref:TSTP14250)</t>
  </si>
  <si>
    <t>http://store.pangaea.de/Projects/EMOSE2017/LOGSHEETS/EMOSE_201705300746Z_DAY1_WETLAB_size-fractionated_10-100L_R01.pdf</t>
  </si>
  <si>
    <t>EMOSE_N010000401</t>
  </si>
  <si>
    <t>EMOSE_201705300746Z_DAY1_PUMP_SRF_(3m)_SEQ-(10L-on-membrane)_W0.22-3_N010000401</t>
  </si>
  <si>
    <t>This sample (EMOSE_N010000401) was collected on board the RV Nereis II (Observatoire Oceanologique de Banyuls), using a high volume well pump, in the context of the EMOSE (2017) Inter-Comparison of Marine Plankton Metagenome Analysis Methods. The sampling event (EMOSE_201705300746Z_DAY1_EVENT-PUMP) occurred at position latitudeN=42.486817 and longitudeE=003.168633, on date/time=2017-05-30T07:46Z00, at a depth of 3 m. The sample material was collected in the marine biome (ENVO:00000447) targeting a [SRF] surface water layer (ENVO:00010504). The sample material was size-fractionated and prepared back in the lab using protocol [SEQ-(10L-on-membrane)_W0.22-3] for later detection and identification of biological and molecular entities (nucleotides) by sequencing (SEQ) methods. This sample may be used for example in biodiversity and metagenomics studies of prokaryotes and eukaryotes. This sample has replicate sample(s): EMOSE_N010000368,EMOSE_N010000995</t>
  </si>
  <si>
    <t>In protocole SEQ-(10L-on-membrane)_W0.22-3, the sample material was pre-filtered on 3-micrometres, using a 142-mm-diameter Millipore polycarbonate membrane filter (ref:TSTP14250), and concentrated on 0.22-micrometres, using a 142-mm-diameter Millipore polyethersulfone Express Plus membrane filter (ref:GPWP14250). A volume of 10 Litres was filtered and the 142-mm-diameter Millipore polyethersulfone Express Plus membrane filter (ref:GPWP14250) was packaged in a sterile 5-mL cryotube, treated with no addition of chemicals, labelled with a barcode identification sticker, flash frozen in liquid nitrogen and stored in a freezer at -80 degree Celsius. Note 1: The filtration lasted 7 minutes, starting at 12:03 and ending at 12:10 local time. Note 2: Latex or nitril gloves were used for this protocol. All containers, filter holders and tubing were washed with 0.1% bleach, rinsed with miliQ water. All tweezers are kept clean with ethanol. Note 3: A peristaltic pump was used with a flow rate rendering a pressure of ca. 10-15 psi. Note 4: When the filtration rate decreased considerably, filters were replaced. All filters from one filtration were stored in the same sample container. Note 5: The sample was sent for later analysis to the Genoscope, National Sequencing Centre, Paris, France.</t>
  </si>
  <si>
    <t>EMOSE_N010000368,EMOSE_N010000995</t>
  </si>
  <si>
    <t>http://store.pangaea.de/Projects/EMOSE2017/LOGSHEETS/EMOSE_201705300746Z_DAY1_WETLAB_size-fractionated_10-100L_R02.pdf</t>
  </si>
  <si>
    <t>EMOSE_N010000995</t>
  </si>
  <si>
    <t>EMOSE_201705300746Z_DAY1_PUMP_SRF_(3m)_SEQ-(10L-on-membrane)_W0.22-3_N010000995</t>
  </si>
  <si>
    <t>This sample (EMOSE_N010000995) was collected on board the RV Nereis II (Observatoire Oceanologique de Banyuls), using a high volume well pump, in the context of the EMOSE (2017) Inter-Comparison of Marine Plankton Metagenome Analysis Methods. The sampling event (EMOSE_201705300746Z_DAY1_EVENT-PUMP) occurred at position latitudeN=42.486817 and longitudeE=003.168633, on date/time=2017-05-30T07:46Z00, at a depth of 3 m. The sample material was collected in the marine biome (ENVO:00000447) targeting a [SRF] surface water layer (ENVO:00010504). The sample material was size-fractionated and prepared back in the lab using protocol [SEQ-(10L-on-membrane)_W0.22-3] for later detection and identification of biological and molecular entities (nucleotides) by sequencing (SEQ) methods. This sample may be used for example in biodiversity and metagenomics studies of prokaryotes and eukaryotes. This sample has replicate sample(s): EMOSE_N010000368,EMOSE_N010000401</t>
  </si>
  <si>
    <t>sampling-bottle(s)#61</t>
  </si>
  <si>
    <t>In protocole SEQ-(10L-on-membrane)_W0.22-3, the sample material was pre-filtered on 3-micrometres, using a 142-mm-diameter Millipore polycarbonate membrane filter (ref:TSTP14250), and concentrated on 0.22-micrometres, using a 142-mm-diameter Millipore polyethersulfone Express Plus membrane filter (ref:GPWP14250). A volume of 10 Litres was filtered and the 142-mm-diameter Millipore polyethersulfone Express Plus membrane filter (ref:GPWP14250) was packaged in a sterile 5-mL cryotube, treated with no addition of chemicals, labelled with a barcode identification sticker, flash frozen in liquid nitrogen and stored in a freezer at -80 degree Celsius. Note 1: The filtration lasted 6 minutes, starting at 12:50 and ending at 12:56 local time. Note 2: Latex or nitril gloves were used for this protocol. All containers, filter holders and tubing were washed with 0.1% bleach, rinsed with miliQ water. All tweezers are kept clean with ethanol. Note 3: A peristaltic pump was used with a flow rate rendering a pressure of ca. 10-15 psi. Note 4: When the filtration rate decreased considerably, filters were replaced. All filters from one filtration were stored in the same sample container. Note 5: The sample was sent for later analysis to the Genoscope, National Sequencing Centre, Paris, France.</t>
  </si>
  <si>
    <t>EMOSE_N010000368,EMOSE_N010000401</t>
  </si>
  <si>
    <t>http://store.pangaea.de/Projects/EMOSE2017/LOGSHEETS/EMOSE_201705300746Z_DAY1_WETLAB_size-fractionated_10-100L_R03.pdf</t>
  </si>
  <si>
    <t>EMOSE_N010000369</t>
  </si>
  <si>
    <t>EMOSE_201705300746Z_DAY1_PUMP_SRF_(3m)_SEQ-(10L-on-membrane)_W3-20_N010000369</t>
  </si>
  <si>
    <t>This sample (EMOSE_N010000369) was collected on board the RV Nereis II (Observatoire Oceanologique de Banyuls), using a high volume well pump, in the context of the EMOSE (2017) Inter-Comparison of Marine Plankton Metagenome Analysis Methods. The sampling event (EMOSE_201705300746Z_DAY1_EVENT-PUMP) occurred at position latitudeN=42.486817 and longitudeE=003.168633, on date/time=2017-05-30T07:46Z00, at a depth of 3 m. The sample material was collected in the marine biome (ENVO:00000447) targeting a [SRF] surface water layer (ENVO:00010504). The sample material was size-fractionated and prepared back in the lab using protocol [SEQ-(10L-on-membrane)_W3-20] for later detection and identification of biological and molecular entities (nucleotides) by sequencing (SEQ) methods. This sample may be used for example in biodiversity and metagenomics studies of prokaryotes and eukaryotes. This sample has replicate sample(s): EMOSE_N010000402,EMOSE_N010000408</t>
  </si>
  <si>
    <t>SEQ-(10L-on-membrane)_W3-20</t>
  </si>
  <si>
    <t>In protocole SEQ-(10L-on-membrane)_W3-20, the sample material was pre-filtered on 20-micrometres, using a 47-mm-diameter nylon mexh filter, and concentrated on 3-micrometres, using a 142-mm-diameter Millipore polycarbonate membrane filter (ref:TSTP14250). A volume of 10 Litres was filtered and the 142-mm-diameter Millipore polycarbonate membrane filter (ref:TSTP14250) was packaged in a sterile 5-mL cryotube, treated with no addition of chemicals, labelled with a barcode identification sticker, flash frozen in liquid nitrogen and stored in a freezer at -80 degree Celsius. Note 1: The filtration lasted 5 minutes, starting at 11:30 and ending at 11:35 local time. Note 2: Latex or nitril gloves were used for this protocol. All containers, filter holders and tubing were washed with 0.1% bleach, rinsed with miliQ water. All tweezers are kept clean with ethanol. Note 3: A peristaltic pump was used with a flow rate rendering a pressure of ca. 10-15 psi. Note 4: When the filtration rate decreased considerably, filters were replaced. All filters from one filtration were stored in the same sample container. Note 5: The sample was sent for later analysis to the Genoscope, National Sequencing Centre, Paris, France.</t>
  </si>
  <si>
    <t>EMOSE_N010000402,EMOSE_N010000408</t>
  </si>
  <si>
    <t>47-mm-diameter nylon mexh filter</t>
  </si>
  <si>
    <t>particulate matter (ENVO:01000060) including planktonic material (ENVO:01000063) on a 142-mm-diameter Millipore polycarbonate membrane filter (ref:TSTP14250)</t>
  </si>
  <si>
    <t>EMOSE_N010000402</t>
  </si>
  <si>
    <t>EMOSE_201705300746Z_DAY1_PUMP_SRF_(3m)_SEQ-(10L-on-membrane)_W3-20_N010000402</t>
  </si>
  <si>
    <t>This sample (EMOSE_N010000402) was collected on board the RV Nereis II (Observatoire Oceanologique de Banyuls), using a high volume well pump, in the context of the EMOSE (2017) Inter-Comparison of Marine Plankton Metagenome Analysis Methods. The sampling event (EMOSE_201705300746Z_DAY1_EVENT-PUMP) occurred at position latitudeN=42.486817 and longitudeE=003.168633, on date/time=2017-05-30T07:46Z00, at a depth of 3 m. The sample material was collected in the marine biome (ENVO:00000447) targeting a [SRF] surface water layer (ENVO:00010504). The sample material was size-fractionated and prepared back in the lab using protocol [SEQ-(10L-on-membrane)_W3-20] for later detection and identification of biological and molecular entities (nucleotides) by sequencing (SEQ) methods. This sample may be used for example in biodiversity and metagenomics studies of prokaryotes and eukaryotes. This sample has replicate sample(s): EMOSE_N010000369,EMOSE_N010000408</t>
  </si>
  <si>
    <t>In protocole SEQ-(10L-on-membrane)_W3-20, the sample material was pre-filtered on 20-micrometres, using a 47-mm-diameter nylon mexh filter, and concentrated on 3-micrometres, using a 142-mm-diameter Millipore polycarbonate membrane filter (ref:TSTP14250). A volume of 10 Litres was filtered and the 142-mm-diameter Millipore polycarbonate membrane filter (ref:TSTP14250) was packaged in a sterile 5-mL cryotube, treated with no addition of chemicals, labelled with a barcode identification sticker, flash frozen in liquid nitrogen and stored in a freezer at -80 degree Celsius. Note 1: The filtration lasted 7 minutes, starting at 12:03 and ending at 12:10 local time. Note 2: Latex or nitril gloves were used for this protocol. All containers, filter holders and tubing were washed with 0.1% bleach, rinsed with miliQ water. All tweezers are kept clean with ethanol. Note 3: A peristaltic pump was used with a flow rate rendering a pressure of ca. 10-15 psi. Note 4: When the filtration rate decreased considerably, filters were replaced. All filters from one filtration were stored in the same sample container. Note 5: The sample was sent for later analysis to the Genoscope, National Sequencing Centre, Paris, France.</t>
  </si>
  <si>
    <t>EMOSE_N010000369,EMOSE_N010000408</t>
  </si>
  <si>
    <t>EMOSE_N010000408</t>
  </si>
  <si>
    <t>EMOSE_201705300746Z_DAY1_PUMP_SRF_(3m)_SEQ-(10L-on-membrane)_W3-20_N010000408</t>
  </si>
  <si>
    <t>This sample (EMOSE_N010000408) was collected on board the RV Nereis II (Observatoire Oceanologique de Banyuls), using a high volume well pump, in the context of the EMOSE (2017) Inter-Comparison of Marine Plankton Metagenome Analysis Methods. The sampling event (EMOSE_201705300746Z_DAY1_EVENT-PUMP) occurred at position latitudeN=42.486817 and longitudeE=003.168633, on date/time=2017-05-30T07:46Z00, at a depth of 3 m. The sample material was collected in the marine biome (ENVO:00000447) targeting a [SRF] surface water layer (ENVO:00010504). The sample material was size-fractionated and prepared back in the lab using protocol [SEQ-(10L-on-membrane)_W3-20] for later detection and identification of biological and molecular entities (nucleotides) by sequencing (SEQ) methods. This sample may be used for example in biodiversity and metagenomics studies of prokaryotes and eukaryotes. This sample has replicate sample(s): EMOSE_N010000369,EMOSE_N010000402</t>
  </si>
  <si>
    <t>In protocole SEQ-(10L-on-membrane)_W3-20, the sample material was pre-filtered on 20-micrometres, using a 47-mm-diameter nylon mexh filter, and concentrated on 3-micrometres, using a 142-mm-diameter Millipore polycarbonate membrane filter (ref:TSTP14250). A volume of 10 Litres was filtered and the 142-mm-diameter Millipore polycarbonate membrane filter (ref:TSTP14250) was packaged in a sterile 5-mL cryotube, treated with no addition of chemicals, labelled with a barcode identification sticker, flash frozen in liquid nitrogen and stored in a freezer at -80 degree Celsius. Note 1: The filtration lasted 6 minutes, starting at 12:50 and ending at 12:56 local time. Note 2: Latex or nitril gloves were used for this protocol. All containers, filter holders and tubing were washed with 0.1% bleach, rinsed with miliQ water. All tweezers are kept clean with ethanol. Note 3: A peristaltic pump was used with a flow rate rendering a pressure of ca. 10-15 psi. Note 4: When the filtration rate decreased considerably, filters were replaced. All filters from one filtration were stored in the same sample container. Note 5: The sample was sent for later analysis to the Genoscope, National Sequencing Centre, Paris, France.</t>
  </si>
  <si>
    <t>EMOSE_N010000369,EMOSE_N010000402</t>
  </si>
  <si>
    <t>EMOSE_N010000370</t>
  </si>
  <si>
    <t>EMOSE_201705300746Z_DAY1_PUMP_SRF_(3m)_SEQ-(100L-on-membrane)_W0.22-0.8_N010000370</t>
  </si>
  <si>
    <t>This sample (EMOSE_N010000370) was collected on board the RV Nereis II (Observatoire Oceanologique de Banyuls), using a high volume well pump, in the context of the EMOSE (2017) Inter-Comparison of Marine Plankton Metagenome Analysis Methods. The sampling event (EMOSE_201705300746Z_DAY1_EVENT-PUMP) occurred at position latitudeN=42.486817 and longitudeE=003.168633, on date/time=2017-05-30T07:46Z00, at a depth of 3 m. The sample material was collected in the marine biome (ENVO:00000447) targeting a [SRF] surface water layer (ENVO:00010504). The sample material was size-fractionated and prepared back in the lab using protocol [SEQ-(100L-on-membrane)_W0.22-0.8] for later detection and identification of biological and molecular entities (nucleotides) by sequencing (SEQ) methods. This sample may be used for example in biodiversity and metagenomics studies of prokaryotes and eukaryotes. This sample has replicate sample(s): none</t>
  </si>
  <si>
    <t>sampling-bottle(s)#2,47,62</t>
  </si>
  <si>
    <t>SEQ-(100L-on-membrane)_W0.22-0.8</t>
  </si>
  <si>
    <t>In protocole SEQ-(100L-on-membrane)_W0.22-0.8, the sample material was pre-filtered on 0.8-micrometres, using a 142mm membrane, and concentrated on 0.22-micrometres, using a 142-mm-diameter Millipore polyethersulfone Express Plus membrane filter (ref:GPWP14250). A volume of 60 Litres was filtered and the 142-mm-diameter Millipore polyethersulfone Express Plus membrane filter (ref:GPWP14250) was packaged in a sterile 5-mL cryotube, treated with no addition of chemicals, labelled with a barcode identification sticker, flash frozen in liquid nitrogen and stored in a freezer at -80 degree Celsius. Note 1: The filtration lasted 225 minutes, starting at 11:25 and ending at 15:10 local time. Note 2: Latex or nitril gloves were used for this protocol. All containers, filter holders and tubing were washed with 0.1% bleach, rinsed with miliQ water. All tweezers are kept clean with ethanol. Note 3: A peristaltic pump was used with a flow rate rendering a pressure of ca. 10-15 psi. Note 4: When the filtration rate decreased considerably, filters were replaced. All filters from one filtration were stored in the same sample container. Note 5: The sample was sent for later analysis to the Genoscope, National Sequencing Centre, Paris, France.</t>
  </si>
  <si>
    <t>142mm membrane</t>
  </si>
  <si>
    <t>EMOSE_N010000371</t>
  </si>
  <si>
    <t>EMOSE_201705300746Z_DAY1_PUMP_SRF_(3m)_SEQ-(100L-on-membrane)_W0.8-20_N010000371</t>
  </si>
  <si>
    <t>This sample (EMOSE_N010000371) was collected on board the RV Nereis II (Observatoire Oceanologique de Banyuls), using a high volume well pump, in the context of the EMOSE (2017) Inter-Comparison of Marine Plankton Metagenome Analysis Methods. The sampling event (EMOSE_201705300746Z_DAY1_EVENT-PUMP) occurred at position latitudeN=42.486817 and longitudeE=003.168633, on date/time=2017-05-30T07:46Z00, at a depth of 3 m. The sample material was collected in the marine biome (ENVO:00000447) targeting a [SRF] surface water layer (ENVO:00010504). The sample material was size-fractionated and prepared back in the lab using protocol [SEQ-(100L-on-membrane)_W0.8-20] for later detection and identification of biological and molecular entities (nucleotides) by sequencing (SEQ) methods. This sample may be used for example in biodiversity and metagenomics studies of prokaryotes and eukaryotes. This sample has replicate sample(s): none</t>
  </si>
  <si>
    <t>SEQ-(100L-on-membrane)_W0.8-20</t>
  </si>
  <si>
    <t>In protocole SEQ-(100L-on-membrane)_W0.8-20, the sample material was pre-filtered on 20-micrometres, using a 47-mm-diameter nylon mexh filter, and concentrated on 0.8-micrometres, using a 142-mm-diameter Millipore polycarbonate membrane filter (ref:ATTP14250). A volume of 60 Litres was filtered and the 142-mm-diameter Millipore polycarbonate membrane filter (ref:ATTP14250) was packaged in a sterile 5-mL cryotube, treated with no addition of chemicals, labelled with a barcode identification sticker, flash frozen in liquid nitrogen and stored in a freezer at -80 degree Celsius. Note 1: The filtration lasted 225 minutes, starting at 11:25 and ending at 15:10 local time. Note 2: Latex or nitril gloves were used for this protocol. All containers, filter holders and tubing were washed with 0.1% bleach, rinsed with miliQ water. All tweezers are kept clean with ethanol. Note 3: A peristaltic pump was used with a flow rate rendering a pressure of ca. 10-15 psi. Note 4: When the filtration rate decreased considerably, filters were replaced. All filters from one filtration were stored in the same sample container. Note 5: The sample was sent for later analysis to the Genoscope, National Sequencing Centre, Paris, France.</t>
  </si>
  <si>
    <t>142-mm-diameter Millipore polycarbonate membrane filter (ref:ATTP14250)</t>
  </si>
  <si>
    <t>particulate matter (ENVO:01000060) including planktonic material (ENVO:01000063) on a 142-mm-diameter Millipore polycarbonate membrane filter (ref:ATTP14250)</t>
  </si>
  <si>
    <t>2 filters in 1 tube</t>
  </si>
  <si>
    <t>EMOSE_N010000385</t>
  </si>
  <si>
    <t>EMOSE_201705300746Z_DAY1_PUMP_SRF_(3m)_SEQ-(100L-on-membrane)_W&gt;20_N010000385</t>
  </si>
  <si>
    <t>This sample (EMOSE_N010000385) was collected on board the RV Nereis II (Observatoire Oceanologique de Banyuls), using a high volume well pump, in the context of the EMOSE (2017) Inter-Comparison of Marine Plankton Metagenome Analysis Methods. The sampling event (EMOSE_201705300746Z_DAY1_EVENT-PUMP) occurred at position latitudeN=42.486817 and longitudeE=003.168633, on date/time=2017-05-30T07:46Z00, at a depth of 3 m. The sample material was collected in the marine biome (ENVO:00000447) targeting a [SRF] surface water layer (ENVO:00010504). The sample material was size-fractionated and prepared back in the lab using protocol [SEQ-(100L-on-membrane)_W&gt;20] for later detection and identification of biological and molecular entities (nucleotides) by sequencing (SEQ) methods. This sample may be used for example in biodiversity and metagenomics studies of prokaryotes and eukaryotes. This sample has replicate sample(s): none</t>
  </si>
  <si>
    <t>SEQ-(100L-on-membrane)_W&gt;20</t>
  </si>
  <si>
    <t>In protocole SEQ-(100L-on-membrane)_W&gt;20, the sample material was not pre-filtered and concentrated on 20-micrometres, using a 47-mm-diameter nylon mexh filter. A volume of 60 Litres was filtered and the 47-mm-diameter nylon mexh filter was packaged in a sterile 5-mL cryotube, treated with no addition of chemicals, labelled with a barcode identification sticker, flash frozen in liquid nitrogen and stored in a freezer at -80 degree Celsius. Note 1: The filtration lasted 91 minutes, starting at 11:25 and ending at 12:56 local time. Note 2: Latex or nitril gloves were used for this protocol. All containers, filter holders and tubing were washed with 0.1% bleach, rinsed with miliQ water. All tweezers are kept clean with ethanol. Note 3: A peristaltic pump was used with a flow rate rendering a pressure of ca. 10-15 psi. Note 4: When the filtration rate decreased considerably, filters were replaced. All filters from one filtration were stored in the same sample container. Note 5: The sample was sent for later analysis to the Genoscope, National Sequencing Centre, Paris, France.</t>
  </si>
  <si>
    <t>&gt;20</t>
  </si>
  <si>
    <t>particulate matter (ENVO:01000060) including planktonic material (ENVO:01000063) on a 47-mm-diameter nylon mexh filter</t>
  </si>
  <si>
    <t xml:space="preserve">this is the &gt;20µm of the 100L serial filtrations on S083 + S320 </t>
  </si>
  <si>
    <t>http://store.pangaea.de/Projects/EMOSE2017/LOGSHEETS/EMOSE_201705300746Z_DAY1_WETLAB_size-fractionated_20microns.pdf</t>
  </si>
  <si>
    <t>EMOSE_N040000374</t>
  </si>
  <si>
    <t>EMOSE_201705300746Z_DAY1_PUMP_SRF_(3m)_SEQ-(8x100L-on-membrane)_W&gt;20_N040000374</t>
  </si>
  <si>
    <t>This sample (EMOSE_N040000374) was created in silico using 8 samples: EMOSE_N010000374, EMOSE_N010000375, EMOSE_N010000376, EMOSE_N010000377, EMOSE_N010000378, EMOSE_N010000386, EMOSE_N010000384 and EMOSE_N010000383. The latter samples were collected on board the RV Nereis II (Observatoire Oceanologique de Banyuls), using a high volume well pump, in the context of the EMOSE (2017) Inter-Comparison of Marine Plankton Metagenome Analysis Methods. The sampling event (EMOSE_201705300746Z_DAY1_EVENT-PUMP) occurred at position latitudeN=42.486817 and longitudeE=003.168633, on date/time=2017-05-30T07:46Z00, at a depth of 3 m. The sample material was collected in the marine biome (ENVO:00000447) targeting a [SRF] surface water layer (ENVO:00010504). The sample material was size-fractionated and prepared back in the lab using protocol [SEQ-(100L-on-membrane)_W&gt;20] for later detection and identification of biological and molecular entities (nucleotides) by sequencing (SEQ) methods. The pooled samples were extracted separately and parts of the DNA from each replicate (200 ng each) were pooled before sequencing. This sample may be used for example in biodiversity and metagenomics studies of prokaryotes and eukaryotes. This sample has replicate sample(s): none.</t>
  </si>
  <si>
    <t>sampling-bottle(s)#6-70</t>
  </si>
  <si>
    <t>In protocole SEQ-(100L-on-membrane)_W&gt;20, the sample material was not pre-filtered and concentrated on 20-micrometres, using a 47-mm-diameter nylon mexh filter. A volume of 496 Litres was filtered and the 47-mm-diameter nylon mexh filter was packaged in a sterile 5-mL cryotube, treated with no addition of chemicals, labelled with a barcode identification sticker, flash frozen in liquid nitrogen and stored in a freezer at -80 degree Celsius. Note 1: The filtration lasted 445 minutes, starting at 17:20 and ending at 00:45 local time. Note 2: Latex or nitril gloves were used for this protocol. All containers, filter holders and tubing were washed with 0.1% bleach, rinsed with miliQ water. All tweezers are kept clean with ethanol. Note 3: A peristaltic pump was used with a flow rate rendering a pressure of ca. 10-15 psi. Note 4: When the filtration rate decreased considerably, filters were replaced. All filters from one filtration were stored in the same sample container. Note 5: The sample was sent for later analysis to the Genoscope, National Sequencing Centre, Paris, France.</t>
  </si>
  <si>
    <t>This sample (EMOSE_N040000374) was created in silico using 8 samples: EMOSE_N010000374, EMOSE_N010000375, EMOSE_N010000376, EMOSE_N010000377, EMOSE_N010000378, EMOSE_N010000386, EMOSE_N010000384 and EMOSE_N010000383.</t>
  </si>
  <si>
    <t>EMOSE_N040000340</t>
  </si>
  <si>
    <t>EMOSE_201705300746Z_DAY1_PUMP_SRF_(3m)_SEQ-(8x100L-on-membrane)_W0.22-3_N040000340</t>
  </si>
  <si>
    <t>This sample (EMOSE_N040000340) was created in silico using 8 samples: EMOSE_N010000340, EMOSE_N010000344, EMOSE_N010000346, EMOSE_N010000348, EMOSE_N010000350, EMOSE_N010000372, EMOSE_N010000405 and EMOSE_N010000411. The latter samples were collected on board the RV Nereis II (Observatoire Oceanologique de Banyuls), using a high volume well pump, in the context of the EMOSE (2017) Inter-Comparison of Marine Plankton Metagenome Analysis Methods. The sampling event (EMOSE_201705300746Z_DAY1_EVENT-PUMP) occurred at position latitudeN=42.486817 and longitudeE=003.168633, on date/time=2017-05-30T07:46Z00, at a depth of 3 m. The sample material was collected in the marine biome (ENVO:00000447) targeting a [SRF] surface water layer (ENVO:00010504). The sample material was size-fractionated and prepared back in the lab using protocol [SEQ-(100L-on-membrane)_W0.22-3] for later detection and identification of biological and molecular entities (nucleotides) by sequencing (SEQ) methods. The pooled samples were extracted separately and parts of the DNA from each replicate (200 ng each) were pooled before sequencing. This sample may be used for example in biodiversity and metagenomics studies of prokaryotes and eukaryotes. This sample has replicate sample(s): none.</t>
  </si>
  <si>
    <t>SEQ-(100L-on-membrane)_W0.22-3</t>
  </si>
  <si>
    <t>In protocole SEQ-(100L-on-membrane)_W0.22-3, the sample material was pre-filtered on 3-micrometres, using a 142-mm-diameter Millipore polycarbonate membrane filter (ref:TSTP14250), and concentrated on 0.22-micrometres, using a 142-mm-diameter Millipore polyethersulfone Express Plus membrane filter (ref:GPWP14250). A volume of 496 Litres was filtered and the 142-mm-diameter Millipore polyethersulfone Express Plus membrane filter (ref:GPWP14250) was packaged in a sterile 5-mL cryotube, treated with no addition of chemicals, labelled with a barcode identification sticker, flash frozen in liquid nitrogen and stored in a freezer at -80 degree Celsius. Note 1: The filtration lasted 445 minutes, starting at 17:20 and ending at 00:45 local time. Note 2: Latex or nitril gloves were used for this protocol. All containers, filter holders and tubing were washed with 0.1% bleach, rinsed with miliQ water. All tweezers are kept clean with ethanol. Note 3: A peristaltic pump was used with a flow rate rendering a pressure of ca. 10-15 psi. Note 4: When the filtration rate decreased considerably, filters were replaced. All filters from one filtration were stored in the same sample container. Note 5: The sample was sent for later analysis to the Genoscope, National Sequencing Centre, Paris, France.</t>
  </si>
  <si>
    <t>This sample (EMOSE_N040000340) was created in silico using 8 samples: EMOSE_N010000340, EMOSE_N010000344, EMOSE_N010000346, EMOSE_N010000348, EMOSE_N010000350, EMOSE_N010000372, EMOSE_N010000405 and EMOSE_N010000411.</t>
  </si>
  <si>
    <t>EMOSE_N040000342</t>
  </si>
  <si>
    <t>EMOSE_201705300746Z_DAY1_PUMP_SRF_(3m)_SEQ-(8x100L-on-membrane)_W3-20_N040000342</t>
  </si>
  <si>
    <t>This sample (EMOSE_N040000342) was created in silico using 8 samples: EMOSE_N030000342, EMOSE_N010000345, EMOSE_N010000347, EMOSE_N010000349, EMOSE_N010000351, EMOSE_N010000373,EMOSE_N010000406 and EMOSE_N010000412. The latter samples were collected on board the RV Nereis II (Observatoire Oceanologique de Banyuls), using a high volume well pump, in the context of the EMOSE (2017) Inter-Comparison of Marine Plankton Metagenome Analysis Methods. The sampling event (EMOSE_201705300746Z_DAY1_EVENT-PUMP) occurred at position latitudeN=42.486817 and longitudeE=003.168633, on date/time=2017-05-30T07:46Z00, at a depth of 3 m. The sample material was collected in the marine biome (ENVO:00000447) targeting a [SRF] surface water layer (ENVO:00010504). The sample material was size-fractionated and prepared back in the lab using protocol [SEQ-(100L-on-membrane)_W3-20] for later detection and identification of biological and molecular entities (nucleotides) by sequencing (SEQ) methods. The pooled samples were extracted separately and parts of the DNA from each replicate (200 ng each) are pooled before sequencing. This sample may be used for example in biodiversity and metagenomics studies of prokaryotes and eukaryotes. This sample has replicate sample(s): none</t>
  </si>
  <si>
    <t>SEQ-(100L-on-membrane)_W3-20</t>
  </si>
  <si>
    <t>In protocole SEQ-(100L-on-membrane)_W3-20, the sample material was pre-filtered on 20-micrometres, using a 47-mm-diameter nylon mexh filter, and concentrated on 3-micrometres, using a 142-mm-diameter Millipore polycarbonate membrane filter (ref:TSTP14250). A volume of 496 Litres was filtered and the 142-mm-diameter Millipore polycarbonate membrane filter (ref:TSTP14250) was packaged in a sterile 5-mL cryotube, treated with no addition of chemicals, labelled with a barcode identification sticker, flash frozen in liquid nitrogen and stored in a freezer at -80 degree Celsius. Note 1: The filtration lasted 445 minutes, starting at 17:20 and ending at 00:45 local time. Note 2: Latex or nitril gloves were used for this protocol. All containers, filter holders and tubing were washed with 0.1% bleach, rinsed with miliQ water. All tweezers are kept clean with ethanol. Note 3: A peristaltic pump was used with a flow rate rendering a pressure of ca. 10-15 psi. Note 4: When the filtration rate decreased considerably, filters were replaced. All filters from one filtration were stored in the same sample container. Note 5: The sample was sent for later analysis to the Genoscope, National Sequencing Centre, Paris, France.</t>
  </si>
  <si>
    <t>This sample (EMOSE_N040000342) was created in silico using 8 samples: EMOSE_N030000342, EMOSE_N010000345, EMOSE_N010000347, EMOSE_N010000349, EMOSE_N010000351, EMOSE_N010000373,EMOSE_N010000406 and EMOSE_N010000412.</t>
  </si>
  <si>
    <t>EMOSE_N010000386</t>
  </si>
  <si>
    <t>EMOSE_201705300746Z_DAY1_PUMP_SRF_(3m)_SEQ-(100L-on-membrane)_W&gt;20_N010000386</t>
  </si>
  <si>
    <t>This sample (EMOSE_N010000386) was collected on board the RV Nereis II (Observatoire Oceanologique de Banyuls), using a high volume well pump, in the context of the EMOSE (2017) Inter-Comparison of Marine Plankton Metagenome Analysis Methods. The sampling event (EMOSE_201705300746Z_DAY1_EVENT-PUMP) occurred at position latitudeN=42.486817 and longitudeE=003.168633, on date/time=2017-05-30T07:46Z00, at a depth of 3 m. The sample material was collected in the marine biome (ENVO:00000447) targeting a [SRF] surface water layer (ENVO:00010504). The sample material was size-fractionated and prepared back in the lab using protocol [SEQ-(100L-on-membrane)_W&gt;20] for later detection and identification of biological and molecular entities (nucleotides) by sequencing (SEQ) methods. This sample may be used for example in biodiversity and metagenomics studies of prokaryotes and eukaryotes. This sample has replicate sample(s): EMOSE_N010000377,EMOSE_N010000376,EMOSE_N010000375,EMOSE_N010000384,EMOSE_N010000374,EMOSE_N010000383,EMOSE_N010000378,EMOSE_N010000385</t>
  </si>
  <si>
    <t>sampling-bottle(s)#3,48,63,2,47,62</t>
  </si>
  <si>
    <t>In protocole SEQ-(100L-on-membrane)_W&gt;20, the sample material was not pre-filtered and concentrated on 20-micrometres, using a 47-mm-diameter nylon mexh filter. A volume of 120? Litres was filtered and the 47-mm-diameter nylon mexh filter was packaged in a sterile 5-mL cryotube, treated with no addition of chemicals, labelled with a barcode identification sticker, flash frozen in liquid nitrogen and stored in a freezer at -80 degree Celsius. Note 1: The filtration lasted 225 minutes, starting at 11:25 and ending at 15:10 local time. Note 2: Latex or nitril gloves were used for this protocol. All containers, filter holders and tubing were washed with 0.1% bleach, rinsed with miliQ water. All tweezers are kept clean with ethanol. Note 3: A peristaltic pump was used with a flow rate rendering a pressure of ca. 10-15 psi. Note 4: When the filtration rate decreased considerably, filters were replaced. All filters from one filtration were stored in the same sample container. Note 5: The sample was sent for later analysis to the Genoscope, National Sequencing Centre, Paris, France.</t>
  </si>
  <si>
    <t>EMOSE_N010000377,EMOSE_N010000376,EMOSE_N010000375,EMOSE_N010000384,EMOSE_N010000374,EMOSE_N010000383,EMOSE_N010000378,EMOSE_N010000385</t>
  </si>
  <si>
    <t>120?</t>
  </si>
  <si>
    <t>2 filters in 1 tube ?</t>
  </si>
  <si>
    <t>EMOSE_N010000384</t>
  </si>
  <si>
    <t>EMOSE_201705300746Z_DAY1_PUMP_SRF_(3m)_SEQ-(100L-on-membrane)_W&gt;20_N010000384</t>
  </si>
  <si>
    <t>This sample (EMOSE_N010000384) was collected on board the RV Nereis II (Observatoire Oceanologique de Banyuls), using a high volume well pump, in the context of the EMOSE (2017) Inter-Comparison of Marine Plankton Metagenome Analysis Methods. The sampling event (EMOSE_201705300746Z_DAY1_EVENT-PUMP) occurred at position latitudeN=42.486817 and longitudeE=003.168633, on date/time=2017-05-30T07:46Z00, at a depth of 3 m. The sample material was collected in the marine biome (ENVO:00000447) targeting a [SRF] surface water layer (ENVO:00010504). The sample material was size-fractionated and prepared back in the lab using protocol [SEQ-(100L-on-membrane)_W&gt;20] for later detection and identification of biological and molecular entities (nucleotides) by sequencing (SEQ) methods. This sample may be used for example in biodiversity and metagenomics studies of prokaryotes and eukaryotes. This sample has replicate sample(s): EMOSE_N010000377,EMOSE_N010000376,EMOSE_N010000375,EMOSE_N010000374,EMOSE_N010000386,EMOSE_N010000383,EMOSE_N010000378,EMOSE_N010000385</t>
  </si>
  <si>
    <t>sampling-bottle(s)#4,19,34,49,64</t>
  </si>
  <si>
    <t>In protocole SEQ-(100L-on-membrane)_W&gt;20, the sample material was not pre-filtered and concentrated on 20-micrometres, using a 47-mm-diameter nylon mexh filter. A volume of 100 Litres was filtered and the 47-mm-diameter nylon mexh filter was packaged in a sterile 5-mL cryotube, treated with no addition of chemicals, labelled with a barcode identification sticker, flash frozen in liquid nitrogen and stored in a freezer at -80 degree Celsius. Note 1: The filtration lasted 152 minutes, starting at 13:58 and ending at 16:30 local time. Note 2: Latex or nitril gloves were used for this protocol. All containers, filter holders and tubing were washed with 0.1% bleach, rinsed with miliQ water. All tweezers are kept clean with ethanol. Note 3: A peristaltic pump was used with a flow rate rendering a pressure of ca. 10-15 psi. Note 4: When the filtration rate decreased considerably, filters were replaced. All filters from one filtration were stored in the same sample container. Note 5: The sample was sent for later analysis to the Genoscope, National Sequencing Centre, Paris, France.</t>
  </si>
  <si>
    <t>EMOSE_N010000377,EMOSE_N010000376,EMOSE_N010000375,EMOSE_N010000374,EMOSE_N010000386,EMOSE_N010000383,EMOSE_N010000378,EMOSE_N010000385</t>
  </si>
  <si>
    <t>EMOSE_N010000383</t>
  </si>
  <si>
    <t>EMOSE_201705300746Z_DAY1_PUMP_SRF_(3m)_SEQ-(100L-on-membrane)_W&gt;20_N010000383</t>
  </si>
  <si>
    <t>This sample (EMOSE_N010000383) was collected on board the RV Nereis II (Observatoire Oceanologique de Banyuls), using a high volume well pump, in the context of the EMOSE (2017) Inter-Comparison of Marine Plankton Metagenome Analysis Methods. The sampling event (EMOSE_201705300746Z_DAY1_EVENT-PUMP) occurred at position latitudeN=42.486817 and longitudeE=003.168633, on date/time=2017-05-30T07:46Z00, at a depth of 3 m. The sample material was collected in the marine biome (ENVO:00000447) targeting a [SRF] surface water layer (ENVO:00010504). The sample material was size-fractionated and prepared back in the lab using protocol [SEQ-(100L-on-membrane)_W&gt;20] for later detection and identification of biological and molecular entities (nucleotides) by sequencing (SEQ) methods. This sample may be used for example in biodiversity and metagenomics studies of prokaryotes and eukaryotes. This sample has replicate sample(s): EMOSE_N010000377,EMOSE_N010000376,EMOSE_N010000375,EMOSE_N010000384,EMOSE_N010000374,EMOSE_N010000386,EMOSE_N010000378,EMOSE_N010000385</t>
  </si>
  <si>
    <t>sampling-bottle(s)#20,35,65</t>
  </si>
  <si>
    <t>In protocole SEQ-(100L-on-membrane)_W&gt;20, the sample material was not pre-filtered and concentrated on 20-micrometres, using a 47-mm-diameter nylon mexh filter. A volume of 60 Litres was filtered and the 47-mm-diameter nylon mexh filter was packaged in a sterile 5-mL cryotube, treated with no addition of chemicals, labelled with a barcode identification sticker, flash frozen in liquid nitrogen and stored in a freezer at -80 degree Celsius. Note 1: The filtration lasted 167 minutes, starting at 17:03 and ending at 19:50 local time. Note 2: Latex or nitril gloves were used for this protocol. All containers, filter holders and tubing were washed with 0.1% bleach, rinsed with miliQ water. All tweezers are kept clean with ethanol. Note 3: A peristaltic pump was used with a flow rate rendering a pressure of ca. 10-15 psi. Note 4: When the filtration rate decreased considerably, filters were replaced. All filters from one filtration were stored in the same sample container. Note 5: The sample was sent for later analysis to the Genoscope, National Sequencing Centre, Paris, France.</t>
  </si>
  <si>
    <t>EMOSE_N010000377,EMOSE_N010000376,EMOSE_N010000375,EMOSE_N010000384,EMOSE_N010000374,EMOSE_N010000386,EMOSE_N010000378,EMOSE_N010000385</t>
  </si>
  <si>
    <t>EMOSE_N010000372</t>
  </si>
  <si>
    <t>EMOSE_201705300746Z_DAY1_PUMP_SRF_(3m)_SEQ-(100L-on-membrane)_W0.22-3_N010000372</t>
  </si>
  <si>
    <t>This sample (EMOSE_N010000372) was collected on board the RV Nereis II (Observatoire Oceanologique de Banyuls), using a high volume well pump, in the context of the EMOSE (2017) Inter-Comparison of Marine Plankton Metagenome Analysis Methods. The sampling event (EMOSE_201705300746Z_DAY1_EVENT-PUMP) occurred at position latitudeN=42.486817 and longitudeE=003.168633, on date/time=2017-05-30T07:46Z00, at a depth of 3 m. The sample material was collected in the marine biome (ENVO:00000447) targeting a [SRF] surface water layer (ENVO:00010504). The sample material was size-fractionated and prepared back in the lab using protocol [SEQ-(100L-on-membrane)_W0.22-3] for later detection and identification of biological and molecular entities (nucleotides) by sequencing (SEQ) methods. This sample may be used for example in biodiversity and metagenomics studies of prokaryotes and eukaryotes. This sample has replicate sample(s): EMOSE_N010000350,EMOSE_N010000411,EMOSE_N010000405,EMOSE_N010000340,EMOSE_N010000344,EMOSE_N010000346,EMOSE_N010000348</t>
  </si>
  <si>
    <t>sampling-bottle(s)#3,48,63</t>
  </si>
  <si>
    <t>In protocole SEQ-(100L-on-membrane)_W0.22-3, the sample material was pre-filtered on 3-micrometres, using a 142-mm-diameter Millipore polycarbonate membrane filter (ref:TSTP14250), and concentrated on 0.22-micrometres, using a 142-mm-diameter Millipore polyethersulfone Express Plus membrane filter (ref:GPWP14250). A volume of 60 Litres was filtered and the 142-mm-diameter Millipore polyethersulfone Express Plus membrane filter (ref:GPWP14250) was packaged in a sterile 5-mL cryotube, treated with no addition of chemicals, labelled with a barcode identification sticker, flash frozen in liquid nitrogen and stored in a freezer at -80 degree Celsius. Note 1: The filtration lasted 225 minutes, starting at 11:25 and ending at 15:10 local time. Note 2: Latex or nitril gloves were used for this protocol. All containers, filter holders and tubing were washed with 0.1% bleach, rinsed with miliQ water. All tweezers are kept clean with ethanol. Note 3: A peristaltic pump was used with a flow rate rendering a pressure of ca. 10-15 psi. Note 4: When the filtration rate decreased considerably, filters were replaced. All filters from one filtration were stored in the same sample container. Note 5: The sample was sent for later analysis to the Genoscope, National Sequencing Centre, Paris, France.</t>
  </si>
  <si>
    <t>EMOSE_N010000350,EMOSE_N010000411,EMOSE_N010000405,EMOSE_N010000340,EMOSE_N010000344,EMOSE_N010000346,EMOSE_N010000348</t>
  </si>
  <si>
    <t>EMOSE_N010000405</t>
  </si>
  <si>
    <t>EMOSE_201705300746Z_DAY1_PUMP_SRF_(3m)_SEQ-(100L-on-membrane)_W0.22-3_N010000405</t>
  </si>
  <si>
    <t>This sample (EMOSE_N010000405) was collected on board the RV Nereis II (Observatoire Oceanologique de Banyuls), using a high volume well pump, in the context of the EMOSE (2017) Inter-Comparison of Marine Plankton Metagenome Analysis Methods. The sampling event (EMOSE_201705300746Z_DAY1_EVENT-PUMP) occurred at position latitudeN=42.486817 and longitudeE=003.168633, on date/time=2017-05-30T07:46Z00, at a depth of 3 m. The sample material was collected in the marine biome (ENVO:00000447) targeting a [SRF] surface water layer (ENVO:00010504). The sample material was size-fractionated and prepared back in the lab using protocol [SEQ-(100L-on-membrane)_W0.22-3] for later detection and identification of biological and molecular entities (nucleotides) by sequencing (SEQ) methods. This sample may be used for example in biodiversity and metagenomics studies of prokaryotes and eukaryotes. This sample has replicate sample(s): EMOSE_N010000350,EMOSE_N010000411,EMOSE_N010000372,EMOSE_N010000340,EMOSE_N010000344,EMOSE_N010000346,EMOSE_N010000348</t>
  </si>
  <si>
    <t>sampling-bottle(s)#4,19,34,43,64</t>
  </si>
  <si>
    <t>In protocole SEQ-(100L-on-membrane)_W0.22-3, the sample material was pre-filtered on 3-micrometres, using a 142-mm-diameter Millipore polycarbonate membrane filter (ref:TSTP14250), and concentrated on 0.22-micrometres, using a 142-mm-diameter Millipore polyethersulfone Express Plus membrane filter (ref:GPWP14250). A volume of 100 Litres was filtered and the 142-mm-diameter Millipore polyethersulfone Express Plus membrane filter (ref:GPWP14250) was packaged in a sterile 5-mL cryotube, treated with no addition of chemicals, labelled with a barcode identification sticker, flash frozen in liquid nitrogen and stored in a freezer at -80 degree Celsius. Note 1: The filtration lasted 152 minutes, starting at 13:58 and ending at 16:30 local time. Note 2: Latex or nitril gloves were used for this protocol. All containers, filter holders and tubing were washed with 0.1% bleach, rinsed with miliQ water. All tweezers are kept clean with ethanol. Note 3: A peristaltic pump was used with a flow rate rendering a pressure of ca. 10-15 psi. Note 4: When the filtration rate decreased considerably, filters were replaced. All filters from one filtration were stored in the same sample container. Note 5: The sample was sent for later analysis to the Genoscope, National Sequencing Centre, Paris, France.</t>
  </si>
  <si>
    <t>EMOSE_N010000350,EMOSE_N010000411,EMOSE_N010000372,EMOSE_N010000340,EMOSE_N010000344,EMOSE_N010000346,EMOSE_N010000348</t>
  </si>
  <si>
    <t>EMOSE_N010000411</t>
  </si>
  <si>
    <t>EMOSE_201705300746Z_DAY1_PUMP_SRF_(3m)_SEQ-(100L-on-membrane)_W0.22-3_N010000411</t>
  </si>
  <si>
    <t>This sample (EMOSE_N010000411) was collected on board the RV Nereis II (Observatoire Oceanologique de Banyuls), using a high volume well pump, in the context of the EMOSE (2017) Inter-Comparison of Marine Plankton Metagenome Analysis Methods. The sampling event (EMOSE_201705300746Z_DAY1_EVENT-PUMP) occurred at position latitudeN=42.486817 and longitudeE=003.168633, on date/time=2017-05-30T07:46Z00, at a depth of 3 m. The sample material was collected in the marine biome (ENVO:00000447) targeting a [SRF] surface water layer (ENVO:00010504). The sample material was size-fractionated and prepared back in the lab using protocol [SEQ-(100L-on-membrane)_W0.22-3] for later detection and identification of biological and molecular entities (nucleotides) by sequencing (SEQ) methods. This sample may be used for example in biodiversity and metagenomics studies of prokaryotes and eukaryotes. This sample has replicate sample(s): EMOSE_N010000350,EMOSE_N010000372,EMOSE_N010000405,EMOSE_N010000340,EMOSE_N010000344,EMOSE_N010000346,EMOSE_N010000348</t>
  </si>
  <si>
    <t>In protocole SEQ-(100L-on-membrane)_W0.22-3, the sample material was pre-filtered on 3-micrometres, using a 142-mm-diameter Millipore polycarbonate membrane filter (ref:TSTP14250), and concentrated on 0.22-micrometres, using a 142-mm-diameter Millipore polyethersulfone Express Plus membrane filter (ref:GPWP14250). A volume of 60 Litres was filtered and the 142-mm-diameter Millipore polyethersulfone Express Plus membrane filter (ref:GPWP14250) was packaged in a sterile 5-mL cryotube, treated with no addition of chemicals, labelled with a barcode identification sticker, flash frozen in liquid nitrogen and stored in a freezer at -80 degree Celsius. Note 1: The filtration lasted 167 minutes, starting at 17:03 and ending at 19:50 local time. Note 2: Latex or nitril gloves were used for this protocol. All containers, filter holders and tubing were washed with 0.1% bleach, rinsed with miliQ water. All tweezers are kept clean with ethanol. Note 3: A peristaltic pump was used with a flow rate rendering a pressure of ca. 10-15 psi. Note 4: When the filtration rate decreased considerably, filters were replaced. All filters from one filtration were stored in the same sample container. Note 5: The sample was sent for later analysis to the Genoscope, National Sequencing Centre, Paris, France.</t>
  </si>
  <si>
    <t>EMOSE_N010000350,EMOSE_N010000372,EMOSE_N010000405,EMOSE_N010000340,EMOSE_N010000344,EMOSE_N010000346,EMOSE_N010000348</t>
  </si>
  <si>
    <t>stickers fell off tubes EMOSE_N010000411 and EMOSE_N010000344… they have different volumes, so can perhaps disambiguate them</t>
  </si>
  <si>
    <t>EMOSE_N010000373</t>
  </si>
  <si>
    <t>EMOSE_201705300746Z_DAY1_PUMP_SRF_(3m)_SEQ-(100L-on-membrane)_W3-20_N010000373</t>
  </si>
  <si>
    <t>This sample (EMOSE_N010000373) was collected on board the RV Nereis II (Observatoire Oceanologique de Banyuls), using a high volume well pump, in the context of the EMOSE (2017) Inter-Comparison of Marine Plankton Metagenome Analysis Methods. The sampling event (EMOSE_201705300746Z_DAY1_EVENT-PUMP) occurred at position latitudeN=42.486817 and longitudeE=003.168633, on date/time=2017-05-30T07:46Z00, at a depth of 3 m. The sample material was collected in the marine biome (ENVO:00000447) targeting a [SRF] surface water layer (ENVO:00010504). The sample material was size-fractionated and prepared back in the lab using protocol [SEQ-(100L-on-membrane)_W3-20] for later detection and identification of biological and molecular entities (nucleotides) by sequencing (SEQ) methods. This sample may be used for example in biodiversity and metagenomics studies of prokaryotes and eukaryotes. This sample has replicate sample(s): EMOSE_N010000349,EMOSE_N010000347,EMOSE_N010000345,EMOSE_N010000342,EMOSE_N010000680,EMOSE_N010000406,EMOSE_N010000412,EMOSE_N010000351</t>
  </si>
  <si>
    <t>In protocole SEQ-(100L-on-membrane)_W3-20, the sample material was pre-filtered on 20-micrometres, using a 47-mm-diameter nylon mexh filter, and concentrated on 3-micrometres, using a 142-mm-diameter Millipore polycarbonate membrane filter (ref:TSTP14250). A volume of 60 Litres was filtered and the 142-mm-diameter Millipore polycarbonate membrane filter (ref:TSTP14250) was packaged in a sterile 5-mL cryotube, treated with no addition of chemicals, labelled with a barcode identification sticker, flash frozen in liquid nitrogen and stored in a freezer at -80 degree Celsius. Note 1: The filtration lasted 225 minutes, starting at 11:25 and ending at 15:10 local time. Note 2: Latex or nitril gloves were used for this protocol. All containers, filter holders and tubing were washed with 0.1% bleach, rinsed with miliQ water. All tweezers are kept clean with ethanol. Note 3: A peristaltic pump was used with a flow rate rendering a pressure of ca. 10-15 psi. Note 4: When the filtration rate decreased considerably, filters were replaced. All filters from one filtration were stored in the same sample container. Note 5: The sample was sent for later analysis to the Genoscope, National Sequencing Centre, Paris, France.</t>
  </si>
  <si>
    <t>EMOSE_N010000349,EMOSE_N010000347,EMOSE_N010000345,EMOSE_N010000342,EMOSE_N010000680,EMOSE_N010000406,EMOSE_N010000412,EMOSE_N010000351</t>
  </si>
  <si>
    <t>EMOSE_N010000406</t>
  </si>
  <si>
    <t>EMOSE_201705300746Z_DAY1_PUMP_SRF_(3m)_SEQ-(100L-on-membrane)_W3-20_N010000406</t>
  </si>
  <si>
    <t>This sample (EMOSE_N010000406) was collected on board the RV Nereis II (Observatoire Oceanologique de Banyuls), using a high volume well pump, in the context of the EMOSE (2017) Inter-Comparison of Marine Plankton Metagenome Analysis Methods. The sampling event (EMOSE_201705300746Z_DAY1_EVENT-PUMP) occurred at position latitudeN=42.486817 and longitudeE=003.168633, on date/time=2017-05-30T07:46Z00, at a depth of 3 m. The sample material was collected in the marine biome (ENVO:00000447) targeting a [SRF] surface water layer (ENVO:00010504). The sample material was size-fractionated and prepared back in the lab using protocol [SEQ-(100L-on-membrane)_W3-20] for later detection and identification of biological and molecular entities (nucleotides) by sequencing (SEQ) methods. This sample may be used for example in biodiversity and metagenomics studies of prokaryotes and eukaryotes. This sample has replicate sample(s): EMOSE_N010000349,EMOSE_N010000347,EMOSE_N010000345,EMOSE_N010000342,EMOSE_N010000680,EMOSE_N010000373,EMOSE_N010000412,EMOSE_N010000351</t>
  </si>
  <si>
    <t>In protocole SEQ-(100L-on-membrane)_W3-20, the sample material was pre-filtered on 20-micrometres, using a 47-mm-diameter nylon mexh filter, and concentrated on 3-micrometres, using a 142-mm-diameter Millipore polycarbonate membrane filter (ref:TSTP14250). A volume of 100 Litres was filtered and the 142-mm-diameter Millipore polycarbonate membrane filter (ref:TSTP14250) was packaged in a sterile 5-mL cryotube, treated with no addition of chemicals, labelled with a barcode identification sticker, flash frozen in liquid nitrogen and stored in a freezer at -80 degree Celsius. Note 1: The filtration lasted 152 minutes, starting at 13:58 and ending at 16:30 local time. Note 2: Latex or nitril gloves were used for this protocol. All containers, filter holders and tubing were washed with 0.1% bleach, rinsed with miliQ water. All tweezers are kept clean with ethanol. Note 3: A peristaltic pump was used with a flow rate rendering a pressure of ca. 10-15 psi. Note 4: When the filtration rate decreased considerably, filters were replaced. All filters from one filtration were stored in the same sample container. Note 5: The sample was sent for later analysis to the Genoscope, National Sequencing Centre, Paris, France.</t>
  </si>
  <si>
    <t>EMOSE_N010000349,EMOSE_N010000347,EMOSE_N010000345,EMOSE_N010000342,EMOSE_N010000680,EMOSE_N010000373,EMOSE_N010000412,EMOSE_N010000351</t>
  </si>
  <si>
    <t>EMOSE_N010000412</t>
  </si>
  <si>
    <t>EMOSE_201705300746Z_DAY1_PUMP_SRF_(3m)_SEQ-(100L-on-membrane)_W3-20_N010000412</t>
  </si>
  <si>
    <t>This sample (EMOSE_N010000412) was collected on board the RV Nereis II (Observatoire Oceanologique de Banyuls), using a high volume well pump, in the context of the EMOSE (2017) Inter-Comparison of Marine Plankton Metagenome Analysis Methods. The sampling event (EMOSE_201705300746Z_DAY1_EVENT-PUMP) occurred at position latitudeN=42.486817 and longitudeE=003.168633, on date/time=2017-05-30T07:46Z00, at a depth of 3 m. The sample material was collected in the marine biome (ENVO:00000447) targeting a [SRF] surface water layer (ENVO:00010504). The sample material was size-fractionated and prepared back in the lab using protocol [SEQ-(100L-on-membrane)_W3-20] for later detection and identification of biological and molecular entities (nucleotides) by sequencing (SEQ) methods. This sample may be used for example in biodiversity and metagenomics studies of prokaryotes and eukaryotes. This sample has replicate sample(s): EMOSE_N010000349,EMOSE_N010000347,EMOSE_N010000345,EMOSE_N010000342,EMOSE_N010000680,EMOSE_N010000406,EMOSE_N010000373,EMOSE_N010000351</t>
  </si>
  <si>
    <t>In protocole SEQ-(100L-on-membrane)_W3-20, the sample material was pre-filtered on 20-micrometres, using a 47-mm-diameter nylon mexh filter, and concentrated on 3-micrometres, using a 142-mm-diameter Millipore polycarbonate membrane filter (ref:TSTP14250). A volume of 60 Litres was filtered and the 142-mm-diameter Millipore polycarbonate membrane filter (ref:TSTP14250) was packaged in a sterile 5-mL cryotube, treated with no addition of chemicals, labelled with a barcode identification sticker, flash frozen in liquid nitrogen and stored in a freezer at -80 degree Celsius. Note 1: The filtration lasted 167 minutes, starting at 17:03 and ending at 19:50 local time. Note 2: Latex or nitril gloves were used for this protocol. All containers, filter holders and tubing were washed with 0.1% bleach, rinsed with miliQ water. All tweezers are kept clean with ethanol. Note 3: A peristaltic pump was used with a flow rate rendering a pressure of ca. 10-15 psi. Note 4: When the filtration rate decreased considerably, filters were replaced. All filters from one filtration were stored in the same sample container. Note 5: The sample was sent for later analysis to the Genoscope, National Sequencing Centre, Paris, France.</t>
  </si>
  <si>
    <t>EMOSE_N010000349,EMOSE_N010000347,EMOSE_N010000345,EMOSE_N010000342,EMOSE_N010000680,EMOSE_N010000406,EMOSE_N010000373,EMOSE_N010000351</t>
  </si>
  <si>
    <t>EMOSE_N020000374</t>
  </si>
  <si>
    <t>EMOSE_201705300746Z_DAY1_PUMP_SRF_(3m)_SEQ-(5x100L-on-membrane)_W&gt;20_N020000374</t>
  </si>
  <si>
    <t>This sample (EMOSE_N020000374) was created in silico using samples EMOSE_N010000374, EMOSE_N010000375, EMOSE_N010000376, EMOSE_N010000377 and EMOSE_N010000378. The latter samples were collected on board the RV Nereis II (Observatoire Oceanologique de Banyuls), using a high volume well pump, in the context of the EMOSE (2017) Inter-Comparison of Marine Plankton Metagenome Analysis Methods. The sampling event (EMOSE_201705300746Z_DAY1_EVENT-PUMP) occurred at position latitudeN=42.486817 and longitudeE=003.168633, on date/time=2017-05-30T07:46Z00, at a depth of 3 m. The sample material was collected in the marine biome (ENVO:00000447) targeting a [SRF] surface water layer (ENVO:00010504). The sample material was size-fractionated and prepared back in the lab using protocol [SEQ-(100L-on-membrane)_W&gt;20] for later detection and identification of biological and molecular entities (nucleotides) by sequencing (SEQ) methods. The pooled samples were extracted separately and parts of the DNA from each replicate (200 ng each) are pooled before sequencing. This sample may be used for example in biodiversity and metagenomics studies of prokaryotes and eukaryotes. This sample has replicate sample(s): none.</t>
  </si>
  <si>
    <t>sampling-bottle(s)#6-10, 21-25, 36-40, 51-55, and 66-70</t>
  </si>
  <si>
    <t>This sample was created in vitro by combining parts of the DNA material extracted from samples EMOSE_N010000374, EMOSE_N010000375, EMOSE_N010000376, EMOSE_N010000377, EMOSE_N010000378</t>
  </si>
  <si>
    <t>EMOSE_N010000374</t>
  </si>
  <si>
    <t>EMOSE_201705300746Z_DAY1_PUMP_SRF_(3m)_SEQ-(100L-on-membrane)_W&gt;20_N010000374</t>
  </si>
  <si>
    <t>This sample (EMOSE_N010000374) was collected on board the RV Nereis II (Observatoire Oceanologique de Banyuls), using a high volume well pump, in the context of the EMOSE (2017) Inter-Comparison of Marine Plankton Metagenome Analysis Methods. The sampling event (EMOSE_201705300746Z_DAY1_EVENT-PUMP) occurred at position latitudeN=42.486817 and longitudeE=003.168633, on date/time=2017-05-30T07:46Z00, at a depth of 3 m. The sample material was collected in the marine biome (ENVO:00000447) targeting a [SRF] surface water layer (ENVO:00010504). The sample material was size-fractionated and prepared back in the lab using protocol [SEQ-(100L-on-membrane)_W&gt;20] for later detection and identification of biological and molecular entities (nucleotides) by sequencing (SEQ) methods. This sample may be used for example in biodiversity and metagenomics studies of prokaryotes and eukaryotes. This sample has replicate sample(s): EMOSE_N010000377,EMOSE_N010000376,EMOSE_N010000375,EMOSE_N010000384,EMOSE_N010000386,EMOSE_N010000383,EMOSE_N010000378,EMOSE_N010000385</t>
  </si>
  <si>
    <t>sampling-bottle(s)#6,21,36,51,66</t>
  </si>
  <si>
    <t>In protocole SEQ-(100L-on-membrane)_W&gt;20, the sample material was not pre-filtered and concentrated on 20-micrometres, using a 47-mm-diameter nylon mexh filter. A volume of 100 Litres was filtered and the 47-mm-diameter nylon mexh filter was packaged in a sterile 5-mL cryotube, treated with no addition of chemicals, labelled with a barcode identification sticker, flash frozen in liquid nitrogen and stored in a freezer at -80 degree Celsius. Note 1: The filtration lasted 98 minutes, starting at 17:20 and ending at 18:58 local time. Note 2: Latex or nitril gloves were used for this protocol. All containers, filter holders and tubing were washed with 0.1% bleach, rinsed with miliQ water. All tweezers are kept clean with ethanol. Note 3: A peristaltic pump was used with a flow rate rendering a pressure of ca. 10-15 psi. Note 4: When the filtration rate decreased considerably, filters were replaced. All filters from one filtration were stored in the same sample container. Note 5: The sample was sent for later analysis to the Genoscope, National Sequencing Centre, Paris, France.</t>
  </si>
  <si>
    <t>EMOSE_N010000377,EMOSE_N010000376,EMOSE_N010000375,EMOSE_N010000384,EMOSE_N010000386,EMOSE_N010000383,EMOSE_N010000378,EMOSE_N010000385</t>
  </si>
  <si>
    <t>EMOSE_N010000375</t>
  </si>
  <si>
    <t>EMOSE_201705300746Z_DAY1_PUMP_SRF_(3m)_SEQ-(100L-on-membrane)_W&gt;20_N010000375</t>
  </si>
  <si>
    <t>This sample (EMOSE_N010000375) was collected on board the RV Nereis II (Observatoire Oceanologique de Banyuls), using a high volume well pump, in the context of the EMOSE (2017) Inter-Comparison of Marine Plankton Metagenome Analysis Methods. The sampling event (EMOSE_201705300746Z_DAY1_EVENT-PUMP) occurred at position latitudeN=42.486817 and longitudeE=003.168633, on date/time=2017-05-30T07:46Z00, at a depth of 3 m. The sample material was collected in the marine biome (ENVO:00000447) targeting a [SRF] surface water layer (ENVO:00010504). The sample material was size-fractionated and prepared back in the lab using protocol [SEQ-(100L-on-membrane)_W&gt;20] for later detection and identification of biological and molecular entities (nucleotides) by sequencing (SEQ) methods. This sample may be used for example in biodiversity and metagenomics studies of prokaryotes and eukaryotes. This sample has replicate sample(s): EMOSE_N010000377,EMOSE_N010000376,EMOSE_N010000384,EMOSE_N010000374,EMOSE_N010000386,EMOSE_N010000383,EMOSE_N010000378,EMOSE_N010000385</t>
  </si>
  <si>
    <t>sampling-bottle(s)#7,22,37,52,67</t>
  </si>
  <si>
    <t>In protocole SEQ-(100L-on-membrane)_W&gt;20, the sample material was not pre-filtered and concentrated on 20-micrometres, using a 47-mm-diameter nylon mexh filter. A volume of 100 Litres was filtered and the 47-mm-diameter nylon mexh filter was packaged in a sterile 5-mL cryotube, treated with no addition of chemicals, labelled with a barcode identification sticker, flash frozen in liquid nitrogen and stored in a freezer at -80 degree Celsius. Note 1: The filtration lasted 110 minutes, starting at 19:19 and ending at 21:09 local time. Note 2: Latex or nitril gloves were used for this protocol. All containers, filter holders and tubing were washed with 0.1% bleach, rinsed with miliQ water. All tweezers are kept clean with ethanol. Note 3: A peristaltic pump was used with a flow rate rendering a pressure of ca. 10-15 psi. Note 4: When the filtration rate decreased considerably, filters were replaced. All filters from one filtration were stored in the same sample container. Note 5: The sample was sent for later analysis to the Genoscope, National Sequencing Centre, Paris, France.</t>
  </si>
  <si>
    <t>EMOSE_N010000377,EMOSE_N010000376,EMOSE_N010000384,EMOSE_N010000374,EMOSE_N010000386,EMOSE_N010000383,EMOSE_N010000378,EMOSE_N010000385</t>
  </si>
  <si>
    <t>EMOSE_N010000376</t>
  </si>
  <si>
    <t>EMOSE_201705300746Z_DAY1_PUMP_SRF_(3m)_SEQ-(100L-on-membrane)_W&gt;20_N010000376</t>
  </si>
  <si>
    <t>This sample (EMOSE_N010000376) was collected on board the RV Nereis II (Observatoire Oceanologique de Banyuls), using a high volume well pump, in the context of the EMOSE (2017) Inter-Comparison of Marine Plankton Metagenome Analysis Methods. The sampling event (EMOSE_201705300746Z_DAY1_EVENT-PUMP) occurred at position latitudeN=42.486817 and longitudeE=003.168633, on date/time=2017-05-30T07:46Z00, at a depth of 3 m. The sample material was collected in the marine biome (ENVO:00000447) targeting a [SRF] surface water layer (ENVO:00010504). The sample material was size-fractionated and prepared back in the lab using protocol [SEQ-(100L-on-membrane)_W&gt;20] for later detection and identification of biological and molecular entities (nucleotides) by sequencing (SEQ) methods. This sample may be used for example in biodiversity and metagenomics studies of prokaryotes and eukaryotes. This sample has replicate sample(s): EMOSE_N010000377,EMOSE_N010000375,EMOSE_N010000384,EMOSE_N010000374,EMOSE_N010000386,EMOSE_N010000383,EMOSE_N010000378,EMOSE_N010000385</t>
  </si>
  <si>
    <t>sampling-bottle(s)#8,23,38,53,68</t>
  </si>
  <si>
    <t>In protocole SEQ-(100L-on-membrane)_W&gt;20, the sample material was not pre-filtered and concentrated on 20-micrometres, using a 47-mm-diameter nylon mexh filter. A volume of 100 Litres was filtered and the 47-mm-diameter nylon mexh filter was packaged in a sterile 5-mL cryotube, treated with no addition of chemicals, labelled with a barcode identification sticker, flash frozen in liquid nitrogen and stored in a freezer at -80 degree Celsius. Note 1: The filtration lasted 285 minutes, starting at 20:00 and ending at 00:45 local time. Note 2: Latex or nitril gloves were used for this protocol. All containers, filter holders and tubing were washed with 0.1% bleach, rinsed with miliQ water. All tweezers are kept clean with ethanol. Note 3: A peristaltic pump was used with a flow rate rendering a pressure of ca. 10-15 psi. Note 4: When the filtration rate decreased considerably, filters were replaced. All filters from one filtration were stored in the same sample container. Note 5: The sample was sent for later analysis to the Genoscope, National Sequencing Centre, Paris, France.</t>
  </si>
  <si>
    <t>EMOSE_N010000377,EMOSE_N010000375,EMOSE_N010000384,EMOSE_N010000374,EMOSE_N010000386,EMOSE_N010000383,EMOSE_N010000378,EMOSE_N010000385</t>
  </si>
  <si>
    <t>EMOSE_N010000377</t>
  </si>
  <si>
    <t>EMOSE_201705300746Z_DAY1_PUMP_SRF_(3m)_SEQ-(100L-on-membrane)_W&gt;20_N010000377</t>
  </si>
  <si>
    <t>This sample (EMOSE_N010000377) was collected on board the RV Nereis II (Observatoire Oceanologique de Banyuls), using a high volume well pump, in the context of the EMOSE (2017) Inter-Comparison of Marine Plankton Metagenome Analysis Methods. The sampling event (EMOSE_201705300746Z_DAY1_EVENT-PUMP) occurred at position latitudeN=42.486817 and longitudeE=003.168633, on date/time=2017-05-30T07:46Z00, at a depth of 3 m. The sample material was collected in the marine biome (ENVO:00000447) targeting a [SRF] surface water layer (ENVO:00010504). The sample material was size-fractionated and prepared back in the lab using protocol [SEQ-(100L-on-membrane)_W&gt;20] for later detection and identification of biological and molecular entities (nucleotides) by sequencing (SEQ) methods. This sample may be used for example in biodiversity and metagenomics studies of prokaryotes and eukaryotes. This sample has replicate sample(s): EMOSE_N010000376,EMOSE_N010000375,EMOSE_N010000384,EMOSE_N010000374,EMOSE_N010000386,EMOSE_N010000383,EMOSE_N010000378,EMOSE_N010000385</t>
  </si>
  <si>
    <t>sampling-bottle(s)#9,24,39,54,69</t>
  </si>
  <si>
    <t>In protocole SEQ-(100L-on-membrane)_W&gt;20, the sample material was not pre-filtered and concentrated on 20-micrometres, using a 47-mm-diameter nylon mexh filter. A volume of 100 Litres was filtered and the 47-mm-diameter nylon mexh filter was packaged in a sterile 5-mL cryotube, treated with no addition of chemicals, labelled with a barcode identification sticker, flash frozen in liquid nitrogen and stored in a freezer at -80 degree Celsius. Note 1: The filtration lasted 132 minutes, starting at 20:40 and ending at 22:52 local time. Note 2: Latex or nitril gloves were used for this protocol. All containers, filter holders and tubing were washed with 0.1% bleach, rinsed with miliQ water. All tweezers are kept clean with ethanol. Note 3: A peristaltic pump was used with a flow rate rendering a pressure of ca. 10-15 psi. Note 4: When the filtration rate decreased considerably, filters were replaced. All filters from one filtration were stored in the same sample container. Note 5: The sample was sent for later analysis to the Genoscope, National Sequencing Centre, Paris, France.</t>
  </si>
  <si>
    <t>EMOSE_N010000376,EMOSE_N010000375,EMOSE_N010000384,EMOSE_N010000374,EMOSE_N010000386,EMOSE_N010000383,EMOSE_N010000378,EMOSE_N010000385</t>
  </si>
  <si>
    <t>EMOSE_N010000378</t>
  </si>
  <si>
    <t>EMOSE_201705300746Z_DAY1_PUMP_SRF_(3m)_SEQ-(100L-on-membrane)_W&gt;20_N010000378</t>
  </si>
  <si>
    <t>This sample (EMOSE_N010000378) was collected on board the RV Nereis II (Observatoire Oceanologique de Banyuls), using a high volume well pump, in the context of the EMOSE (2017) Inter-Comparison of Marine Plankton Metagenome Analysis Methods. The sampling event (EMOSE_201705300746Z_DAY1_EVENT-PUMP) occurred at position latitudeN=42.486817 and longitudeE=003.168633, on date/time=2017-05-30T07:46Z00, at a depth of 3 m. The sample material was collected in the marine biome (ENVO:00000447) targeting a [SRF] surface water layer (ENVO:00010504). The sample material was size-fractionated and prepared back in the lab using protocol [SEQ-(100L-on-membrane)_W&gt;20] for later detection and identification of biological and molecular entities (nucleotides) by sequencing (SEQ) methods. This sample may be used for example in biodiversity and metagenomics studies of prokaryotes and eukaryotes. This sample has replicate sample(s): EMOSE_N010000377,EMOSE_N010000376,EMOSE_N010000375,EMOSE_N010000384,EMOSE_N010000374,EMOSE_N010000386,EMOSE_N010000383,EMOSE_N010000385</t>
  </si>
  <si>
    <t>sampling-bottle(s)#10,25,40,55,70</t>
  </si>
  <si>
    <t>In protocole SEQ-(100L-on-membrane)_W&gt;20, the sample material was not pre-filtered and concentrated on 20-micrometres, using a 47-mm-diameter nylon mexh filter. A volume of 96 Litres was filtered and the 47-mm-diameter nylon mexh filter was packaged in a sterile 5-mL cryotube, treated with no addition of chemicals, labelled with a barcode identification sticker, flash frozen in liquid nitrogen and stored in a freezer at -80 degree Celsius. Note 1: The filtration lasted 165 minutes, starting at 22:00 and ending at 00:45 local time. Note 2: Latex or nitril gloves were used for this protocol. All containers, filter holders and tubing were washed with 0.1% bleach, rinsed with miliQ water. All tweezers are kept clean with ethanol. Note 3: A peristaltic pump was used with a flow rate rendering a pressure of ca. 10-15 psi. Note 4: When the filtration rate decreased considerably, filters were replaced. All filters from one filtration were stored in the same sample container. Note 5: The sample was sent for later analysis to the Genoscope, National Sequencing Centre, Paris, France.</t>
  </si>
  <si>
    <t>EMOSE_N010000377,EMOSE_N010000376,EMOSE_N010000375,EMOSE_N010000384,EMOSE_N010000374,EMOSE_N010000386,EMOSE_N010000383,EMOSE_N010000385</t>
  </si>
  <si>
    <t>EMOSE_N020000340</t>
  </si>
  <si>
    <t>EMOSE_201705300746Z_DAY1_PUMP_SRF_(3m)_SEQ-(5x100L-on-membrane)_W0.22-3_N020000340</t>
  </si>
  <si>
    <t>This sample (EMOSE_N020000340) was created in silico using samples EMOSE_N010000340, EMOSE_N010000344, EMOSE_N010000346, EMOSE_N010000348 and EMOSE_N010000350. The latter samples were collected on board the RV Nereis II (Observatoire Oceanologique de Banyuls), using a high volume well pump, in the context of the EMOSE (2017) Inter-Comparison of Marine Plankton Metagenome Analysis Methods. The sampling event (EMOSE_201705300746Z_DAY1_EVENT-PUMP) occurred at position latitudeN=42.486817 and longitudeE=003.168633, on date/time=2017-05-30T07:46Z00, at a depth of 3 m. The sample material was collected in the marine biome (ENVO:00000447) targeting a [SRF] surface water layer (ENVO:00010504). The sample material was size-fractionated and prepared back in the lab using protocol [SEQ-(100L-on-membrane)_W0.22-3] for later detection and identification of biological and molecular entities (nucleotides) by sequencing (SEQ) methods. The pooled samples were extracted separately and parts of the DNA from each replicate (200 ng each) are pooled before sequencing. This sample may be used for example in biodiversity and metagenomics studies of prokaryotes and eukaryotes. This sample has replicate sample(s): none.</t>
  </si>
  <si>
    <t>EMOSE_N010000340</t>
  </si>
  <si>
    <t>EMOSE_201705300746Z_DAY1_PUMP_SRF_(3m)_SEQ-(100L-on-membrane)_W0.22-3_N010000340</t>
  </si>
  <si>
    <t>This sample (EMOSE_N010000340) was collected on board the RV Nereis II (Observatoire Oceanologique de Banyuls), using a high volume well pump, in the context of the EMOSE (2017) Inter-Comparison of Marine Plankton Metagenome Analysis Methods. The sampling event (EMOSE_201705300746Z_DAY1_EVENT-PUMP) occurred at position latitudeN=42.486817 and longitudeE=003.168633, on date/time=2017-05-30T07:46Z00, at a depth of 3 m. The sample material was collected in the marine biome (ENVO:00000447) targeting a [SRF] surface water layer (ENVO:00010504). The sample material was size-fractionated and prepared back in the lab using protocol [SEQ-(100L-on-membrane)_W0.22-3] for later detection and identification of biological and molecular entities (nucleotides) by sequencing (SEQ) methods. This sample may be used for example in biodiversity and metagenomics studies of prokaryotes and eukaryotes. This sample has replicate sample(s): EMOSE_N010000350,EMOSE_N010000411,EMOSE_N010000372,EMOSE_N010000405,EMOSE_N010000344,EMOSE_N010000346,EMOSE_N010000348</t>
  </si>
  <si>
    <t>In protocole SEQ-(100L-on-membrane)_W0.22-3, the sample material was pre-filtered on 3-micrometres, using a 142-mm-diameter Millipore polycarbonate membrane filter (ref:TSTP14250), and concentrated on 0.22-micrometres, using a 142-mm-diameter Millipore polyethersulfone Express Plus membrane filter (ref:GPWP14250). A volume of 100 Litres was filtered and the 142-mm-diameter Millipore polyethersulfone Express Plus membrane filter (ref:GPWP14250) was packaged in a sterile 5-mL cryotube, treated with no addition of chemicals, labelled with a barcode identification sticker, flash frozen in liquid nitrogen and stored in a freezer at -80 degree Celsius. Note 1: The filtration lasted 140 minutes, starting at 17:20 and ending at 19:40 local time. Note 2: Latex or nitril gloves were used for this protocol. All containers, filter holders and tubing were washed with 0.1% bleach, rinsed with miliQ water. All tweezers are kept clean with ethanol. Note 3: A peristaltic pump was used with a flow rate rendering a pressure of ca. 10-15 psi. Note 4: When the filtration rate decreased considerably, filters were replaced. All filters from one filtration were stored in the same sample container. Note 5: The sample was sent for later analysis to the Genoscope, National Sequencing Centre, Paris, France.</t>
  </si>
  <si>
    <t>EMOSE_N010000350,EMOSE_N010000411,EMOSE_N010000372,EMOSE_N010000405,EMOSE_N010000344,EMOSE_N010000346,EMOSE_N010000348</t>
  </si>
  <si>
    <t>http://store.pangaea.de/Projects/EMOSE2017/LOGSHEETS/EMOSE_201705300746Z_DAY1_WETLAB_size-fractionated_100L_R01-04.pdf</t>
  </si>
  <si>
    <t>EMOSE_N010000344</t>
  </si>
  <si>
    <t>EMOSE_201705300746Z_DAY1_PUMP_SRF_(3m)_SEQ-(100L-on-membrane)_W0.22-3_N010000344</t>
  </si>
  <si>
    <t>This sample (EMOSE_N010000344) was collected on board the RV Nereis II (Observatoire Oceanologique de Banyuls), using a high volume well pump, in the context of the EMOSE (2017) Inter-Comparison of Marine Plankton Metagenome Analysis Methods. The sampling event (EMOSE_201705300746Z_DAY1_EVENT-PUMP) occurred at position latitudeN=42.486817 and longitudeE=003.168633, on date/time=2017-05-30T07:46Z00, at a depth of 3 m. The sample material was collected in the marine biome (ENVO:00000447) targeting a [SRF] surface water layer (ENVO:00010504). The sample material was size-fractionated and prepared back in the lab using protocol [SEQ-(100L-on-membrane)_W0.22-3] for later detection and identification of biological and molecular entities (nucleotides) by sequencing (SEQ) methods. This sample may be used for example in biodiversity and metagenomics studies of prokaryotes and eukaryotes. This sample has replicate sample(s): EMOSE_N010000350,EMOSE_N010000411,EMOSE_N010000372,EMOSE_N010000405,EMOSE_N010000340,EMOSE_N010000346,EMOSE_N010000348</t>
  </si>
  <si>
    <t>In protocole SEQ-(100L-on-membrane)_W0.22-3, the sample material was pre-filtered on 3-micrometres, using a 142-mm-diameter Millipore polycarbonate membrane filter (ref:TSTP14250), and concentrated on 0.22-micrometres, using a 142-mm-diameter Millipore polyethersulfone Express Plus membrane filter (ref:GPWP14250). A volume of 100 Litres was filtered and the 142-mm-diameter Millipore polyethersulfone Express Plus membrane filter (ref:GPWP14250) was packaged in a sterile 5-mL cryotube, treated with no addition of chemicals, labelled with a barcode identification sticker, flash frozen in liquid nitrogen and stored in a freezer at -80 degree Celsius. Note 1: The filtration lasted 132 minutes, starting at 19:19 and ending at 21:31 local time. Note 2: Latex or nitril gloves were used for this protocol. All containers, filter holders and tubing were washed with 0.1% bleach, rinsed with miliQ water. All tweezers are kept clean with ethanol. Note 3: A peristaltic pump was used with a flow rate rendering a pressure of ca. 10-15 psi. Note 4: When the filtration rate decreased considerably, filters were replaced. All filters from one filtration were stored in the same sample container. Note 5: The sample was sent for later analysis to the Genoscope, National Sequencing Centre, Paris, France.</t>
  </si>
  <si>
    <t>EMOSE_N010000350,EMOSE_N010000411,EMOSE_N010000372,EMOSE_N010000405,EMOSE_N010000340,EMOSE_N010000346,EMOSE_N010000348</t>
  </si>
  <si>
    <t>EMOSE_N010000346</t>
  </si>
  <si>
    <t>EMOSE_201705300746Z_DAY1_PUMP_SRF_(3m)_SEQ-(100L-on-membrane)_W0.22-3_N010000346</t>
  </si>
  <si>
    <t>This sample (EMOSE_N010000346) was collected on board the RV Nereis II (Observatoire Oceanologique de Banyuls), using a high volume well pump, in the context of the EMOSE (2017) Inter-Comparison of Marine Plankton Metagenome Analysis Methods. The sampling event (EMOSE_201705300746Z_DAY1_EVENT-PUMP) occurred at position latitudeN=42.486817 and longitudeE=003.168633, on date/time=2017-05-30T07:46Z00, at a depth of 3 m. The sample material was collected in the marine biome (ENVO:00000447) targeting a [SRF] surface water layer (ENVO:00010504). The sample material was size-fractionated and prepared back in the lab using protocol [SEQ-(100L-on-membrane)_W0.22-3] for later detection and identification of biological and molecular entities (nucleotides) by sequencing (SEQ) methods. This sample may be used for example in biodiversity and metagenomics studies of prokaryotes and eukaryotes. This sample has replicate sample(s): EMOSE_N010000350,EMOSE_N010000411,EMOSE_N010000372,EMOSE_N010000405,EMOSE_N010000340,EMOSE_N010000344,EMOSE_N010000348</t>
  </si>
  <si>
    <t>In protocole SEQ-(100L-on-membrane)_W0.22-3, the sample material was pre-filtered on 3-micrometres, using a 142-mm-diameter Millipore polycarbonate membrane filter (ref:TSTP14250), and concentrated on 0.22-micrometres, using a 142-mm-diameter Millipore polyethersulfone Express Plus membrane filter (ref:GPWP14250). A volume of 100 Litres was filtered and the 142-mm-diameter Millipore polyethersulfone Express Plus membrane filter (ref:GPWP14250) was packaged in a sterile 5-mL cryotube, treated with no addition of chemicals, labelled with a barcode identification sticker, flash frozen in liquid nitrogen and stored in a freezer at -80 degree Celsius. Note 1: The filtration lasted 285 minutes, starting at 20:00 and ending at 00:45 local time. Note 2: Latex or nitril gloves were used for this protocol. All containers, filter holders and tubing were washed with 0.1% bleach, rinsed with miliQ water. All tweezers are kept clean with ethanol. Note 3: A peristaltic pump was used with a flow rate rendering a pressure of ca. 10-15 psi. Note 4: When the filtration rate decreased considerably, filters were replaced. All filters from one filtration were stored in the same sample container. Note 5: The sample was sent for later analysis to the Genoscope, National Sequencing Centre, Paris, France.</t>
  </si>
  <si>
    <t>EMOSE_N010000350,EMOSE_N010000411,EMOSE_N010000372,EMOSE_N010000405,EMOSE_N010000340,EMOSE_N010000344,EMOSE_N010000348</t>
  </si>
  <si>
    <t>black debries from tubing</t>
  </si>
  <si>
    <t>EMOSE_N010000348</t>
  </si>
  <si>
    <t>EMOSE_201705300746Z_DAY1_PUMP_SRF_(3m)_SEQ-(100L-on-membrane)_W0.22-3_N010000348</t>
  </si>
  <si>
    <t>This sample (EMOSE_N010000348) was collected on board the RV Nereis II (Observatoire Oceanologique de Banyuls), using a high volume well pump, in the context of the EMOSE (2017) Inter-Comparison of Marine Plankton Metagenome Analysis Methods. The sampling event (EMOSE_201705300746Z_DAY1_EVENT-PUMP) occurred at position latitudeN=42.486817 and longitudeE=003.168633, on date/time=2017-05-30T07:46Z00, at a depth of 3 m. The sample material was collected in the marine biome (ENVO:00000447) targeting a [SRF] surface water layer (ENVO:00010504). The sample material was size-fractionated and prepared back in the lab using protocol [SEQ-(100L-on-membrane)_W0.22-3] for later detection and identification of biological and molecular entities (nucleotides) by sequencing (SEQ) methods. This sample may be used for example in biodiversity and metagenomics studies of prokaryotes and eukaryotes. This sample has replicate sample(s): EMOSE_N010000350,EMOSE_N010000411,EMOSE_N010000372,EMOSE_N010000405,EMOSE_N010000340,EMOSE_N010000344,EMOSE_N010000346</t>
  </si>
  <si>
    <t>In protocole SEQ-(100L-on-membrane)_W0.22-3, the sample material was pre-filtered on 3-micrometres, using a 142-mm-diameter Millipore polycarbonate membrane filter (ref:TSTP14250), and concentrated on 0.22-micrometres, using a 142-mm-diameter Millipore polyethersulfone Express Plus membrane filter (ref:GPWP14250). A volume of 100 Litres was filtered and the 142-mm-diameter Millipore polyethersulfone Express Plus membrane filter (ref:GPWP14250) was packaged in a sterile 5-mL cryotube, treated with no addition of chemicals, labelled with a barcode identification sticker, flash frozen in liquid nitrogen and stored in a freezer at -80 degree Celsius. Note 1: The filtration lasted 132 minutes, starting at 20:40 and ending at 22:52 local time. Note 2: Latex or nitril gloves were used for this protocol. All containers, filter holders and tubing were washed with 0.1% bleach, rinsed with miliQ water. All tweezers are kept clean with ethanol. Note 3: A peristaltic pump was used with a flow rate rendering a pressure of ca. 10-15 psi. Note 4: When the filtration rate decreased considerably, filters were replaced. All filters from one filtration were stored in the same sample container. Note 5: The sample was sent for later analysis to the Genoscope, National Sequencing Centre, Paris, France.</t>
  </si>
  <si>
    <t>EMOSE_N010000350,EMOSE_N010000411,EMOSE_N010000372,EMOSE_N010000405,EMOSE_N010000340,EMOSE_N010000344,EMOSE_N010000346</t>
  </si>
  <si>
    <t>EMOSE_N010000350</t>
  </si>
  <si>
    <t>EMOSE_201705300746Z_DAY1_PUMP_SRF_(3m)_SEQ-(100L-on-membrane)_W0.22-3_N010000350</t>
  </si>
  <si>
    <t>This sample (EMOSE_N010000350) was collected on board the RV Nereis II (Observatoire Oceanologique de Banyuls), using a high volume well pump, in the context of the EMOSE (2017) Inter-Comparison of Marine Plankton Metagenome Analysis Methods. The sampling event (EMOSE_201705300746Z_DAY1_EVENT-PUMP) occurred at position latitudeN=42.486817 and longitudeE=003.168633, on date/time=2017-05-30T07:46Z00, at a depth of 3 m. The sample material was collected in the marine biome (ENVO:00000447) targeting a [SRF] surface water layer (ENVO:00010504). The sample material was size-fractionated and prepared back in the lab using protocol [SEQ-(100L-on-membrane)_W0.22-3] for later detection and identification of biological and molecular entities (nucleotides) by sequencing (SEQ) methods. This sample may be used for example in biodiversity and metagenomics studies of prokaryotes and eukaryotes. This sample has replicate sample(s): EMOSE_N010000411,EMOSE_N010000372,EMOSE_N010000405,EMOSE_N010000340,EMOSE_N010000344,EMOSE_N010000346,EMOSE_N010000348</t>
  </si>
  <si>
    <t>In protocole SEQ-(100L-on-membrane)_W0.22-3, the sample material was pre-filtered on 3-micrometres, using a 142-mm-diameter Millipore polycarbonate membrane filter (ref:TSTP14250), and concentrated on 0.22-micrometres, using a 142-mm-diameter Millipore polyethersulfone Express Plus membrane filter (ref:GPWP14250). A volume of 96 Litres was filtered and the 142-mm-diameter Millipore polyethersulfone Express Plus membrane filter (ref:GPWP14250) was packaged in a sterile 5-mL cryotube, treated with no addition of chemicals, labelled with a barcode identification sticker, flash frozen in liquid nitrogen and stored in a freezer at -80 degree Celsius. Note 1: The filtration lasted 165 minutes, starting at 22:00 and ending at 00:45 local time. Note 2: Latex or nitril gloves were used for this protocol. All containers, filter holders and tubing were washed with 0.1% bleach, rinsed with miliQ water. All tweezers are kept clean with ethanol. Note 3: A peristaltic pump was used with a flow rate rendering a pressure of ca. 10-15 psi. Note 4: When the filtration rate decreased considerably, filters were replaced. All filters from one filtration were stored in the same sample container. Note 5: The sample was sent for later analysis to the Genoscope, National Sequencing Centre, Paris, France.</t>
  </si>
  <si>
    <t>EMOSE_N010000411,EMOSE_N010000372,EMOSE_N010000405,EMOSE_N010000340,EMOSE_N010000344,EMOSE_N010000346,EMOSE_N010000348</t>
  </si>
  <si>
    <t>http://store.pangaea.de/Projects/EMOSE2017/LOGSHEETS/EMOSE_201705300746Z_DAY1_WETLAB_size-fractionated_100L_R05.pdf</t>
  </si>
  <si>
    <t>EMOSE_N020000342</t>
  </si>
  <si>
    <t>EMOSE_201705300746Z_DAY1_PUMP_SRF_(3m)_SEQ-(5x100L-on-membrane)_W3-20_N020000342</t>
  </si>
  <si>
    <t>This sample (EMOSE_N020000342) was created in silico using samples EMOSE_N030000342, EMOSE_N010000345, EMOSE_N010000347, EMOSE_N010000349 and EMOSE_N010000351. The latter samples were collected on board the RV Nereis II (Observatoire Oceanologique de Banyuls), using a high volume well pump, in the context of the EMOSE (2017) Inter-Comparison of Marine Plankton Metagenome Analysis Methods. The sampling event (EMOSE_201705300746Z_DAY1_EVENT-PUMP) occurred at position latitudeN=42.486817 and longitudeE=003.168633, on date/time=2017-05-30T07:46Z00, at a depth of 3 m. The sample material was collected in the marine biome (ENVO:00000447) targeting a [SRF] surface water layer (ENVO:00010504). The sample material was size-fractionated and prepared back in the lab using protocol [SEQ-(100L-on-membrane)_W3-20] for later detection and identification of biological and molecular entities (nucleotides) by sequencing (SEQ) methods. The pooled samples were extracted separately and parts of the DNA from each replicate (200 ng each) are pooled before sequencing. This sample may be used for example in biodiversity and metagenomics studies of prokaryotes and eukaryotes. This sample has replicate sample(s): none</t>
  </si>
  <si>
    <t>This sample was created in vitro by combining parts of the DNA material extracted from samples EMOSE_N030000342, EMOSE_N010000345, EMOSE_N010000347, EMOSE_N010000349, EMOSE_N010000351</t>
  </si>
  <si>
    <t>EMOSE_N030000342</t>
  </si>
  <si>
    <t>EMOSE_201705300746Z_DAY1_PUMP_SRF_(3m)_SEQ-(2x50L-on-membrane)_W3-20_N030000342</t>
  </si>
  <si>
    <t>This sample (EMOSE_N030000342) was created in silico using samples EMOSE_N010000342 and EMOSE_N010000680. The latter samples were collected on board the RV Nereis II (Observatoire Oceanologique de Banyuls), using a high volume well pump, in the context of the EMOSE (2017) Inter-Comparison of Marine Plankton Metagenome Analysis Methods. The sampling event (EMOSE_201705300746Z_DAY1_EVENT-PUMP) occurred at position latitudeN=42.486817 and longitudeE=003.168633, on date/time=2017-05-30T07:46Z00, at a depth of 3 m. The sample material was collected in the marine biome (ENVO:00000447) targeting a [SRF] surface water layer (ENVO:00010504). The sample material was size-fractionated and prepared back in the lab using protocol [SEQ-(100L-on-membrane)_W3-20] for later detection and identification of biological and molecular entities (nucleotides) by sequencing (SEQ) methods. Filters from the pooled samples were combined before extraction. This sample may be used for example in biodiversity and metagenomics studies of prokaryotes and eukaryotes. This sample has replicate sample(s): EMOSE_N010000349,EMOSE_N010000347,EMOSE_N010000345,EMOSE_N010000680,EMOSE_N010000406,EMOSE_N010000373,EMOSE_N010000412,EMOSE_N010000351</t>
  </si>
  <si>
    <t>In protocole SEQ-(100L-on-membrane)_W3-20, the sample material was pre-filtered on 20-micrometres, using a 47-mm-diameter nylon mexh filter, and concentrated on 3-micrometres, using a 142-mm-diameter Millipore polycarbonate membrane filter (ref:TSTP14250). A volume of 100 Litres was filtered and the 142-mm-diameter Millipore polycarbonate membrane filter (ref:TSTP14250) was packaged in a sterile 5-mL cryotube, treated with no addition of chemicals, labelled with a barcode identification sticker, flash frozen in liquid nitrogen and stored in a freezer at -80 degree Celsius. Note 1: The filtration lasted 98 minutes, starting at 17:20 and ending at 18:58 local time. Note 2: Latex or nitril gloves were used for this protocol. All containers, filter holders and tubing were washed with 0.1% bleach, rinsed with miliQ water. All tweezers are kept clean with ethanol. Note 3: A peristaltic pump was used with a flow rate rendering a pressure of ca. 10-15 psi. Note 4: When the filtration rate decreased considerably, filters were replaced. All filters from one filtration were stored in the same sample container. Note 5: The sample was sent for later analysis to the Genoscope, National Sequencing Centre, Paris, France.</t>
  </si>
  <si>
    <t>EMOSE_N010000349,EMOSE_N010000347,EMOSE_N010000345,EMOSE_N010000680,EMOSE_N010000406,EMOSE_N010000373,EMOSE_N010000412,EMOSE_N010000351</t>
  </si>
  <si>
    <t>This sample was created in vitro by combining samples EMOSE_N010000342 and EMOSE_N010000680 before extracting DNA in order to have a sample corresponding to a filtered volume of 100L</t>
  </si>
  <si>
    <t>EMOSE_N010000342</t>
  </si>
  <si>
    <t>EMOSE_201705300746Z_DAY1_PUMP_SRF_(3m)_SEQ-(100L-on-membrane)_W3-20_N010000342</t>
  </si>
  <si>
    <t>This sample (EMOSE_N010000342) was collected on board the RV Nereis II (Observatoire Oceanologique de Banyuls), using a high volume well pump, in the context of the EMOSE (2017) Inter-Comparison of Marine Plankton Metagenome Analysis Methods. The sampling event (EMOSE_201705300746Z_DAY1_EVENT-PUMP) occurred at position latitudeN=42.486817 and longitudeE=003.168633, on date/time=2017-05-30T07:46Z00, at a depth of 3 m. The sample material was collected in the marine biome (ENVO:00000447) targeting a [SRF] surface water layer (ENVO:00010504). The sample material was size-fractionated and prepared back in the lab using protocol [SEQ-(100L-on-membrane)_W3-20] for later detection and identification of biological and molecular entities (nucleotides) by sequencing (SEQ) methods. This sample may be used for example in biodiversity and metagenomics studies of prokaryotes and eukaryotes. This sample has aliquot sample(s): EMOSE_N010000680</t>
  </si>
  <si>
    <t>In protocole SEQ-(100L-on-membrane)_W3-20, the sample material was pre-filtered on 20-micrometres, using a 47-mm-diameter nylon mexh filter, and concentrated on 3-micrometres, using a 142-mm-diameter Millipore polycarbonate membrane filter (ref:TSTP14250). A volume of 50 Litres was filtered and the 142-mm-diameter Millipore polycarbonate membrane filter (ref:TSTP14250) was packaged in a sterile 5-mL cryotube, treated with no addition of chemicals, labelled with a barcode identification sticker, flash frozen in liquid nitrogen and stored in a freezer at -80 degree Celsius. Note 1: The filtration lasted 98 minutes, starting at 17:20 and ending at 18:58 local time. Note 2: Latex or nitril gloves were used for this protocol. All containers, filter holders and tubing were washed with 0.1% bleach, rinsed with miliQ water. All tweezers are kept clean with ethanol. Note 3: A peristaltic pump was used with a flow rate rendering a pressure of ca. 10-15 psi. Note 4: When the filtration rate decreased considerably, filters were replaced. All filters from one filtration were stored in the same sample container. Note 5: The sample was sent for later analysis to the Genoscope, National Sequencing Centre, Paris, France.</t>
  </si>
  <si>
    <t>EMOSE_N010000680</t>
  </si>
  <si>
    <t>EMOSE_201705300746Z_DAY1_PUMP_SRF_(3m)_SEQ-(100L-on-membrane)_W3-20_N010000680</t>
  </si>
  <si>
    <t>This sample (EMOSE_N010000680) was collected on board the RV Nereis II (Observatoire Oceanologique de Banyuls), using a high volume well pump, in the context of the EMOSE (2017) Inter-Comparison of Marine Plankton Metagenome Analysis Methods. The sampling event (EMOSE_201705300746Z_DAY1_EVENT-PUMP) occurred at position latitudeN=42.486817 and longitudeE=003.168633, on date/time=2017-05-30T07:46Z00, at a depth of 3 m. The sample material was collected in the marine biome (ENVO:00000447) targeting a [SRF] surface water layer (ENVO:00010504). The sample material was size-fractionated and prepared back in the lab using protocol [SEQ-(100L-on-membrane)_W3-20] for later detection and identification of biological and molecular entities (nucleotides) by sequencing (SEQ) methods. This sample may be used for example in biodiversity and metagenomics studies of prokaryotes and eukaryotes. This sample has aliquot sample(s): EMOSE_N010000342</t>
  </si>
  <si>
    <t>EMOSE_N010000349,EMOSE_N010000347,EMOSE_N010000345,EMOSE_N010000342,EMOSE_N010000406,EMOSE_N010000373,EMOSE_N010000412,EMOSE_N010000351</t>
  </si>
  <si>
    <t>EMOSE_N010000345</t>
  </si>
  <si>
    <t>EMOSE_201705300746Z_DAY1_PUMP_SRF_(3m)_SEQ-(100L-on-membrane)_W3-20_N010000345</t>
  </si>
  <si>
    <t>This sample (EMOSE_N010000345) was collected on board the RV Nereis II (Observatoire Oceanologique de Banyuls), using a high volume well pump, in the context of the EMOSE (2017) Inter-Comparison of Marine Plankton Metagenome Analysis Methods. The sampling event (EMOSE_201705300746Z_DAY1_EVENT-PUMP) occurred at position latitudeN=42.486817 and longitudeE=003.168633, on date/time=2017-05-30T07:46Z00, at a depth of 3 m. The sample material was collected in the marine biome (ENVO:00000447) targeting a [SRF] surface water layer (ENVO:00010504). The sample material was size-fractionated and prepared back in the lab using protocol [SEQ-(100L-on-membrane)_W3-20] for later detection and identification of biological and molecular entities (nucleotides) by sequencing (SEQ) methods. This sample may be used for example in biodiversity and metagenomics studies of prokaryotes and eukaryotes. This sample has replicate sample(s): EMOSE_N010000349,EMOSE_N010000347,EMOSE_N010000342,EMOSE_N010000680,EMOSE_N010000406,EMOSE_N010000373,EMOSE_N010000412,EMOSE_N010000351</t>
  </si>
  <si>
    <t>In protocole SEQ-(100L-on-membrane)_W3-20, the sample material was pre-filtered on 20-micrometres, using a 47-mm-diameter nylon mexh filter, and concentrated on 3-micrometres, using a 142-mm-diameter Millipore polycarbonate membrane filter (ref:TSTP14250). A volume of 100 Litres was filtered and the 142-mm-diameter Millipore polycarbonate membrane filter (ref:TSTP14250) was packaged in a sterile 5-mL cryotube, treated with no addition of chemicals, labelled with a barcode identification sticker, flash frozen in liquid nitrogen and stored in a freezer at -80 degree Celsius. Note 1: The filtration lasted 110 minutes, starting at 19:19 and ending at 21:09 local time. Note 2: Latex or nitril gloves were used for this protocol. All containers, filter holders and tubing were washed with 0.1% bleach, rinsed with miliQ water. All tweezers are kept clean with ethanol. Note 3: A peristaltic pump was used with a flow rate rendering a pressure of ca. 10-15 psi. Note 4: When the filtration rate decreased considerably, filters were replaced. All filters from one filtration were stored in the same sample container. Note 5: The sample was sent for later analysis to the Genoscope, National Sequencing Centre, Paris, France.</t>
  </si>
  <si>
    <t>EMOSE_N010000349,EMOSE_N010000347,EMOSE_N010000342,EMOSE_N010000680,EMOSE_N010000406,EMOSE_N010000373,EMOSE_N010000412,EMOSE_N010000351</t>
  </si>
  <si>
    <t>EMOSE_N010000347</t>
  </si>
  <si>
    <t>EMOSE_201705300746Z_DAY1_PUMP_SRF_(3m)_SEQ-(100L-on-membrane)_W3-20_N010000347</t>
  </si>
  <si>
    <t>This sample (EMOSE_N010000347) was collected on board the RV Nereis II (Observatoire Oceanologique de Banyuls), using a high volume well pump, in the context of the EMOSE (2017) Inter-Comparison of Marine Plankton Metagenome Analysis Methods. The sampling event (EMOSE_201705300746Z_DAY1_EVENT-PUMP) occurred at position latitudeN=42.486817 and longitudeE=003.168633, on date/time=2017-05-30T07:46Z00, at a depth of 3 m. The sample material was collected in the marine biome (ENVO:00000447) targeting a [SRF] surface water layer (ENVO:00010504). The sample material was size-fractionated and prepared back in the lab using protocol [SEQ-(100L-on-membrane)_W3-20] for later detection and identification of biological and molecular entities (nucleotides) by sequencing (SEQ) methods. This sample may be used for example in biodiversity and metagenomics studies of prokaryotes and eukaryotes. This sample has replicate sample(s): EMOSE_N010000349,EMOSE_N010000345,EMOSE_N010000342,EMOSE_N010000680,EMOSE_N010000406,EMOSE_N010000373,EMOSE_N010000412,EMOSE_N010000351</t>
  </si>
  <si>
    <t>In protocole SEQ-(100L-on-membrane)_W3-20, the sample material was pre-filtered on 20-micrometres, using a 47-mm-diameter nylon mexh filter, and concentrated on 3-micrometres, using a 142-mm-diameter Millipore polycarbonate membrane filter (ref:TSTP14250). A volume of 100 Litres was filtered and the 142-mm-diameter Millipore polycarbonate membrane filter (ref:TSTP14250) was packaged in a sterile 5-mL cryotube, treated with no addition of chemicals, labelled with a barcode identification sticker, flash frozen in liquid nitrogen and stored in a freezer at -80 degree Celsius. Note 1: The filtration lasted 285 minutes, starting at 20:00 and ending at 00:45 local time. Note 2: Latex or nitril gloves were used for this protocol. All containers, filter holders and tubing were washed with 0.1% bleach, rinsed with miliQ water. All tweezers are kept clean with ethanol. Note 3: A peristaltic pump was used with a flow rate rendering a pressure of ca. 10-15 psi. Note 4: When the filtration rate decreased considerably, filters were replaced. All filters from one filtration were stored in the same sample container. Note 5: The sample was sent for later analysis to the Genoscope, National Sequencing Centre, Paris, France.</t>
  </si>
  <si>
    <t>EMOSE_N010000349,EMOSE_N010000345,EMOSE_N010000342,EMOSE_N010000680,EMOSE_N010000406,EMOSE_N010000373,EMOSE_N010000412,EMOSE_N010000351</t>
  </si>
  <si>
    <t>EMOSE_N010000349</t>
  </si>
  <si>
    <t>EMOSE_201705300746Z_DAY1_PUMP_SRF_(3m)_SEQ-(100L-on-membrane)_W3-20_N010000349</t>
  </si>
  <si>
    <t>This sample (EMOSE_N010000349) was collected on board the RV Nereis II (Observatoire Oceanologique de Banyuls), using a high volume well pump, in the context of the EMOSE (2017) Inter-Comparison of Marine Plankton Metagenome Analysis Methods. The sampling event (EMOSE_201705300746Z_DAY1_EVENT-PUMP) occurred at position latitudeN=42.486817 and longitudeE=003.168633, on date/time=2017-05-30T07:46Z00, at a depth of 3 m. The sample material was collected in the marine biome (ENVO:00000447) targeting a [SRF] surface water layer (ENVO:00010504). The sample material was size-fractionated and prepared back in the lab using protocol [SEQ-(100L-on-membrane)_W3-20] for later detection and identification of biological and molecular entities (nucleotides) by sequencing (SEQ) methods. This sample may be used for example in biodiversity and metagenomics studies of prokaryotes and eukaryotes. This sample has replicate sample(s): EMOSE_N010000347,EMOSE_N010000345,EMOSE_N010000342,EMOSE_N010000680,EMOSE_N010000406,EMOSE_N010000373,EMOSE_N010000412,EMOSE_N010000351</t>
  </si>
  <si>
    <t>In protocole SEQ-(100L-on-membrane)_W3-20, the sample material was pre-filtered on 20-micrometres, using a 47-mm-diameter nylon mexh filter, and concentrated on 3-micrometres, using a 142-mm-diameter Millipore polycarbonate membrane filter (ref:TSTP14250). A volume of 100 Litres was filtered and the 142-mm-diameter Millipore polycarbonate membrane filter (ref:TSTP14250) was packaged in a sterile 5-mL cryotube, treated with no addition of chemicals, labelled with a barcode identification sticker, flash frozen in liquid nitrogen and stored in a freezer at -80 degree Celsius. Note 1: The filtration lasted 132 minutes, starting at 20:40 and ending at 22:52 local time. Note 2: Latex or nitril gloves were used for this protocol. All containers, filter holders and tubing were washed with 0.1% bleach, rinsed with miliQ water. All tweezers are kept clean with ethanol. Note 3: A peristaltic pump was used with a flow rate rendering a pressure of ca. 10-15 psi. Note 4: When the filtration rate decreased considerably, filters were replaced. All filters from one filtration were stored in the same sample container. Note 5: The sample was sent for later analysis to the Genoscope, National Sequencing Centre, Paris, France.</t>
  </si>
  <si>
    <t>EMOSE_N010000347,EMOSE_N010000345,EMOSE_N010000342,EMOSE_N010000680,EMOSE_N010000406,EMOSE_N010000373,EMOSE_N010000412,EMOSE_N010000351</t>
  </si>
  <si>
    <t>EMOSE_N010000351</t>
  </si>
  <si>
    <t>EMOSE_201705300746Z_DAY1_PUMP_SRF_(3m)_SEQ-(100L-on-membrane)_W3-20_N010000351</t>
  </si>
  <si>
    <t>This sample (EMOSE_N010000351) was collected on board the RV Nereis II (Observatoire Oceanologique de Banyuls), using a high volume well pump, in the context of the EMOSE (2017) Inter-Comparison of Marine Plankton Metagenome Analysis Methods. The sampling event (EMOSE_201705300746Z_DAY1_EVENT-PUMP) occurred at position latitudeN=42.486817 and longitudeE=003.168633, on date/time=2017-05-30T07:46Z00, at a depth of 3 m. The sample material was collected in the marine biome (ENVO:00000447) targeting a [SRF] surface water layer (ENVO:00010504). The sample material was size-fractionated and prepared back in the lab using protocol [SEQ-(100L-on-membrane)_W3-20] for later detection and identification of biological and molecular entities (nucleotides) by sequencing (SEQ) methods. This sample may be used for example in biodiversity and metagenomics studies of prokaryotes and eukaryotes. This sample has replicate sample(s): EMOSE_N010000349,EMOSE_N010000347,EMOSE_N010000345,EMOSE_N010000342,EMOSE_N010000680,EMOSE_N010000406,EMOSE_N010000373,EMOSE_N010000412</t>
  </si>
  <si>
    <t>In protocole SEQ-(100L-on-membrane)_W3-20, the sample material was pre-filtered on 20-micrometres, using a 47-mm-diameter nylon mexh filter, and concentrated on 3-micrometres, using a 142-mm-diameter Millipore polycarbonate membrane filter (ref:TSTP14250). A volume of 96 Litres was filtered and the 142-mm-diameter Millipore polycarbonate membrane filter (ref:TSTP14250) was packaged in a sterile 5-mL cryotube, treated with no addition of chemicals, labelled with a barcode identification sticker, flash frozen in liquid nitrogen and stored in a freezer at -80 degree Celsius. Note 1: The filtration lasted 165 minutes, starting at 22:00 and ending at 00:45 local time. Note 2: Latex or nitril gloves were used for this protocol. All containers, filter holders and tubing were washed with 0.1% bleach, rinsed with miliQ water. All tweezers are kept clean with ethanol. Note 3: A peristaltic pump was used with a flow rate rendering a pressure of ca. 10-15 psi. Note 4: When the filtration rate decreased considerably, filters were replaced. All filters from one filtration were stored in the same sample container. Note 5: The sample was sent for later analysis to the Genoscope, National Sequencing Centre, Paris, France.</t>
  </si>
  <si>
    <t>EMOSE_N010000349,EMOSE_N010000347,EMOSE_N010000345,EMOSE_N010000342,EMOSE_N010000680,EMOSE_N010000406,EMOSE_N010000373,EMOSE_N010000412</t>
  </si>
  <si>
    <t>EMOSE_N020000704</t>
  </si>
  <si>
    <t>EMOSE_201705310750Z_DAY2_PUMP_SRF_(3m)_SEQ-(10x100L-on-membrane)_W&gt;20_N020000704</t>
  </si>
  <si>
    <t>This sample (EMOSE_N020000704) was created in silico using samples EMOSE_N010000704, EMOSE_N010000705, EMOSE_N010000706, EMOSE_N010000707, EMOSE_N010000708, EMOSE_N010000709, EMOSE_N010000710, EMOSE_N010000717, EMOSE_N010000712 and EMOSE_N010000713. The latter samples were collected on board the RV Nereis II (Observatoire Oceanologique de Banyuls), using a high volume well pump, in the context of the EMOSE (2017) Inter-Comparison of Marine Plankton Metagenome Analysis Methods. The sampling event (EMOSE_201705310750Z_DAY2_EVENT-PUMP) occurred at position latitudeN=42.486567 and longitudeE=003.1702, on date/time=2017-05-31T07:50Z00, at a depth of 3 m. The sample material was collected in the marine biome (ENVO:00000447) targeting a [SRF] surface water layer (ENVO:00010504). The sample material was size-fractionated and prepared back in the lab using protocol [SEQ-(100L-on-membrane)_W&gt;20] for later detection and identification of biological and molecular entities (nucleotides) by sequencing (SEQ) methods. The pooled samples were extracted separately and parts of the DNA from each replicate are pooled before sequencing. This sample may be used for example in biodiversity and metagenomics studies of prokaryotes and eukaryotes. This sample has replicate sample(s): none.</t>
  </si>
  <si>
    <t>DAY2</t>
  </si>
  <si>
    <t>EMOSE_201705310750Z_DAY2_EVENT-PUMP</t>
  </si>
  <si>
    <t>65x 25L carboys were filled with 20L of unfiltered, whole sea water. Carboys were numbered from 1 to 65 and filled in that order. Carboys were washed with diluted bleach (10%) the day before and rinced abundantly twice with sample water before being filled.</t>
  </si>
  <si>
    <t>sampling-bottle(s)#1,14,27,40,53</t>
  </si>
  <si>
    <t>In protocole SEQ-(100L-on-membrane)_W&gt;20, the sample material was not pre-filtered and concentrated on 20-micrometres, using a 47-mm-diameter nylon mexh filter. A volume of 1000 Litres was filtered and the 47-mm-diameter nylon mexh filter was packaged in a sterile 2-mL cryotube, treated with no addition of chemicals, labelled with a barcode identification sticker, flash frozen in liquid nitrogen and stored in a freezer at -80 degree Celsius. Note 1: The filtration lasted 91 minutes, starting at 10:24 and ending at 11:55 local time. Note 2: Latex or nitril gloves were used for this protocol. All containers, filter holders and tubing were washed with 0.1% bleach, rinsed with miliQ water. All tweezers are kept clean with ethanol. Note 3: A peristaltic pump was used with a flow rate rendering a pressure of ca. 10-15 psi. Note 4: When the filtration rate decreased considerably, filters were replaced. All filters from one filtration were stored in the same sample container. Note 5: The sample was sent for later analysis to the Genoscope, National Sequencing Centre, Paris, France.</t>
  </si>
  <si>
    <t>2-mL cryotube</t>
  </si>
  <si>
    <t>This sample was created in vitro by combining parts of the DNA material extracted from samples EMOSE_N010000704, EMOSE_N010000705, EMOSE_N010000706, EMOSE_N010000707, EMOSE_N010000708, EMOSE_N010000709, EMOSE_N010000710, EMOSE_N010000717, EMOSE_N010000712, EMOSE_N010000713</t>
  </si>
  <si>
    <t>http://store.pangaea.de/Projects/EMOSE2017/LOGSHEETS/EMOSE_201705310750Z_DAY2_EVENT-PUMP.pdf</t>
  </si>
  <si>
    <t>EMOSE_N010000704</t>
  </si>
  <si>
    <t>EMOSE_201705310750Z_DAY2_PUMP_SRF_(3m)_SEQ-(100L-on-membrane)_W&gt;20_N010000704</t>
  </si>
  <si>
    <t>This sample (EMOSE_N010000704) was collected on board the RV Nereis II (Observatoire Oceanologique de Banyuls), using a high volume well pump, in the context of the EMOSE (2017) Inter-Comparison of Marine Plankton Metagenome Analysis Methods. The sampling event (EMOSE_201705310750Z_DAY2_EVENT-PUMP) occurred at position latitudeN=42.486567 and longitudeE=003.1702, on date/time=2017-05-31T07:50Z00, at a depth of 3 m. The sample material was collected in the marine biome (ENVO:00000447) targeting a [SRF] surface water layer (ENVO:00010504). The sample material was size-fractionated and prepared back in the lab using protocol [SEQ-(100L-on-membrane)_W&gt;20] for later detection and identification of biological and molecular entities (nucleotides) by sequencing (SEQ) methods. This sample may be used for example in biodiversity and metagenomics studies of prokaryotes and eukaryotes. This sample has replicate sample(s): EMOSE_N010000712,EMOSE_N010000717,EMOSE_N010000710,EMOSE_N010000709,EMOSE_N010000708,EMOSE_N010000707,EMOSE_N010000706,EMOSE_N010000705,EMOSE_N010000716,EMOSE_N010000715,EMOSE_N010000713</t>
  </si>
  <si>
    <t>In protocole SEQ-(100L-on-membrane)_W&gt;20, the sample material was not pre-filtered and concentrated on 20-micrometres, using a 47-mm-diameter nylon mexh filter. A volume of 100 Litres was filtered and the 47-mm-diameter nylon mexh filter was packaged in a sterile 2-mL cryotube, treated with no addition of chemicals, labelled with a barcode identification sticker, flash frozen in liquid nitrogen and stored in a freezer at -80 degree Celsius. Note 1: The filtration lasted 91 minutes, starting at 10:24 and ending at 11:55 local time. Note 2: Latex or nitril gloves were used for this protocol. All containers, filter holders and tubing were washed with 0.1% bleach, rinsed with miliQ water. All tweezers are kept clean with ethanol. Note 3: A peristaltic pump was used with a flow rate rendering a pressure of ca. 10-15 psi. Note 4: When the filtration rate decreased considerably, filters were replaced. All filters from one filtration were stored in the same sample container. Note 5: The sample was sent for later analysis to the Genoscope, National Sequencing Centre, Paris, France.</t>
  </si>
  <si>
    <t>EMOSE_N010000712,EMOSE_N010000717,EMOSE_N010000710,EMOSE_N010000709,EMOSE_N010000708,EMOSE_N010000707,EMOSE_N010000706,EMOSE_N010000705,EMOSE_N010000716,EMOSE_N010000715,EMOSE_N010000713</t>
  </si>
  <si>
    <t>http://store.pangaea.de/Projects/EMOSE2017/LOGSHEETS/EMOSE_201705310750Z_DAY2_WETLAB_size-fractionated_100L_R09-10.pdf</t>
  </si>
  <si>
    <t>EMOSE_N010000705</t>
  </si>
  <si>
    <t>EMOSE_201705310750Z_DAY2_PUMP_SRF_(3m)_SEQ-(100L-on-membrane)_W&gt;20_N010000705</t>
  </si>
  <si>
    <t>This sample (EMOSE_N010000705) was collected on board the RV Nereis II (Observatoire Oceanologique de Banyuls), using a high volume well pump, in the context of the EMOSE (2017) Inter-Comparison of Marine Plankton Metagenome Analysis Methods. The sampling event (EMOSE_201705310750Z_DAY2_EVENT-PUMP) occurred at position latitudeN=42.486567 and longitudeE=003.1702, on date/time=2017-05-31T07:50Z00, at a depth of 3 m. The sample material was collected in the marine biome (ENVO:00000447) targeting a [SRF] surface water layer (ENVO:00010504). The sample material was size-fractionated and prepared back in the lab using protocol [SEQ-(100L-on-membrane)_W&gt;20] for later detection and identification of biological and molecular entities (nucleotides) by sequencing (SEQ) methods. This sample may be used for example in biodiversity and metagenomics studies of prokaryotes and eukaryotes. This sample has replicate sample(s): EMOSE_N010000712,EMOSE_N010000717,EMOSE_N010000710,EMOSE_N010000709,EMOSE_N010000708,EMOSE_N010000707,EMOSE_N010000706,EMOSE_N010000716,EMOSE_N010000715,EMOSE_N010000713,EMOSE_N010000704</t>
  </si>
  <si>
    <t>sampling-bottle(s)#2,15,28,41,54</t>
  </si>
  <si>
    <t>In protocole SEQ-(100L-on-membrane)_W&gt;20, the sample material was not pre-filtered and concentrated on 20-micrometres, using a 47-mm-diameter nylon mexh filter. A volume of 100 Litres was filtered and the 47-mm-diameter nylon mexh filter was packaged in a sterile 2-mL cryotube, treated with no addition of chemicals, labelled with a barcode identification sticker, flash frozen in liquid nitrogen and stored in a freezer at -80 degree Celsius. Note 1: The filtration lasted 130 minutes, starting at 10:32 and ending at 12:42 local time. Note 2: Latex or nitril gloves were used for this protocol. All containers, filter holders and tubing were washed with 0.1% bleach, rinsed with miliQ water. All tweezers are kept clean with ethanol. Note 3: A peristaltic pump was used with a flow rate rendering a pressure of ca. 10-15 psi. Note 4: When the filtration rate decreased considerably, filters were replaced. All filters from one filtration were stored in the same sample container. Note 5: The sample was sent for later analysis to the Genoscope, National Sequencing Centre, Paris, France.</t>
  </si>
  <si>
    <t>EMOSE_N010000712,EMOSE_N010000717,EMOSE_N010000710,EMOSE_N010000709,EMOSE_N010000708,EMOSE_N010000707,EMOSE_N010000706,EMOSE_N010000716,EMOSE_N010000715,EMOSE_N010000713,EMOSE_N010000704</t>
  </si>
  <si>
    <t>EMOSE_N010000706</t>
  </si>
  <si>
    <t>EMOSE_201705310750Z_DAY2_PUMP_SRF_(3m)_SEQ-(100L-on-membrane)_W&gt;20_N010000706</t>
  </si>
  <si>
    <t>This sample (EMOSE_N010000706) was collected on board the RV Nereis II (Observatoire Oceanologique de Banyuls), using a high volume well pump, in the context of the EMOSE (2017) Inter-Comparison of Marine Plankton Metagenome Analysis Methods. The sampling event (EMOSE_201705310750Z_DAY2_EVENT-PUMP) occurred at position latitudeN=42.486567 and longitudeE=003.1702, on date/time=2017-05-31T07:50Z00, at a depth of 3 m. The sample material was collected in the marine biome (ENVO:00000447) targeting a [SRF] surface water layer (ENVO:00010504). The sample material was size-fractionated and prepared back in the lab using protocol [SEQ-(100L-on-membrane)_W&gt;20] for later detection and identification of biological and molecular entities (nucleotides) by sequencing (SEQ) methods. This sample may be used for example in biodiversity and metagenomics studies of prokaryotes and eukaryotes. This sample has replicate sample(s): EMOSE_N010000712,EMOSE_N010000717,EMOSE_N010000710,EMOSE_N010000709,EMOSE_N010000708,EMOSE_N010000707,EMOSE_N010000705,EMOSE_N010000716,EMOSE_N010000715,EMOSE_N010000713,EMOSE_N010000704</t>
  </si>
  <si>
    <t>sampling-bottle(s)#3,16,29,42,55</t>
  </si>
  <si>
    <t>In protocole SEQ-(100L-on-membrane)_W&gt;20, the sample material was not pre-filtered and concentrated on 20-micrometres, using a 47-mm-diameter nylon mexh filter. A volume of 100 Litres was filtered and the 47-mm-diameter nylon mexh filter was packaged in a sterile 2-mL cryotube, treated with no addition of chemicals, labelled with a barcode identification sticker, flash frozen in liquid nitrogen and stored in a freezer at -80 degree Celsius. Note 1: The filtration lasted 100 minutes, starting at 12:30 and ending at 14:10 local time. Note 2: Latex or nitril gloves were used for this protocol. All containers, filter holders and tubing were washed with 0.1% bleach, rinsed with miliQ water. All tweezers are kept clean with ethanol. Note 3: A peristaltic pump was used with a flow rate rendering a pressure of ca. 10-15 psi. Note 4: When the filtration rate decreased considerably, filters were replaced. All filters from one filtration were stored in the same sample container. Note 5: The sample was sent for later analysis to the Genoscope, National Sequencing Centre, Paris, France.</t>
  </si>
  <si>
    <t>EMOSE_N010000712,EMOSE_N010000717,EMOSE_N010000710,EMOSE_N010000709,EMOSE_N010000708,EMOSE_N010000707,EMOSE_N010000705,EMOSE_N010000716,EMOSE_N010000715,EMOSE_N010000713,EMOSE_N010000704</t>
  </si>
  <si>
    <t>EMOSE_N010000707</t>
  </si>
  <si>
    <t>EMOSE_201705310750Z_DAY2_PUMP_SRF_(3m)_SEQ-(100L-on-membrane)_W&gt;20_N010000707</t>
  </si>
  <si>
    <t>This sample (EMOSE_N010000707) was collected on board the RV Nereis II (Observatoire Oceanologique de Banyuls), using a high volume well pump, in the context of the EMOSE (2017) Inter-Comparison of Marine Plankton Metagenome Analysis Methods. The sampling event (EMOSE_201705310750Z_DAY2_EVENT-PUMP) occurred at position latitudeN=42.486567 and longitudeE=003.1702, on date/time=2017-05-31T07:50Z00, at a depth of 3 m. The sample material was collected in the marine biome (ENVO:00000447) targeting a [SRF] surface water layer (ENVO:00010504). The sample material was size-fractionated and prepared back in the lab using protocol [SEQ-(100L-on-membrane)_W&gt;20] for later detection and identification of biological and molecular entities (nucleotides) by sequencing (SEQ) methods. This sample may be used for example in biodiversity and metagenomics studies of prokaryotes and eukaryotes. This sample has replicate sample(s): EMOSE_N010000712,EMOSE_N010000717,EMOSE_N010000710,EMOSE_N010000709,EMOSE_N010000708,EMOSE_N010000706,EMOSE_N010000705,EMOSE_N010000716,EMOSE_N010000715,EMOSE_N010000713,EMOSE_N010000704</t>
  </si>
  <si>
    <t>sampling-bottle(s)#4,17,30,43,56</t>
  </si>
  <si>
    <t>In protocole SEQ-(100L-on-membrane)_W&gt;20, the sample material was not pre-filtered and concentrated on 20-micrometres, using a 47-mm-diameter nylon mexh filter. A volume of 100 Litres was filtered and the 47-mm-diameter nylon mexh filter was packaged in a sterile 2-mL cryotube, treated with no addition of chemicals, labelled with a barcode identification sticker, flash frozen in liquid nitrogen and stored in a freezer at -80 degree Celsius. Note 1: The filtration lasted 141 minutes, starting at 12:55 and ending at 15:16 local time. Note 2: Latex or nitril gloves were used for this protocol. All containers, filter holders and tubing were washed with 0.1% bleach, rinsed with miliQ water. All tweezers are kept clean with ethanol. Note 3: A peristaltic pump was used with a flow rate rendering a pressure of ca. 10-15 psi. Note 4: When the filtration rate decreased considerably, filters were replaced. All filters from one filtration were stored in the same sample container. Note 5: The sample was sent for later analysis to the Genoscope, National Sequencing Centre, Paris, France.</t>
  </si>
  <si>
    <t>EMOSE_N010000712,EMOSE_N010000717,EMOSE_N010000710,EMOSE_N010000709,EMOSE_N010000708,EMOSE_N010000706,EMOSE_N010000705,EMOSE_N010000716,EMOSE_N010000715,EMOSE_N010000713,EMOSE_N010000704</t>
  </si>
  <si>
    <t>EMOSE_N010000708</t>
  </si>
  <si>
    <t>EMOSE_201705310750Z_DAY2_PUMP_SRF_(3m)_SEQ-(100L-on-membrane)_W&gt;20_N010000708</t>
  </si>
  <si>
    <t>This sample (EMOSE_N010000708) was collected on board the RV Nereis II (Observatoire Oceanologique de Banyuls), using a high volume well pump, in the context of the EMOSE (2017) Inter-Comparison of Marine Plankton Metagenome Analysis Methods. The sampling event (EMOSE_201705310750Z_DAY2_EVENT-PUMP) occurred at position latitudeN=42.486567 and longitudeE=003.1702, on date/time=2017-05-31T07:50Z00, at a depth of 3 m. The sample material was collected in the marine biome (ENVO:00000447) targeting a [SRF] surface water layer (ENVO:00010504). The sample material was size-fractionated and prepared back in the lab using protocol [SEQ-(100L-on-membrane)_W&gt;20] for later detection and identification of biological and molecular entities (nucleotides) by sequencing (SEQ) methods. This sample may be used for example in biodiversity and metagenomics studies of prokaryotes and eukaryotes. This sample has replicate sample(s): EMOSE_N010000712,EMOSE_N010000717,EMOSE_N010000710,EMOSE_N010000709,EMOSE_N010000707,EMOSE_N010000706,EMOSE_N010000705,EMOSE_N010000716,EMOSE_N010000715,EMOSE_N010000713,EMOSE_N010000704</t>
  </si>
  <si>
    <t>sampling-bottle(s)#5,18,31,44,57</t>
  </si>
  <si>
    <t>In protocole SEQ-(100L-on-membrane)_W&gt;20, the sample material was not pre-filtered and concentrated on 20-micrometres, using a 47-mm-diameter nylon mexh filter. A volume of 100 Litres was filtered and the 47-mm-diameter nylon mexh filter was packaged in a sterile 2-mL cryotube, treated with no addition of chemicals, labelled with a barcode identification sticker, flash frozen in liquid nitrogen and stored in a freezer at -80 degree Celsius. Note 1: The filtration lasted 90 minutes, starting at 14:25 and ending at 15:55 local time. Note 2: Latex or nitril gloves were used for this protocol. All containers, filter holders and tubing were washed with 0.1% bleach, rinsed with miliQ water. All tweezers are kept clean with ethanol. Note 3: A peristaltic pump was used with a flow rate rendering a pressure of ca. 10-15 psi. Note 4: When the filtration rate decreased considerably, filters were replaced. All filters from one filtration were stored in the same sample container. Note 5: The sample was sent for later analysis to the Genoscope, National Sequencing Centre, Paris, France.</t>
  </si>
  <si>
    <t>EMOSE_N010000712,EMOSE_N010000717,EMOSE_N010000710,EMOSE_N010000709,EMOSE_N010000707,EMOSE_N010000706,EMOSE_N010000705,EMOSE_N010000716,EMOSE_N010000715,EMOSE_N010000713,EMOSE_N010000704</t>
  </si>
  <si>
    <t>EMOSE_N010000709</t>
  </si>
  <si>
    <t>EMOSE_201705310750Z_DAY2_PUMP_SRF_(3m)_SEQ-(100L-on-membrane)_W&gt;20_N010000709</t>
  </si>
  <si>
    <t>This sample (EMOSE_N010000709) was collected on board the RV Nereis II (Observatoire Oceanologique de Banyuls), using a high volume well pump, in the context of the EMOSE (2017) Inter-Comparison of Marine Plankton Metagenome Analysis Methods. The sampling event (EMOSE_201705310750Z_DAY2_EVENT-PUMP) occurred at position latitudeN=42.486567 and longitudeE=003.1702, on date/time=2017-05-31T07:50Z00, at a depth of 3 m. The sample material was collected in the marine biome (ENVO:00000447) targeting a [SRF] surface water layer (ENVO:00010504). The sample material was size-fractionated and prepared back in the lab using protocol [SEQ-(100L-on-membrane)_W&gt;20] for later detection and identification of biological and molecular entities (nucleotides) by sequencing (SEQ) methods. This sample may be used for example in biodiversity and metagenomics studies of prokaryotes and eukaryotes. This sample has replicate sample(s): EMOSE_N010000712,EMOSE_N010000717,EMOSE_N010000710,EMOSE_N010000708,EMOSE_N010000707,EMOSE_N010000706,EMOSE_N010000705,EMOSE_N010000716,EMOSE_N010000715,EMOSE_N010000713,EMOSE_N010000704</t>
  </si>
  <si>
    <t>sampling-bottle(s)#6,19,32;45,58</t>
  </si>
  <si>
    <t>In protocole SEQ-(100L-on-membrane)_W&gt;20, the sample material was not pre-filtered and concentrated on 20-micrometres, using a 47-mm-diameter nylon mexh filter. A volume of 100 Litres was filtered and the 47-mm-diameter nylon mexh filter was packaged in a sterile 2-mL cryotube, treated with no addition of chemicals, labelled with a barcode identification sticker, flash frozen in liquid nitrogen and stored in a freezer at -80 degree Celsius. Note 1: The filtration lasted 120 minutes, starting at 15:35 and ending at 17:35 local time. Note 2: Latex or nitril gloves were used for this protocol. All containers, filter holders and tubing were washed with 0.1% bleach, rinsed with miliQ water. All tweezers are kept clean with ethanol. Note 3: A peristaltic pump was used with a flow rate rendering a pressure of ca. 10-15 psi. Note 4: When the filtration rate decreased considerably, filters were replaced. All filters from one filtration were stored in the same sample container. Note 5: The sample was sent for later analysis to the Genoscope, National Sequencing Centre, Paris, France.</t>
  </si>
  <si>
    <t>EMOSE_N010000712,EMOSE_N010000717,EMOSE_N010000710,EMOSE_N010000708,EMOSE_N010000707,EMOSE_N010000706,EMOSE_N010000705,EMOSE_N010000716,EMOSE_N010000715,EMOSE_N010000713,EMOSE_N010000704</t>
  </si>
  <si>
    <t>EMOSE_N010000710</t>
  </si>
  <si>
    <t>EMOSE_201705310750Z_DAY2_PUMP_SRF_(3m)_SEQ-(100L-on-membrane)_W&gt;20_N010000710</t>
  </si>
  <si>
    <t>This sample (EMOSE_N010000710) was collected on board the RV Nereis II (Observatoire Oceanologique de Banyuls), using a high volume well pump, in the context of the EMOSE (2017) Inter-Comparison of Marine Plankton Metagenome Analysis Methods. The sampling event (EMOSE_201705310750Z_DAY2_EVENT-PUMP) occurred at position latitudeN=42.486567 and longitudeE=003.1702, on date/time=2017-05-31T07:50Z00, at a depth of 3 m. The sample material was collected in the marine biome (ENVO:00000447) targeting a [SRF] surface water layer (ENVO:00010504). The sample material was size-fractionated and prepared back in the lab using protocol [SEQ-(100L-on-membrane)_W&gt;20] for later detection and identification of biological and molecular entities (nucleotides) by sequencing (SEQ) methods. This sample may be used for example in biodiversity and metagenomics studies of prokaryotes and eukaryotes. This sample has replicate sample(s): EMOSE_N010000712,EMOSE_N010000717,EMOSE_N010000709,EMOSE_N010000708,EMOSE_N010000707,EMOSE_N010000706,EMOSE_N010000705,EMOSE_N010000716,EMOSE_N010000715,EMOSE_N010000713,EMOSE_N010000704</t>
  </si>
  <si>
    <t>sampling-bottle(s)#7,20,33,46,59</t>
  </si>
  <si>
    <t>In protocole SEQ-(100L-on-membrane)_W&gt;20, the sample material was not pre-filtered and concentrated on 20-micrometres, using a 47-mm-diameter nylon mexh filter. A volume of 100 Litres was filtered and the 47-mm-diameter nylon mexh filter was packaged in a sterile 2-mL cryotube, treated with no addition of chemicals, labelled with a barcode identification sticker, flash frozen in liquid nitrogen and stored in a freezer at -80 degree Celsius. Note 1: The filtration lasted 100 minutes, starting at 16:20 and ending at 18:00 local time. Note 2: Latex or nitril gloves were used for this protocol. All containers, filter holders and tubing were washed with 0.1% bleach, rinsed with miliQ water. All tweezers are kept clean with ethanol. Note 3: A peristaltic pump was used with a flow rate rendering a pressure of ca. 10-15 psi. Note 4: When the filtration rate decreased considerably, filters were replaced. All filters from one filtration were stored in the same sample container. Note 5: The sample was sent for later analysis to the Genoscope, National Sequencing Centre, Paris, France.</t>
  </si>
  <si>
    <t>EMOSE_N010000712,EMOSE_N010000717,EMOSE_N010000709,EMOSE_N010000708,EMOSE_N010000707,EMOSE_N010000706,EMOSE_N010000705,EMOSE_N010000716,EMOSE_N010000715,EMOSE_N010000713,EMOSE_N010000704</t>
  </si>
  <si>
    <t>EMOSE_N010000717</t>
  </si>
  <si>
    <t>EMOSE_201705310750Z_DAY2_PUMP_SRF_(3m)_SEQ-(100L-on-membrane)_W&gt;20_N010000717</t>
  </si>
  <si>
    <t>This sample (EMOSE_N010000717) was collected on board the RV Nereis II (Observatoire Oceanologique de Banyuls), using a high volume well pump, in the context of the EMOSE (2017) Inter-Comparison of Marine Plankton Metagenome Analysis Methods. The sampling event (EMOSE_201705310750Z_DAY2_EVENT-PUMP) occurred at position latitudeN=42.486567 and longitudeE=003.1702, on date/time=2017-05-31T07:50Z00, at a depth of 3 m. The sample material was collected in the marine biome (ENVO:00000447) targeting a [SRF] surface water layer (ENVO:00010504). The sample material was size-fractionated and prepared back in the lab using protocol [SEQ-(100L-on-membrane)_W&gt;20] for later detection and identification of biological and molecular entities (nucleotides) by sequencing (SEQ) methods. This sample may be used for example in biodiversity and metagenomics studies of prokaryotes and eukaryotes. This sample has replicate sample(s): EMOSE_N010000712,EMOSE_N010000710,EMOSE_N010000709,EMOSE_N010000708,EMOSE_N010000707,EMOSE_N010000706,EMOSE_N010000705,EMOSE_N010000716,EMOSE_N010000715,EMOSE_N010000713,EMOSE_N010000704</t>
  </si>
  <si>
    <t>sampling-bottle(s)#8,21,34,47,60</t>
  </si>
  <si>
    <t>In protocole SEQ-(100L-on-membrane)_W&gt;20, the sample material was not pre-filtered and concentrated on 20-micrometres, using a 47-mm-diameter nylon mexh filter. A volume of 100 Litres was filtered and the 47-mm-diameter nylon mexh filter was packaged in a sterile 2-mL cryotube, treated with no addition of chemicals, labelled with a barcode identification sticker, flash frozen in liquid nitrogen and stored in a freezer at -80 degree Celsius. Note 1: The filtration lasted 114 minutes, starting at 17:49 and ending at 19:43 local time. Note 2: Latex or nitril gloves were used for this protocol. All containers, filter holders and tubing were washed with 0.1% bleach, rinsed with miliQ water. All tweezers are kept clean with ethanol. Note 3: A peristaltic pump was used with a flow rate rendering a pressure of ca. 10-15 psi. Note 4: When the filtration rate decreased considerably, filters were replaced. All filters from one filtration were stored in the same sample container. Note 5: The sample was sent for later analysis to the Genoscope, National Sequencing Centre, Paris, France.</t>
  </si>
  <si>
    <t>EMOSE_N010000712,EMOSE_N010000710,EMOSE_N010000709,EMOSE_N010000708,EMOSE_N010000707,EMOSE_N010000706,EMOSE_N010000705,EMOSE_N010000716,EMOSE_N010000715,EMOSE_N010000713,EMOSE_N010000704</t>
  </si>
  <si>
    <t>EMOSE_N010000712</t>
  </si>
  <si>
    <t>EMOSE_201705310750Z_DAY2_PUMP_SRF_(3m)_SEQ-(100L-on-membrane)_W&gt;20_N010000712</t>
  </si>
  <si>
    <t>This sample (EMOSE_N010000712) was collected on board the RV Nereis II (Observatoire Oceanologique de Banyuls), using a high volume well pump, in the context of the EMOSE (2017) Inter-Comparison of Marine Plankton Metagenome Analysis Methods. The sampling event (EMOSE_201705310750Z_DAY2_EVENT-PUMP) occurred at position latitudeN=42.486567 and longitudeE=003.1702, on date/time=2017-05-31T07:50Z00, at a depth of 3 m. The sample material was collected in the marine biome (ENVO:00000447) targeting a [SRF] surface water layer (ENVO:00010504). The sample material was size-fractionated and prepared back in the lab using protocol [SEQ-(100L-on-membrane)_W&gt;20] for later detection and identification of biological and molecular entities (nucleotides) by sequencing (SEQ) methods. This sample may be used for example in biodiversity and metagenomics studies of prokaryotes and eukaryotes. This sample has replicate sample(s): EMOSE_N010000717,EMOSE_N010000710,EMOSE_N010000709,EMOSE_N010000708,EMOSE_N010000707,EMOSE_N010000706,EMOSE_N010000705,EMOSE_N010000716,EMOSE_N010000715,EMOSE_N010000713,EMOSE_N010000704</t>
  </si>
  <si>
    <t>sampling-bottle(s)#9,22,35,48,61</t>
  </si>
  <si>
    <t>In protocole SEQ-(100L-on-membrane)_W&gt;20, the sample material was not pre-filtered and concentrated on 20-micrometres, using a 47-mm-diameter nylon mexh filter. A volume of 100 Litres was filtered and the 47-mm-diameter nylon mexh filter was packaged in a sterile 2-mL cryotube, treated with no addition of chemicals, labelled with a barcode identification sticker, flash frozen in liquid nitrogen and stored in a freezer at -80 degree Celsius. Note 1: The filtration lasted 85 minutes, starting at 18:25 and ending at 19:50 local time. Note 2: Latex or nitril gloves were used for this protocol. All containers, filter holders and tubing were washed with 0.1% bleach, rinsed with miliQ water. All tweezers are kept clean with ethanol. Note 3: A peristaltic pump was used with a flow rate rendering a pressure of ca. 10-15 psi. Note 4: When the filtration rate decreased considerably, filters were replaced. All filters from one filtration were stored in the same sample container. Note 5: The sample was sent for later analysis to the Genoscope, National Sequencing Centre, Paris, France.</t>
  </si>
  <si>
    <t>EMOSE_N010000717,EMOSE_N010000710,EMOSE_N010000709,EMOSE_N010000708,EMOSE_N010000707,EMOSE_N010000706,EMOSE_N010000705,EMOSE_N010000716,EMOSE_N010000715,EMOSE_N010000713,EMOSE_N010000704</t>
  </si>
  <si>
    <t>EMOSE_N010000713</t>
  </si>
  <si>
    <t>EMOSE_201705310750Z_DAY2_PUMP_SRF_(3m)_SEQ-(100L-on-membrane)_W&gt;20_N010000713</t>
  </si>
  <si>
    <t>This sample (EMOSE_N010000713) was collected on board the RV Nereis II (Observatoire Oceanologique de Banyuls), using a high volume well pump, in the context of the EMOSE (2017) Inter-Comparison of Marine Plankton Metagenome Analysis Methods. The sampling event (EMOSE_201705310750Z_DAY2_EVENT-PUMP) occurred at position latitudeN=42.486567 and longitudeE=003.1702, on date/time=2017-05-31T07:50Z00, at a depth of 3 m. The sample material was collected in the marine biome (ENVO:00000447) targeting a [SRF] surface water layer (ENVO:00010504). The sample material was size-fractionated and prepared back in the lab using protocol [SEQ-(100L-on-membrane)_W&gt;20] for later detection and identification of biological and molecular entities (nucleotides) by sequencing (SEQ) methods. This sample may be used for example in biodiversity and metagenomics studies of prokaryotes and eukaryotes. This sample has replicate sample(s): EMOSE_N010000712,EMOSE_N010000717,EMOSE_N010000710,EMOSE_N010000709,EMOSE_N010000708,EMOSE_N010000707,EMOSE_N010000706,EMOSE_N010000705,EMOSE_N010000716,EMOSE_N010000715,EMOSE_N010000704</t>
  </si>
  <si>
    <t>sampling-bottle(s)#10,23,36,49,62</t>
  </si>
  <si>
    <t>In protocole SEQ-(100L-on-membrane)_W&gt;20, the sample material was not pre-filtered and concentrated on 20-micrometres, using a 47-mm-diameter nylon mexh filter. A volume of 100 Litres was filtered and the 47-mm-diameter nylon mexh filter was packaged in a sterile 2-mL cryotube, treated with no addition of chemicals, labelled with a barcode identification sticker, flash frozen in liquid nitrogen and stored in a freezer at -80 degree Celsius. Note 1: The filtration lasted 131 minutes, starting at 19:59 and ending at 22:10 local time. Note 2: Latex or nitril gloves were used for this protocol. All containers, filter holders and tubing were washed with 0.1% bleach, rinsed with miliQ water. All tweezers are kept clean with ethanol. Note 3: A peristaltic pump was used with a flow rate rendering a pressure of ca. 10-15 psi. Note 4: When the filtration rate decreased considerably, filters were replaced. All filters from one filtration were stored in the same sample container. Note 5: The sample was sent for later analysis to the Genoscope, National Sequencing Centre, Paris, France.</t>
  </si>
  <si>
    <t>EMOSE_N010000712,EMOSE_N010000717,EMOSE_N010000710,EMOSE_N010000709,EMOSE_N010000708,EMOSE_N010000707,EMOSE_N010000706,EMOSE_N010000705,EMOSE_N010000716,EMOSE_N010000715,EMOSE_N010000704</t>
  </si>
  <si>
    <t>EMOSE_N010000715</t>
  </si>
  <si>
    <t>EMOSE_201705310750Z_DAY2_PUMP_SRF_(3m)_SEQ-(100L-on-membrane)_W&gt;20_N010000715</t>
  </si>
  <si>
    <t>This sample (EMOSE_N010000715) was collected on board the RV Nereis II (Observatoire Oceanologique de Banyuls), using a high volume well pump, in the context of the EMOSE (2017) Inter-Comparison of Marine Plankton Metagenome Analysis Methods. The sampling event (EMOSE_201705310750Z_DAY2_EVENT-PUMP) occurred at position latitudeN=42.486567 and longitudeE=003.1702, on date/time=2017-05-31T07:50Z00, at a depth of 3 m. The sample material was collected in the marine biome (ENVO:00000447) targeting a [SRF] surface water layer (ENVO:00010504). The sample material was size-fractionated and prepared back in the lab using protocol [SEQ-(100L-on-membrane)_W&gt;20] for later detection and identification of biological and molecular entities (nucleotides) by sequencing (SEQ) methods. This sample may be used for example in biodiversity and metagenomics studies of prokaryotes and eukaryotes. This sample has replicate sample(s): EMOSE_N010000712,EMOSE_N010000717,EMOSE_N010000710,EMOSE_N010000709,EMOSE_N010000708,EMOSE_N010000707,EMOSE_N010000706,EMOSE_N010000705,EMOSE_N010000716,EMOSE_N010000713,EMOSE_N010000704</t>
  </si>
  <si>
    <t>sampling-bottle(s)#11,24,37,50,63</t>
  </si>
  <si>
    <t>In protocole SEQ-(100L-on-membrane)_W&gt;20, the sample material was not pre-filtered and concentrated on 20-micrometres, using a 47-mm-diameter nylon mexh filter. A volume of 100 Litres was filtered and the 47-mm-diameter nylon mexh filter was packaged in a sterile 2-mL cryotube, treated with no addition of chemicals, labelled with a barcode identification sticker, flash frozen in liquid nitrogen and stored in a freezer at -80 degree Celsius. Note 1: The filtration lasted 93 minutes, starting at 20:12 and ending at 21:45 local time. Note 2: Latex or nitril gloves were used for this protocol. All containers, filter holders and tubing were washed with 0.1% bleach, rinsed with miliQ water. All tweezers are kept clean with ethanol. Note 3: A peristaltic pump was used with a flow rate rendering a pressure of ca. 10-15 psi. Note 4: When the filtration rate decreased considerably, filters were replaced. All filters from one filtration were stored in the same sample container. Note 5: The sample was sent for later analysis to the Genoscope, National Sequencing Centre, Paris, France.</t>
  </si>
  <si>
    <t>EMOSE_N010000712,EMOSE_N010000717,EMOSE_N010000710,EMOSE_N010000709,EMOSE_N010000708,EMOSE_N010000707,EMOSE_N010000706,EMOSE_N010000705,EMOSE_N010000716,EMOSE_N010000713,EMOSE_N010000704</t>
  </si>
  <si>
    <t>EMOSE_N010000716</t>
  </si>
  <si>
    <t>EMOSE_201705310750Z_DAY2_PUMP_SRF_(3m)_SEQ-(100L-on-membrane)_W&gt;20_N010000716</t>
  </si>
  <si>
    <t>This sample (EMOSE_N010000716) was collected on board the RV Nereis II (Observatoire Oceanologique de Banyuls), using a high volume well pump, in the context of the EMOSE (2017) Inter-Comparison of Marine Plankton Metagenome Analysis Methods. The sampling event (EMOSE_201705310750Z_DAY2_EVENT-PUMP) occurred at position latitudeN=42.486567 and longitudeE=003.1702, on date/time=2017-05-31T07:50Z00, at a depth of 3 m. The sample material was collected in the marine biome (ENVO:00000447) targeting a [SRF] surface water layer (ENVO:00010504). The sample material was size-fractionated and prepared back in the lab using protocol [SEQ-(100L-on-membrane)_W&gt;20] for later detection and identification of biological and molecular entities (nucleotides) by sequencing (SEQ) methods. This sample may be used for example in biodiversity and metagenomics studies of prokaryotes and eukaryotes. This sample has replicate sample(s): EMOSE_N010000712,EMOSE_N010000717,EMOSE_N010000710,EMOSE_N010000709,EMOSE_N010000708,EMOSE_N010000707,EMOSE_N010000706,EMOSE_N010000705,EMOSE_N010000715,EMOSE_N010000713,EMOSE_N010000704</t>
  </si>
  <si>
    <t>sampling-bottle(s)#12,25,38,51,64</t>
  </si>
  <si>
    <t>In protocole SEQ-(100L-on-membrane)_W&gt;20, the sample material was not pre-filtered and concentrated on 20-micrometres, using a 47-mm-diameter nylon mexh filter. A volume of 100 Litres was filtered and the 47-mm-diameter nylon mexh filter was packaged in a sterile 2-mL cryotube, treated with no addition of chemicals, labelled with a barcode identification sticker, flash frozen in liquid nitrogen and stored in a freezer at -80 degree Celsius. Note 1: The filtration lasted 70 minutes, starting at 22:15 and ending at 23:25 local time. Note 2: Latex or nitril gloves were used for this protocol. All containers, filter holders and tubing were washed with 0.1% bleach, rinsed with miliQ water. All tweezers are kept clean with ethanol. Note 3: A peristaltic pump was used with a flow rate rendering a pressure of ca. 10-15 psi. Note 4: When the filtration rate decreased considerably, filters were replaced. All filters from one filtration were stored in the same sample container. Note 5: The sample was sent for later analysis to the Genoscope, National Sequencing Centre, Paris, France.</t>
  </si>
  <si>
    <t>EMOSE_N010000712,EMOSE_N010000717,EMOSE_N010000710,EMOSE_N010000709,EMOSE_N010000708,EMOSE_N010000707,EMOSE_N010000706,EMOSE_N010000705,EMOSE_N010000715,EMOSE_N010000713,EMOSE_N010000704</t>
  </si>
  <si>
    <t>EMOSE_N020000684</t>
  </si>
  <si>
    <t>EMOSE_201705310750Z_DAY2_PUMP_SRF_(3m)_SEQ-(10x100L-on-membrane)_W0.22-3_N020000684</t>
  </si>
  <si>
    <t>This sample (EMOSE_N020000684) was created in silico using samples EMOSE_N010000684, EMOSE_N010000686, EMOSE_N010000688, EMOSE_N010000692, EMOSE_N010000690, EMOSE_N010000694, EMOSE_N030000828, EMOSE_N010000698, EMOSE_N010000700 and EMOSE_N010000702. The latter samples were collected on board the RV Nereis II (Observatoire Oceanologique de Banyuls), using a high volume well pump, in the context of the EMOSE (2017) Inter-Comparison of Marine Plankton Metagenome Analysis Methods. The sampling event (EMOSE_201705310750Z_DAY2_EVENT-PUMP) occurred at position latitudeN=42.486567 and longitudeE=003.1702, on date/time=2017-05-31T07:50Z00, at a depth of 3 m. The sample material was collected in the marine biome (ENVO:00000447) targeting a [SRF] surface water layer (ENVO:00010504). The sample material was size-fractionated and prepared back in the lab using protocol [SEQ-(100L-on-membrane)_W0.22-3] for later detection and identification of biological and molecular entities (nucleotides) by sequencing (SEQ) methods. The pooled samples were extracted separately and parts of the DNA from each replicate are pooled before sequencing. This sample may be used for example in biodiversity and metagenomics studies of prokaryotes and eukaryotes. This sample has replicate sample(s): none</t>
  </si>
  <si>
    <t>In protocole SEQ-(100L-on-membrane)_W0.22-3, the sample material was pre-filtered on 3-micrometres, using a 142-mm-diameter Millipore polycarbonate membrane filter (ref:TSTP14250), and concentrated on 0.22-micrometres, using a 142-mm-diameter Millipore polyethersulfone Express Plus membrane filter (ref:GPWP14250). A volume of 1000 Litres was filtered and the 142-mm-diameter Millipore polyethersulfone Express Plus membrane filter (ref:GPWP14250) was packaged in a sterile 5-mL cryotube, treated with no addition of chemicals, labelled with a barcode identification sticker, flash frozen in liquid nitrogen and stored in a freezer at -80 degree Celsius. Note 1: The filtration lasted 116 minutes, starting at 10:24 and ending at 12:20 local time. Note 2: Latex or nitril gloves were used for this protocol. All containers, filter holders and tubing were washed with 0.1% bleach, rinsed with miliQ water. All tweezers are kept clean with ethanol. Note 3: A peristaltic pump was used with a flow rate rendering a pressure of ca. 10-15 psi. Note 4: When the filtration rate decreased considerably, filters were replaced. All filters from one filtration were stored in the same sample container. Note 5: The sample was sent for later analysis to the Genoscope, National Sequencing Centre, Paris, France.</t>
  </si>
  <si>
    <t>This sample was created in vitro by combining parts of the DNA material extracted from samples EMOSE_N010000684, EMOSE_N010000686, EMOSE_N010000688, EMOSE_N010000692, EMOSE_N010000690, EMOSE_N010000694, EMOSE_N030000828, EMOSE_N010000698, EMOSE_N010000700, EMOSE_N010000702</t>
  </si>
  <si>
    <t>EMOSE_N010000684</t>
  </si>
  <si>
    <t>EMOSE_201705310750Z_DAY2_PUMP_SRF_(3m)_SEQ-(100L-on-membrane)_W0.22-3_N010000684</t>
  </si>
  <si>
    <t>This sample (EMOSE_N010000684) was collected on board the RV Nereis II (Observatoire Oceanologique de Banyuls), using a high volume well pump, in the context of the EMOSE (2017) Inter-Comparison of Marine Plankton Metagenome Analysis Methods. The sampling event (EMOSE_201705310750Z_DAY2_EVENT-PUMP) occurred at position latitudeN=42.486567 and longitudeE=003.1702, on date/time=2017-05-31T07:50Z00, at a depth of 3 m. The sample material was collected in the marine biome (ENVO:00000447) targeting a [SRF] surface water layer (ENVO:00010504). The sample material was size-fractionated and prepared back in the lab using protocol [SEQ-(100L-on-membrane)_W0.22-3] for later detection and identification of biological and molecular entities (nucleotides) by sequencing (SEQ) methods. This sample may be used for example in biodiversity and metagenomics studies of prokaryotes and eukaryotes. This sample has replicate sample(s): EMOSE_N010000700,EMOSE_N010000698,EMOSE_N010000694,EMOSE_N010000692,EMOSE_N010000690,EMOSE_N010000688,EMOSE_N010000686,EMOSE_N030000828,EMOSE_N030000829,EMOSE_N010000702</t>
  </si>
  <si>
    <t>In protocole SEQ-(100L-on-membrane)_W0.22-3, the sample material was pre-filtered on 3-micrometres, using a 142-mm-diameter Millipore polycarbonate membrane filter (ref:TSTP14250), and concentrated on 0.22-micrometres, using a 142-mm-diameter Millipore polyethersulfone Express Plus membrane filter (ref:GPWP14250). A volume of 100 Litres was filtered and the 142-mm-diameter Millipore polyethersulfone Express Plus membrane filter (ref:GPWP14250) was packaged in a sterile 5-mL cryotube, treated with no addition of chemicals, labelled with a barcode identification sticker, flash frozen in liquid nitrogen and stored in a freezer at -80 degree Celsius. Note 1: The filtration lasted 116 minutes, starting at 10:24 and ending at 12:20 local time. Note 2: Latex or nitril gloves were used for this protocol. All containers, filter holders and tubing were washed with 0.1% bleach, rinsed with miliQ water. All tweezers are kept clean with ethanol. Note 3: A peristaltic pump was used with a flow rate rendering a pressure of ca. 10-15 psi. Note 4: When the filtration rate decreased considerably, filters were replaced. All filters from one filtration were stored in the same sample container. Note 5: The sample was sent for later analysis to the Genoscope, National Sequencing Centre, Paris, France.</t>
  </si>
  <si>
    <t>EMOSE_N010000700,EMOSE_N010000698,EMOSE_N010000694,EMOSE_N010000692,EMOSE_N010000690,EMOSE_N010000688,EMOSE_N010000686,EMOSE_N030000828,EMOSE_N030000829,EMOSE_N010000702</t>
  </si>
  <si>
    <t>http://store.pangaea.de/Projects/EMOSE2017/LOGSHEETS/EMOSE_201705310750Z_DAY2_WETLAB_size-fractionated_100L_R01-04.pdf</t>
  </si>
  <si>
    <t>EMOSE_N010000686</t>
  </si>
  <si>
    <t>EMOSE_201705310750Z_DAY2_PUMP_SRF_(3m)_SEQ-(100L-on-membrane)_W0.22-3_N010000686</t>
  </si>
  <si>
    <t>This sample (EMOSE_N010000686) was collected on board the RV Nereis II (Observatoire Oceanologique de Banyuls), using a high volume well pump, in the context of the EMOSE (2017) Inter-Comparison of Marine Plankton Metagenome Analysis Methods. The sampling event (EMOSE_201705310750Z_DAY2_EVENT-PUMP) occurred at position latitudeN=42.486567 and longitudeE=003.1702, on date/time=2017-05-31T07:50Z00, at a depth of 3 m. The sample material was collected in the marine biome (ENVO:00000447) targeting a [SRF] surface water layer (ENVO:00010504). The sample material was size-fractionated and prepared back in the lab using protocol [SEQ-(100L-on-membrane)_W0.22-3] for later detection and identification of biological and molecular entities (nucleotides) by sequencing (SEQ) methods. This sample may be used for example in biodiversity and metagenomics studies of prokaryotes and eukaryotes. This sample has replicate sample(s): EMOSE_N010000700,EMOSE_N010000698,EMOSE_N010000694,EMOSE_N010000692,EMOSE_N010000690,EMOSE_N010000688,EMOSE_N030000828,EMOSE_N030000829,EMOSE_N010000702,EMOSE_N010000684</t>
  </si>
  <si>
    <t>In protocole SEQ-(100L-on-membrane)_W0.22-3, the sample material was pre-filtered on 3-micrometres, using a 142-mm-diameter Millipore polycarbonate membrane filter (ref:TSTP14250), and concentrated on 0.22-micrometres, using a 142-mm-diameter Millipore polyethersulfone Express Plus membrane filter (ref:GPWP14250). A volume of 100 Litres was filtered and the 142-mm-diameter Millipore polyethersulfone Express Plus membrane filter (ref:GPWP14250) was packaged in a sterile 5-mL cryotube, treated with no addition of chemicals, labelled with a barcode identification sticker, flash frozen in liquid nitrogen and stored in a freezer at -80 degree Celsius. Note 1: The filtration lasted 138 minutes, starting at 10:32 and ending at 12:50 local time. Note 2: Latex or nitril gloves were used for this protocol. All containers, filter holders and tubing were washed with 0.1% bleach, rinsed with miliQ water. All tweezers are kept clean with ethanol. Note 3: A peristaltic pump was used with a flow rate rendering a pressure of ca. 10-15 psi. Note 4: When the filtration rate decreased considerably, filters were replaced. All filters from one filtration were stored in the same sample container. Note 5: The sample was sent for later analysis to the Genoscope, National Sequencing Centre, Paris, France.</t>
  </si>
  <si>
    <t>EMOSE_N010000700,EMOSE_N010000698,EMOSE_N010000694,EMOSE_N010000692,EMOSE_N010000690,EMOSE_N010000688,EMOSE_N030000828,EMOSE_N030000829,EMOSE_N010000702,EMOSE_N010000684</t>
  </si>
  <si>
    <t>EMOSE_N010000688</t>
  </si>
  <si>
    <t>EMOSE_201705310750Z_DAY2_PUMP_SRF_(3m)_SEQ-(100L-on-membrane)_W0.22-3_N010000688</t>
  </si>
  <si>
    <t>This sample (EMOSE_N010000688) was collected on board the RV Nereis II (Observatoire Oceanologique de Banyuls), using a high volume well pump, in the context of the EMOSE (2017) Inter-Comparison of Marine Plankton Metagenome Analysis Methods. The sampling event (EMOSE_201705310750Z_DAY2_EVENT-PUMP) occurred at position latitudeN=42.486567 and longitudeE=003.1702, on date/time=2017-05-31T07:50Z00, at a depth of 3 m. The sample material was collected in the marine biome (ENVO:00000447) targeting a [SRF] surface water layer (ENVO:00010504). The sample material was size-fractionated and prepared back in the lab using protocol [SEQ-(100L-on-membrane)_W0.22-3] for later detection and identification of biological and molecular entities (nucleotides) by sequencing (SEQ) methods. This sample may be used for example in biodiversity and metagenomics studies of prokaryotes and eukaryotes. This sample has replicate sample(s): EMOSE_N010000700,EMOSE_N010000698,EMOSE_N010000694,EMOSE_N010000692,EMOSE_N010000690,EMOSE_N010000686,EMOSE_N030000828,EMOSE_N030000829,EMOSE_N010000702,EMOSE_N010000684</t>
  </si>
  <si>
    <t>In protocole SEQ-(100L-on-membrane)_W0.22-3, the sample material was pre-filtered on 3-micrometres, using a 142-mm-diameter Millipore polycarbonate membrane filter (ref:TSTP14250), and concentrated on 0.22-micrometres, using a 142-mm-diameter Millipore polyethersulfone Express Plus membrane filter (ref:GPWP14250). A volume of 100 Litres was filtered and the 142-mm-diameter Millipore polyethersulfone Express Plus membrane filter (ref:GPWP14250) was packaged in a sterile 5-mL cryotube, treated with no addition of chemicals, labelled with a barcode identification sticker, flash frozen in liquid nitrogen and stored in a freezer at -80 degree Celsius. Note 1: The filtration lasted 105 minutes, starting at 12:30 and ending at 14:15 local time. Note 2: Latex or nitril gloves were used for this protocol. All containers, filter holders and tubing were washed with 0.1% bleach, rinsed with miliQ water. All tweezers are kept clean with ethanol. Note 3: A peristaltic pump was used with a flow rate rendering a pressure of ca. 10-15 psi. Note 4: When the filtration rate decreased considerably, filters were replaced. All filters from one filtration were stored in the same sample container. Note 5: The sample was sent for later analysis to the Genoscope, National Sequencing Centre, Paris, France.</t>
  </si>
  <si>
    <t>EMOSE_N010000700,EMOSE_N010000698,EMOSE_N010000694,EMOSE_N010000692,EMOSE_N010000690,EMOSE_N010000686,EMOSE_N030000828,EMOSE_N030000829,EMOSE_N010000702,EMOSE_N010000684</t>
  </si>
  <si>
    <t>EMOSE_N010000692</t>
  </si>
  <si>
    <t>EMOSE_201705310750Z_DAY2_PUMP_SRF_(3m)_SEQ-(100L-on-membrane)_W0.22-3_N010000692</t>
  </si>
  <si>
    <t>This sample (EMOSE_N010000692) was collected on board the RV Nereis II (Observatoire Oceanologique de Banyuls), using a high volume well pump, in the context of the EMOSE (2017) Inter-Comparison of Marine Plankton Metagenome Analysis Methods. The sampling event (EMOSE_201705310750Z_DAY2_EVENT-PUMP) occurred at position latitudeN=42.486567 and longitudeE=003.1702, on date/time=2017-05-31T07:50Z00, at a depth of 3 m. The sample material was collected in the marine biome (ENVO:00000447) targeting a [SRF] surface water layer (ENVO:00010504). The sample material was size-fractionated and prepared back in the lab using protocol [SEQ-(100L-on-membrane)_W0.22-3] for later detection and identification of biological and molecular entities (nucleotides) by sequencing (SEQ) methods. This sample may be used for example in biodiversity and metagenomics studies of prokaryotes and eukaryotes. This sample has replicate sample(s): EMOSE_N010000700,EMOSE_N010000698,EMOSE_N010000694,EMOSE_N010000692,EMOSE_N010000688,EMOSE_N010000686,EMOSE_N030000828,EMOSE_N030000829,EMOSE_N010000702,EMOSE_N010000684</t>
  </si>
  <si>
    <t>In protocole SEQ-(100L-on-membrane)_W0.22-3, the sample material was pre-filtered on 3-micrometres, using a 142-mm-diameter Millipore polycarbonate membrane filter (ref:TSTP14250), and concentrated on 0.22-micrometres, using a 142-mm-diameter Millipore polyethersulfone Express Plus membrane filter (ref:GPWP14250). A volume of 100 Litres was filtered and the 142-mm-diameter Millipore polyethersulfone Express Plus membrane filter (ref:GPWP14250) was packaged in a sterile 5-mL cryotube, treated with no addition of chemicals, labelled with a barcode identification sticker, flash frozen in liquid nitrogen and stored in a freezer at -80 degree Celsius. Note 1: The filtration lasted 145 minutes, starting at 12:55 and ending at 15:20 local time. Note 2: Latex or nitril gloves were used for this protocol. All containers, filter holders and tubing were washed with 0.1% bleach, rinsed with miliQ water. All tweezers are kept clean with ethanol. Note 3: A peristaltic pump was used with a flow rate rendering a pressure of ca. 10-15 psi. Note 4: When the filtration rate decreased considerably, filters were replaced. All filters from one filtration were stored in the same sample container. Note 5: The sample was sent for later analysis to the Genoscope, National Sequencing Centre, Paris, France.</t>
  </si>
  <si>
    <t>EMOSE_N010000700,EMOSE_N010000698,EMOSE_N010000694,EMOSE_N010000692,EMOSE_N010000688,EMOSE_N010000686,EMOSE_N030000828,EMOSE_N030000829,EMOSE_N010000702,EMOSE_N010000684</t>
  </si>
  <si>
    <t>EMOSE_N010000690 and EMOSE_N010000692 were interverted (filter in the wrong tube)… disregard what is written on the tube… the registry was corrected</t>
  </si>
  <si>
    <t>EMOSE_N010000690</t>
  </si>
  <si>
    <t>EMOSE_201705310750Z_DAY2_PUMP_SRF_(3m)_SEQ-(100L-on-membrane)_W0.22-3_N010000690</t>
  </si>
  <si>
    <t>This sample (EMOSE_N010000690) was collected on board the RV Nereis II (Observatoire Oceanologique de Banyuls), using a high volume well pump, in the context of the EMOSE (2017) Inter-Comparison of Marine Plankton Metagenome Analysis Methods. The sampling event (EMOSE_201705310750Z_DAY2_EVENT-PUMP) occurred at position latitudeN=42.486567 and longitudeE=003.1702, on date/time=2017-05-31T07:50Z00, at a depth of 3 m. The sample material was collected in the marine biome (ENVO:00000447) targeting a [SRF] surface water layer (ENVO:00010504). The sample material was size-fractionated and prepared back in the lab using protocol [SEQ-(100L-on-membrane)_W0.22-3] for later detection and identification of biological and molecular entities (nucleotides) by sequencing (SEQ) methods. This sample may be used for example in biodiversity and metagenomics studies of prokaryotes and eukaryotes. This sample has replicate sample(s): EMOSE_N010000700,EMOSE_N010000698,EMOSE_N010000694,EMOSE_N010000690,EMOSE_N010000688,EMOSE_N010000686,EMOSE_N030000828,EMOSE_N030000829,EMOSE_N010000702,EMOSE_N010000684</t>
  </si>
  <si>
    <t>In protocole SEQ-(100L-on-membrane)_W0.22-3, the sample material was pre-filtered on 3-micrometres, using a 142-mm-diameter Millipore polycarbonate membrane filter (ref:TSTP14250), and concentrated on 0.22-micrometres, using a 142-mm-diameter Millipore polyethersulfone Express Plus membrane filter (ref:GPWP14250). A volume of 100 Litres was filtered and the 142-mm-diameter Millipore polyethersulfone Express Plus membrane filter (ref:GPWP14250) was packaged in a sterile 5-mL cryotube, treated with no addition of chemicals, labelled with a barcode identification sticker, flash frozen in liquid nitrogen and stored in a freezer at -80 degree Celsius. Note 1: The filtration lasted 105 minutes, starting at 14:25 and ending at 16:10 local time. Note 2: Latex or nitril gloves were used for this protocol. All containers, filter holders and tubing were washed with 0.1% bleach, rinsed with miliQ water. All tweezers are kept clean with ethanol. Note 3: A peristaltic pump was used with a flow rate rendering a pressure of ca. 10-15 psi. Note 4: When the filtration rate decreased considerably, filters were replaced. All filters from one filtration were stored in the same sample container. Note 5: The sample was sent for later analysis to the Genoscope, National Sequencing Centre, Paris, France.</t>
  </si>
  <si>
    <t>EMOSE_N010000700,EMOSE_N010000698,EMOSE_N010000694,EMOSE_N010000690,EMOSE_N010000688,EMOSE_N010000686,EMOSE_N030000828,EMOSE_N030000829,EMOSE_N010000702,EMOSE_N010000684</t>
  </si>
  <si>
    <t>http://store.pangaea.de/Projects/EMOSE2017/LOGSHEETS/EMOSE_201705310750Z_DAY2_WETLAB_size-fractionated_100L_R05-08.pdf</t>
  </si>
  <si>
    <t>EMOSE_N010000694</t>
  </si>
  <si>
    <t>EMOSE_201705310750Z_DAY2_PUMP_SRF_(3m)_SEQ-(100L-on-membrane)_W0.22-3_N010000694</t>
  </si>
  <si>
    <t>This sample (EMOSE_N010000694) was collected on board the RV Nereis II (Observatoire Oceanologique de Banyuls), using a high volume well pump, in the context of the EMOSE (2017) Inter-Comparison of Marine Plankton Metagenome Analysis Methods. The sampling event (EMOSE_201705310750Z_DAY2_EVENT-PUMP) occurred at position latitudeN=42.486567 and longitudeE=003.1702, on date/time=2017-05-31T07:50Z00, at a depth of 3 m. The sample material was collected in the marine biome (ENVO:00000447) targeting a [SRF] surface water layer (ENVO:00010504). The sample material was size-fractionated and prepared back in the lab using protocol [SEQ-(100L-on-membrane)_W0.22-3] for later detection and identification of biological and molecular entities (nucleotides) by sequencing (SEQ) methods. This sample may be used for example in biodiversity and metagenomics studies of prokaryotes and eukaryotes. This sample has replicate sample(s): EMOSE_N010000700,EMOSE_N010000698,EMOSE_N010000692,EMOSE_N010000690,EMOSE_N010000688,EMOSE_N010000686,EMOSE_N030000828,EMOSE_N030000829,EMOSE_N010000702,EMOSE_N010000684</t>
  </si>
  <si>
    <t>In protocole SEQ-(100L-on-membrane)_W0.22-3, the sample material was pre-filtered on 3-micrometres, using a 142-mm-diameter Millipore polycarbonate membrane filter (ref:TSTP14250), and concentrated on 0.22-micrometres, using a 142-mm-diameter Millipore polyethersulfone Express Plus membrane filter (ref:GPWP14250). A volume of 100 Litres was filtered and the 142-mm-diameter Millipore polyethersulfone Express Plus membrane filter (ref:GPWP14250) was packaged in a sterile 5-mL cryotube, treated with no addition of chemicals, labelled with a barcode identification sticker, flash frozen in liquid nitrogen and stored in a freezer at -80 degree Celsius. Note 1: The filtration lasted 120 minutes, starting at 15:35 and ending at 17:35 local time. Note 2: Latex or nitril gloves were used for this protocol. All containers, filter holders and tubing were washed with 0.1% bleach, rinsed with miliQ water. All tweezers are kept clean with ethanol. Note 3: A peristaltic pump was used with a flow rate rendering a pressure of ca. 10-15 psi. Note 4: When the filtration rate decreased considerably, filters were replaced. All filters from one filtration were stored in the same sample container. Note 5: The sample was sent for later analysis to the Genoscope, National Sequencing Centre, Paris, France.</t>
  </si>
  <si>
    <t>EMOSE_N010000700,EMOSE_N010000698,EMOSE_N010000692,EMOSE_N010000690,EMOSE_N010000688,EMOSE_N010000686,EMOSE_N030000828,EMOSE_N030000829,EMOSE_N010000702,EMOSE_N010000684</t>
  </si>
  <si>
    <t>EMOSE_N030000828</t>
  </si>
  <si>
    <t>EMOSE_201705310750Z_DAY2_PUMP_SRF_(3m)_SEQ-(100L-on-membrane)_W0.22-3_N030000828</t>
  </si>
  <si>
    <t>This sample (EMOSE_N030000828) was created in silico using samples EMOSE_N010000828, EMOSE_N010000696 and EMOSE_N010000832. The latter samples were collected on board the RV Nereis II (Observatoire Oceanologique de Banyuls), using a high volume well pump, in the context of the EMOSE (2017) Inter-Comparison of Marine Plankton Metagenome Analysis Methods. The sampling event (EMOSE_201705310750Z_DAY2_EVENT-PUMP) occurred at position latitudeN=42.486567 and longitudeE=003.1702, on date/time=2017-05-31T07:50Z00, at a depth of 3 m. The sample material was collected in the marine biome (ENVO:00000447) targeting a [SRF] surface water layer (ENVO:00010504). The sample material was size-fractionated and prepared back in the lab using protocol [SEQ-(100L-on-membrane)_W0.22-3] for later detection and identification of biological and molecular entities (nucleotides) by sequencing (SEQ) methods. Filters from the pooled samples were combined before extraction. This sample may be used for example in biodiversity and metagenomics studies of prokaryotes and eukaryotes. This sample has replicate sample(s): EMOSE_N010000700,EMOSE_N010000698,EMOSE_N010000694,EMOSE_N010000692,EMOSE_N010000690,EMOSE_N010000688,EMOSE_N010000686,EMOSE_N030000829,EMOSE_N010000702,EMOSE_N010000684</t>
  </si>
  <si>
    <t>In protocole SEQ-(100L-on-membrane)_W0.22-3, the sample material was pre-filtered on 3-micrometres, using a 142-mm-diameter Millipore polycarbonate membrane filter (ref:TSTP14250), and concentrated on 0.22-micrometres, using a 142-mm-diameter Millipore polyethersulfone Express Plus membrane filter (ref:GPWP14250). A volume of 100 Litres was filtered and the 142-mm-diameter Millipore polyethersulfone Express Plus membrane filter (ref:GPWP14250) was packaged in a sterile 5-mL cryotube, treated with no addition of chemicals, labelled with a barcode identification sticker, flash frozen in liquid nitrogen and stored in a freezer at -80 degree Celsius. Note 1: The filtration lasted 139 minutes, starting at 19:46 and ending at 22:05 local time. Note 2: Latex or nitril gloves were used for this protocol. All containers, filter holders and tubing were washed with 0.1% bleach, rinsed with miliQ water. All tweezers are kept clean with ethanol. Note 3: A peristaltic pump was used with a flow rate rendering a pressure of ca. 10-15 psi. Note 4: When the filtration rate decreased considerably, filters were replaced. All filters from one filtration were stored in the same sample container. Note 5: The sample was sent for later analysis to the Genoscope, National Sequencing Centre, Paris, France.</t>
  </si>
  <si>
    <t>EMOSE_N010000700,EMOSE_N010000698,EMOSE_N010000694,EMOSE_N010000692,EMOSE_N010000690,EMOSE_N010000688,EMOSE_N010000686,EMOSE_N030000829,EMOSE_N010000702,EMOSE_N010000684</t>
  </si>
  <si>
    <t>This sample was created in vitro by combining samples EMOSE_N010000828, EMOSE_N010000832 and EMOSE_N010000696 before extracting DNA in order to have a sample corresponding to a filtered volume of 100L</t>
  </si>
  <si>
    <t xml:space="preserve">Filtration for this size fraction was very difficult and required 3 filters... 50L of filtrate was kept aside and filtered later so that other filtrations could take place. </t>
  </si>
  <si>
    <t>EMOSE_N010000828</t>
  </si>
  <si>
    <t>EMOSE_201705310750Z_DAY2_PUMP_SRF_(3m)_SEQ-(100L-on-membrane)_W0.22-3_N010000828</t>
  </si>
  <si>
    <t>This sample (EMOSE_N010000828) was collected on board the RV Nereis II (Observatoire Oceanologique de Banyuls), using a high volume well pump, in the context of the EMOSE (2017) Inter-Comparison of Marine Plankton Metagenome Analysis Methods. The sampling event (EMOSE_201705310750Z_DAY2_EVENT-PUMP) occurred at position latitudeN=42.486567 and longitudeE=003.1702, on date/time=2017-05-31T07:50Z00, at a depth of 3 m. The sample material was collected in the marine biome (ENVO:00000447) targeting a [SRF] surface water layer (ENVO:00010504). The sample material was size-fractionated and prepared back in the lab using protocol [SEQ-(100L-on-membrane)_W0.22-3] for later detection and identification of biological and molecular entities (nucleotides) by sequencing (SEQ) methods. This sample may be used for example in biodiversity and metagenomics studies of prokaryotes and eukaryotes. This sample has aliquot sample(s): EMOSE_N010000696 and EMOSE_N010000832</t>
  </si>
  <si>
    <t>In protocole SEQ-(100L-on-membrane)_W0.22-3, the sample material was pre-filtered on 3-micrometres, using a 142-mm-diameter Millipore polycarbonate membrane filter (ref:TSTP14250), and concentrated on 0.22-micrometres, using a 142-mm-diameter Millipore polyethersulfone Express Plus membrane filter (ref:GPWP14250). A volume of 40 Litres was filtered and the 142-mm-diameter Millipore polyethersulfone Express Plus membrane filter (ref:GPWP14250) was packaged in a sterile 5-mL cryotube, treated with no addition of chemicals, labelled with a barcode identification sticker, flash frozen in liquid nitrogen and stored in a freezer at -80 degree Celsius. Note 1: The filtration lasted 139 minutes, starting at 19:46 and ending at 22:05 local time. Note 2: Latex or nitril gloves were used for this protocol. All containers, filter holders and tubing were washed with 0.1% bleach, rinsed with miliQ water. All tweezers are kept clean with ethanol. Note 3: A peristaltic pump was used with a flow rate rendering a pressure of ca. 10-15 psi. Note 4: When the filtration rate decreased considerably, filters were replaced. All filters from one filtration were stored in the same sample container. Note 5: The sample was sent for later analysis to the Genoscope, National Sequencing Centre, Paris, France.</t>
  </si>
  <si>
    <t>EMOSE_N010000696,EMOSE_N010000832</t>
  </si>
  <si>
    <t>EMOSE_N010000696</t>
  </si>
  <si>
    <t>EMOSE_201705310750Z_DAY2_PUMP_SRF_(3m)_SEQ-(100L-on-membrane)_W0.22-3_N010000696</t>
  </si>
  <si>
    <t>This sample (EMOSE_N010000696) was collected on board the RV Nereis II (Observatoire Oceanologique de Banyuls), using a high volume well pump, in the context of the EMOSE (2017) Inter-Comparison of Marine Plankton Metagenome Analysis Methods. The sampling event (EMOSE_201705310750Z_DAY2_EVENT-PUMP) occurred at position latitudeN=42.486567 and longitudeE=003.1702, on date/time=2017-05-31T07:50Z00, at a depth of 3 m. The sample material was collected in the marine biome (ENVO:00000447) targeting a [SRF] surface water layer (ENVO:00010504). The sample material was size-fractionated and prepared back in the lab using protocol [SEQ-(100L-on-membrane)_W0.22-3] for later detection and identification of biological and molecular entities (nucleotides) by sequencing (SEQ) methods. This sample may be used for example in biodiversity and metagenomics studies of prokaryotes and eukaryotes. This sample has aliquot sample(s): EMOSE_N010000828 and EMOSE_N010000832</t>
  </si>
  <si>
    <t>In protocole SEQ-(100L-on-membrane)_W0.22-3, the sample material was pre-filtered on 3-micrometres, using a 142-mm-diameter Millipore polycarbonate membrane filter (ref:TSTP14250), and concentrated on 0.22-micrometres, using a 142-mm-diameter Millipore polyethersulfone Express Plus membrane filter (ref:GPWP14250). A volume of 50 Litres was filtered and the 142-mm-diameter Millipore polyethersulfone Express Plus membrane filter (ref:GPWP14250) was packaged in a sterile 5-mL cryotube, treated with no addition of chemicals, labelled with a barcode identification sticker, flash frozen in liquid nitrogen and stored in a freezer at -80 degree Celsius. Note 1: The filtration lasted 100 minutes, starting at 16:20 and ending at 18:00 local time. Note 2: Latex or nitril gloves were used for this protocol. All containers, filter holders and tubing were washed with 0.1% bleach, rinsed with miliQ water. All tweezers are kept clean with ethanol. Note 3: A peristaltic pump was used with a flow rate rendering a pressure of ca. 10-15 psi. Note 4: When the filtration rate decreased considerably, filters were replaced. All filters from one filtration were stored in the same sample container. Note 5: The sample was sent for later analysis to the Genoscope, National Sequencing Centre, Paris, France.</t>
  </si>
  <si>
    <t>EMOSE_N010000828,EMOSE_N010000832</t>
  </si>
  <si>
    <t>EMOSE_N010000832</t>
  </si>
  <si>
    <t>EMOSE_201705310750Z_DAY2_PUMP_SRF_(3m)_SEQ-(100L-on-membrane)_W0.22-3_N010000832</t>
  </si>
  <si>
    <t>This sample (EMOSE_N010000832) was collected on board the RV Nereis II (Observatoire Oceanologique de Banyuls), using a high volume well pump, in the context of the EMOSE (2017) Inter-Comparison of Marine Plankton Metagenome Analysis Methods. The sampling event (EMOSE_201705310750Z_DAY2_EVENT-PUMP) occurred at position latitudeN=42.486567 and longitudeE=003.1702, on date/time=2017-05-31T07:50Z00, at a depth of 3 m. The sample material was collected in the marine biome (ENVO:00000447) targeting a [SRF] surface water layer (ENVO:00010504). The sample material was size-fractionated and prepared back in the lab using protocol [SEQ-(100L-on-membrane)_W0.22-3] for later detection and identification of biological and molecular entities (nucleotides) by sequencing (SEQ) methods. This sample may be used for example in biodiversity and metagenomics studies of prokaryotes and eukaryotes. This sample has aliquot sample(s): EMOSE_N010000828 and EMOSE_N010000696</t>
  </si>
  <si>
    <t>In protocole SEQ-(100L-on-membrane)_W0.22-3, the sample material was pre-filtered on 3-micrometres, using a 142-mm-diameter Millipore polycarbonate membrane filter (ref:TSTP14250), and concentrated on 0.22-micrometres, using a 142-mm-diameter Millipore polyethersulfone Express Plus membrane filter (ref:GPWP14250). A volume of 10 Litres was filtered and the 142-mm-diameter Millipore polyethersulfone Express Plus membrane filter (ref:GPWP14250) was packaged in a sterile 5-mL cryotube, treated with no addition of chemicals, labelled with a barcode identification sticker, flash frozen in liquid nitrogen and stored in a freezer at -80 degree Celsius. Note 1: The filtration lasted 100 minutes, starting at 16:20 and ending at 18:00 local time. Note 2: Latex or nitril gloves were used for this protocol. All containers, filter holders and tubing were washed with 0.1% bleach, rinsed with miliQ water. All tweezers are kept clean with ethanol. Note 3: A peristaltic pump was used with a flow rate rendering a pressure of ca. 10-15 psi. Note 4: When the filtration rate decreased considerably, filters were replaced. All filters from one filtration were stored in the same sample container. Note 5: The sample was sent for later analysis to the Genoscope, National Sequencing Centre, Paris, France.</t>
  </si>
  <si>
    <t>EMOSE_N010000828,EMOSE_N010000696</t>
  </si>
  <si>
    <t>EMOSE_N010000698</t>
  </si>
  <si>
    <t>EMOSE_201705310750Z_DAY2_PUMP_SRF_(3m)_SEQ-(100L-on-membrane)_W0.22-3_N010000698</t>
  </si>
  <si>
    <t>This sample (EMOSE_N010000698) was collected on board the RV Nereis II (Observatoire Oceanologique de Banyuls), using a high volume well pump, in the context of the EMOSE (2017) Inter-Comparison of Marine Plankton Metagenome Analysis Methods. The sampling event (EMOSE_201705310750Z_DAY2_EVENT-PUMP) occurred at position latitudeN=42.486567 and longitudeE=003.1702, on date/time=2017-05-31T07:50Z00, at a depth of 3 m. The sample material was collected in the marine biome (ENVO:00000447) targeting a [SRF] surface water layer (ENVO:00010504). The sample material was size-fractionated and prepared back in the lab using protocol [SEQ-(100L-on-membrane)_W0.22-3] for later detection and identification of biological and molecular entities (nucleotides) by sequencing (SEQ) methods. This sample may be used for example in biodiversity and metagenomics studies of prokaryotes and eukaryotes. This sample has replicate sample(s): EMOSE_N010000700,EMOSE_N010000694,EMOSE_N010000692,EMOSE_N010000690,EMOSE_N010000688,EMOSE_N010000686,EMOSE_N030000828,EMOSE_N030000829,EMOSE_N010000702,EMOSE_N010000684</t>
  </si>
  <si>
    <t>In protocole SEQ-(100L-on-membrane)_W0.22-3, the sample material was pre-filtered on 3-micrometres, using a 142-mm-diameter Millipore polycarbonate membrane filter (ref:TSTP14250), and concentrated on 0.22-micrometres, using a 142-mm-diameter Millipore polyethersulfone Express Plus membrane filter (ref:GPWP14250). A volume of 100 Litres was filtered and the 142-mm-diameter Millipore polyethersulfone Express Plus membrane filter (ref:GPWP14250) was packaged in a sterile 5-mL cryotube, treated with no addition of chemicals, labelled with a barcode identification sticker, flash frozen in liquid nitrogen and stored in a freezer at -80 degree Celsius. Note 1: The filtration lasted 120 minutes, starting at 17:49 and ending at 19:49 local time. Note 2: Latex or nitril gloves were used for this protocol. All containers, filter holders and tubing were washed with 0.1% bleach, rinsed with miliQ water. All tweezers are kept clean with ethanol. Note 3: A peristaltic pump was used with a flow rate rendering a pressure of ca. 10-15 psi. Note 4: When the filtration rate decreased considerably, filters were replaced. All filters from one filtration were stored in the same sample container. Note 5: The sample was sent for later analysis to the Genoscope, National Sequencing Centre, Paris, France.</t>
  </si>
  <si>
    <t>EMOSE_N010000700,EMOSE_N010000694,EMOSE_N010000692,EMOSE_N010000690,EMOSE_N010000688,EMOSE_N010000686,EMOSE_N030000828,EMOSE_N030000829,EMOSE_N010000702,EMOSE_N010000684</t>
  </si>
  <si>
    <t>EMOSE_N010000700</t>
  </si>
  <si>
    <t>EMOSE_201705310750Z_DAY2_PUMP_SRF_(3m)_SEQ-(100L-on-membrane)_W0.22-3_N010000700</t>
  </si>
  <si>
    <t>This sample (EMOSE_N010000700) was collected on board the RV Nereis II (Observatoire Oceanologique de Banyuls), using a high volume well pump, in the context of the EMOSE (2017) Inter-Comparison of Marine Plankton Metagenome Analysis Methods. The sampling event (EMOSE_201705310750Z_DAY2_EVENT-PUMP) occurred at position latitudeN=42.486567 and longitudeE=003.1702, on date/time=2017-05-31T07:50Z00, at a depth of 3 m. The sample material was collected in the marine biome (ENVO:00000447) targeting a [SRF] surface water layer (ENVO:00010504). The sample material was size-fractionated and prepared back in the lab using protocol [SEQ-(100L-on-membrane)_W0.22-3] for later detection and identification of biological and molecular entities (nucleotides) by sequencing (SEQ) methods. This sample may be used for example in biodiversity and metagenomics studies of prokaryotes and eukaryotes. This sample has replicate sample(s): EMOSE_N010000698,EMOSE_N010000694,EMOSE_N010000692,EMOSE_N010000690,EMOSE_N010000688,EMOSE_N010000686,EMOSE_N030000828,EMOSE_N030000829,EMOSE_N010000702,EMOSE_N010000684</t>
  </si>
  <si>
    <t>In protocole SEQ-(100L-on-membrane)_W0.22-3, the sample material was pre-filtered on 3-micrometres, using a 142-mm-diameter Millipore polycarbonate membrane filter (ref:TSTP14250), and concentrated on 0.22-micrometres, using a 142-mm-diameter Millipore polyethersulfone Express Plus membrane filter (ref:GPWP14250). A volume of 100 Litres was filtered and the 142-mm-diameter Millipore polyethersulfone Express Plus membrane filter (ref:GPWP14250) was packaged in a sterile 5-mL cryotube, treated with no addition of chemicals, labelled with a barcode identification sticker, flash frozen in liquid nitrogen and stored in a freezer at -80 degree Celsius. Note 1: The filtration lasted 100 minutes, starting at 18:25 and ending at 20:05 local time. Note 2: Latex or nitril gloves were used for this protocol. All containers, filter holders and tubing were washed with 0.1% bleach, rinsed with miliQ water. All tweezers are kept clean with ethanol. Note 3: A peristaltic pump was used with a flow rate rendering a pressure of ca. 10-15 psi. Note 4: When the filtration rate decreased considerably, filters were replaced. All filters from one filtration were stored in the same sample container. Note 5: The sample was sent for later analysis to the Genoscope, National Sequencing Centre, Paris, France.</t>
  </si>
  <si>
    <t>EMOSE_N010000698,EMOSE_N010000694,EMOSE_N010000692,EMOSE_N010000690,EMOSE_N010000688,EMOSE_N010000686,EMOSE_N030000828,EMOSE_N030000829,EMOSE_N010000702,EMOSE_N010000684</t>
  </si>
  <si>
    <t>EMOSE_N010000702</t>
  </si>
  <si>
    <t>EMOSE_201705310750Z_DAY2_PUMP_SRF_(3m)_SEQ-(100L-on-membrane)_W0.22-3_N010000702</t>
  </si>
  <si>
    <t>This sample (EMOSE_N010000702) was collected on board the RV Nereis II (Observatoire Oceanologique de Banyuls), using a high volume well pump, in the context of the EMOSE (2017) Inter-Comparison of Marine Plankton Metagenome Analysis Methods. The sampling event (EMOSE_201705310750Z_DAY2_EVENT-PUMP) occurred at position latitudeN=42.486567 and longitudeE=003.1702, on date/time=2017-05-31T07:50Z00, at a depth of 3 m. The sample material was collected in the marine biome (ENVO:00000447) targeting a [SRF] surface water layer (ENVO:00010504). The sample material was size-fractionated and prepared back in the lab using protocol [SEQ-(100L-on-membrane)_W0.22-3] for later detection and identification of biological and molecular entities (nucleotides) by sequencing (SEQ) methods. This sample may be used for example in biodiversity and metagenomics studies of prokaryotes and eukaryotes. This sample has replicate sample(s): EMOSE_N010000700,EMOSE_N010000698,EMOSE_N010000694,EMOSE_N010000692,EMOSE_N010000690,EMOSE_N010000688,EMOSE_N010000686,EMOSE_N030000828,EMOSE_N030000829,EMOSE_N010000684</t>
  </si>
  <si>
    <t>In protocole SEQ-(100L-on-membrane)_W0.22-3, the sample material was pre-filtered on 3-micrometres, using a 142-mm-diameter Millipore polycarbonate membrane filter (ref:TSTP14250), and concentrated on 0.22-micrometres, using a 142-mm-diameter Millipore polyethersulfone Express Plus membrane filter (ref:GPWP14250). A volume of 100 Litres was filtered and the 142-mm-diameter Millipore polyethersulfone Express Plus membrane filter (ref:GPWP14250) was packaged in a sterile 5-mL cryotube, treated with no addition of chemicals, labelled with a barcode identification sticker, flash frozen in liquid nitrogen and stored in a freezer at -80 degree Celsius. Note 1: The filtration lasted 131 minutes, starting at 19:59 and ending at 22:10 local time. Note 2: Latex or nitril gloves were used for this protocol. All containers, filter holders and tubing were washed with 0.1% bleach, rinsed with miliQ water. All tweezers are kept clean with ethanol. Note 3: A peristaltic pump was used with a flow rate rendering a pressure of ca. 10-15 psi. Note 4: When the filtration rate decreased considerably, filters were replaced. All filters from one filtration were stored in the same sample container. Note 5: The sample was sent for later analysis to the Genoscope, National Sequencing Centre, Paris, France.</t>
  </si>
  <si>
    <t>EMOSE_N010000700,EMOSE_N010000698,EMOSE_N010000694,EMOSE_N010000692,EMOSE_N010000690,EMOSE_N010000688,EMOSE_N010000686,EMOSE_N030000828,EMOSE_N030000829,EMOSE_N010000684</t>
  </si>
  <si>
    <t>EMOSE_N030000829</t>
  </si>
  <si>
    <t>EMOSE_201705310750Z_DAY2_PUMP_SRF_(3m)_SEQ-(100L-on-membrane)_W0.22-3_N030000829</t>
  </si>
  <si>
    <t>This sample (EMOSE_N030000829) was created in silico using samples EMOSE_N010000829 and EMOSE_N010000831. The latter samples were collected on board the RV Nereis II (Observatoire Oceanologique de Banyuls), using a high volume well pump, in the context of the EMOSE (2017) Inter-Comparison of Marine Plankton Metagenome Analysis Methods. The sampling event (EMOSE_201705310750Z_DAY2_EVENT-PUMP) occurred at position latitudeN=42.486567 and longitudeE=003.1702, on date/time=2017-05-31T07:50Z00, at a depth of 3 m. The sample material was collected in the marine biome (ENVO:00000447) targeting a [SRF] surface water layer (ENVO:00010504). The sample material was size-fractionated and prepared back in the lab using protocol [SEQ-(100L-on-membrane)_W0.22-3] for later detection and identification of biological and molecular entities (nucleotides) by sequencing (SEQ) methods. Filters from the pooled samples were combined before extraction. This sample may be used for example in biodiversity and metagenomics studies of prokaryotes and eukaryotes. This sample has replicate sample(s): EMOSE_N010000700,EMOSE_N010000698,EMOSE_N010000694,EMOSE_N010000692,EMOSE_N010000690,EMOSE_N010000688,EMOSE_N010000686,EMOSE_N030000828,EMOSE_N010000702,EMOSE_N010000684</t>
  </si>
  <si>
    <t>sampling-bottle(s)#11,24,37,50,63,12,25,38,51,64</t>
  </si>
  <si>
    <t>In protocole SEQ-(100L-on-membrane)_W0.22-3, the sample material was pre-filtered on 3-micrometres, using a 142-mm-diameter Millipore polycarbonate membrane filter (ref:TSTP14250), and concentrated on 0.22-micrometres, using a 142-mm-diameter Millipore polyethersulfone Express Plus membrane filter (ref:GPWP14250). A volume of 100 Litres was filtered and the 142-mm-diameter Millipore polyethersulfone Express Plus membrane filter (ref:GPWP14250) was packaged in a sterile 5-mL cryotube, treated with no addition of chemicals, labelled with a barcode identification sticker, flash frozen in liquid nitrogen and stored in a freezer at -80 degree Celsius. Note 1: The filtration lasted 153 minutes, starting at 20:12 and ending at 22:45 local time. Note 2: Latex or nitril gloves were used for this protocol. All containers, filter holders and tubing were washed with 0.1% bleach, rinsed with miliQ water. All tweezers are kept clean with ethanol. Note 3: A peristaltic pump was used with a flow rate rendering a pressure of ca. 10-15 psi. Note 4: When the filtration rate decreased considerably, filters were replaced. All filters from one filtration were stored in the same sample container. Note 5: The sample was sent for later analysis to the Genoscope, National Sequencing Centre, Paris, France.</t>
  </si>
  <si>
    <t>EMOSE_N010000700,EMOSE_N010000698,EMOSE_N010000694,EMOSE_N010000692,EMOSE_N010000690,EMOSE_N010000688,EMOSE_N010000686,EMOSE_N030000828,EMOSE_N010000702,EMOSE_N010000684</t>
  </si>
  <si>
    <t>This sample was created in vitro by combining samples EMOSE_N010000829 and EMOSE_N010000831 before extracting DNA in order to have a sample corresponding to a filtered volume of 100L</t>
  </si>
  <si>
    <t>http://store.pangaea.de/Projects/EMOSE2017/LOGSHEETS/EMOSE_201705310750Z_DAY2_WETLAB_size-fractionated_100L_R11-12.pdf</t>
  </si>
  <si>
    <t>EMOSE_N010000829</t>
  </si>
  <si>
    <t>EMOSE_201705310750Z_DAY2_PUMP_SRF_(3m)_SEQ-(100L-on-membrane)_W0.22-3_N010000829</t>
  </si>
  <si>
    <t>This sample (EMOSE_N010000829) was collected on board the RV Nereis II (Observatoire Oceanologique de Banyuls), using a high volume well pump, in the context of the EMOSE (2017) Inter-Comparison of Marine Plankton Metagenome Analysis Methods. The sampling event (EMOSE_201705310750Z_DAY2_EVENT-PUMP) occurred at position latitudeN=42.486567 and longitudeE=003.1702, on date/time=2017-05-31T07:50Z00, at a depth of 3 m. The sample material was collected in the marine biome (ENVO:00000447) targeting a [SRF] surface water layer (ENVO:00010504). The sample material was size-fractionated and prepared back in the lab using protocol [SEQ-(100L-on-membrane)_W0.22-3] for later detection and identification of biological and molecular entities (nucleotides) by sequencing (SEQ) methods. This sample may be used for example in biodiversity and metagenomics studies of prokaryotes and eukaryotes. This sample has aliquot sample(s): EMOSE_N010000831</t>
  </si>
  <si>
    <t>In protocole SEQ-(100L-on-membrane)_W0.22-3, the sample material was pre-filtered on 3-micrometres, using a 142-mm-diameter Millipore polycarbonate membrane filter (ref:TSTP14250), and concentrated on 0.22-micrometres, using a 142-mm-diameter Millipore polyethersulfone Express Plus membrane filter (ref:GPWP14250). A volume of 50 Litres was filtered and the 142-mm-diameter Millipore polyethersulfone Express Plus membrane filter (ref:GPWP14250) was packaged in a sterile 5-mL cryotube, treated with no addition of chemicals, labelled with a barcode identification sticker, flash frozen in liquid nitrogen and stored in a freezer at -80 degree Celsius. Note 1: The filtration lasted 153 minutes, starting at 20:12 and ending at 22:45 local time. Note 2: Latex or nitril gloves were used for this protocol. All containers, filter holders and tubing were washed with 0.1% bleach, rinsed with miliQ water. All tweezers are kept clean with ethanol. Note 3: A peristaltic pump was used with a flow rate rendering a pressure of ca. 10-15 psi. Note 4: When the filtration rate decreased considerably, filters were replaced. All filters from one filtration were stored in the same sample container. Note 5: The sample was sent for later analysis to the Genoscope, National Sequencing Centre, Paris, France.</t>
  </si>
  <si>
    <t>EMOSE_N010000831</t>
  </si>
  <si>
    <t>EMOSE_201705310750Z_DAY2_PUMP_SRF_(3m)_SEQ-(100L-on-membrane)_W0.22-3_N010000831</t>
  </si>
  <si>
    <t>This sample (EMOSE_N010000831) was collected on board the RV Nereis II (Observatoire Oceanologique de Banyuls), using a high volume well pump, in the context of the EMOSE (2017) Inter-Comparison of Marine Plankton Metagenome Analysis Methods. The sampling event (EMOSE_201705310750Z_DAY2_EVENT-PUMP) occurred at position latitudeN=42.486567 and longitudeE=003.1702, on date/time=2017-05-31T07:50Z00, at a depth of 3 m. The sample material was collected in the marine biome (ENVO:00000447) targeting a [SRF] surface water layer (ENVO:00010504). The sample material was size-fractionated and prepared back in the lab using protocol [SEQ-(100L-on-membrane)_W0.22-3] for later detection and identification of biological and molecular entities (nucleotides) by sequencing (SEQ) methods. This sample may be used for example in biodiversity and metagenomics studies of prokaryotes and eukaryotes. This sample has aliquot sample(s): EMOSE_N010000829</t>
  </si>
  <si>
    <t>In protocole SEQ-(100L-on-membrane)_W0.22-3, the sample material was pre-filtered on 3-micrometres, using a 142-mm-diameter Millipore polycarbonate membrane filter (ref:TSTP14250), and concentrated on 0.22-micrometres, using a 142-mm-diameter Millipore polyethersulfone Express Plus membrane filter (ref:GPWP14250). A volume of 50 Litres was filtered and the 142-mm-diameter Millipore polyethersulfone Express Plus membrane filter (ref:GPWP14250) was packaged in a sterile 5-mL cryotube, treated with no addition of chemicals, labelled with a barcode identification sticker, flash frozen in liquid nitrogen and stored in a freezer at -80 degree Celsius. Note 1: The filtration lasted 98 minutes, starting at 22:15 and ending at 23:53 local time. Note 2: Latex or nitril gloves were used for this protocol. All containers, filter holders and tubing were washed with 0.1% bleach, rinsed with miliQ water. All tweezers are kept clean with ethanol. Note 3: A peristaltic pump was used with a flow rate rendering a pressure of ca. 10-15 psi. Note 4: When the filtration rate decreased considerably, filters were replaced. All filters from one filtration were stored in the same sample container. Note 5: The sample was sent for later analysis to the Genoscope, National Sequencing Centre, Paris, France.</t>
  </si>
  <si>
    <t>EMOSE_N020000685</t>
  </si>
  <si>
    <t>EMOSE_201705310750Z_DAY2_PUMP_SRF_(3m)_SEQ-(10x100L-on-membrane)_W3-20_N020000685</t>
  </si>
  <si>
    <t>This sample (EMOSE_N020000685) was created in silico using samples EMOSE_N010000685, EMOSE_N010000687, EMOSE_N010000689, EMOSE_N010000691, EMOSE_N010000693, EMOSE_N010000695, EMOSE_N010000697, EMOSE_N010000699, EMOSE_N010000701 and EMOSE_N010000703. The latter samples were collected on board the RV Nereis II (Observatoire Oceanologique de Banyuls), using a high volume well pump, in the context of the EMOSE (2017) Inter-Comparison of Marine Plankton Metagenome Analysis Methods. The sampling event (EMOSE_201705310750Z_DAY2_EVENT-PUMP) occurred at position latitudeN=42.486567 and longitudeE=003.1702, on date/time=2017-05-31T07:50Z00, at a depth of 3 m. The sample material was collected in the marine biome (ENVO:00000447) targeting a [SRF] surface water layer (ENVO:00010504). The sample material was size-fractionated and prepared back in the lab using protocol [SEQ-(100L-on-membrane)_W3-20] for later detection and identification of biological and molecular entities (nucleotides) by sequencing (SEQ) methods. The pooled samples were extracted separately and parts of the DNA from each replicate are pooled before sequencing. This sample may be used for example in biodiversity and metagenomics studies of prokaryotes and eukaryotes. This sample has replicate sample(s): none</t>
  </si>
  <si>
    <t>In protocole SEQ-(100L-on-membrane)_W3-20, the sample material was pre-filtered on 20-micrometres, using a 47-mm-diameter nylon mexh filter, and concentrated on 3-micrometres, using a 142-mm-diameter Millipore polycarbonate membrane filter (ref:TSTP14250). A volume of 1000 Litres was filtered and the 142-mm-diameter Millipore polycarbonate membrane filter (ref:TSTP14250) was packaged in a sterile 5-mL cryotube, treated with no addition of chemicals, labelled with a barcode identification sticker, flash frozen in liquid nitrogen and stored in a freezer at -80 degree Celsius. Note 1: The filtration lasted 91 minutes, starting at 10:24 and ending at 11:55 local time. Note 2: Latex or nitril gloves were used for this protocol. All containers, filter holders and tubing were washed with 0.1% bleach, rinsed with miliQ water. All tweezers are kept clean with ethanol. Note 3: A peristaltic pump was used with a flow rate rendering a pressure of ca. 10-15 psi. Note 4: When the filtration rate decreased considerably, filters were replaced. All filters from one filtration were stored in the same sample container. Note 5: The sample was sent for later analysis to the Genoscope, National Sequencing Centre, Paris, France.</t>
  </si>
  <si>
    <t>This sample was created in vitro by combining parts of the DNA material extracted from samples EMOSE_N010000685, EMOSE_N010000687, EMOSE_N010000689, EMOSE_N010000691, EMOSE_N010000693, EMOSE_N010000695, EMOSE_N010000697, EMOSE_N010000699, EMOSE_N010000701, EMOSE_N010000703</t>
  </si>
  <si>
    <t>EMOSE_N010000685</t>
  </si>
  <si>
    <t>EMOSE_201705310750Z_DAY2_PUMP_SRF_(3m)_SEQ-(100L-on-membrane)_W3-20_N010000685</t>
  </si>
  <si>
    <t>This sample (EMOSE_N010000685) was collected on board the RV Nereis II (Observatoire Oceanologique de Banyuls), using a high volume well pump, in the context of the EMOSE (2017) Inter-Comparison of Marine Plankton Metagenome Analysis Methods. The sampling event (EMOSE_201705310750Z_DAY2_EVENT-PUMP) occurred at position latitudeN=42.486567 and longitudeE=003.1702, on date/time=2017-05-31T07:50Z00, at a depth of 3 m. The sample material was collected in the marine biome (ENVO:00000447) targeting a [SRF] surface water layer (ENVO:00010504). The sample material was size-fractionated and prepared back in the lab using protocol [SEQ-(100L-on-membrane)_W3-20] for later detection and identification of biological and molecular entities (nucleotides) by sequencing (SEQ) methods. This sample may be used for example in biodiversity and metagenomics studies of prokaryotes and eukaryotes. This sample has replicate sample(s): EMOSE_N010000701,EMOSE_N010000699,EMOSE_N010000697,EMOSE_N010000695,EMOSE_N010000693,EMOSE_N010000691,EMOSE_N010000689,EMOSE_N010000687,EMOSE_N010000718,EMOSE_N010000830,EMOSE_N010000703</t>
  </si>
  <si>
    <t>In protocole SEQ-(100L-on-membrane)_W3-20, the sample material was pre-filtered on 20-micrometres, using a 47-mm-diameter nylon mexh filter, and concentrated on 3-micrometres, using a 142-mm-diameter Millipore polycarbonate membrane filter (ref:TSTP14250). A volume of 100 Litres was filtered and the 142-mm-diameter Millipore polycarbonate membrane filter (ref:TSTP14250) was packaged in a sterile 5-mL cryotube, treated with no addition of chemicals, labelled with a barcode identification sticker, flash frozen in liquid nitrogen and stored in a freezer at -80 degree Celsius. Note 1: The filtration lasted 91 minutes, starting at 10:24 and ending at 11:55 local time. Note 2: Latex or nitril gloves were used for this protocol. All containers, filter holders and tubing were washed with 0.1% bleach, rinsed with miliQ water. All tweezers are kept clean with ethanol. Note 3: A peristaltic pump was used with a flow rate rendering a pressure of ca. 10-15 psi. Note 4: When the filtration rate decreased considerably, filters were replaced. All filters from one filtration were stored in the same sample container. Note 5: The sample was sent for later analysis to the Genoscope, National Sequencing Centre, Paris, France.</t>
  </si>
  <si>
    <t>EMOSE_N010000701,EMOSE_N010000699,EMOSE_N010000697,EMOSE_N010000695,EMOSE_N010000693,EMOSE_N010000691,EMOSE_N010000689,EMOSE_N010000687,EMOSE_N010000718,EMOSE_N010000830,EMOSE_N010000703</t>
  </si>
  <si>
    <t>EMOSE_N010000687</t>
  </si>
  <si>
    <t>EMOSE_201705310750Z_DAY2_PUMP_SRF_(3m)_SEQ-(100L-on-membrane)_W3-20_N010000687</t>
  </si>
  <si>
    <t>This sample (EMOSE_N010000687) was collected on board the RV Nereis II (Observatoire Oceanologique de Banyuls), using a high volume well pump, in the context of the EMOSE (2017) Inter-Comparison of Marine Plankton Metagenome Analysis Methods. The sampling event (EMOSE_201705310750Z_DAY2_EVENT-PUMP) occurred at position latitudeN=42.486567 and longitudeE=003.1702, on date/time=2017-05-31T07:50Z00, at a depth of 3 m. The sample material was collected in the marine biome (ENVO:00000447) targeting a [SRF] surface water layer (ENVO:00010504). The sample material was size-fractionated and prepared back in the lab using protocol [SEQ-(100L-on-membrane)_W3-20] for later detection and identification of biological and molecular entities (nucleotides) by sequencing (SEQ) methods. This sample may be used for example in biodiversity and metagenomics studies of prokaryotes and eukaryotes. This sample has replicate sample(s): EMOSE_N010000701,EMOSE_N010000699,EMOSE_N010000697,EMOSE_N010000695,EMOSE_N010000693,EMOSE_N010000691,EMOSE_N010000689,EMOSE_N010000718,EMOSE_N010000830,EMOSE_N010000703,EMOSE_N010000685</t>
  </si>
  <si>
    <t>In protocole SEQ-(100L-on-membrane)_W3-20, the sample material was pre-filtered on 20-micrometres, using a 47-mm-diameter nylon mexh filter, and concentrated on 3-micrometres, using a 142-mm-diameter Millipore polycarbonate membrane filter (ref:TSTP14250). A volume of 100 Litres was filtered and the 142-mm-diameter Millipore polycarbonate membrane filter (ref:TSTP14250) was packaged in a sterile 5-mL cryotube, treated with no addition of chemicals, labelled with a barcode identification sticker, flash frozen in liquid nitrogen and stored in a freezer at -80 degree Celsius. Note 1: The filtration lasted 130 minutes, starting at 10:32 and ending at 12:42 local time. Note 2: Latex or nitril gloves were used for this protocol. All containers, filter holders and tubing were washed with 0.1% bleach, rinsed with miliQ water. All tweezers are kept clean with ethanol. Note 3: A peristaltic pump was used with a flow rate rendering a pressure of ca. 10-15 psi. Note 4: When the filtration rate decreased considerably, filters were replaced. All filters from one filtration were stored in the same sample container. Note 5: The sample was sent for later analysis to the Genoscope, National Sequencing Centre, Paris, France.</t>
  </si>
  <si>
    <t>EMOSE_N010000701,EMOSE_N010000699,EMOSE_N010000697,EMOSE_N010000695,EMOSE_N010000693,EMOSE_N010000691,EMOSE_N010000689,EMOSE_N010000718,EMOSE_N010000830,EMOSE_N010000703,EMOSE_N010000685</t>
  </si>
  <si>
    <t>EMOSE_N010000689</t>
  </si>
  <si>
    <t>EMOSE_201705310750Z_DAY2_PUMP_SRF_(3m)_SEQ-(100L-on-membrane)_W3-20_N010000689</t>
  </si>
  <si>
    <t>This sample (EMOSE_N010000689) was collected on board the RV Nereis II (Observatoire Oceanologique de Banyuls), using a high volume well pump, in the context of the EMOSE (2017) Inter-Comparison of Marine Plankton Metagenome Analysis Methods. The sampling event (EMOSE_201705310750Z_DAY2_EVENT-PUMP) occurred at position latitudeN=42.486567 and longitudeE=003.1702, on date/time=2017-05-31T07:50Z00, at a depth of 3 m. The sample material was collected in the marine biome (ENVO:00000447) targeting a [SRF] surface water layer (ENVO:00010504). The sample material was size-fractionated and prepared back in the lab using protocol [SEQ-(100L-on-membrane)_W3-20] for later detection and identification of biological and molecular entities (nucleotides) by sequencing (SEQ) methods. This sample may be used for example in biodiversity and metagenomics studies of prokaryotes and eukaryotes. This sample has replicate sample(s): EMOSE_N010000701,EMOSE_N010000699,EMOSE_N010000697,EMOSE_N010000695,EMOSE_N010000693,EMOSE_N010000691,EMOSE_N010000687,EMOSE_N010000718,EMOSE_N010000830,EMOSE_N010000703,EMOSE_N010000685</t>
  </si>
  <si>
    <t>In protocole SEQ-(100L-on-membrane)_W3-20, the sample material was pre-filtered on 20-micrometres, using a 47-mm-diameter nylon mexh filter, and concentrated on 3-micrometres, using a 142-mm-diameter Millipore polycarbonate membrane filter (ref:TSTP14250). A volume of 100 Litres was filtered and the 142-mm-diameter Millipore polycarbonate membrane filter (ref:TSTP14250) was packaged in a sterile 5-mL cryotube, treated with no addition of chemicals, labelled with a barcode identification sticker, flash frozen in liquid nitrogen and stored in a freezer at -80 degree Celsius. Note 1: The filtration lasted 100 minutes, starting at 12:30 and ending at 14:10 local time. Note 2: Latex or nitril gloves were used for this protocol. All containers, filter holders and tubing were washed with 0.1% bleach, rinsed with miliQ water. All tweezers are kept clean with ethanol. Note 3: A peristaltic pump was used with a flow rate rendering a pressure of ca. 10-15 psi. Note 4: When the filtration rate decreased considerably, filters were replaced. All filters from one filtration were stored in the same sample container. Note 5: The sample was sent for later analysis to the Genoscope, National Sequencing Centre, Paris, France.</t>
  </si>
  <si>
    <t>EMOSE_N010000701,EMOSE_N010000699,EMOSE_N010000697,EMOSE_N010000695,EMOSE_N010000693,EMOSE_N010000691,EMOSE_N010000687,EMOSE_N010000718,EMOSE_N010000830,EMOSE_N010000703,EMOSE_N010000685</t>
  </si>
  <si>
    <t>EMOSE_N010000691</t>
  </si>
  <si>
    <t>EMOSE_201705310750Z_DAY2_PUMP_SRF_(3m)_SEQ-(100L-on-membrane)_W3-20_N010000691</t>
  </si>
  <si>
    <t>This sample (EMOSE_N010000691) was collected on board the RV Nereis II (Observatoire Oceanologique de Banyuls), using a high volume well pump, in the context of the EMOSE (2017) Inter-Comparison of Marine Plankton Metagenome Analysis Methods. The sampling event (EMOSE_201705310750Z_DAY2_EVENT-PUMP) occurred at position latitudeN=42.486567 and longitudeE=003.1702, on date/time=2017-05-31T07:50Z00, at a depth of 3 m. The sample material was collected in the marine biome (ENVO:00000447) targeting a [SRF] surface water layer (ENVO:00010504). The sample material was size-fractionated and prepared back in the lab using protocol [SEQ-(100L-on-membrane)_W3-20] for later detection and identification of biological and molecular entities (nucleotides) by sequencing (SEQ) methods. This sample may be used for example in biodiversity and metagenomics studies of prokaryotes and eukaryotes. This sample has replicate sample(s): EMOSE_N010000701,EMOSE_N010000699,EMOSE_N010000697,EMOSE_N010000695,EMOSE_N010000693,EMOSE_N010000689,EMOSE_N010000687,EMOSE_N010000718,EMOSE_N010000830,EMOSE_N010000703,EMOSE_N010000685</t>
  </si>
  <si>
    <t>In protocole SEQ-(100L-on-membrane)_W3-20, the sample material was pre-filtered on 20-micrometres, using a 47-mm-diameter nylon mexh filter, and concentrated on 3-micrometres, using a 142-mm-diameter Millipore polycarbonate membrane filter (ref:TSTP14250). A volume of 100 Litres was filtered and the 142-mm-diameter Millipore polycarbonate membrane filter (ref:TSTP14250) was packaged in a sterile 5-mL cryotube, treated with no addition of chemicals, labelled with a barcode identification sticker, flash frozen in liquid nitrogen and stored in a freezer at -80 degree Celsius. Note 1: The filtration lasted 141 minutes, starting at 12:55 and ending at 15:16 local time. Note 2: Latex or nitril gloves were used for this protocol. All containers, filter holders and tubing were washed with 0.1% bleach, rinsed with miliQ water. All tweezers are kept clean with ethanol. Note 3: A peristaltic pump was used with a flow rate rendering a pressure of ca. 10-15 psi. Note 4: When the filtration rate decreased considerably, filters were replaced. All filters from one filtration were stored in the same sample container. Note 5: The sample was sent for later analysis to the Genoscope, National Sequencing Centre, Paris, France.</t>
  </si>
  <si>
    <t>EMOSE_N010000701,EMOSE_N010000699,EMOSE_N010000697,EMOSE_N010000695,EMOSE_N010000693,EMOSE_N010000689,EMOSE_N010000687,EMOSE_N010000718,EMOSE_N010000830,EMOSE_N010000703,EMOSE_N010000685</t>
  </si>
  <si>
    <t>EMOSE_N010000693</t>
  </si>
  <si>
    <t>EMOSE_201705310750Z_DAY2_PUMP_SRF_(3m)_SEQ-(100L-on-membrane)_W3-20_N010000693</t>
  </si>
  <si>
    <t>This sample (EMOSE_N010000693) was collected on board the RV Nereis II (Observatoire Oceanologique de Banyuls), using a high volume well pump, in the context of the EMOSE (2017) Inter-Comparison of Marine Plankton Metagenome Analysis Methods. The sampling event (EMOSE_201705310750Z_DAY2_EVENT-PUMP) occurred at position latitudeN=42.486567 and longitudeE=003.1702, on date/time=2017-05-31T07:50Z00, at a depth of 3 m. The sample material was collected in the marine biome (ENVO:00000447) targeting a [SRF] surface water layer (ENVO:00010504). The sample material was size-fractionated and prepared back in the lab using protocol [SEQ-(100L-on-membrane)_W3-20] for later detection and identification of biological and molecular entities (nucleotides) by sequencing (SEQ) methods. This sample may be used for example in biodiversity and metagenomics studies of prokaryotes and eukaryotes. This sample has replicate sample(s): EMOSE_N010000701,EMOSE_N010000699,EMOSE_N010000697,EMOSE_N010000695,EMOSE_N010000691,EMOSE_N010000689,EMOSE_N010000687,EMOSE_N010000718,EMOSE_N010000830,EMOSE_N010000703,EMOSE_N010000685</t>
  </si>
  <si>
    <t>In protocole SEQ-(100L-on-membrane)_W3-20, the sample material was pre-filtered on 20-micrometres, using a 47-mm-diameter nylon mexh filter, and concentrated on 3-micrometres, using a 142-mm-diameter Millipore polycarbonate membrane filter (ref:TSTP14250). A volume of 100 Litres was filtered and the 142-mm-diameter Millipore polycarbonate membrane filter (ref:TSTP14250) was packaged in a sterile 5-mL cryotube, treated with no addition of chemicals, labelled with a barcode identification sticker, flash frozen in liquid nitrogen and stored in a freezer at -80 degree Celsius. Note 1: The filtration lasted 90 minutes, starting at 14:25 and ending at 15:55 local time. Note 2: Latex or nitril gloves were used for this protocol. All containers, filter holders and tubing were washed with 0.1% bleach, rinsed with miliQ water. All tweezers are kept clean with ethanol. Note 3: A peristaltic pump was used with a flow rate rendering a pressure of ca. 10-15 psi. Note 4: When the filtration rate decreased considerably, filters were replaced. All filters from one filtration were stored in the same sample container. Note 5: The sample was sent for later analysis to the Genoscope, National Sequencing Centre, Paris, France.</t>
  </si>
  <si>
    <t>EMOSE_N010000701,EMOSE_N010000699,EMOSE_N010000697,EMOSE_N010000695,EMOSE_N010000691,EMOSE_N010000689,EMOSE_N010000687,EMOSE_N010000718,EMOSE_N010000830,EMOSE_N010000703,EMOSE_N010000685</t>
  </si>
  <si>
    <t>EMOSE_N010000695</t>
  </si>
  <si>
    <t>EMOSE_201705310750Z_DAY2_PUMP_SRF_(3m)_SEQ-(100L-on-membrane)_W3-20_N010000695</t>
  </si>
  <si>
    <t>This sample (EMOSE_N010000695) was collected on board the RV Nereis II (Observatoire Oceanologique de Banyuls), using a high volume well pump, in the context of the EMOSE (2017) Inter-Comparison of Marine Plankton Metagenome Analysis Methods. The sampling event (EMOSE_201705310750Z_DAY2_EVENT-PUMP) occurred at position latitudeN=42.486567 and longitudeE=003.1702, on date/time=2017-05-31T07:50Z00, at a depth of 3 m. The sample material was collected in the marine biome (ENVO:00000447) targeting a [SRF] surface water layer (ENVO:00010504). The sample material was size-fractionated and prepared back in the lab using protocol [SEQ-(100L-on-membrane)_W3-20] for later detection and identification of biological and molecular entities (nucleotides) by sequencing (SEQ) methods. This sample may be used for example in biodiversity and metagenomics studies of prokaryotes and eukaryotes. This sample has replicate sample(s): EMOSE_N010000701,EMOSE_N010000699,EMOSE_N010000697,EMOSE_N010000693,EMOSE_N010000691,EMOSE_N010000689,EMOSE_N010000687,EMOSE_N010000718,EMOSE_N010000830,EMOSE_N010000703,EMOSE_N010000685</t>
  </si>
  <si>
    <t>In protocole SEQ-(100L-on-membrane)_W3-20, the sample material was pre-filtered on 20-micrometres, using a 47-mm-diameter nylon mexh filter, and concentrated on 3-micrometres, using a 142-mm-diameter Millipore polycarbonate membrane filter (ref:TSTP14250). A volume of 100 Litres was filtered and the 142-mm-diameter Millipore polycarbonate membrane filter (ref:TSTP14250) was packaged in a sterile 5-mL cryotube, treated with no addition of chemicals, labelled with a barcode identification sticker, flash frozen in liquid nitrogen and stored in a freezer at -80 degree Celsius. Note 1: The filtration lasted 120 minutes, starting at 15:35 and ending at 17:35 local time. Note 2: Latex or nitril gloves were used for this protocol. All containers, filter holders and tubing were washed with 0.1% bleach, rinsed with miliQ water. All tweezers are kept clean with ethanol. Note 3: A peristaltic pump was used with a flow rate rendering a pressure of ca. 10-15 psi. Note 4: When the filtration rate decreased considerably, filters were replaced. All filters from one filtration were stored in the same sample container. Note 5: The sample was sent for later analysis to the Genoscope, National Sequencing Centre, Paris, France.</t>
  </si>
  <si>
    <t>EMOSE_N010000701,EMOSE_N010000699,EMOSE_N010000697,EMOSE_N010000693,EMOSE_N010000691,EMOSE_N010000689,EMOSE_N010000687,EMOSE_N010000718,EMOSE_N010000830,EMOSE_N010000703,EMOSE_N010000685</t>
  </si>
  <si>
    <t>EMOSE_N010000697</t>
  </si>
  <si>
    <t>EMOSE_201705310750Z_DAY2_PUMP_SRF_(3m)_SEQ-(100L-on-membrane)_W3-20_N010000697</t>
  </si>
  <si>
    <t>This sample (EMOSE_N010000697) was collected on board the RV Nereis II (Observatoire Oceanologique de Banyuls), using a high volume well pump, in the context of the EMOSE (2017) Inter-Comparison of Marine Plankton Metagenome Analysis Methods. The sampling event (EMOSE_201705310750Z_DAY2_EVENT-PUMP) occurred at position latitudeN=42.486567 and longitudeE=003.1702, on date/time=2017-05-31T07:50Z00, at a depth of 3 m. The sample material was collected in the marine biome (ENVO:00000447) targeting a [SRF] surface water layer (ENVO:00010504). The sample material was size-fractionated and prepared back in the lab using protocol [SEQ-(100L-on-membrane)_W3-20] for later detection and identification of biological and molecular entities (nucleotides) by sequencing (SEQ) methods. This sample may be used for example in biodiversity and metagenomics studies of prokaryotes and eukaryotes. This sample has replicate sample(s): EMOSE_N010000701,EMOSE_N010000699,EMOSE_N010000695,EMOSE_N010000693,EMOSE_N010000691,EMOSE_N010000689,EMOSE_N010000687,EMOSE_N010000718,EMOSE_N010000830,EMOSE_N010000703,EMOSE_N010000685</t>
  </si>
  <si>
    <t>In protocole SEQ-(100L-on-membrane)_W3-20, the sample material was pre-filtered on 20-micrometres, using a 47-mm-diameter nylon mexh filter, and concentrated on 3-micrometres, using a 142-mm-diameter Millipore polycarbonate membrane filter (ref:TSTP14250). A volume of 100 Litres was filtered and the 142-mm-diameter Millipore polycarbonate membrane filter (ref:TSTP14250) was packaged in a sterile 5-mL cryotube, treated with no addition of chemicals, labelled with a barcode identification sticker, flash frozen in liquid nitrogen and stored in a freezer at -80 degree Celsius. Note 1: The filtration lasted 100 minutes, starting at 16:20 and ending at 18:00 local time. Note 2: Latex or nitril gloves were used for this protocol. All containers, filter holders and tubing were washed with 0.1% bleach, rinsed with miliQ water. All tweezers are kept clean with ethanol. Note 3: A peristaltic pump was used with a flow rate rendering a pressure of ca. 10-15 psi. Note 4: When the filtration rate decreased considerably, filters were replaced. All filters from one filtration were stored in the same sample container. Note 5: The sample was sent for later analysis to the Genoscope, National Sequencing Centre, Paris, France.</t>
  </si>
  <si>
    <t>EMOSE_N010000701,EMOSE_N010000699,EMOSE_N010000695,EMOSE_N010000693,EMOSE_N010000691,EMOSE_N010000689,EMOSE_N010000687,EMOSE_N010000718,EMOSE_N010000830,EMOSE_N010000703,EMOSE_N010000685</t>
  </si>
  <si>
    <t>EMOSE_N010000699</t>
  </si>
  <si>
    <t>EMOSE_201705310750Z_DAY2_PUMP_SRF_(3m)_SEQ-(100L-on-membrane)_W3-20_N010000699</t>
  </si>
  <si>
    <t>This sample (EMOSE_N010000699) was collected on board the RV Nereis II (Observatoire Oceanologique de Banyuls), using a high volume well pump, in the context of the EMOSE (2017) Inter-Comparison of Marine Plankton Metagenome Analysis Methods. The sampling event (EMOSE_201705310750Z_DAY2_EVENT-PUMP) occurred at position latitudeN=42.486567 and longitudeE=003.1702, on date/time=2017-05-31T07:50Z00, at a depth of 3 m. The sample material was collected in the marine biome (ENVO:00000447) targeting a [SRF] surface water layer (ENVO:00010504). The sample material was size-fractionated and prepared back in the lab using protocol [SEQ-(100L-on-membrane)_W3-20] for later detection and identification of biological and molecular entities (nucleotides) by sequencing (SEQ) methods. This sample may be used for example in biodiversity and metagenomics studies of prokaryotes and eukaryotes. This sample has replicate sample(s): EMOSE_N010000701,EMOSE_N010000697,EMOSE_N010000695,EMOSE_N010000693,EMOSE_N010000691,EMOSE_N010000689,EMOSE_N010000687,EMOSE_N010000718,EMOSE_N010000830,EMOSE_N010000703,EMOSE_N010000685</t>
  </si>
  <si>
    <t>In protocole SEQ-(100L-on-membrane)_W3-20, the sample material was pre-filtered on 20-micrometres, using a 47-mm-diameter nylon mexh filter, and concentrated on 3-micrometres, using a 142-mm-diameter Millipore polycarbonate membrane filter (ref:TSTP14250). A volume of 100 Litres was filtered and the 142-mm-diameter Millipore polycarbonate membrane filter (ref:TSTP14250) was packaged in a sterile 5-mL cryotube, treated with no addition of chemicals, labelled with a barcode identification sticker, flash frozen in liquid nitrogen and stored in a freezer at -80 degree Celsius. Note 1: The filtration lasted 114 minutes, starting at 17:49 and ending at 19:43 local time. Note 2: Latex or nitril gloves were used for this protocol. All containers, filter holders and tubing were washed with 0.1% bleach, rinsed with miliQ water. All tweezers are kept clean with ethanol. Note 3: A peristaltic pump was used with a flow rate rendering a pressure of ca. 10-15 psi. Note 4: When the filtration rate decreased considerably, filters were replaced. All filters from one filtration were stored in the same sample container. Note 5: The sample was sent for later analysis to the Genoscope, National Sequencing Centre, Paris, France.</t>
  </si>
  <si>
    <t>EMOSE_N010000701,EMOSE_N010000697,EMOSE_N010000695,EMOSE_N010000693,EMOSE_N010000691,EMOSE_N010000689,EMOSE_N010000687,EMOSE_N010000718,EMOSE_N010000830,EMOSE_N010000703,EMOSE_N010000685</t>
  </si>
  <si>
    <t>EMOSE_N010000701</t>
  </si>
  <si>
    <t>EMOSE_201705310750Z_DAY2_PUMP_SRF_(3m)_SEQ-(100L-on-membrane)_W3-20_N010000701</t>
  </si>
  <si>
    <t>This sample (EMOSE_N010000701) was collected on board the RV Nereis II (Observatoire Oceanologique de Banyuls), using a high volume well pump, in the context of the EMOSE (2017) Inter-Comparison of Marine Plankton Metagenome Analysis Methods. The sampling event (EMOSE_201705310750Z_DAY2_EVENT-PUMP) occurred at position latitudeN=42.486567 and longitudeE=003.1702, on date/time=2017-05-31T07:50Z00, at a depth of 3 m. The sample material was collected in the marine biome (ENVO:00000447) targeting a [SRF] surface water layer (ENVO:00010504). The sample material was size-fractionated and prepared back in the lab using protocol [SEQ-(100L-on-membrane)_W3-20] for later detection and identification of biological and molecular entities (nucleotides) by sequencing (SEQ) methods. This sample may be used for example in biodiversity and metagenomics studies of prokaryotes and eukaryotes. This sample has replicate sample(s): EMOSE_N010000699,EMOSE_N010000697,EMOSE_N010000695,EMOSE_N010000693,EMOSE_N010000691,EMOSE_N010000689,EMOSE_N010000687,EMOSE_N010000718,EMOSE_N010000830,EMOSE_N010000703,EMOSE_N010000685</t>
  </si>
  <si>
    <t>In protocole SEQ-(100L-on-membrane)_W3-20, the sample material was pre-filtered on 20-micrometres, using a 47-mm-diameter nylon mexh filter, and concentrated on 3-micrometres, using a 142-mm-diameter Millipore polycarbonate membrane filter (ref:TSTP14250). A volume of 100 Litres was filtered and the 142-mm-diameter Millipore polycarbonate membrane filter (ref:TSTP14250) was packaged in a sterile 5-mL cryotube, treated with no addition of chemicals, labelled with a barcode identification sticker, flash frozen in liquid nitrogen and stored in a freezer at -80 degree Celsius. Note 1: The filtration lasted 85 minutes, starting at 18:25 and ending at 19:50 local time. Note 2: Latex or nitril gloves were used for this protocol. All containers, filter holders and tubing were washed with 0.1% bleach, rinsed with miliQ water. All tweezers are kept clean with ethanol. Note 3: A peristaltic pump was used with a flow rate rendering a pressure of ca. 10-15 psi. Note 4: When the filtration rate decreased considerably, filters were replaced. All filters from one filtration were stored in the same sample container. Note 5: The sample was sent for later analysis to the Genoscope, National Sequencing Centre, Paris, France.</t>
  </si>
  <si>
    <t>EMOSE_N010000699,EMOSE_N010000697,EMOSE_N010000695,EMOSE_N010000693,EMOSE_N010000691,EMOSE_N010000689,EMOSE_N010000687,EMOSE_N010000718,EMOSE_N010000830,EMOSE_N010000703,EMOSE_N010000685</t>
  </si>
  <si>
    <t>EMOSE_N010000703</t>
  </si>
  <si>
    <t>EMOSE_201705310750Z_DAY2_PUMP_SRF_(3m)_SEQ-(100L-on-membrane)_W3-20_N010000703</t>
  </si>
  <si>
    <t>This sample (EMOSE_N010000703) was collected on board the RV Nereis II (Observatoire Oceanologique de Banyuls), using a high volume well pump, in the context of the EMOSE (2017) Inter-Comparison of Marine Plankton Metagenome Analysis Methods. The sampling event (EMOSE_201705310750Z_DAY2_EVENT-PUMP) occurred at position latitudeN=42.486567 and longitudeE=003.1702, on date/time=2017-05-31T07:50Z00, at a depth of 3 m. The sample material was collected in the marine biome (ENVO:00000447) targeting a [SRF] surface water layer (ENVO:00010504). The sample material was size-fractionated and prepared back in the lab using protocol [SEQ-(100L-on-membrane)_W3-20] for later detection and identification of biological and molecular entities (nucleotides) by sequencing (SEQ) methods. This sample may be used for example in biodiversity and metagenomics studies of prokaryotes and eukaryotes. This sample has replicate sample(s): EMOSE_N010000701,EMOSE_N010000699,EMOSE_N010000697,EMOSE_N010000695,EMOSE_N010000693,EMOSE_N010000691,EMOSE_N010000689,EMOSE_N010000687,EMOSE_N010000718,EMOSE_N010000830,EMOSE_N010000685</t>
  </si>
  <si>
    <t>In protocole SEQ-(100L-on-membrane)_W3-20, the sample material was pre-filtered on 20-micrometres, using a 47-mm-diameter nylon mexh filter, and concentrated on 3-micrometres, using a 142-mm-diameter Millipore polycarbonate membrane filter (ref:TSTP14250). A volume of 100 Litres was filtered and the 142-mm-diameter Millipore polycarbonate membrane filter (ref:TSTP14250) was packaged in a sterile 5-mL cryotube, treated with no addition of chemicals, labelled with a barcode identification sticker, flash frozen in liquid nitrogen and stored in a freezer at -80 degree Celsius. Note 1: The filtration lasted 131 minutes, starting at 19:59 and ending at 22:10 local time. Note 2: Latex or nitril gloves were used for this protocol. All containers, filter holders and tubing were washed with 0.1% bleach, rinsed with miliQ water. All tweezers are kept clean with ethanol. Note 3: A peristaltic pump was used with a flow rate rendering a pressure of ca. 10-15 psi. Note 4: When the filtration rate decreased considerably, filters were replaced. All filters from one filtration were stored in the same sample container. Note 5: The sample was sent for later analysis to the Genoscope, National Sequencing Centre, Paris, France.</t>
  </si>
  <si>
    <t>EMOSE_N010000701,EMOSE_N010000699,EMOSE_N010000697,EMOSE_N010000695,EMOSE_N010000693,EMOSE_N010000691,EMOSE_N010000689,EMOSE_N010000687,EMOSE_N010000718,EMOSE_N010000830,EMOSE_N010000685</t>
  </si>
  <si>
    <t>EMOSE_N010000830</t>
  </si>
  <si>
    <t>EMOSE_201705310750Z_DAY2_PUMP_SRF_(3m)_SEQ-(100L-on-membrane)_W3-20_N010000830</t>
  </si>
  <si>
    <t>This sample (EMOSE_N010000830) was collected on board the RV Nereis II (Observatoire Oceanologique de Banyuls), using a high volume well pump, in the context of the EMOSE (2017) Inter-Comparison of Marine Plankton Metagenome Analysis Methods. The sampling event (EMOSE_201705310750Z_DAY2_EVENT-PUMP) occurred at position latitudeN=42.486567 and longitudeE=003.1702, on date/time=2017-05-31T07:50Z00, at a depth of 3 m. The sample material was collected in the marine biome (ENVO:00000447) targeting a [SRF] surface water layer (ENVO:00010504). The sample material was size-fractionated and prepared back in the lab using protocol [SEQ-(100L-on-membrane)_W3-20] for later detection and identification of biological and molecular entities (nucleotides) by sequencing (SEQ) methods. This sample may be used for example in biodiversity and metagenomics studies of prokaryotes and eukaryotes. This sample has replicate sample(s): EMOSE_N010000701,EMOSE_N010000699,EMOSE_N010000697,EMOSE_N010000695,EMOSE_N010000693,EMOSE_N010000691,EMOSE_N010000689,EMOSE_N010000687,EMOSE_N010000718,EMOSE_N010000703,EMOSE_N010000685</t>
  </si>
  <si>
    <t>In protocole SEQ-(100L-on-membrane)_W3-20, the sample material was pre-filtered on 20-micrometres, using a 47-mm-diameter nylon mexh filter, and concentrated on 3-micrometres, using a 142-mm-diameter Millipore polycarbonate membrane filter (ref:TSTP14250). A volume of 100 Litres was filtered and the 142-mm-diameter Millipore polycarbonate membrane filter (ref:TSTP14250) was packaged in a sterile 5-mL cryotube, treated with no addition of chemicals, labelled with a barcode identification sticker, flash frozen in liquid nitrogen and stored in a freezer at -80 degree Celsius. Note 1: The filtration lasted 93 minutes, starting at 20:12 and ending at 21:45 local time. Note 2: Latex or nitril gloves were used for this protocol. All containers, filter holders and tubing were washed with 0.1% bleach, rinsed with miliQ water. All tweezers are kept clean with ethanol. Note 3: A peristaltic pump was used with a flow rate rendering a pressure of ca. 10-15 psi. Note 4: When the filtration rate decreased considerably, filters were replaced. All filters from one filtration were stored in the same sample container. Note 5: The sample was sent for later analysis to the Genoscope, National Sequencing Centre, Paris, France.</t>
  </si>
  <si>
    <t>EMOSE_N010000701,EMOSE_N010000699,EMOSE_N010000697,EMOSE_N010000695,EMOSE_N010000693,EMOSE_N010000691,EMOSE_N010000689,EMOSE_N010000687,EMOSE_N010000718,EMOSE_N010000703,EMOSE_N010000685</t>
  </si>
  <si>
    <t>EMOSE_N010000718</t>
  </si>
  <si>
    <t>EMOSE_201705310750Z_DAY2_PUMP_SRF_(3m)_SEQ-(100L-on-membrane)_W3-20_N010000718</t>
  </si>
  <si>
    <t>This sample (EMOSE_N010000718) was collected on board the RV Nereis II (Observatoire Oceanologique de Banyuls), using a high volume well pump, in the context of the EMOSE (2017) Inter-Comparison of Marine Plankton Metagenome Analysis Methods. The sampling event (EMOSE_201705310750Z_DAY2_EVENT-PUMP) occurred at position latitudeN=42.486567 and longitudeE=003.1702, on date/time=2017-05-31T07:50Z00, at a depth of 3 m. The sample material was collected in the marine biome (ENVO:00000447) targeting a [SRF] surface water layer (ENVO:00010504). The sample material was size-fractionated and prepared back in the lab using protocol [SEQ-(100L-on-membrane)_W3-20] for later detection and identification of biological and molecular entities (nucleotides) by sequencing (SEQ) methods. This sample may be used for example in biodiversity and metagenomics studies of prokaryotes and eukaryotes. This sample has replicate sample(s): EMOSE_N010000701,EMOSE_N010000699,EMOSE_N010000697,EMOSE_N010000695,EMOSE_N010000693,EMOSE_N010000691,EMOSE_N010000689,EMOSE_N010000687,EMOSE_N010000830,EMOSE_N010000703,EMOSE_N010000685</t>
  </si>
  <si>
    <t>In protocole SEQ-(100L-on-membrane)_W3-20, the sample material was pre-filtered on 20-micrometres, using a 47-mm-diameter nylon mexh filter, and concentrated on 3-micrometres, using a 142-mm-diameter Millipore polycarbonate membrane filter (ref:TSTP14250). A volume of 100 Litres was filtered and the 142-mm-diameter Millipore polycarbonate membrane filter (ref:TSTP14250) was packaged in a sterile 5-mL cryotube, treated with no addition of chemicals, labelled with a barcode identification sticker, flash frozen in liquid nitrogen and stored in a freezer at -80 degree Celsius. Note 1: The filtration lasted 70 minutes, starting at 22:15 and ending at 23:25 local time. Note 2: Latex or nitril gloves were used for this protocol. All containers, filter holders and tubing were washed with 0.1% bleach, rinsed with miliQ water. All tweezers are kept clean with ethanol. Note 3: A peristaltic pump was used with a flow rate rendering a pressure of ca. 10-15 psi. Note 4: When the filtration rate decreased considerably, filters were replaced. All filters from one filtration were stored in the same sample container. Note 5: The sample was sent for later analysis to the Genoscope, National Sequencing Centre, Paris, France.</t>
  </si>
  <si>
    <t>EMOSE_N010000701,EMOSE_N010000699,EMOSE_N010000697,EMOSE_N010000695,EMOSE_N010000693,EMOSE_N010000691,EMOSE_N010000689,EMOSE_N010000687,EMOSE_N010000830,EMOSE_N010000703,EMOSE_N010000685</t>
  </si>
  <si>
    <t>EMOSE_N010000792</t>
  </si>
  <si>
    <t>EMOSE_201706010725Z_DAY3_PUMP_SRF_(3m)_SEQ-(100L-on-membrane)_W&gt;3_N010000792</t>
  </si>
  <si>
    <t>This sample (EMOSE_N010000792) was collected on board the RV Nereis II (Observatoire Oceanologique de Banyuls), using a high volume well pump, in the context of the EMOSE (2017) Inter-Comparison of Marine Plankton Metagenome Analysis Methods. The sampling event (EMOSE_201706010725Z_DAY3_EVENT-PUMP) occurred at position latitudeN=42.4871 and longitudeE=003.170033, on date/time=2017-06-01T07:25Z00, at a depth of 3 m. The sample material was collected in the marine biome (ENVO:00000447) targeting a [SRF] surface water layer (ENVO:00010504). The sample material was size-fractionated and prepared back in the lab using protocol [SEQ-(100L-on-membrane)_W&gt;3] for later detection and identification of biological and molecular entities (nucleotides) by sequencing (SEQ) methods. This sample may be used for example in biodiversity and metagenomics studies of prokaryotes and eukaryotes. This sample has replicate sample(s): EMOSE_N010000786,EMOSE_N010000787,EMOSE_N010000788,EMOSE_N010000789,EMOSE_N010000794,EMOSE_N010000790,EMOSE_N010000791,EMOSE_N010000796</t>
  </si>
  <si>
    <t>DAY3</t>
  </si>
  <si>
    <t>EMOSE_201706010725Z_DAY3_EVENT-PUMP</t>
  </si>
  <si>
    <t>30x 25L carboys were filled with 20L of unfiltered, whole sea water. Carboys were numbered from 1 to 30 and filled in that order. Carboys were washed with diluted bleach (10%) the day before and rinced abundantly twice with sample water before being filled.</t>
  </si>
  <si>
    <t>sampling-bottle(s)#1,7,13,19,25</t>
  </si>
  <si>
    <t>SEQ-(100L-on-membrane)_W&gt;3</t>
  </si>
  <si>
    <t>In protocole SEQ-(100L-on-membrane)_W&gt;3, the sample material was not pre-filtered and concentrated on 3-micrometres, using a 142-mm-diameter Millipore polycarbonate membrane filter (ref:TSTP14250). A volume of 20-40 Litres was filtered and the 142-mm-diameter Millipore polycarbonate membrane filter (ref:TSTP14250) was packaged in a sterile 5-mL cryotube, treated with no addition of chemicals, labelled with a barcode identification sticker, flash frozen in liquid nitrogen and stored in a freezer at -80 degree Celsius. Note 1: The filtration lasted 96 minutes, starting at 10:04 and ending at 11:40 local time. Note 2: Latex or nitril gloves were used for this protocol. All containers, filter holders and tubing were washed with 0.1% bleach, rinsed with miliQ water. All tweezers are kept clean with ethanol. Note 3: A peristaltic pump was used with a flow rate rendering a pressure of ca. 10-15 psi. Note 4: When the filtration rate decreased considerably, filters were replaced. All filters from one filtration were stored in the same sample container. Note 5: The sample was sent for later analysis to the Genoscope, National Sequencing Centre, Paris, France.</t>
  </si>
  <si>
    <t>EMOSE_N010000786,EMOSE_N010000787,EMOSE_N010000788,EMOSE_N010000789,EMOSE_N010000794,EMOSE_N010000790,EMOSE_N010000791,EMOSE_N010000796</t>
  </si>
  <si>
    <t>EMOSE_N010000786,EMOSE_N010000787</t>
  </si>
  <si>
    <t>&gt;3</t>
  </si>
  <si>
    <t>20-40</t>
  </si>
  <si>
    <t>http://store.pangaea.de/Projects/EMOSE2017/LOGSHEETS/EMOSE_201706010725Z_DAY3_EVENT-PUMP.pdf</t>
  </si>
  <si>
    <t>http://store.pangaea.de/Projects/EMOSE2017/LOGSHEETS/EMOSE_201706010725Z_DAY3_WETLAB_size-fractionated_100L.pdf</t>
  </si>
  <si>
    <t>EMOSE_N010000787</t>
  </si>
  <si>
    <t>EMOSE_201706010725Z_DAY3_PUMP_SRF_(3m)_SEQ-(100L-on-membrane)_W&gt;3_N010000787</t>
  </si>
  <si>
    <t>This sample (EMOSE_N010000787) was collected on board the RV Nereis II (Observatoire Oceanologique de Banyuls), using a high volume well pump, in the context of the EMOSE (2017) Inter-Comparison of Marine Plankton Metagenome Analysis Methods. The sampling event (EMOSE_201706010725Z_DAY3_EVENT-PUMP) occurred at position latitudeN=42.4871 and longitudeE=003.170033, on date/time=2017-06-01T07:25Z00, at a depth of 3 m. The sample material was collected in the marine biome (ENVO:00000447) targeting a [SRF] surface water layer (ENVO:00010504). The sample material was size-fractionated and prepared back in the lab using protocol [SEQ-(100L-on-membrane)_W&gt;3] for later detection and identification of biological and molecular entities (nucleotides) by sequencing (SEQ) methods. This sample may be used for example in biodiversity and metagenomics studies of prokaryotes and eukaryotes. This sample has replicate sample(s): EMOSE_N010000786,EMOSE_N010000792,EMOSE_N010000788,EMOSE_N010000789,EMOSE_N010000794,EMOSE_N010000790,EMOSE_N010000791,EMOSE_N010000796</t>
  </si>
  <si>
    <t>EMOSE_N010000786,EMOSE_N010000792,EMOSE_N010000788,EMOSE_N010000789,EMOSE_N010000794,EMOSE_N010000790,EMOSE_N010000791,EMOSE_N010000796</t>
  </si>
  <si>
    <t>EMOSE_N010000786,EMOSE_N010000792</t>
  </si>
  <si>
    <t>EMOSE_N010000786</t>
  </si>
  <si>
    <t>EMOSE_201706010725Z_DAY3_PUMP_SRF_(3m)_SEQ-(100L-on-membrane)_W&gt;3_N010000786</t>
  </si>
  <si>
    <t>This sample (EMOSE_N010000786) was collected on board the RV Nereis II (Observatoire Oceanologique de Banyuls), using a high volume well pump, in the context of the EMOSE (2017) Inter-Comparison of Marine Plankton Metagenome Analysis Methods. The sampling event (EMOSE_201706010725Z_DAY3_EVENT-PUMP) occurred at position latitudeN=42.4871 and longitudeE=003.170033, on date/time=2017-06-01T07:25Z00, at a depth of 3 m. The sample material was collected in the marine biome (ENVO:00000447) targeting a [SRF] surface water layer (ENVO:00010504). The sample material was size-fractionated and prepared back in the lab using protocol [SEQ-(100L-on-membrane)_W&gt;3] for later detection and identification of biological and molecular entities (nucleotides) by sequencing (SEQ) methods. This sample may be used for example in biodiversity and metagenomics studies of prokaryotes and eukaryotes. This sample has replicate sample(s): EMOSE_N010000787,EMOSE_N010000792,EMOSE_N010000788,EMOSE_N010000789,EMOSE_N010000794,EMOSE_N010000790,EMOSE_N010000791,EMOSE_N010000796</t>
  </si>
  <si>
    <t>EMOSE_N010000787,EMOSE_N010000792,EMOSE_N010000788,EMOSE_N010000789,EMOSE_N010000794,EMOSE_N010000790,EMOSE_N010000791,EMOSE_N010000796</t>
  </si>
  <si>
    <t>EMOSE_N010000787,EMOSE_N010000792</t>
  </si>
  <si>
    <t>EMOSE_N010000794</t>
  </si>
  <si>
    <t>EMOSE_201706010725Z_DAY3_PUMP_SRF_(3m)_SEQ-(100L-on-membrane)_W&gt;3_N010000794</t>
  </si>
  <si>
    <t>This sample (EMOSE_N010000794) was collected on board the RV Nereis II (Observatoire Oceanologique de Banyuls), using a high volume well pump, in the context of the EMOSE (2017) Inter-Comparison of Marine Plankton Metagenome Analysis Methods. The sampling event (EMOSE_201706010725Z_DAY3_EVENT-PUMP) occurred at position latitudeN=42.4871 and longitudeE=003.170033, on date/time=2017-06-01T07:25Z00, at a depth of 3 m. The sample material was collected in the marine biome (ENVO:00000447) targeting a [SRF] surface water layer (ENVO:00010504). The sample material was size-fractionated and prepared back in the lab using protocol [SEQ-(100L-on-membrane)_W&gt;3] for later detection and identification of biological and molecular entities (nucleotides) by sequencing (SEQ) methods. This sample may be used for example in biodiversity and metagenomics studies of prokaryotes and eukaryotes. This sample has replicate sample(s): EMOSE_N010000786,EMOSE_N010000787,EMOSE_N010000792,EMOSE_N010000788,EMOSE_N010000789,EMOSE_N010000790,EMOSE_N010000791,EMOSE_N010000796</t>
  </si>
  <si>
    <t>sampling-bottle(s)#3,9,15,21,27</t>
  </si>
  <si>
    <t>In protocole SEQ-(100L-on-membrane)_W&gt;3, the sample material was not pre-filtered and concentrated on 3-micrometres, using a 142-mm-diameter Millipore polycarbonate membrane filter (ref:TSTP14250). A volume of 20-40 Litres was filtered and the 142-mm-diameter Millipore polycarbonate membrane filter (ref:TSTP14250) was packaged in a sterile 5-mL cryotube, treated with no addition of chemicals, labelled with a barcode identification sticker, flash frozen in liquid nitrogen and stored in a freezer at -80 degree Celsius. Note 1: The filtration lasted 115 minutes, starting at 16:35 and ending at 18:30 local time. Note 2: Latex or nitril gloves were used for this protocol. All containers, filter holders and tubing were washed with 0.1% bleach, rinsed with miliQ water. All tweezers are kept clean with ethanol. Note 3: A peristaltic pump was used with a flow rate rendering a pressure of ca. 10-15 psi. Note 4: When the filtration rate decreased considerably, filters were replaced. All filters from one filtration were stored in the same sample container. Note 5: The sample was sent for later analysis to the Genoscope, National Sequencing Centre, Paris, France.</t>
  </si>
  <si>
    <t>EMOSE_N010000786,EMOSE_N010000787,EMOSE_N010000792,EMOSE_N010000788,EMOSE_N010000789,EMOSE_N010000790,EMOSE_N010000791,EMOSE_N010000796</t>
  </si>
  <si>
    <t>EMOSE_N010000788,EMOSE_N010000789</t>
  </si>
  <si>
    <t>EMOSE_N010000789</t>
  </si>
  <si>
    <t>EMOSE_201706010725Z_DAY3_PUMP_SRF_(3m)_SEQ-(100L-on-membrane)_W&gt;3_N010000789</t>
  </si>
  <si>
    <t>This sample (EMOSE_N010000789) was collected on board the RV Nereis II (Observatoire Oceanologique de Banyuls), using a high volume well pump, in the context of the EMOSE (2017) Inter-Comparison of Marine Plankton Metagenome Analysis Methods. The sampling event (EMOSE_201706010725Z_DAY3_EVENT-PUMP) occurred at position latitudeN=42.4871 and longitudeE=003.170033, on date/time=2017-06-01T07:25Z00, at a depth of 3 m. The sample material was collected in the marine biome (ENVO:00000447) targeting a [SRF] surface water layer (ENVO:00010504). The sample material was size-fractionated and prepared back in the lab using protocol [SEQ-(100L-on-membrane)_W&gt;3] for later detection and identification of biological and molecular entities (nucleotides) by sequencing (SEQ) methods. This sample may be used for example in biodiversity and metagenomics studies of prokaryotes and eukaryotes. This sample has replicate sample(s): EMOSE_N010000786,EMOSE_N010000787,EMOSE_N010000792,EMOSE_N010000788,EMOSE_N010000794,EMOSE_N010000790,EMOSE_N010000791,EMOSE_N010000796</t>
  </si>
  <si>
    <t>EMOSE_N010000786,EMOSE_N010000787,EMOSE_N010000792,EMOSE_N010000788,EMOSE_N010000794,EMOSE_N010000790,EMOSE_N010000791,EMOSE_N010000796</t>
  </si>
  <si>
    <t>EMOSE_N010000788,EMOSE_N010000794</t>
  </si>
  <si>
    <t>EMOSE_N010000788</t>
  </si>
  <si>
    <t>EMOSE_201706010725Z_DAY3_PUMP_SRF_(3m)_SEQ-(100L-on-membrane)_W&gt;3_N010000788</t>
  </si>
  <si>
    <t>This sample (EMOSE_N010000788) was collected on board the RV Nereis II (Observatoire Oceanologique de Banyuls), using a high volume well pump, in the context of the EMOSE (2017) Inter-Comparison of Marine Plankton Metagenome Analysis Methods. The sampling event (EMOSE_201706010725Z_DAY3_EVENT-PUMP) occurred at position latitudeN=42.4871 and longitudeE=003.170033, on date/time=2017-06-01T07:25Z00, at a depth of 3 m. The sample material was collected in the marine biome (ENVO:00000447) targeting a [SRF] surface water layer (ENVO:00010504). The sample material was size-fractionated and prepared back in the lab using protocol [SEQ-(100L-on-membrane)_W&gt;3] for later detection and identification of biological and molecular entities (nucleotides) by sequencing (SEQ) methods. This sample may be used for example in biodiversity and metagenomics studies of prokaryotes and eukaryotes. This sample has replicate sample(s): EMOSE_N010000786,EMOSE_N010000787,EMOSE_N010000792,EMOSE_N010000789,EMOSE_N010000794,EMOSE_N010000790,EMOSE_N010000791,EMOSE_N010000796</t>
  </si>
  <si>
    <t>EMOSE_N010000786,EMOSE_N010000787,EMOSE_N010000792,EMOSE_N010000789,EMOSE_N010000794,EMOSE_N010000790,EMOSE_N010000791,EMOSE_N010000796</t>
  </si>
  <si>
    <t>EMOSE_N010000789,EMOSE_N010000794</t>
  </si>
  <si>
    <t>EMOSE_N010000796</t>
  </si>
  <si>
    <t>EMOSE_201706010725Z_DAY3_PUMP_SRF_(3m)_SEQ-(100L-on-membrane)_W&gt;3_N010000796</t>
  </si>
  <si>
    <t>This sample (EMOSE_N010000796) was collected on board the RV Nereis II (Observatoire Oceanologique de Banyuls), using a high volume well pump, in the context of the EMOSE (2017) Inter-Comparison of Marine Plankton Metagenome Analysis Methods. The sampling event (EMOSE_201706010725Z_DAY3_EVENT-PUMP) occurred at position latitudeN=42.4871 and longitudeE=003.170033, on date/time=2017-06-01T07:25Z00, at a depth of 3 m. The sample material was collected in the marine biome (ENVO:00000447) targeting a [SRF] surface water layer (ENVO:00010504). The sample material was size-fractionated and prepared back in the lab using protocol [SEQ-(100L-on-membrane)_W&gt;3] for later detection and identification of biological and molecular entities (nucleotides) by sequencing (SEQ) methods. This sample may be used for example in biodiversity and metagenomics studies of prokaryotes and eukaryotes. This sample has replicate sample(s): EMOSE_N010000786,EMOSE_N010000787,EMOSE_N010000792,EMOSE_N010000788,EMOSE_N010000789,EMOSE_N010000794,EMOSE_N010000790,EMOSE_N010000791</t>
  </si>
  <si>
    <t>sampling-bottle(s)#5,11,17,23,29</t>
  </si>
  <si>
    <t>EMOSE_N010000786,EMOSE_N010000787,EMOSE_N010000792,EMOSE_N010000788,EMOSE_N010000789,EMOSE_N010000794,EMOSE_N010000790,EMOSE_N010000791</t>
  </si>
  <si>
    <t>EMOSE_N010000790,EMOSE_N010000791</t>
  </si>
  <si>
    <t>EMOSE_N010000791</t>
  </si>
  <si>
    <t>EMOSE_201706010725Z_DAY3_PUMP_SRF_(3m)_SEQ-(100L-on-membrane)_W&gt;3_N010000791</t>
  </si>
  <si>
    <t>This sample (EMOSE_N010000791) was collected on board the RV Nereis II (Observatoire Oceanologique de Banyuls), using a high volume well pump, in the context of the EMOSE (2017) Inter-Comparison of Marine Plankton Metagenome Analysis Methods. The sampling event (EMOSE_201706010725Z_DAY3_EVENT-PUMP) occurred at position latitudeN=42.4871 and longitudeE=003.170033, on date/time=2017-06-01T07:25Z00, at a depth of 3 m. The sample material was collected in the marine biome (ENVO:00000447) targeting a [SRF] surface water layer (ENVO:00010504). The sample material was size-fractionated and prepared back in the lab using protocol [SEQ-(100L-on-membrane)_W&gt;3] for later detection and identification of biological and molecular entities (nucleotides) by sequencing (SEQ) methods. This sample may be used for example in biodiversity and metagenomics studies of prokaryotes and eukaryotes. This sample has replicate sample(s): EMOSE_N010000786,EMOSE_N010000787,EMOSE_N010000792,EMOSE_N010000788,EMOSE_N010000789,EMOSE_N010000794,EMOSE_N010000790,EMOSE_N010000796</t>
  </si>
  <si>
    <t>EMOSE_N010000786,EMOSE_N010000787,EMOSE_N010000792,EMOSE_N010000788,EMOSE_N010000789,EMOSE_N010000794,EMOSE_N010000790,EMOSE_N010000796</t>
  </si>
  <si>
    <t>EMOSE_N010000790,EMOSE_N010000796</t>
  </si>
  <si>
    <t>EMOSE_N010000790</t>
  </si>
  <si>
    <t>EMOSE_201706010725Z_DAY3_PUMP_SRF_(3m)_SEQ-(100L-on-membrane)_W&gt;3_N010000790</t>
  </si>
  <si>
    <t>This sample (EMOSE_N010000790) was collected on board the RV Nereis II (Observatoire Oceanologique de Banyuls), using a high volume well pump, in the context of the EMOSE (2017) Inter-Comparison of Marine Plankton Metagenome Analysis Methods. The sampling event (EMOSE_201706010725Z_DAY3_EVENT-PUMP) occurred at position latitudeN=42.4871 and longitudeE=003.170033, on date/time=2017-06-01T07:25Z00, at a depth of 3 m. The sample material was collected in the marine biome (ENVO:00000447) targeting a [SRF] surface water layer (ENVO:00010504). The sample material was size-fractionated and prepared back in the lab using protocol [SEQ-(100L-on-membrane)_W&gt;3] for later detection and identification of biological and molecular entities (nucleotides) by sequencing (SEQ) methods. This sample may be used for example in biodiversity and metagenomics studies of prokaryotes and eukaryotes. This sample has replicate sample(s): EMOSE_N010000786,EMOSE_N010000787,EMOSE_N010000792,EMOSE_N010000788,EMOSE_N010000789,EMOSE_N010000794,EMOSE_N010000791,EMOSE_N010000796</t>
  </si>
  <si>
    <t>EMOSE_N010000786,EMOSE_N010000787,EMOSE_N010000792,EMOSE_N010000788,EMOSE_N010000789,EMOSE_N010000794,EMOSE_N010000791,EMOSE_N010000796</t>
  </si>
  <si>
    <t>EMOSE_N010000791,EMOSE_N010000796</t>
  </si>
  <si>
    <t>EMOSE_N010000793</t>
  </si>
  <si>
    <t>EMOSE_201706010725Z_DAY3_PUMP_SRF_(3m)_SEQ-(100L-on-membrane)_W0.22-3_N010000793</t>
  </si>
  <si>
    <t>This sample (EMOSE_N010000793) was collected on board the RV Nereis II (Observatoire Oceanologique de Banyuls), using a high volume well pump, in the context of the EMOSE (2017) Inter-Comparison of Marine Plankton Metagenome Analysis Methods. The sampling event (EMOSE_201706010725Z_DAY3_EVENT-PUMP) occurred at position latitudeN=42.4871 and longitudeE=003.170033, on date/time=2017-06-01T07:25Z00, at a depth of 3 m. The sample material was collected in the marine biome (ENVO:00000447) targeting a [SRF] surface water layer (ENVO:00010504). The sample material was size-fractionated and prepared back in the lab using protocol [SEQ-(100L-on-membrane)_W0.22-3] for later detection and identification of biological and molecular entities (nucleotides) by sequencing (SEQ) methods. This sample may be used for example in biodiversity and metagenomics studies of prokaryotes and eukaryotes. This sample has replicate sample(s): EMOSE_N010000795,EMOSE_N010000797</t>
  </si>
  <si>
    <t>In protocole SEQ-(100L-on-membrane)_W0.22-3, the sample material was pre-filtered on 3-micrometres, using a 142-mm-diameter Millipore polycarbonate membrane filter (ref:TSTP14250), and concentrated on 0.22-micrometres, using a 142-mm-diameter Millipore polyethersulfone Express Plus membrane filter (ref:GPWP14250). A volume of 100 Litres was filtered and the 142-mm-diameter Millipore polyethersulfone Express Plus membrane filter (ref:GPWP14250) was packaged in a sterile 5-mL cryotube, treated with no addition of chemicals, labelled with a barcode identification sticker, flash frozen in liquid nitrogen and stored in a freezer at -80 degree Celsius. Note 1: The filtration lasted 121 minutes, starting at 10:04 and ending at 12:05 local time. Note 2: Latex or nitril gloves were used for this protocol. All containers, filter holders and tubing were washed with 0.1% bleach, rinsed with miliQ water. All tweezers are kept clean with ethanol. Note 3: A peristaltic pump was used with a flow rate rendering a pressure of ca. 10-15 psi. Note 4: When the filtration rate decreased considerably, filters were replaced. All filters from one filtration were stored in the same sample container. Note 5: The sample was sent for later analysis to the Genoscope, National Sequencing Centre, Paris, France.</t>
  </si>
  <si>
    <t>EMOSE_N010000795,EMOSE_N010000797</t>
  </si>
  <si>
    <t>EMOSE_N010000795</t>
  </si>
  <si>
    <t>EMOSE_201706010725Z_DAY3_PUMP_SRF_(3m)_SEQ-(100L-on-membrane)_W0.22-3_N010000795</t>
  </si>
  <si>
    <t>This sample (EMOSE_N010000795) was collected on board the RV Nereis II (Observatoire Oceanologique de Banyuls), using a high volume well pump, in the context of the EMOSE (2017) Inter-Comparison of Marine Plankton Metagenome Analysis Methods. The sampling event (EMOSE_201706010725Z_DAY3_EVENT-PUMP) occurred at position latitudeN=42.4871 and longitudeE=003.170033, on date/time=2017-06-01T07:25Z00, at a depth of 3 m. The sample material was collected in the marine biome (ENVO:00000447) targeting a [SRF] surface water layer (ENVO:00010504). The sample material was size-fractionated and prepared back in the lab using protocol [SEQ-(100L-on-membrane)_W0.22-3] for later detection and identification of biological and molecular entities (nucleotides) by sequencing (SEQ) methods. This sample may be used for example in biodiversity and metagenomics studies of prokaryotes and eukaryotes. This sample has replicate sample(s): EMOSE_N010000793,EMOSE_N010000797</t>
  </si>
  <si>
    <t>In protocole SEQ-(100L-on-membrane)_W0.22-3, the sample material was pre-filtered on 3-micrometres, using a 142-mm-diameter Millipore polycarbonate membrane filter (ref:TSTP14250), and concentrated on 0.22-micrometres, using a 142-mm-diameter Millipore polyethersulfone Express Plus membrane filter (ref:GPWP14250). A volume of 50 Litres was filtered and the 142-mm-diameter Millipore polyethersulfone Express Plus membrane filter (ref:GPWP14250) was packaged in a sterile 5-mL cryotube, treated with no addition of chemicals, labelled with a barcode identification sticker, flash frozen in liquid nitrogen and stored in a freezer at -80 degree Celsius. Note 1: The filtration lasted 115 minutes, starting at 16:35 and ending at 18:30 local time. Note 2: Latex or nitril gloves were used for this protocol. All containers, filter holders and tubing were washed with 0.1% bleach, rinsed with miliQ water. All tweezers are kept clean with ethanol. Note 3: A peristaltic pump was used with a flow rate rendering a pressure of ca. 10-15 psi. Note 4: When the filtration rate decreased considerably, filters were replaced. All filters from one filtration were stored in the same sample container. Note 5: The sample was sent for later analysis to the Genoscope, National Sequencing Centre, Paris, France.</t>
  </si>
  <si>
    <t>EMOSE_N010000793,EMOSE_N010000797</t>
  </si>
  <si>
    <t>EMOSE_N010000797</t>
  </si>
  <si>
    <t>EMOSE_201706010725Z_DAY3_PUMP_SRF_(3m)_SEQ-(100L-on-membrane)_W0.22-3_N010000797</t>
  </si>
  <si>
    <t>This sample (EMOSE_N010000797) was collected on board the RV Nereis II (Observatoire Oceanologique de Banyuls), using a high volume well pump, in the context of the EMOSE (2017) Inter-Comparison of Marine Plankton Metagenome Analysis Methods. The sampling event (EMOSE_201706010725Z_DAY3_EVENT-PUMP) occurred at position latitudeN=42.4871 and longitudeE=003.170033, on date/time=2017-06-01T07:25Z00, at a depth of 3 m. The sample material was collected in the marine biome (ENVO:00000447) targeting a [SRF] surface water layer (ENVO:00010504). The sample material was size-fractionated and prepared back in the lab using protocol [SEQ-(100L-on-membrane)_W0.22-3] for later detection and identification of biological and molecular entities (nucleotides) by sequencing (SEQ) methods. This sample may be used for example in biodiversity and metagenomics studies of prokaryotes and eukaryotes. This sample has replicate sample(s): EMOSE_N010000793,EMOSE_N010000795</t>
  </si>
  <si>
    <t>EMOSE_N010000793,EMOSE_N010000795</t>
  </si>
  <si>
    <t>EMOSE_N010000798</t>
  </si>
  <si>
    <t>EMOSE_201706010725Z_DAY3_PUMP_SRF_(3m)_SEQ-(10L-on-membrane)_W&gt;0.22_N010000798</t>
  </si>
  <si>
    <t>This sample (EMOSE_N010000798) was collected on board the RV Nereis II (Observatoire Oceanologique de Banyuls), using a high volume well pump, in the context of the EMOSE (2017) Inter-Comparison of Marine Plankton Metagenome Analysis Methods. The sampling event (EMOSE_201706010725Z_DAY3_EVENT-PUMP) occurred at position latitudeN=42.4871 and longitudeE=003.170033, on date/time=2017-06-01T07:25Z00, at a depth of 3 m. The sample material was collected in the marine biome (ENVO:00000447) targeting a [SRF] surface water layer (ENVO:00010504). The sample material was size-fractionated and prepared back in the lab using protocol [SEQ-(10L-on-membrane)_W&gt;0.22] for later detection and identification of biological and molecular entities (nucleotides) by sequencing (SEQ) methods. This sample may be used for example in biodiversity and metagenomics studies of prokaryotes and eukaryotes. This sample has replicate sample(s): EMOSE_N010000824,EMOSE_N010000820,EMOSE_N010000819,EMOSE_N010000823,EMOSE_N010000822,EMOSE_N010000825,EMOSE_N010000821,EMOSE_N010000827,EMOSE_N010000826,EMOSE_N010000817,EMOSE_N010000815,EMOSE_N010000814,EMOSE_N010000818,EMOSE_N010000813,EMOSE_N010000811,EMOSE_N010000809,EMOSE_N010000808,EMOSE_N010000812,EMOSE_N010000810,EMOSE_N010000816,EMOSE_N010000807,EMOSE_N010000806,EMOSE_N010000799,EMOSE_N010000805,EMOSE_N010000804,EMOSE_N010000802,EMOSE_N010000800,EMOSE_N010000803,EMOSE_N010000801</t>
  </si>
  <si>
    <t>sampling-bottle(s)#8</t>
  </si>
  <si>
    <t>In protocole SEQ-(10L-on-membrane)_W&gt;0.22, the sample material was not pre-filtered and concentrated on 0.22-micrometres, using a 142-mm-diameter Millipore polyethersulfone Express Plus membrane filter (ref:GPWP14250). A volume of 10 Litres was filtered and the 142-mm-diameter Millipore polyethersulfone Express Plus membrane filter (ref:GPWP14250) was packaged in a sterile 15-mL cryotube, treated with no addition of chemicals, labelled with a barcode identification sticker, flash frozen in liquid nitrogen and stored in a freezer at -80 degree Celsius. Note 1: The filtration lasted 6 minutes, starting at 10:20 and ending at 10:26 local time. Note 2: Latex or nitril gloves were used for this protocol. All containers, filter holders and tubing were washed with 0.1% bleach, rinsed with miliQ water. All tweezers are kept clean with ethanol. Note 3: A peristaltic pump was used with a flow rate rendering a pressure of ca. 10-15 psi. Note 4: When the filtration rate decreased considerably, filters were replaced. All filters from one filtration were stored in the same sample container. Note 5: The sample was sent for later analysis to the Genoscope, National Sequencing Centre, Paris, France.</t>
  </si>
  <si>
    <t>EMOSE_N010000824,EMOSE_N010000820,EMOSE_N010000819,EMOSE_N010000823,EMOSE_N010000822,EMOSE_N010000825,EMOSE_N010000821,EMOSE_N010000827,EMOSE_N010000826,EMOSE_N010000817,EMOSE_N010000815,EMOSE_N010000814,EMOSE_N010000818,EMOSE_N010000813,EMOSE_N010000811,EMOSE_N010000809,EMOSE_N010000808,EMOSE_N010000812,EMOSE_N010000810,EMOSE_N010000816,EMOSE_N010000807,EMOSE_N010000806,EMOSE_N010000799,EMOSE_N010000805,EMOSE_N010000804,EMOSE_N010000802,EMOSE_N010000800,EMOSE_N010000803,EMOSE_N010000801</t>
  </si>
  <si>
    <t>15-mL cryotube</t>
  </si>
  <si>
    <t>http://store.pangaea.de/Projects/EMOSE2017/LOGSHEETS/EMOSE_201706010725Z_DAY3_WETLAB_wholewater_10L.pdf</t>
  </si>
  <si>
    <t>EMOSE_N010000807</t>
  </si>
  <si>
    <t>EMOSE_201706010725Z_DAY3_PUMP_SRF_(3m)_SEQ-(10L-on-membrane)_W&gt;0.22_N010000807</t>
  </si>
  <si>
    <t>This sample (EMOSE_N010000807) was collected on board the RV Nereis II (Observatoire Oceanologique de Banyuls), using a high volume well pump, in the context of the EMOSE (2017) Inter-Comparison of Marine Plankton Metagenome Analysis Methods. The sampling event (EMOSE_201706010725Z_DAY3_EVENT-PUMP) occurred at position latitudeN=42.4871 and longitudeE=003.170033, on date/time=2017-06-01T07:25Z00, at a depth of 3 m. The sample material was collected in the marine biome (ENVO:00000447) targeting a [SRF] surface water layer (ENVO:00010504). The sample material was size-fractionated and prepared back in the lab using protocol [SEQ-(10L-on-membrane)_W&gt;0.22] for later detection and identification of biological and molecular entities (nucleotides) by sequencing (SEQ) methods. This sample may be used for example in biodiversity and metagenomics studies of prokaryotes and eukaryotes. This sample has replicate sample(s): EMOSE_N010000824,EMOSE_N010000820,EMOSE_N010000819,EMOSE_N010000823,EMOSE_N010000822,EMOSE_N010000825,EMOSE_N010000821,EMOSE_N010000827,EMOSE_N010000826,EMOSE_N010000817,EMOSE_N010000815,EMOSE_N010000814,EMOSE_N010000818,EMOSE_N010000813,EMOSE_N010000811,EMOSE_N010000809,EMOSE_N010000808,EMOSE_N010000812,EMOSE_N010000810,EMOSE_N010000816,EMOSE_N010000806,EMOSE_N010000799,EMOSE_N010000798,EMOSE_N010000805,EMOSE_N010000804,EMOSE_N010000802,EMOSE_N010000800,EMOSE_N010000803,EMOSE_N010000801</t>
  </si>
  <si>
    <t>sampling-bottle(s)#14</t>
  </si>
  <si>
    <t>In protocole SEQ-(10L-on-membrane)_W&gt;0.22, the sample material was not pre-filtered and concentrated on 0.22-micrometres, using a 142-mm-diameter Millipore polyethersulfone Express Plus membrane filter (ref:GPWP14250). A volume of 10 Litres was filtered and the 142-mm-diameter Millipore polyethersulfone Express Plus membrane filter (ref:GPWP14250) was packaged in a sterile 15-mL cryotube, treated with no addition of chemicals, labelled with a barcode identification sticker, flash frozen in liquid nitrogen and stored in a freezer at -80 degree Celsius. Note 1: The filtration lasted 6 minutes, starting at 10:57 and ending at 11:03 local time. Note 2: Latex or nitril gloves were used for this protocol. All containers, filter holders and tubing were washed with 0.1% bleach, rinsed with miliQ water. All tweezers are kept clean with ethanol. Note 3: A peristaltic pump was used with a flow rate rendering a pressure of ca. 10-15 psi. Note 4: When the filtration rate decreased considerably, filters were replaced. All filters from one filtration were stored in the same sample container. Note 5: The sample was sent for later analysis to the Genoscope, National Sequencing Centre, Paris, France.</t>
  </si>
  <si>
    <t>EMOSE_N010000824,EMOSE_N010000820,EMOSE_N010000819,EMOSE_N010000823,EMOSE_N010000822,EMOSE_N010000825,EMOSE_N010000821,EMOSE_N010000827,EMOSE_N010000826,EMOSE_N010000817,EMOSE_N010000815,EMOSE_N010000814,EMOSE_N010000818,EMOSE_N010000813,EMOSE_N010000811,EMOSE_N010000809,EMOSE_N010000808,EMOSE_N010000812,EMOSE_N010000810,EMOSE_N010000816,EMOSE_N010000806,EMOSE_N010000799,EMOSE_N010000798,EMOSE_N010000805,EMOSE_N010000804,EMOSE_N010000802,EMOSE_N010000800,EMOSE_N010000803,EMOSE_N010000801</t>
  </si>
  <si>
    <t>EMOSE_N010000799</t>
  </si>
  <si>
    <t>EMOSE_201706010725Z_DAY3_PUMP_SRF_(3m)_SEQ-(10L-on-membrane)_W&gt;0.22_N010000799</t>
  </si>
  <si>
    <t>This sample (EMOSE_N010000799) was collected on board the RV Nereis II (Observatoire Oceanologique de Banyuls), using a high volume well pump, in the context of the EMOSE (2017) Inter-Comparison of Marine Plankton Metagenome Analysis Methods. The sampling event (EMOSE_201706010725Z_DAY3_EVENT-PUMP) occurred at position latitudeN=42.4871 and longitudeE=003.170033, on date/time=2017-06-01T07:25Z00, at a depth of 3 m. The sample material was collected in the marine biome (ENVO:00000447) targeting a [SRF] surface water layer (ENVO:00010504). The sample material was size-fractionated and prepared back in the lab using protocol [SEQ-(10L-on-membrane)_W&gt;0.22] for later detection and identification of biological and molecular entities (nucleotides) by sequencing (SEQ) methods. This sample may be used for example in biodiversity and metagenomics studies of prokaryotes and eukaryotes. This sample has replicate sample(s): EMOSE_N010000824,EMOSE_N010000820,EMOSE_N010000819,EMOSE_N010000823,EMOSE_N010000822,EMOSE_N010000825,EMOSE_N010000821,EMOSE_N010000827,EMOSE_N010000826,EMOSE_N010000817,EMOSE_N010000815,EMOSE_N010000814,EMOSE_N010000818,EMOSE_N010000813,EMOSE_N010000811,EMOSE_N010000809,EMOSE_N010000808,EMOSE_N010000812,EMOSE_N010000810,EMOSE_N010000816,EMOSE_N010000807,EMOSE_N010000806,EMOSE_N010000798,EMOSE_N010000805,EMOSE_N010000804,EMOSE_N010000802,EMOSE_N010000800,EMOSE_N010000803,EMOSE_N010000801</t>
  </si>
  <si>
    <t>In protocole SEQ-(10L-on-membrane)_W&gt;0.22, the sample material was not pre-filtered and concentrated on 0.22-micrometres, using a 142-mm-diameter Millipore polyethersulfone Express Plus membrane filter (ref:GPWP14250). A volume of 10 Litres was filtered and the 142-mm-diameter Millipore polyethersulfone Express Plus membrane filter (ref:GPWP14250) was packaged in a sterile 15-mL cryotube, treated with no addition of chemicals, labelled with a barcode identification sticker, flash frozen in liquid nitrogen and stored in a freezer at -80 degree Celsius. Note 1: The filtration lasted 8 minutes, starting at 10:26 and ending at 10:34 local time. Note 2: Latex or nitril gloves were used for this protocol. All containers, filter holders and tubing were washed with 0.1% bleach, rinsed with miliQ water. All tweezers are kept clean with ethanol. Note 3: A peristaltic pump was used with a flow rate rendering a pressure of ca. 10-15 psi. Note 4: When the filtration rate decreased considerably, filters were replaced. All filters from one filtration were stored in the same sample container. Note 5: The sample was sent for later analysis to the Genoscope, National Sequencing Centre, Paris, France.</t>
  </si>
  <si>
    <t>EMOSE_N010000824,EMOSE_N010000820,EMOSE_N010000819,EMOSE_N010000823,EMOSE_N010000822,EMOSE_N010000825,EMOSE_N010000821,EMOSE_N010000827,EMOSE_N010000826,EMOSE_N010000817,EMOSE_N010000815,EMOSE_N010000814,EMOSE_N010000818,EMOSE_N010000813,EMOSE_N010000811,EMOSE_N010000809,EMOSE_N010000808,EMOSE_N010000812,EMOSE_N010000810,EMOSE_N010000816,EMOSE_N010000807,EMOSE_N010000806,EMOSE_N010000798,EMOSE_N010000805,EMOSE_N010000804,EMOSE_N010000802,EMOSE_N010000800,EMOSE_N010000803,EMOSE_N010000801</t>
  </si>
  <si>
    <t>EMOSE_N010000800</t>
  </si>
  <si>
    <t>EMOSE_201706010725Z_DAY3_PUMP_SRF_(3m)_SEQ-(10L-on-membrane)_W&gt;0.22_N010000800</t>
  </si>
  <si>
    <t>This sample (EMOSE_N010000800) was collected on board the RV Nereis II (Observatoire Oceanologique de Banyuls), using a high volume well pump, in the context of the EMOSE (2017) Inter-Comparison of Marine Plankton Metagenome Analysis Methods. The sampling event (EMOSE_201706010725Z_DAY3_EVENT-PUMP) occurred at position latitudeN=42.4871 and longitudeE=003.170033, on date/time=2017-06-01T07:25Z00, at a depth of 3 m. The sample material was collected in the marine biome (ENVO:00000447) targeting a [SRF] surface water layer (ENVO:00010504). The sample material was size-fractionated and prepared back in the lab using protocol [SEQ-(10L-on-membrane)_W&gt;0.22] for later detection and identification of biological and molecular entities (nucleotides) by sequencing (SEQ) methods. This sample may be used for example in biodiversity and metagenomics studies of prokaryotes and eukaryotes. This sample has replicate sample(s): EMOSE_N010000824,EMOSE_N010000820,EMOSE_N010000819,EMOSE_N010000823,EMOSE_N010000822,EMOSE_N010000825,EMOSE_N010000821,EMOSE_N010000827,EMOSE_N010000826,EMOSE_N010000817,EMOSE_N010000815,EMOSE_N010000814,EMOSE_N010000818,EMOSE_N010000813,EMOSE_N010000811,EMOSE_N010000809,EMOSE_N010000808,EMOSE_N010000812,EMOSE_N010000810,EMOSE_N010000816,EMOSE_N010000807,EMOSE_N010000806,EMOSE_N010000799,EMOSE_N010000798,EMOSE_N010000805,EMOSE_N010000804,EMOSE_N010000802,EMOSE_N010000803,EMOSE_N010000801</t>
  </si>
  <si>
    <t>sampling-bottle(s)#20</t>
  </si>
  <si>
    <t>In protocole SEQ-(10L-on-membrane)_W&gt;0.22, the sample material was not pre-filtered and concentrated on 0.22-micrometres, using a 142-mm-diameter Millipore polyethersulfone Express Plus membrane filter (ref:GPWP14250). A volume of 10 Litres was filtered and the 142-mm-diameter Millipore polyethersulfone Express Plus membrane filter (ref:GPWP14250) was packaged in a sterile 15-mL cryotube, treated with no addition of chemicals, labelled with a barcode identification sticker, flash frozen in liquid nitrogen and stored in a freezer at -80 degree Celsius. Note 1: The filtration lasted 6 minutes, starting at 10:25 and ending at 10:31 local time. Note 2: Latex or nitril gloves were used for this protocol. All containers, filter holders and tubing were washed with 0.1% bleach, rinsed with miliQ water. All tweezers are kept clean with ethanol. Note 3: A peristaltic pump was used with a flow rate rendering a pressure of ca. 10-15 psi. Note 4: When the filtration rate decreased considerably, filters were replaced. All filters from one filtration were stored in the same sample container. Note 5: The sample was sent for later analysis to the Genoscope, National Sequencing Centre, Paris, France.</t>
  </si>
  <si>
    <t>EMOSE_N010000824,EMOSE_N010000820,EMOSE_N010000819,EMOSE_N010000823,EMOSE_N010000822,EMOSE_N010000825,EMOSE_N010000821,EMOSE_N010000827,EMOSE_N010000826,EMOSE_N010000817,EMOSE_N010000815,EMOSE_N010000814,EMOSE_N010000818,EMOSE_N010000813,EMOSE_N010000811,EMOSE_N010000809,EMOSE_N010000808,EMOSE_N010000812,EMOSE_N010000810,EMOSE_N010000816,EMOSE_N010000807,EMOSE_N010000806,EMOSE_N010000799,EMOSE_N010000798,EMOSE_N010000805,EMOSE_N010000804,EMOSE_N010000802,EMOSE_N010000803,EMOSE_N010000801</t>
  </si>
  <si>
    <t>EMOSE_N010000801</t>
  </si>
  <si>
    <t>EMOSE_201706010725Z_DAY3_PUMP_SRF_(3m)_SEQ-(10L-on-membrane)_W&gt;0.22_N010000801</t>
  </si>
  <si>
    <t>This sample (EMOSE_N010000801) was collected on board the RV Nereis II (Observatoire Oceanologique de Banyuls), using a high volume well pump, in the context of the EMOSE (2017) Inter-Comparison of Marine Plankton Metagenome Analysis Methods. The sampling event (EMOSE_201706010725Z_DAY3_EVENT-PUMP) occurred at position latitudeN=42.4871 and longitudeE=003.170033, on date/time=2017-06-01T07:25Z00, at a depth of 3 m. The sample material was collected in the marine biome (ENVO:00000447) targeting a [SRF] surface water layer (ENVO:00010504). The sample material was size-fractionated and prepared back in the lab using protocol [SEQ-(10L-on-membrane)_W&gt;0.22] for later detection and identification of biological and molecular entities (nucleotides) by sequencing (SEQ) methods. This sample may be used for example in biodiversity and metagenomics studies of prokaryotes and eukaryotes. This sample has replicate sample(s): EMOSE_N010000824,EMOSE_N010000820,EMOSE_N010000819,EMOSE_N010000823,EMOSE_N010000822,EMOSE_N010000825,EMOSE_N010000821,EMOSE_N010000827,EMOSE_N010000826,EMOSE_N010000817,EMOSE_N010000815,EMOSE_N010000814,EMOSE_N010000818,EMOSE_N010000813,EMOSE_N010000811,EMOSE_N010000809,EMOSE_N010000808,EMOSE_N010000812,EMOSE_N010000810,EMOSE_N010000816,EMOSE_N010000807,EMOSE_N010000806,EMOSE_N010000799,EMOSE_N010000798,EMOSE_N010000805,EMOSE_N010000804,EMOSE_N010000802,EMOSE_N010000800,EMOSE_N010000803</t>
  </si>
  <si>
    <t>sampling-bottle(s)#2</t>
  </si>
  <si>
    <t>In protocole SEQ-(10L-on-membrane)_W&gt;0.22, the sample material was not pre-filtered and concentrated on 0.22-micrometres, using a 142-mm-diameter Millipore polyethersulfone Express Plus membrane filter (ref:GPWP14250). A volume of 10 Litres was filtered and the 142-mm-diameter Millipore polyethersulfone Express Plus membrane filter (ref:GPWP14250) was packaged in a sterile 15-mL cryotube, treated with no addition of chemicals, labelled with a barcode identification sticker, flash frozen in liquid nitrogen and stored in a freezer at -80 degree Celsius. Note 1: The filtration lasted 12 minutes, starting at 10:25 and ending at 10:37 local time. Note 2: Latex or nitril gloves were used for this protocol. All containers, filter holders and tubing were washed with 0.1% bleach, rinsed with miliQ water. All tweezers are kept clean with ethanol. Note 3: A peristaltic pump was used with a flow rate rendering a pressure of ca. 10-15 psi. Note 4: When the filtration rate decreased considerably, filters were replaced. All filters from one filtration were stored in the same sample container. Note 5: The sample was sent for later analysis to the Genoscope, National Sequencing Centre, Paris, France.</t>
  </si>
  <si>
    <t>EMOSE_N010000824,EMOSE_N010000820,EMOSE_N010000819,EMOSE_N010000823,EMOSE_N010000822,EMOSE_N010000825,EMOSE_N010000821,EMOSE_N010000827,EMOSE_N010000826,EMOSE_N010000817,EMOSE_N010000815,EMOSE_N010000814,EMOSE_N010000818,EMOSE_N010000813,EMOSE_N010000811,EMOSE_N010000809,EMOSE_N010000808,EMOSE_N010000812,EMOSE_N010000810,EMOSE_N010000816,EMOSE_N010000807,EMOSE_N010000806,EMOSE_N010000799,EMOSE_N010000798,EMOSE_N010000805,EMOSE_N010000804,EMOSE_N010000802,EMOSE_N010000800,EMOSE_N010000803</t>
  </si>
  <si>
    <t>EMOSE_N010000802</t>
  </si>
  <si>
    <t>EMOSE_201706010725Z_DAY3_PUMP_SRF_(3m)_SEQ-(10L-on-membrane)_W&gt;0.22_N010000802</t>
  </si>
  <si>
    <t>This sample (EMOSE_N010000802) was collected on board the RV Nereis II (Observatoire Oceanologique de Banyuls), using a high volume well pump, in the context of the EMOSE (2017) Inter-Comparison of Marine Plankton Metagenome Analysis Methods. The sampling event (EMOSE_201706010725Z_DAY3_EVENT-PUMP) occurred at position latitudeN=42.4871 and longitudeE=003.170033, on date/time=2017-06-01T07:25Z00, at a depth of 3 m. The sample material was collected in the marine biome (ENVO:00000447) targeting a [SRF] surface water layer (ENVO:00010504). The sample material was size-fractionated and prepared back in the lab using protocol [SEQ-(10L-on-membrane)_W&gt;0.22] for later detection and identification of biological and molecular entities (nucleotides) by sequencing (SEQ) methods. This sample may be used for example in biodiversity and metagenomics studies of prokaryotes and eukaryotes. This sample has replicate sample(s): EMOSE_N010000824,EMOSE_N010000820,EMOSE_N010000819,EMOSE_N010000823,EMOSE_N010000822,EMOSE_N010000825,EMOSE_N010000821,EMOSE_N010000827,EMOSE_N010000826,EMOSE_N010000817,EMOSE_N010000815,EMOSE_N010000814,EMOSE_N010000818,EMOSE_N010000813,EMOSE_N010000811,EMOSE_N010000809,EMOSE_N010000808,EMOSE_N010000812,EMOSE_N010000810,EMOSE_N010000816,EMOSE_N010000807,EMOSE_N010000806,EMOSE_N010000799,EMOSE_N010000798,EMOSE_N010000805,EMOSE_N010000804,EMOSE_N010000800,EMOSE_N010000803,EMOSE_N010000801</t>
  </si>
  <si>
    <t>In protocole SEQ-(10L-on-membrane)_W&gt;0.22, the sample material was not pre-filtered and concentrated on 0.22-micrometres, using a 142-mm-diameter Millipore polyethersulfone Express Plus membrane filter (ref:GPWP14250). A volume of 10 Litres was filtered and the 142-mm-diameter Millipore polyethersulfone Express Plus membrane filter (ref:GPWP14250) was packaged in a sterile 15-mL cryotube, treated with no addition of chemicals, labelled with a barcode identification sticker, flash frozen in liquid nitrogen and stored in a freezer at -80 degree Celsius. Note 1: The filtration lasted 4 minutes, starting at 10:36 and ending at 10:40 local time. Note 2: Latex or nitril gloves were used for this protocol. All containers, filter holders and tubing were washed with 0.1% bleach, rinsed with miliQ water. All tweezers are kept clean with ethanol. Note 3: A peristaltic pump was used with a flow rate rendering a pressure of ca. 10-15 psi. Note 4: When the filtration rate decreased considerably, filters were replaced. All filters from one filtration were stored in the same sample container. Note 5: The sample was sent for later analysis to the Genoscope, National Sequencing Centre, Paris, France.</t>
  </si>
  <si>
    <t>EMOSE_N010000824,EMOSE_N010000820,EMOSE_N010000819,EMOSE_N010000823,EMOSE_N010000822,EMOSE_N010000825,EMOSE_N010000821,EMOSE_N010000827,EMOSE_N010000826,EMOSE_N010000817,EMOSE_N010000815,EMOSE_N010000814,EMOSE_N010000818,EMOSE_N010000813,EMOSE_N010000811,EMOSE_N010000809,EMOSE_N010000808,EMOSE_N010000812,EMOSE_N010000810,EMOSE_N010000816,EMOSE_N010000807,EMOSE_N010000806,EMOSE_N010000799,EMOSE_N010000798,EMOSE_N010000805,EMOSE_N010000804,EMOSE_N010000800,EMOSE_N010000803,EMOSE_N010000801</t>
  </si>
  <si>
    <t>EMOSE_N010000803</t>
  </si>
  <si>
    <t>EMOSE_201706010725Z_DAY3_PUMP_SRF_(3m)_SEQ-(10L-on-membrane)_W&gt;0.22_N010000803</t>
  </si>
  <si>
    <t>This sample (EMOSE_N010000803) was collected on board the RV Nereis II (Observatoire Oceanologique de Banyuls), using a high volume well pump, in the context of the EMOSE (2017) Inter-Comparison of Marine Plankton Metagenome Analysis Methods. The sampling event (EMOSE_201706010725Z_DAY3_EVENT-PUMP) occurred at position latitudeN=42.4871 and longitudeE=003.170033, on date/time=2017-06-01T07:25Z00, at a depth of 3 m. The sample material was collected in the marine biome (ENVO:00000447) targeting a [SRF] surface water layer (ENVO:00010504). The sample material was size-fractionated and prepared back in the lab using protocol [SEQ-(10L-on-membrane)_W&gt;0.22] for later detection and identification of biological and molecular entities (nucleotides) by sequencing (SEQ) methods. This sample may be used for example in biodiversity and metagenomics studies of prokaryotes and eukaryotes. This sample has replicate sample(s): EMOSE_N010000824,EMOSE_N010000820,EMOSE_N010000819,EMOSE_N010000823,EMOSE_N010000822,EMOSE_N010000825,EMOSE_N010000821,EMOSE_N010000827,EMOSE_N010000826,EMOSE_N010000817,EMOSE_N010000815,EMOSE_N010000814,EMOSE_N010000818,EMOSE_N010000813,EMOSE_N010000811,EMOSE_N010000809,EMOSE_N010000808,EMOSE_N010000812,EMOSE_N010000810,EMOSE_N010000816,EMOSE_N010000807,EMOSE_N010000806,EMOSE_N010000799,EMOSE_N010000798,EMOSE_N010000805,EMOSE_N010000804,EMOSE_N010000802,EMOSE_N010000800,EMOSE_N010000801</t>
  </si>
  <si>
    <t>In protocole SEQ-(10L-on-membrane)_W&gt;0.22, the sample material was not pre-filtered and concentrated on 0.22-micrometres, using a 142-mm-diameter Millipore polyethersulfone Express Plus membrane filter (ref:GPWP14250). A volume of 10 Litres was filtered and the 142-mm-diameter Millipore polyethersulfone Express Plus membrane filter (ref:GPWP14250) was packaged in a sterile 15-mL cryotube, treated with no addition of chemicals, labelled with a barcode identification sticker, flash frozen in liquid nitrogen and stored in a freezer at -80 degree Celsius. Note 1: The filtration lasted 13 minutes, starting at 10:45 and ending at 10:58 local time. Note 2: Latex or nitril gloves were used for this protocol. All containers, filter holders and tubing were washed with 0.1% bleach, rinsed with miliQ water. All tweezers are kept clean with ethanol. Note 3: A peristaltic pump was used with a flow rate rendering a pressure of ca. 10-15 psi. Note 4: When the filtration rate decreased considerably, filters were replaced. All filters from one filtration were stored in the same sample container. Note 5: The sample was sent for later analysis to the Genoscope, National Sequencing Centre, Paris, France.</t>
  </si>
  <si>
    <t>EMOSE_N010000824,EMOSE_N010000820,EMOSE_N010000819,EMOSE_N010000823,EMOSE_N010000822,EMOSE_N010000825,EMOSE_N010000821,EMOSE_N010000827,EMOSE_N010000826,EMOSE_N010000817,EMOSE_N010000815,EMOSE_N010000814,EMOSE_N010000818,EMOSE_N010000813,EMOSE_N010000811,EMOSE_N010000809,EMOSE_N010000808,EMOSE_N010000812,EMOSE_N010000810,EMOSE_N010000816,EMOSE_N010000807,EMOSE_N010000806,EMOSE_N010000799,EMOSE_N010000798,EMOSE_N010000805,EMOSE_N010000804,EMOSE_N010000802,EMOSE_N010000800,EMOSE_N010000801</t>
  </si>
  <si>
    <t>EMOSE_N010000804</t>
  </si>
  <si>
    <t>EMOSE_201706010725Z_DAY3_PUMP_SRF_(3m)_SEQ-(10L-on-membrane)_W&gt;0.22_N010000804</t>
  </si>
  <si>
    <t>This sample (EMOSE_N010000804) was collected on board the RV Nereis II (Observatoire Oceanologique de Banyuls), using a high volume well pump, in the context of the EMOSE (2017) Inter-Comparison of Marine Plankton Metagenome Analysis Methods. The sampling event (EMOSE_201706010725Z_DAY3_EVENT-PUMP) occurred at position latitudeN=42.4871 and longitudeE=003.170033, on date/time=2017-06-01T07:25Z00, at a depth of 3 m. The sample material was collected in the marine biome (ENVO:00000447) targeting a [SRF] surface water layer (ENVO:00010504). The sample material was size-fractionated and prepared back in the lab using protocol [SEQ-(10L-on-membrane)_W&gt;0.22] for later detection and identification of biological and molecular entities (nucleotides) by sequencing (SEQ) methods. This sample may be used for example in biodiversity and metagenomics studies of prokaryotes and eukaryotes. This sample has replicate sample(s): EMOSE_N010000824,EMOSE_N010000820,EMOSE_N010000819,EMOSE_N010000823,EMOSE_N010000822,EMOSE_N010000825,EMOSE_N010000821,EMOSE_N010000827,EMOSE_N010000826,EMOSE_N010000817,EMOSE_N010000815,EMOSE_N010000814,EMOSE_N010000818,EMOSE_N010000813,EMOSE_N010000811,EMOSE_N010000809,EMOSE_N010000808,EMOSE_N010000812,EMOSE_N010000810,EMOSE_N010000816,EMOSE_N010000807,EMOSE_N010000806,EMOSE_N010000799,EMOSE_N010000798,EMOSE_N010000805,EMOSE_N010000802,EMOSE_N010000800,EMOSE_N010000803,EMOSE_N010000801</t>
  </si>
  <si>
    <t>sampling-bottle(s)#26</t>
  </si>
  <si>
    <t>In protocole SEQ-(10L-on-membrane)_W&gt;0.22, the sample material was not pre-filtered and concentrated on 0.22-micrometres, using a 142-mm-diameter Millipore polyethersulfone Express Plus membrane filter (ref:GPWP14250). A volume of 10 Litres was filtered and the 142-mm-diameter Millipore polyethersulfone Express Plus membrane filter (ref:GPWP14250) was packaged in a sterile 15-mL cryotube, treated with no addition of chemicals, labelled with a barcode identification sticker, flash frozen in liquid nitrogen and stored in a freezer at -80 degree Celsius. Note 1: The filtration lasted 5 minutes, starting at 10:45 and ending at 10:50 local time. Note 2: Latex or nitril gloves were used for this protocol. All containers, filter holders and tubing were washed with 0.1% bleach, rinsed with miliQ water. All tweezers are kept clean with ethanol. Note 3: A peristaltic pump was used with a flow rate rendering a pressure of ca. 10-15 psi. Note 4: When the filtration rate decreased considerably, filters were replaced. All filters from one filtration were stored in the same sample container. Note 5: The sample was sent for later analysis to the Genoscope, National Sequencing Centre, Paris, France.</t>
  </si>
  <si>
    <t>EMOSE_N010000824,EMOSE_N010000820,EMOSE_N010000819,EMOSE_N010000823,EMOSE_N010000822,EMOSE_N010000825,EMOSE_N010000821,EMOSE_N010000827,EMOSE_N010000826,EMOSE_N010000817,EMOSE_N010000815,EMOSE_N010000814,EMOSE_N010000818,EMOSE_N010000813,EMOSE_N010000811,EMOSE_N010000809,EMOSE_N010000808,EMOSE_N010000812,EMOSE_N010000810,EMOSE_N010000816,EMOSE_N010000807,EMOSE_N010000806,EMOSE_N010000799,EMOSE_N010000798,EMOSE_N010000805,EMOSE_N010000802,EMOSE_N010000800,EMOSE_N010000803,EMOSE_N010000801</t>
  </si>
  <si>
    <t>EMOSE_N010000805</t>
  </si>
  <si>
    <t>EMOSE_201706010725Z_DAY3_PUMP_SRF_(3m)_SEQ-(10L-on-membrane)_W&gt;0.22_N010000805</t>
  </si>
  <si>
    <t>This sample (EMOSE_N010000805) was collected on board the RV Nereis II (Observatoire Oceanologique de Banyuls), using a high volume well pump, in the context of the EMOSE (2017) Inter-Comparison of Marine Plankton Metagenome Analysis Methods. The sampling event (EMOSE_201706010725Z_DAY3_EVENT-PUMP) occurred at position latitudeN=42.4871 and longitudeE=003.170033, on date/time=2017-06-01T07:25Z00, at a depth of 3 m. The sample material was collected in the marine biome (ENVO:00000447) targeting a [SRF] surface water layer (ENVO:00010504). The sample material was size-fractionated and prepared back in the lab using protocol [SEQ-(10L-on-membrane)_W&gt;0.22] for later detection and identification of biological and molecular entities (nucleotides) by sequencing (SEQ) methods. This sample may be used for example in biodiversity and metagenomics studies of prokaryotes and eukaryotes. This sample has replicate sample(s): EMOSE_N010000824,EMOSE_N010000820,EMOSE_N010000819,EMOSE_N010000823,EMOSE_N010000822,EMOSE_N010000825,EMOSE_N010000821,EMOSE_N010000827,EMOSE_N010000826,EMOSE_N010000817,EMOSE_N010000815,EMOSE_N010000814,EMOSE_N010000818,EMOSE_N010000813,EMOSE_N010000811,EMOSE_N010000809,EMOSE_N010000808,EMOSE_N010000812,EMOSE_N010000810,EMOSE_N010000816,EMOSE_N010000807,EMOSE_N010000806,EMOSE_N010000799,EMOSE_N010000798,EMOSE_N010000804,EMOSE_N010000802,EMOSE_N010000800,EMOSE_N010000803,EMOSE_N010000801</t>
  </si>
  <si>
    <t>In protocole SEQ-(10L-on-membrane)_W&gt;0.22, the sample material was not pre-filtered and concentrated on 0.22-micrometres, using a 142-mm-diameter Millipore polyethersulfone Express Plus membrane filter (ref:GPWP14250). A volume of 10 Litres was filtered and the 142-mm-diameter Millipore polyethersulfone Express Plus membrane filter (ref:GPWP14250) was packaged in a sterile 15-mL cryotube, treated with no addition of chemicals, labelled with a barcode identification sticker, flash frozen in liquid nitrogen and stored in a freezer at -80 degree Celsius. Note 1: The filtration lasted 9 minutes, starting at 10:49 and ending at 10:58 local time. Note 2: Latex or nitril gloves were used for this protocol. All containers, filter holders and tubing were washed with 0.1% bleach, rinsed with miliQ water. All tweezers are kept clean with ethanol. Note 3: A peristaltic pump was used with a flow rate rendering a pressure of ca. 10-15 psi. Note 4: When the filtration rate decreased considerably, filters were replaced. All filters from one filtration were stored in the same sample container. Note 5: The sample was sent for later analysis to the Genoscope, National Sequencing Centre, Paris, France.</t>
  </si>
  <si>
    <t>EMOSE_N010000824,EMOSE_N010000820,EMOSE_N010000819,EMOSE_N010000823,EMOSE_N010000822,EMOSE_N010000825,EMOSE_N010000821,EMOSE_N010000827,EMOSE_N010000826,EMOSE_N010000817,EMOSE_N010000815,EMOSE_N010000814,EMOSE_N010000818,EMOSE_N010000813,EMOSE_N010000811,EMOSE_N010000809,EMOSE_N010000808,EMOSE_N010000812,EMOSE_N010000810,EMOSE_N010000816,EMOSE_N010000807,EMOSE_N010000806,EMOSE_N010000799,EMOSE_N010000798,EMOSE_N010000804,EMOSE_N010000802,EMOSE_N010000800,EMOSE_N010000803,EMOSE_N010000801</t>
  </si>
  <si>
    <t>EMOSE_N010000806</t>
  </si>
  <si>
    <t>EMOSE_201706010725Z_DAY3_PUMP_SRF_(3m)_SEQ-(10L-on-membrane)_W&gt;0.22_N010000806</t>
  </si>
  <si>
    <t>This sample (EMOSE_N010000806) was collected on board the RV Nereis II (Observatoire Oceanologique de Banyuls), using a high volume well pump, in the context of the EMOSE (2017) Inter-Comparison of Marine Plankton Metagenome Analysis Methods. The sampling event (EMOSE_201706010725Z_DAY3_EVENT-PUMP) occurred at position latitudeN=42.4871 and longitudeE=003.170033, on date/time=2017-06-01T07:25Z00, at a depth of 3 m. The sample material was collected in the marine biome (ENVO:00000447) targeting a [SRF] surface water layer (ENVO:00010504). The sample material was size-fractionated and prepared back in the lab using protocol [SEQ-(10L-on-membrane)_W&gt;0.22] for later detection and identification of biological and molecular entities (nucleotides) by sequencing (SEQ) methods. This sample may be used for example in biodiversity and metagenomics studies of prokaryotes and eukaryotes. This sample has replicate sample(s): EMOSE_N010000824,EMOSE_N010000820,EMOSE_N010000819,EMOSE_N010000823,EMOSE_N010000822,EMOSE_N010000825,EMOSE_N010000821,EMOSE_N010000827,EMOSE_N010000826,EMOSE_N010000817,EMOSE_N010000815,EMOSE_N010000814,EMOSE_N010000818,EMOSE_N010000813,EMOSE_N010000811,EMOSE_N010000809,EMOSE_N010000808,EMOSE_N010000812,EMOSE_N010000810,EMOSE_N010000816,EMOSE_N010000807,EMOSE_N010000799,EMOSE_N010000798,EMOSE_N010000805,EMOSE_N010000804,EMOSE_N010000802,EMOSE_N010000800,EMOSE_N010000803,EMOSE_N010000801</t>
  </si>
  <si>
    <t>In protocole SEQ-(10L-on-membrane)_W&gt;0.22, the sample material was not pre-filtered and concentrated on 0.22-micrometres, using a 142-mm-diameter Millipore polyethersulfone Express Plus membrane filter (ref:GPWP14250). A volume of 10 Litres was filtered and the 142-mm-diameter Millipore polyethersulfone Express Plus membrane filter (ref:GPWP14250) was packaged in a sterile 15-mL cryotube, treated with no addition of chemicals, labelled with a barcode identification sticker, flash frozen in liquid nitrogen and stored in a freezer at -80 degree Celsius. Note 1: The filtration lasted 5 minutes, starting at 10:50 and ending at 10:55 local time. Note 2: Latex or nitril gloves were used for this protocol. All containers, filter holders and tubing were washed with 0.1% bleach, rinsed with miliQ water. All tweezers are kept clean with ethanol. Note 3: A peristaltic pump was used with a flow rate rendering a pressure of ca. 10-15 psi. Note 4: When the filtration rate decreased considerably, filters were replaced. All filters from one filtration were stored in the same sample container. Note 5: The sample was sent for later analysis to the Genoscope, National Sequencing Centre, Paris, France.</t>
  </si>
  <si>
    <t>EMOSE_N010000824,EMOSE_N010000820,EMOSE_N010000819,EMOSE_N010000823,EMOSE_N010000822,EMOSE_N010000825,EMOSE_N010000821,EMOSE_N010000827,EMOSE_N010000826,EMOSE_N010000817,EMOSE_N010000815,EMOSE_N010000814,EMOSE_N010000818,EMOSE_N010000813,EMOSE_N010000811,EMOSE_N010000809,EMOSE_N010000808,EMOSE_N010000812,EMOSE_N010000810,EMOSE_N010000816,EMOSE_N010000807,EMOSE_N010000799,EMOSE_N010000798,EMOSE_N010000805,EMOSE_N010000804,EMOSE_N010000802,EMOSE_N010000800,EMOSE_N010000803,EMOSE_N010000801</t>
  </si>
  <si>
    <t>EMOSE_N010000808</t>
  </si>
  <si>
    <t>EMOSE_201706010725Z_DAY3_PUMP_SRF_(3m)_SEQ-(10L-on-membrane)_W&gt;0.22_N010000808</t>
  </si>
  <si>
    <t>This sample (EMOSE_N010000808) was collected on board the RV Nereis II (Observatoire Oceanologique de Banyuls), using a high volume well pump, in the context of the EMOSE (2017) Inter-Comparison of Marine Plankton Metagenome Analysis Methods. The sampling event (EMOSE_201706010725Z_DAY3_EVENT-PUMP) occurred at position latitudeN=42.4871 and longitudeE=003.170033, on date/time=2017-06-01T07:25Z00, at a depth of 3 m. The sample material was collected in the marine biome (ENVO:00000447) targeting a [SRF] surface water layer (ENVO:00010504). The sample material was size-fractionated and prepared back in the lab using protocol [SEQ-(10L-on-membrane)_W&gt;0.22] for later detection and identification of biological and molecular entities (nucleotides) by sequencing (SEQ) methods. This sample may be used for example in biodiversity and metagenomics studies of prokaryotes and eukaryotes. This sample has replicate sample(s): EMOSE_N010000824,EMOSE_N010000820,EMOSE_N010000819,EMOSE_N010000823,EMOSE_N010000822,EMOSE_N010000825,EMOSE_N010000821,EMOSE_N010000827,EMOSE_N010000826,EMOSE_N010000817,EMOSE_N010000815,EMOSE_N010000814,EMOSE_N010000818,EMOSE_N010000813,EMOSE_N010000811,EMOSE_N010000809,EMOSE_N010000812,EMOSE_N010000810,EMOSE_N010000816,EMOSE_N010000807,EMOSE_N010000806,EMOSE_N010000799,EMOSE_N010000798,EMOSE_N010000805,EMOSE_N010000804,EMOSE_N010000802,EMOSE_N010000800,EMOSE_N010000803,EMOSE_N010000801</t>
  </si>
  <si>
    <t>sampling-bottle(s)#4</t>
  </si>
  <si>
    <t>In protocole SEQ-(10L-on-membrane)_W&gt;0.22, the sample material was not pre-filtered and concentrated on 0.22-micrometres, using a 142-mm-diameter Millipore polyethersulfone Express Plus membrane filter (ref:GPWP14250). A volume of 10 Litres was filtered and the 142-mm-diameter Millipore polyethersulfone Express Plus membrane filter (ref:GPWP14250) was packaged in a sterile 15-mL cryotube, treated with no addition of chemicals, labelled with a barcode identification sticker, flash frozen in liquid nitrogen and stored in a freezer at -80 degree Celsius. Note 1: The filtration lasted 7 minutes, starting at 11:15 and ending at 11:22 local time. Note 2: Latex or nitril gloves were used for this protocol. All containers, filter holders and tubing were washed with 0.1% bleach, rinsed with miliQ water. All tweezers are kept clean with ethanol. Note 3: A peristaltic pump was used with a flow rate rendering a pressure of ca. 10-15 psi. Note 4: When the filtration rate decreased considerably, filters were replaced. All filters from one filtration were stored in the same sample container. Note 5: The sample was sent for later analysis to the Genoscope, National Sequencing Centre, Paris, France.</t>
  </si>
  <si>
    <t>EMOSE_N010000824,EMOSE_N010000820,EMOSE_N010000819,EMOSE_N010000823,EMOSE_N010000822,EMOSE_N010000825,EMOSE_N010000821,EMOSE_N010000827,EMOSE_N010000826,EMOSE_N010000817,EMOSE_N010000815,EMOSE_N010000814,EMOSE_N010000818,EMOSE_N010000813,EMOSE_N010000811,EMOSE_N010000809,EMOSE_N010000812,EMOSE_N010000810,EMOSE_N010000816,EMOSE_N010000807,EMOSE_N010000806,EMOSE_N010000799,EMOSE_N010000798,EMOSE_N010000805,EMOSE_N010000804,EMOSE_N010000802,EMOSE_N010000800,EMOSE_N010000803,EMOSE_N010000801</t>
  </si>
  <si>
    <t>EMOSE_N010000817</t>
  </si>
  <si>
    <t>EMOSE_201706010725Z_DAY3_PUMP_SRF_(3m)_SEQ-(10L-on-membrane)_W&gt;0.22_N010000817</t>
  </si>
  <si>
    <t>This sample (EMOSE_N010000817) was collected on board the RV Nereis II (Observatoire Oceanologique de Banyuls), using a high volume well pump, in the context of the EMOSE (2017) Inter-Comparison of Marine Plankton Metagenome Analysis Methods. The sampling event (EMOSE_201706010725Z_DAY3_EVENT-PUMP) occurred at position latitudeN=42.4871 and longitudeE=003.170033, on date/time=2017-06-01T07:25Z00, at a depth of 3 m. The sample material was collected in the marine biome (ENVO:00000447) targeting a [SRF] surface water layer (ENVO:00010504). The sample material was size-fractionated and prepared back in the lab using protocol [SEQ-(10L-on-membrane)_W&gt;0.22] for later detection and identification of biological and molecular entities (nucleotides) by sequencing (SEQ) methods. This sample may be used for example in biodiversity and metagenomics studies of prokaryotes and eukaryotes. This sample has replicate sample(s): EMOSE_N010000824,EMOSE_N010000820,EMOSE_N010000819,EMOSE_N010000823,EMOSE_N010000822,EMOSE_N010000825,EMOSE_N010000821,EMOSE_N010000827,EMOSE_N010000826,EMOSE_N010000815,EMOSE_N010000814,EMOSE_N010000818,EMOSE_N010000813,EMOSE_N010000811,EMOSE_N010000809,EMOSE_N010000808,EMOSE_N010000812,EMOSE_N010000810,EMOSE_N010000816,EMOSE_N010000807,EMOSE_N010000806,EMOSE_N010000799,EMOSE_N010000798,EMOSE_N010000805,EMOSE_N010000804,EMOSE_N010000802,EMOSE_N010000800,EMOSE_N010000803,EMOSE_N010000801</t>
  </si>
  <si>
    <t>sampling-bottle(s)#22</t>
  </si>
  <si>
    <t>In protocole SEQ-(10L-on-membrane)_W&gt;0.22, the sample material was not pre-filtered and concentrated on 0.22-micrometres, using a 142-mm-diameter Millipore polyethersulfone Express Plus membrane filter (ref:GPWP14250). A volume of 10 Litres was filtered and the 142-mm-diameter Millipore polyethersulfone Express Plus membrane filter (ref:GPWP14250) was packaged in a sterile 15-mL cryotube, treated with no addition of chemicals, labelled with a barcode identification sticker, flash frozen in liquid nitrogen and stored in a freezer at -80 degree Celsius. Note 1: The filtration lasted 6 minutes, starting at 11:53 and ending at 11:59 local time. Note 2: Latex or nitril gloves were used for this protocol. All containers, filter holders and tubing were washed with 0.1% bleach, rinsed with miliQ water. All tweezers are kept clean with ethanol. Note 3: A peristaltic pump was used with a flow rate rendering a pressure of ca. 10-15 psi. Note 4: When the filtration rate decreased considerably, filters were replaced. All filters from one filtration were stored in the same sample container. Note 5: The sample was sent for later analysis to the Genoscope, National Sequencing Centre, Paris, France.</t>
  </si>
  <si>
    <t>EMOSE_N010000824,EMOSE_N010000820,EMOSE_N010000819,EMOSE_N010000823,EMOSE_N010000822,EMOSE_N010000825,EMOSE_N010000821,EMOSE_N010000827,EMOSE_N010000826,EMOSE_N010000815,EMOSE_N010000814,EMOSE_N010000818,EMOSE_N010000813,EMOSE_N010000811,EMOSE_N010000809,EMOSE_N010000808,EMOSE_N010000812,EMOSE_N010000810,EMOSE_N010000816,EMOSE_N010000807,EMOSE_N010000806,EMOSE_N010000799,EMOSE_N010000798,EMOSE_N010000805,EMOSE_N010000804,EMOSE_N010000802,EMOSE_N010000800,EMOSE_N010000803,EMOSE_N010000801</t>
  </si>
  <si>
    <t>EMOSE_N010000809</t>
  </si>
  <si>
    <t>EMOSE_201706010725Z_DAY3_PUMP_SRF_(3m)_SEQ-(10L-on-membrane)_W&gt;0.22_N010000809</t>
  </si>
  <si>
    <t>This sample (EMOSE_N010000809) was collected on board the RV Nereis II (Observatoire Oceanologique de Banyuls), using a high volume well pump, in the context of the EMOSE (2017) Inter-Comparison of Marine Plankton Metagenome Analysis Methods. The sampling event (EMOSE_201706010725Z_DAY3_EVENT-PUMP) occurred at position latitudeN=42.4871 and longitudeE=003.170033, on date/time=2017-06-01T07:25Z00, at a depth of 3 m. The sample material was collected in the marine biome (ENVO:00000447) targeting a [SRF] surface water layer (ENVO:00010504). The sample material was size-fractionated and prepared back in the lab using protocol [SEQ-(10L-on-membrane)_W&gt;0.22] for later detection and identification of biological and molecular entities (nucleotides) by sequencing (SEQ) methods. This sample may be used for example in biodiversity and metagenomics studies of prokaryotes and eukaryotes. This sample has replicate sample(s): EMOSE_N010000824,EMOSE_N010000820,EMOSE_N010000819,EMOSE_N010000823,EMOSE_N010000822,EMOSE_N010000825,EMOSE_N010000821,EMOSE_N010000827,EMOSE_N010000826,EMOSE_N010000817,EMOSE_N010000815,EMOSE_N010000814,EMOSE_N010000818,EMOSE_N010000813,EMOSE_N010000811,EMOSE_N010000808,EMOSE_N010000812,EMOSE_N010000810,EMOSE_N010000816,EMOSE_N010000807,EMOSE_N010000806,EMOSE_N010000799,EMOSE_N010000798,EMOSE_N010000805,EMOSE_N010000804,EMOSE_N010000802,EMOSE_N010000800,EMOSE_N010000803,EMOSE_N010000801</t>
  </si>
  <si>
    <t>In protocole SEQ-(10L-on-membrane)_W&gt;0.22, the sample material was not pre-filtered and concentrated on 0.22-micrometres, using a 142-mm-diameter Millipore polyethersulfone Express Plus membrane filter (ref:GPWP14250). A volume of 10 Litres was filtered and the 142-mm-diameter Millipore polyethersulfone Express Plus membrane filter (ref:GPWP14250) was packaged in a sterile 15-mL cryotube, treated with no addition of chemicals, labelled with a barcode identification sticker, flash frozen in liquid nitrogen and stored in a freezer at -80 degree Celsius. Note 1: The filtration lasted 8 minutes, starting at 11:22 and ending at 11:30 local time. Note 2: Latex or nitril gloves were used for this protocol. All containers, filter holders and tubing were washed with 0.1% bleach, rinsed with miliQ water. All tweezers are kept clean with ethanol. Note 3: A peristaltic pump was used with a flow rate rendering a pressure of ca. 10-15 psi. Note 4: When the filtration rate decreased considerably, filters were replaced. All filters from one filtration were stored in the same sample container. Note 5: The sample was sent for later analysis to the Genoscope, National Sequencing Centre, Paris, France.</t>
  </si>
  <si>
    <t>EMOSE_N010000824,EMOSE_N010000820,EMOSE_N010000819,EMOSE_N010000823,EMOSE_N010000822,EMOSE_N010000825,EMOSE_N010000821,EMOSE_N010000827,EMOSE_N010000826,EMOSE_N010000817,EMOSE_N010000815,EMOSE_N010000814,EMOSE_N010000818,EMOSE_N010000813,EMOSE_N010000811,EMOSE_N010000808,EMOSE_N010000812,EMOSE_N010000810,EMOSE_N010000816,EMOSE_N010000807,EMOSE_N010000806,EMOSE_N010000799,EMOSE_N010000798,EMOSE_N010000805,EMOSE_N010000804,EMOSE_N010000802,EMOSE_N010000800,EMOSE_N010000803,EMOSE_N010000801</t>
  </si>
  <si>
    <t>EMOSE_N010000810</t>
  </si>
  <si>
    <t>EMOSE_201706010725Z_DAY3_PUMP_SRF_(3m)_SEQ-(10L-on-membrane)_W&gt;0.22_N010000810</t>
  </si>
  <si>
    <t>This sample (EMOSE_N010000810) was collected on board the RV Nereis II (Observatoire Oceanologique de Banyuls), using a high volume well pump, in the context of the EMOSE (2017) Inter-Comparison of Marine Plankton Metagenome Analysis Methods. The sampling event (EMOSE_201706010725Z_DAY3_EVENT-PUMP) occurred at position latitudeN=42.4871 and longitudeE=003.170033, on date/time=2017-06-01T07:25Z00, at a depth of 3 m. The sample material was collected in the marine biome (ENVO:00000447) targeting a [SRF] surface water layer (ENVO:00010504). The sample material was size-fractionated and prepared back in the lab using protocol [SEQ-(10L-on-membrane)_W&gt;0.22] for later detection and identification of biological and molecular entities (nucleotides) by sequencing (SEQ) methods. This sample may be used for example in biodiversity and metagenomics studies of prokaryotes and eukaryotes. This sample has replicate sample(s): EMOSE_N010000824,EMOSE_N010000820,EMOSE_N010000819,EMOSE_N010000823,EMOSE_N010000822,EMOSE_N010000825,EMOSE_N010000821,EMOSE_N010000827,EMOSE_N010000826,EMOSE_N010000817,EMOSE_N010000815,EMOSE_N010000814,EMOSE_N010000818,EMOSE_N010000813,EMOSE_N010000811,EMOSE_N010000809,EMOSE_N010000808,EMOSE_N010000812,EMOSE_N010000816,EMOSE_N010000807,EMOSE_N010000806,EMOSE_N010000799,EMOSE_N010000798,EMOSE_N010000805,EMOSE_N010000804,EMOSE_N010000802,EMOSE_N010000800,EMOSE_N010000803,EMOSE_N010000801</t>
  </si>
  <si>
    <t>sampling-bottle(s)#28</t>
  </si>
  <si>
    <t>In protocole SEQ-(10L-on-membrane)_W&gt;0.22, the sample material was not pre-filtered and concentrated on 0.22-micrometres, using a 142-mm-diameter Millipore polyethersulfone Express Plus membrane filter (ref:GPWP14250). A volume of 10 Litres was filtered and the 142-mm-diameter Millipore polyethersulfone Express Plus membrane filter (ref:GPWP14250) was packaged in a sterile 15-mL cryotube, treated with no addition of chemicals, labelled with a barcode identification sticker, flash frozen in liquid nitrogen and stored in a freezer at -80 degree Celsius. Note 1: The filtration lasted 5 minutes, starting at 11:15 and ending at 11:20 local time. Note 2: Latex or nitril gloves were used for this protocol. All containers, filter holders and tubing were washed with 0.1% bleach, rinsed with miliQ water. All tweezers are kept clean with ethanol. Note 3: A peristaltic pump was used with a flow rate rendering a pressure of ca. 10-15 psi. Note 4: When the filtration rate decreased considerably, filters were replaced. All filters from one filtration were stored in the same sample container. Note 5: The sample was sent for later analysis to the Genoscope, National Sequencing Centre, Paris, France.</t>
  </si>
  <si>
    <t>EMOSE_N010000824,EMOSE_N010000820,EMOSE_N010000819,EMOSE_N010000823,EMOSE_N010000822,EMOSE_N010000825,EMOSE_N010000821,EMOSE_N010000827,EMOSE_N010000826,EMOSE_N010000817,EMOSE_N010000815,EMOSE_N010000814,EMOSE_N010000818,EMOSE_N010000813,EMOSE_N010000811,EMOSE_N010000809,EMOSE_N010000808,EMOSE_N010000812,EMOSE_N010000816,EMOSE_N010000807,EMOSE_N010000806,EMOSE_N010000799,EMOSE_N010000798,EMOSE_N010000805,EMOSE_N010000804,EMOSE_N010000802,EMOSE_N010000800,EMOSE_N010000803,EMOSE_N010000801</t>
  </si>
  <si>
    <t>EMOSE_N010000811</t>
  </si>
  <si>
    <t>EMOSE_201706010725Z_DAY3_PUMP_SRF_(3m)_SEQ-(10L-on-membrane)_W&gt;0.22_N010000811</t>
  </si>
  <si>
    <t>This sample (EMOSE_N010000811) was collected on board the RV Nereis II (Observatoire Oceanologique de Banyuls), using a high volume well pump, in the context of the EMOSE (2017) Inter-Comparison of Marine Plankton Metagenome Analysis Methods. The sampling event (EMOSE_201706010725Z_DAY3_EVENT-PUMP) occurred at position latitudeN=42.4871 and longitudeE=003.170033, on date/time=2017-06-01T07:25Z00, at a depth of 3 m. The sample material was collected in the marine biome (ENVO:00000447) targeting a [SRF] surface water layer (ENVO:00010504). The sample material was size-fractionated and prepared back in the lab using protocol [SEQ-(10L-on-membrane)_W&gt;0.22] for later detection and identification of biological and molecular entities (nucleotides) by sequencing (SEQ) methods. This sample may be used for example in biodiversity and metagenomics studies of prokaryotes and eukaryotes. This sample has replicate sample(s): EMOSE_N010000824,EMOSE_N010000820,EMOSE_N010000819,EMOSE_N010000823,EMOSE_N010000822,EMOSE_N010000825,EMOSE_N010000821,EMOSE_N010000827,EMOSE_N010000826,EMOSE_N010000817,EMOSE_N010000815,EMOSE_N010000814,EMOSE_N010000818,EMOSE_N010000813,EMOSE_N010000809,EMOSE_N010000808,EMOSE_N010000812,EMOSE_N010000810,EMOSE_N010000816,EMOSE_N010000807,EMOSE_N010000806,EMOSE_N010000799,EMOSE_N010000798,EMOSE_N010000805,EMOSE_N010000804,EMOSE_N010000802,EMOSE_N010000800,EMOSE_N010000803,EMOSE_N010000801</t>
  </si>
  <si>
    <t>sampling-bottle(s)#10</t>
  </si>
  <si>
    <t>In protocole SEQ-(10L-on-membrane)_W&gt;0.22, the sample material was not pre-filtered and concentrated on 0.22-micrometres, using a 142-mm-diameter Millipore polyethersulfone Express Plus membrane filter (ref:GPWP14250). A volume of 10 Litres was filtered and the 142-mm-diameter Millipore polyethersulfone Express Plus membrane filter (ref:GPWP14250) was packaged in a sterile 15-mL cryotube, treated with no addition of chemicals, labelled with a barcode identification sticker, flash frozen in liquid nitrogen and stored in a freezer at -80 degree Celsius. Note 1: The filtration lasted 9 minutes, starting at 11:15 and ending at 11:24 local time. Note 2: Latex or nitril gloves were used for this protocol. All containers, filter holders and tubing were washed with 0.1% bleach, rinsed with miliQ water. All tweezers are kept clean with ethanol. Note 3: A peristaltic pump was used with a flow rate rendering a pressure of ca. 10-15 psi. Note 4: When the filtration rate decreased considerably, filters were replaced. All filters from one filtration were stored in the same sample container. Note 5: The sample was sent for later analysis to the Genoscope, National Sequencing Centre, Paris, France.</t>
  </si>
  <si>
    <t>EMOSE_N010000824,EMOSE_N010000820,EMOSE_N010000819,EMOSE_N010000823,EMOSE_N010000822,EMOSE_N010000825,EMOSE_N010000821,EMOSE_N010000827,EMOSE_N010000826,EMOSE_N010000817,EMOSE_N010000815,EMOSE_N010000814,EMOSE_N010000818,EMOSE_N010000813,EMOSE_N010000809,EMOSE_N010000808,EMOSE_N010000812,EMOSE_N010000810,EMOSE_N010000816,EMOSE_N010000807,EMOSE_N010000806,EMOSE_N010000799,EMOSE_N010000798,EMOSE_N010000805,EMOSE_N010000804,EMOSE_N010000802,EMOSE_N010000800,EMOSE_N010000803,EMOSE_N010000801</t>
  </si>
  <si>
    <t>EMOSE_N010000812</t>
  </si>
  <si>
    <t>EMOSE_201706010725Z_DAY3_PUMP_SRF_(3m)_SEQ-(10L-on-membrane)_W&gt;0.22_N010000812</t>
  </si>
  <si>
    <t>This sample (EMOSE_N010000812) was collected on board the RV Nereis II (Observatoire Oceanologique de Banyuls), using a high volume well pump, in the context of the EMOSE (2017) Inter-Comparison of Marine Plankton Metagenome Analysis Methods. The sampling event (EMOSE_201706010725Z_DAY3_EVENT-PUMP) occurred at position latitudeN=42.4871 and longitudeE=003.170033, on date/time=2017-06-01T07:25Z00, at a depth of 3 m. The sample material was collected in the marine biome (ENVO:00000447) targeting a [SRF] surface water layer (ENVO:00010504). The sample material was size-fractionated and prepared back in the lab using protocol [SEQ-(10L-on-membrane)_W&gt;0.22] for later detection and identification of biological and molecular entities (nucleotides) by sequencing (SEQ) methods. This sample may be used for example in biodiversity and metagenomics studies of prokaryotes and eukaryotes. This sample has replicate sample(s): EMOSE_N010000824,EMOSE_N010000820,EMOSE_N010000819,EMOSE_N010000823,EMOSE_N010000822,EMOSE_N010000825,EMOSE_N010000821,EMOSE_N010000827,EMOSE_N010000826,EMOSE_N010000817,EMOSE_N010000815,EMOSE_N010000814,EMOSE_N010000818,EMOSE_N010000813,EMOSE_N010000811,EMOSE_N010000809,EMOSE_N010000808,EMOSE_N010000810,EMOSE_N010000816,EMOSE_N010000807,EMOSE_N010000806,EMOSE_N010000799,EMOSE_N010000798,EMOSE_N010000805,EMOSE_N010000804,EMOSE_N010000802,EMOSE_N010000800,EMOSE_N010000803,EMOSE_N010000801</t>
  </si>
  <si>
    <t>In protocole SEQ-(10L-on-membrane)_W&gt;0.22, the sample material was not pre-filtered and concentrated on 0.22-micrometres, using a 142-mm-diameter Millipore polyethersulfone Express Plus membrane filter (ref:GPWP14250). A volume of 10 Litres was filtered and the 142-mm-diameter Millipore polyethersulfone Express Plus membrane filter (ref:GPWP14250) was packaged in a sterile 15-mL cryotube, treated with no addition of chemicals, labelled with a barcode identification sticker, flash frozen in liquid nitrogen and stored in a freezer at -80 degree Celsius. Note 1: The filtration lasted 5 minutes, starting at 11:24 and ending at 11:29 local time. Note 2: Latex or nitril gloves were used for this protocol. All containers, filter holders and tubing were washed with 0.1% bleach, rinsed with miliQ water. All tweezers are kept clean with ethanol. Note 3: A peristaltic pump was used with a flow rate rendering a pressure of ca. 10-15 psi. Note 4: When the filtration rate decreased considerably, filters were replaced. All filters from one filtration were stored in the same sample container. Note 5: The sample was sent for later analysis to the Genoscope, National Sequencing Centre, Paris, France.</t>
  </si>
  <si>
    <t>EMOSE_N010000824,EMOSE_N010000820,EMOSE_N010000819,EMOSE_N010000823,EMOSE_N010000822,EMOSE_N010000825,EMOSE_N010000821,EMOSE_N010000827,EMOSE_N010000826,EMOSE_N010000817,EMOSE_N010000815,EMOSE_N010000814,EMOSE_N010000818,EMOSE_N010000813,EMOSE_N010000811,EMOSE_N010000809,EMOSE_N010000808,EMOSE_N010000810,EMOSE_N010000816,EMOSE_N010000807,EMOSE_N010000806,EMOSE_N010000799,EMOSE_N010000798,EMOSE_N010000805,EMOSE_N010000804,EMOSE_N010000802,EMOSE_N010000800,EMOSE_N010000803,EMOSE_N010000801</t>
  </si>
  <si>
    <t>EMOSE_N010000813</t>
  </si>
  <si>
    <t>EMOSE_201706010725Z_DAY3_PUMP_SRF_(3m)_SEQ-(10L-on-membrane)_W&gt;0.22_N010000813</t>
  </si>
  <si>
    <t>This sample (EMOSE_N010000813) was collected on board the RV Nereis II (Observatoire Oceanologique de Banyuls), using a high volume well pump, in the context of the EMOSE (2017) Inter-Comparison of Marine Plankton Metagenome Analysis Methods. The sampling event (EMOSE_201706010725Z_DAY3_EVENT-PUMP) occurred at position latitudeN=42.4871 and longitudeE=003.170033, on date/time=2017-06-01T07:25Z00, at a depth of 3 m. The sample material was collected in the marine biome (ENVO:00000447) targeting a [SRF] surface water layer (ENVO:00010504). The sample material was size-fractionated and prepared back in the lab using protocol [SEQ-(10L-on-membrane)_W&gt;0.22] for later detection and identification of biological and molecular entities (nucleotides) by sequencing (SEQ) methods. This sample may be used for example in biodiversity and metagenomics studies of prokaryotes and eukaryotes. This sample has replicate sample(s): EMOSE_N010000824,EMOSE_N010000820,EMOSE_N010000819,EMOSE_N010000823,EMOSE_N010000822,EMOSE_N010000825,EMOSE_N010000821,EMOSE_N010000827,EMOSE_N010000826,EMOSE_N010000817,EMOSE_N010000815,EMOSE_N010000814,EMOSE_N010000818,EMOSE_N010000811,EMOSE_N010000809,EMOSE_N010000808,EMOSE_N010000812,EMOSE_N010000810,EMOSE_N010000816,EMOSE_N010000807,EMOSE_N010000806,EMOSE_N010000799,EMOSE_N010000798,EMOSE_N010000805,EMOSE_N010000804,EMOSE_N010000802,EMOSE_N010000800,EMOSE_N010000803,EMOSE_N010000801</t>
  </si>
  <si>
    <t>In protocole SEQ-(10L-on-membrane)_W&gt;0.22, the sample material was not pre-filtered and concentrated on 0.22-micrometres, using a 142-mm-diameter Millipore polyethersulfone Express Plus membrane filter (ref:GPWP14250). A volume of 10 Litres was filtered and the 142-mm-diameter Millipore polyethersulfone Express Plus membrane filter (ref:GPWP14250) was packaged in a sterile 15-mL cryotube, treated with no addition of chemicals, labelled with a barcode identification sticker, flash frozen in liquid nitrogen and stored in a freezer at -80 degree Celsius. Note 1: The filtration lasted 14 minutes, starting at 11:30 and ending at 11:44 local time. Note 2: Latex or nitril gloves were used for this protocol. All containers, filter holders and tubing were washed with 0.1% bleach, rinsed with miliQ water. All tweezers are kept clean with ethanol. Note 3: A peristaltic pump was used with a flow rate rendering a pressure of ca. 10-15 psi. Note 4: When the filtration rate decreased considerably, filters were replaced. All filters from one filtration were stored in the same sample container. Note 5: The sample was sent for later analysis to the Genoscope, National Sequencing Centre, Paris, France.</t>
  </si>
  <si>
    <t>EMOSE_N010000824,EMOSE_N010000820,EMOSE_N010000819,EMOSE_N010000823,EMOSE_N010000822,EMOSE_N010000825,EMOSE_N010000821,EMOSE_N010000827,EMOSE_N010000826,EMOSE_N010000817,EMOSE_N010000815,EMOSE_N010000814,EMOSE_N010000818,EMOSE_N010000811,EMOSE_N010000809,EMOSE_N010000808,EMOSE_N010000812,EMOSE_N010000810,EMOSE_N010000816,EMOSE_N010000807,EMOSE_N010000806,EMOSE_N010000799,EMOSE_N010000798,EMOSE_N010000805,EMOSE_N010000804,EMOSE_N010000802,EMOSE_N010000800,EMOSE_N010000803,EMOSE_N010000801</t>
  </si>
  <si>
    <t>EMOSE_N010000814</t>
  </si>
  <si>
    <t>EMOSE_201706010725Z_DAY3_PUMP_SRF_(3m)_SEQ-(10L-on-membrane)_W&gt;0.22_N010000814</t>
  </si>
  <si>
    <t>This sample (EMOSE_N010000814) was collected on board the RV Nereis II (Observatoire Oceanologique de Banyuls), using a high volume well pump, in the context of the EMOSE (2017) Inter-Comparison of Marine Plankton Metagenome Analysis Methods. The sampling event (EMOSE_201706010725Z_DAY3_EVENT-PUMP) occurred at position latitudeN=42.4871 and longitudeE=003.170033, on date/time=2017-06-01T07:25Z00, at a depth of 3 m. The sample material was collected in the marine biome (ENVO:00000447) targeting a [SRF] surface water layer (ENVO:00010504). The sample material was size-fractionated and prepared back in the lab using protocol [SEQ-(10L-on-membrane)_W&gt;0.22] for later detection and identification of biological and molecular entities (nucleotides) by sequencing (SEQ) methods. This sample may be used for example in biodiversity and metagenomics studies of prokaryotes and eukaryotes. This sample has replicate sample(s): EMOSE_N010000824,EMOSE_N010000820,EMOSE_N010000819,EMOSE_N010000823,EMOSE_N010000822,EMOSE_N010000825,EMOSE_N010000821,EMOSE_N010000827,EMOSE_N010000826,EMOSE_N010000817,EMOSE_N010000815,EMOSE_N010000818,EMOSE_N010000813,EMOSE_N010000811,EMOSE_N010000809,EMOSE_N010000808,EMOSE_N010000812,EMOSE_N010000810,EMOSE_N010000816,EMOSE_N010000807,EMOSE_N010000806,EMOSE_N010000799,EMOSE_N010000798,EMOSE_N010000805,EMOSE_N010000804,EMOSE_N010000802,EMOSE_N010000800,EMOSE_N010000803,EMOSE_N010000801</t>
  </si>
  <si>
    <t>In protocole SEQ-(10L-on-membrane)_W&gt;0.22, the sample material was not pre-filtered and concentrated on 0.22-micrometres, using a 142-mm-diameter Millipore polyethersulfone Express Plus membrane filter (ref:GPWP14250). A volume of 10 Litres was filtered and the 142-mm-diameter Millipore polyethersulfone Express Plus membrane filter (ref:GPWP14250) was packaged in a sterile 15-mL cryotube, treated with no addition of chemicals, labelled with a barcode identification sticker, flash frozen in liquid nitrogen and stored in a freezer at -80 degree Celsius. Note 1: The filtration lasted 6 minutes, starting at 11:30 and ending at 11:36 local time. Note 2: Latex or nitril gloves were used for this protocol. All containers, filter holders and tubing were washed with 0.1% bleach, rinsed with miliQ water. All tweezers are kept clean with ethanol. Note 3: A peristaltic pump was used with a flow rate rendering a pressure of ca. 10-15 psi. Note 4: When the filtration rate decreased considerably, filters were replaced. All filters from one filtration were stored in the same sample container. Note 5: The sample was sent for later analysis to the Genoscope, National Sequencing Centre, Paris, France.</t>
  </si>
  <si>
    <t>EMOSE_N010000824,EMOSE_N010000820,EMOSE_N010000819,EMOSE_N010000823,EMOSE_N010000822,EMOSE_N010000825,EMOSE_N010000821,EMOSE_N010000827,EMOSE_N010000826,EMOSE_N010000817,EMOSE_N010000815,EMOSE_N010000818,EMOSE_N010000813,EMOSE_N010000811,EMOSE_N010000809,EMOSE_N010000808,EMOSE_N010000812,EMOSE_N010000810,EMOSE_N010000816,EMOSE_N010000807,EMOSE_N010000806,EMOSE_N010000799,EMOSE_N010000798,EMOSE_N010000805,EMOSE_N010000804,EMOSE_N010000802,EMOSE_N010000800,EMOSE_N010000803,EMOSE_N010000801</t>
  </si>
  <si>
    <t>EMOSE_N010000815</t>
  </si>
  <si>
    <t>EMOSE_201706010725Z_DAY3_PUMP_SRF_(3m)_SEQ-(10L-on-membrane)_W&gt;0.22_N010000815</t>
  </si>
  <si>
    <t>This sample (EMOSE_N010000815) was collected on board the RV Nereis II (Observatoire Oceanologique de Banyuls), using a high volume well pump, in the context of the EMOSE (2017) Inter-Comparison of Marine Plankton Metagenome Analysis Methods. The sampling event (EMOSE_201706010725Z_DAY3_EVENT-PUMP) occurred at position latitudeN=42.4871 and longitudeE=003.170033, on date/time=2017-06-01T07:25Z00, at a depth of 3 m. The sample material was collected in the marine biome (ENVO:00000447) targeting a [SRF] surface water layer (ENVO:00010504). The sample material was size-fractionated and prepared back in the lab using protocol [SEQ-(10L-on-membrane)_W&gt;0.22] for later detection and identification of biological and molecular entities (nucleotides) by sequencing (SEQ) methods. This sample may be used for example in biodiversity and metagenomics studies of prokaryotes and eukaryotes. This sample has replicate sample(s): EMOSE_N010000824,EMOSE_N010000820,EMOSE_N010000819,EMOSE_N010000823,EMOSE_N010000822,EMOSE_N010000825,EMOSE_N010000821,EMOSE_N010000827,EMOSE_N010000826,EMOSE_N010000817,EMOSE_N010000814,EMOSE_N010000818,EMOSE_N010000813,EMOSE_N010000811,EMOSE_N010000809,EMOSE_N010000808,EMOSE_N010000812,EMOSE_N010000810,EMOSE_N010000816,EMOSE_N010000807,EMOSE_N010000806,EMOSE_N010000799,EMOSE_N010000798,EMOSE_N010000805,EMOSE_N010000804,EMOSE_N010000802,EMOSE_N010000800,EMOSE_N010000803,EMOSE_N010000801</t>
  </si>
  <si>
    <t>In protocole SEQ-(10L-on-membrane)_W&gt;0.22, the sample material was not pre-filtered and concentrated on 0.22-micrometres, using a 142-mm-diameter Millipore polyethersulfone Express Plus membrane filter (ref:GPWP14250). A volume of 10 Litres was filtered and the 142-mm-diameter Millipore polyethersulfone Express Plus membrane filter (ref:GPWP14250) was packaged in a sterile 15-mL cryotube, treated with no addition of chemicals, labelled with a barcode identification sticker, flash frozen in liquid nitrogen and stored in a freezer at -80 degree Celsius. Note 1: The filtration lasted 7 minutes, starting at 11:37 and ending at 11:44 local time. Note 2: Latex or nitril gloves were used for this protocol. All containers, filter holders and tubing were washed with 0.1% bleach, rinsed with miliQ water. All tweezers are kept clean with ethanol. Note 3: A peristaltic pump was used with a flow rate rendering a pressure of ca. 10-15 psi. Note 4: When the filtration rate decreased considerably, filters were replaced. All filters from one filtration were stored in the same sample container. Note 5: The sample was sent for later analysis to the Genoscope, National Sequencing Centre, Paris, France.</t>
  </si>
  <si>
    <t>EMOSE_N010000824,EMOSE_N010000820,EMOSE_N010000819,EMOSE_N010000823,EMOSE_N010000822,EMOSE_N010000825,EMOSE_N010000821,EMOSE_N010000827,EMOSE_N010000826,EMOSE_N010000817,EMOSE_N010000814,EMOSE_N010000818,EMOSE_N010000813,EMOSE_N010000811,EMOSE_N010000809,EMOSE_N010000808,EMOSE_N010000812,EMOSE_N010000810,EMOSE_N010000816,EMOSE_N010000807,EMOSE_N010000806,EMOSE_N010000799,EMOSE_N010000798,EMOSE_N010000805,EMOSE_N010000804,EMOSE_N010000802,EMOSE_N010000800,EMOSE_N010000803,EMOSE_N010000801</t>
  </si>
  <si>
    <t>EMOSE_N010000816</t>
  </si>
  <si>
    <t>EMOSE_201706010725Z_DAY3_PUMP_SRF_(3m)_SEQ-(10L-on-membrane)_W&gt;0.22_N010000816</t>
  </si>
  <si>
    <t>This sample (EMOSE_N010000816) was collected on board the RV Nereis II (Observatoire Oceanologique de Banyuls), using a high volume well pump, in the context of the EMOSE (2017) Inter-Comparison of Marine Plankton Metagenome Analysis Methods. The sampling event (EMOSE_201706010725Z_DAY3_EVENT-PUMP) occurred at position latitudeN=42.4871 and longitudeE=003.170033, on date/time=2017-06-01T07:25Z00, at a depth of 3 m. The sample material was collected in the marine biome (ENVO:00000447) targeting a [SRF] surface water layer (ENVO:00010504). The sample material was size-fractionated and prepared back in the lab using protocol [SEQ-(10L-on-membrane)_W&gt;0.22] for later detection and identification of biological and molecular entities (nucleotides) by sequencing (SEQ) methods. This sample may be used for example in biodiversity and metagenomics studies of prokaryotes and eukaryotes. This sample has replicate sample(s): EMOSE_N010000824,EMOSE_N010000820,EMOSE_N010000819,EMOSE_N010000823,EMOSE_N010000822,EMOSE_N010000825,EMOSE_N010000821,EMOSE_N010000827,EMOSE_N010000826,EMOSE_N010000817,EMOSE_N010000815,EMOSE_N010000814,EMOSE_N010000818,EMOSE_N010000813,EMOSE_N010000811,EMOSE_N010000809,EMOSE_N010000808,EMOSE_N010000812,EMOSE_N010000810,EMOSE_N010000807,EMOSE_N010000806,EMOSE_N010000799,EMOSE_N010000798,EMOSE_N010000805,EMOSE_N010000804,EMOSE_N010000802,EMOSE_N010000800,EMOSE_N010000803,EMOSE_N010000801</t>
  </si>
  <si>
    <t>In protocole SEQ-(10L-on-membrane)_W&gt;0.22, the sample material was not pre-filtered and concentrated on 0.22-micrometres, using a 142-mm-diameter Millipore polyethersulfone Express Plus membrane filter (ref:GPWP14250). A volume of 10 Litres was filtered and the 142-mm-diameter Millipore polyethersulfone Express Plus membrane filter (ref:GPWP14250) was packaged in a sterile 15-mL cryotube, treated with no addition of chemicals, labelled with a barcode identification sticker, flash frozen in liquid nitrogen and stored in a freezer at -80 degree Celsius. Note 1: The filtration lasted 3 minutes, starting at 11:41 and ending at 11:44 local time. Note 2: Latex or nitril gloves were used for this protocol. All containers, filter holders and tubing were washed with 0.1% bleach, rinsed with miliQ water. All tweezers are kept clean with ethanol. Note 3: A peristaltic pump was used with a flow rate rendering a pressure of ca. 10-15 psi. Note 4: When the filtration rate decreased considerably, filters were replaced. All filters from one filtration were stored in the same sample container. Note 5: The sample was sent for later analysis to the Genoscope, National Sequencing Centre, Paris, France.</t>
  </si>
  <si>
    <t>EMOSE_N010000824,EMOSE_N010000820,EMOSE_N010000819,EMOSE_N010000823,EMOSE_N010000822,EMOSE_N010000825,EMOSE_N010000821,EMOSE_N010000827,EMOSE_N010000826,EMOSE_N010000817,EMOSE_N010000815,EMOSE_N010000814,EMOSE_N010000818,EMOSE_N010000813,EMOSE_N010000811,EMOSE_N010000809,EMOSE_N010000808,EMOSE_N010000812,EMOSE_N010000810,EMOSE_N010000807,EMOSE_N010000806,EMOSE_N010000799,EMOSE_N010000798,EMOSE_N010000805,EMOSE_N010000804,EMOSE_N010000802,EMOSE_N010000800,EMOSE_N010000803,EMOSE_N010000801</t>
  </si>
  <si>
    <t>SAMPLE IS LOST - filter fell on the floor</t>
  </si>
  <si>
    <t>EMOSE_N010000818</t>
  </si>
  <si>
    <t>EMOSE_201706010725Z_DAY3_PUMP_SRF_(3m)_SEQ-(10L-on-membrane)_W&gt;0.22_N010000818</t>
  </si>
  <si>
    <t>This sample (EMOSE_N010000818) was collected on board the RV Nereis II (Observatoire Oceanologique de Banyuls), using a high volume well pump, in the context of the EMOSE (2017) Inter-Comparison of Marine Plankton Metagenome Analysis Methods. The sampling event (EMOSE_201706010725Z_DAY3_EVENT-PUMP) occurred at position latitudeN=42.4871 and longitudeE=003.170033, on date/time=2017-06-01T07:25Z00, at a depth of 3 m. The sample material was collected in the marine biome (ENVO:00000447) targeting a [SRF] surface water layer (ENVO:00010504). The sample material was size-fractionated and prepared back in the lab using protocol [SEQ-(10L-on-membrane)_W&gt;0.22] for later detection and identification of biological and molecular entities (nucleotides) by sequencing (SEQ) methods. This sample may be used for example in biodiversity and metagenomics studies of prokaryotes and eukaryotes. This sample has replicate sample(s): EMOSE_N010000824,EMOSE_N010000820,EMOSE_N010000819,EMOSE_N010000823,EMOSE_N010000822,EMOSE_N010000825,EMOSE_N010000821,EMOSE_N010000827,EMOSE_N010000826,EMOSE_N010000817,EMOSE_N010000815,EMOSE_N010000814,EMOSE_N010000813,EMOSE_N010000811,EMOSE_N010000809,EMOSE_N010000808,EMOSE_N010000812,EMOSE_N010000810,EMOSE_N010000816,EMOSE_N010000807,EMOSE_N010000806,EMOSE_N010000799,EMOSE_N010000798,EMOSE_N010000805,EMOSE_N010000804,EMOSE_N010000802,EMOSE_N010000800,EMOSE_N010000803,EMOSE_N010000801</t>
  </si>
  <si>
    <t>sampling-bottle(s)#12</t>
  </si>
  <si>
    <t>In protocole SEQ-(10L-on-membrane)_W&gt;0.22, the sample material was not pre-filtered and concentrated on 0.22-micrometres, using a 142-mm-diameter Millipore polyethersulfone Express Plus membrane filter (ref:GPWP14250). A volume of 10 Litres was filtered and the 142-mm-diameter Millipore polyethersulfone Express Plus membrane filter (ref:GPWP14250) was packaged in a sterile 15-mL cryotube, treated with no addition of chemicals, labelled with a barcode identification sticker, flash frozen in liquid nitrogen and stored in a freezer at -80 degree Celsius. Note 1: The filtration lasted 10 minutes, starting at 11:48 and ending at 11:58 local time. Note 2: Latex or nitril gloves were used for this protocol. All containers, filter holders and tubing were washed with 0.1% bleach, rinsed with miliQ water. All tweezers are kept clean with ethanol. Note 3: A peristaltic pump was used with a flow rate rendering a pressure of ca. 10-15 psi. Note 4: When the filtration rate decreased considerably, filters were replaced. All filters from one filtration were stored in the same sample container. Note 5: The sample was sent for later analysis to the Genoscope, National Sequencing Centre, Paris, France.</t>
  </si>
  <si>
    <t>EMOSE_N010000824,EMOSE_N010000820,EMOSE_N010000819,EMOSE_N010000823,EMOSE_N010000822,EMOSE_N010000825,EMOSE_N010000821,EMOSE_N010000827,EMOSE_N010000826,EMOSE_N010000817,EMOSE_N010000815,EMOSE_N010000814,EMOSE_N010000813,EMOSE_N010000811,EMOSE_N010000809,EMOSE_N010000808,EMOSE_N010000812,EMOSE_N010000810,EMOSE_N010000816,EMOSE_N010000807,EMOSE_N010000806,EMOSE_N010000799,EMOSE_N010000798,EMOSE_N010000805,EMOSE_N010000804,EMOSE_N010000802,EMOSE_N010000800,EMOSE_N010000803,EMOSE_N010000801</t>
  </si>
  <si>
    <t>EMOSE_N010000827</t>
  </si>
  <si>
    <t>EMOSE_201706010725Z_DAY3_PUMP_SRF_(3m)_SEQ-(10L-on-membrane)_W&gt;0.22_N010000827</t>
  </si>
  <si>
    <t>This sample (EMOSE_N010000827) was collected on board the RV Nereis II (Observatoire Oceanologique de Banyuls), using a high volume well pump, in the context of the EMOSE (2017) Inter-Comparison of Marine Plankton Metagenome Analysis Methods. The sampling event (EMOSE_201706010725Z_DAY3_EVENT-PUMP) occurred at position latitudeN=42.4871 and longitudeE=003.170033, on date/time=2017-06-01T07:25Z00, at a depth of 3 m. The sample material was collected in the marine biome (ENVO:00000447) targeting a [SRF] surface water layer (ENVO:00010504). The sample material was size-fractionated and prepared back in the lab using protocol [SEQ-(10L-on-membrane)_W&gt;0.22] for later detection and identification of biological and molecular entities (nucleotides) by sequencing (SEQ) methods. This sample may be used for example in biodiversity and metagenomics studies of prokaryotes and eukaryotes. This sample has replicate sample(s): EMOSE_N010000824,EMOSE_N010000820,EMOSE_N010000819,EMOSE_N010000823,EMOSE_N010000822,EMOSE_N010000825,EMOSE_N010000821,EMOSE_N010000826,EMOSE_N010000817,EMOSE_N010000815,EMOSE_N010000814,EMOSE_N010000818,EMOSE_N010000813,EMOSE_N010000811,EMOSE_N010000809,EMOSE_N010000808,EMOSE_N010000812,EMOSE_N010000810,EMOSE_N010000816,EMOSE_N010000807,EMOSE_N010000806,EMOSE_N010000799,EMOSE_N010000798,EMOSE_N010000805,EMOSE_N010000804,EMOSE_N010000802,EMOSE_N010000800,EMOSE_N010000803,EMOSE_N010000801</t>
  </si>
  <si>
    <t>sampling-bottle(s)#24</t>
  </si>
  <si>
    <t>In protocole SEQ-(10L-on-membrane)_W&gt;0.22, the sample material was not pre-filtered and concentrated on 0.22-micrometres, using a 142-mm-diameter Millipore polyethersulfone Express Plus membrane filter (ref:GPWP14250). A volume of 10 Litres was filtered and the 142-mm-diameter Millipore polyethersulfone Express Plus membrane filter (ref:GPWP14250) was packaged in a sterile 15-mL cryotube, treated with no addition of chemicals, labelled with a barcode identification sticker, flash frozen in liquid nitrogen and stored in a freezer at -80 degree Celsius. Note 1: The filtration lasted 8 minutes, starting at 12:34 and ending at 12:42 local time. Note 2: Latex or nitril gloves were used for this protocol. All containers, filter holders and tubing were washed with 0.1% bleach, rinsed with miliQ water. All tweezers are kept clean with ethanol. Note 3: A peristaltic pump was used with a flow rate rendering a pressure of ca. 10-15 psi. Note 4: When the filtration rate decreased considerably, filters were replaced. All filters from one filtration were stored in the same sample container. Note 5: The sample was sent for later analysis to the Genoscope, National Sequencing Centre, Paris, France.</t>
  </si>
  <si>
    <t>EMOSE_N010000824,EMOSE_N010000820,EMOSE_N010000819,EMOSE_N010000823,EMOSE_N010000822,EMOSE_N010000825,EMOSE_N010000821,EMOSE_N010000826,EMOSE_N010000817,EMOSE_N010000815,EMOSE_N010000814,EMOSE_N010000818,EMOSE_N010000813,EMOSE_N010000811,EMOSE_N010000809,EMOSE_N010000808,EMOSE_N010000812,EMOSE_N010000810,EMOSE_N010000816,EMOSE_N010000807,EMOSE_N010000806,EMOSE_N010000799,EMOSE_N010000798,EMOSE_N010000805,EMOSE_N010000804,EMOSE_N010000802,EMOSE_N010000800,EMOSE_N010000803,EMOSE_N010000801</t>
  </si>
  <si>
    <t>EMOSE_N010000819</t>
  </si>
  <si>
    <t>EMOSE_201706010725Z_DAY3_PUMP_SRF_(3m)_SEQ-(10L-on-membrane)_W&gt;0.22_N010000819</t>
  </si>
  <si>
    <t>This sample (EMOSE_N010000819) was collected on board the RV Nereis II (Observatoire Oceanologique de Banyuls), using a high volume well pump, in the context of the EMOSE (2017) Inter-Comparison of Marine Plankton Metagenome Analysis Methods. The sampling event (EMOSE_201706010725Z_DAY3_EVENT-PUMP) occurred at position latitudeN=42.4871 and longitudeE=003.170033, on date/time=2017-06-01T07:25Z00, at a depth of 3 m. The sample material was collected in the marine biome (ENVO:00000447) targeting a [SRF] surface water layer (ENVO:00010504). The sample material was size-fractionated and prepared back in the lab using protocol [SEQ-(10L-on-membrane)_W&gt;0.22] for later detection and identification of biological and molecular entities (nucleotides) by sequencing (SEQ) methods. This sample may be used for example in biodiversity and metagenomics studies of prokaryotes and eukaryotes. This sample has replicate sample(s): EMOSE_N010000824,EMOSE_N010000820,EMOSE_N010000823,EMOSE_N010000822,EMOSE_N010000825,EMOSE_N010000821,EMOSE_N010000827,EMOSE_N010000826,EMOSE_N010000817,EMOSE_N010000815,EMOSE_N010000814,EMOSE_N010000818,EMOSE_N010000813,EMOSE_N010000811,EMOSE_N010000809,EMOSE_N010000808,EMOSE_N010000812,EMOSE_N010000810,EMOSE_N010000816,EMOSE_N010000807,EMOSE_N010000806,EMOSE_N010000799,EMOSE_N010000798,EMOSE_N010000805,EMOSE_N010000804,EMOSE_N010000802,EMOSE_N010000800,EMOSE_N010000803,EMOSE_N010000801</t>
  </si>
  <si>
    <t>In protocole SEQ-(10L-on-membrane)_W&gt;0.22, the sample material was not pre-filtered and concentrated on 0.22-micrometres, using a 142-mm-diameter Millipore polyethersulfone Express Plus membrane filter (ref:GPWP14250). A volume of 10 Litres was filtered and the 142-mm-diameter Millipore polyethersulfone Express Plus membrane filter (ref:GPWP14250) was packaged in a sterile 15-mL cryotube, treated with no addition of chemicals, labelled with a barcode identification sticker, flash frozen in liquid nitrogen and stored in a freezer at -80 degree Celsius. Note 1: The filtration lasted 10 minutes, starting at 11:58 and ending at 12:08 local time. Note 2: Latex or nitril gloves were used for this protocol. All containers, filter holders and tubing were washed with 0.1% bleach, rinsed with miliQ water. All tweezers are kept clean with ethanol. Note 3: A peristaltic pump was used with a flow rate rendering a pressure of ca. 10-15 psi. Note 4: When the filtration rate decreased considerably, filters were replaced. All filters from one filtration were stored in the same sample container. Note 5: The sample was sent for later analysis to the Genoscope, National Sequencing Centre, Paris, France.</t>
  </si>
  <si>
    <t>EMOSE_N010000824,EMOSE_N010000820,EMOSE_N010000823,EMOSE_N010000822,EMOSE_N010000825,EMOSE_N010000821,EMOSE_N010000827,EMOSE_N010000826,EMOSE_N010000817,EMOSE_N010000815,EMOSE_N010000814,EMOSE_N010000818,EMOSE_N010000813,EMOSE_N010000811,EMOSE_N010000809,EMOSE_N010000808,EMOSE_N010000812,EMOSE_N010000810,EMOSE_N010000816,EMOSE_N010000807,EMOSE_N010000806,EMOSE_N010000799,EMOSE_N010000798,EMOSE_N010000805,EMOSE_N010000804,EMOSE_N010000802,EMOSE_N010000800,EMOSE_N010000803,EMOSE_N010000801</t>
  </si>
  <si>
    <t>EMOSE_N010000820</t>
  </si>
  <si>
    <t>EMOSE_201706010725Z_DAY3_PUMP_SRF_(3m)_SEQ-(10L-on-membrane)_W&gt;0.22_N010000820</t>
  </si>
  <si>
    <t>This sample (EMOSE_N010000820) was collected on board the RV Nereis II (Observatoire Oceanologique de Banyuls), using a high volume well pump, in the context of the EMOSE (2017) Inter-Comparison of Marine Plankton Metagenome Analysis Methods. The sampling event (EMOSE_201706010725Z_DAY3_EVENT-PUMP) occurred at position latitudeN=42.4871 and longitudeE=003.170033, on date/time=2017-06-01T07:25Z00, at a depth of 3 m. The sample material was collected in the marine biome (ENVO:00000447) targeting a [SRF] surface water layer (ENVO:00010504). The sample material was size-fractionated and prepared back in the lab using protocol [SEQ-(10L-on-membrane)_W&gt;0.22] for later detection and identification of biological and molecular entities (nucleotides) by sequencing (SEQ) methods. This sample may be used for example in biodiversity and metagenomics studies of prokaryotes and eukaryotes. This sample has replicate sample(s): EMOSE_N010000824,EMOSE_N010000819,EMOSE_N010000823,EMOSE_N010000822,EMOSE_N010000825,EMOSE_N010000821,EMOSE_N010000827,EMOSE_N010000826,EMOSE_N010000817,EMOSE_N010000815,EMOSE_N010000814,EMOSE_N010000818,EMOSE_N010000813,EMOSE_N010000811,EMOSE_N010000809,EMOSE_N010000808,EMOSE_N010000812,EMOSE_N010000810,EMOSE_N010000816,EMOSE_N010000807,EMOSE_N010000806,EMOSE_N010000799,EMOSE_N010000798,EMOSE_N010000805,EMOSE_N010000804,EMOSE_N010000802,EMOSE_N010000800,EMOSE_N010000803,EMOSE_N010000801</t>
  </si>
  <si>
    <t>sampling-bottle(s)#18</t>
  </si>
  <si>
    <t>In protocole SEQ-(10L-on-membrane)_W&gt;0.22, the sample material was not pre-filtered and concentrated on 0.22-micrometres, using a 142-mm-diameter Millipore polyethersulfone Express Plus membrane filter (ref:GPWP14250). A volume of 10 Litres was filtered and the 142-mm-diameter Millipore polyethersulfone Express Plus membrane filter (ref:GPWP14250) was packaged in a sterile 15-mL cryotube, treated with no addition of chemicals, labelled with a barcode identification sticker, flash frozen in liquid nitrogen and stored in a freezer at -80 degree Celsius. Note 1: The filtration lasted 5 minutes, starting at 12:09 and ending at 12:14 local time. Note 2: Latex or nitril gloves were used for this protocol. All containers, filter holders and tubing were washed with 0.1% bleach, rinsed with miliQ water. All tweezers are kept clean with ethanol. Note 3: A peristaltic pump was used with a flow rate rendering a pressure of ca. 10-15 psi. Note 4: When the filtration rate decreased considerably, filters were replaced. All filters from one filtration were stored in the same sample container. Note 5: The sample was sent for later analysis to the Genoscope, National Sequencing Centre, Paris, France.</t>
  </si>
  <si>
    <t>EMOSE_N010000824,EMOSE_N010000819,EMOSE_N010000823,EMOSE_N010000822,EMOSE_N010000825,EMOSE_N010000821,EMOSE_N010000827,EMOSE_N010000826,EMOSE_N010000817,EMOSE_N010000815,EMOSE_N010000814,EMOSE_N010000818,EMOSE_N010000813,EMOSE_N010000811,EMOSE_N010000809,EMOSE_N010000808,EMOSE_N010000812,EMOSE_N010000810,EMOSE_N010000816,EMOSE_N010000807,EMOSE_N010000806,EMOSE_N010000799,EMOSE_N010000798,EMOSE_N010000805,EMOSE_N010000804,EMOSE_N010000802,EMOSE_N010000800,EMOSE_N010000803,EMOSE_N010000801</t>
  </si>
  <si>
    <t>EMOSE_N010000821</t>
  </si>
  <si>
    <t>EMOSE_201706010725Z_DAY3_PUMP_SRF_(3m)_SEQ-(10L-on-membrane)_W&gt;0.22_N010000821</t>
  </si>
  <si>
    <t>This sample (EMOSE_N010000821) was collected on board the RV Nereis II (Observatoire Oceanologique de Banyuls), using a high volume well pump, in the context of the EMOSE (2017) Inter-Comparison of Marine Plankton Metagenome Analysis Methods. The sampling event (EMOSE_201706010725Z_DAY3_EVENT-PUMP) occurred at position latitudeN=42.4871 and longitudeE=003.170033, on date/time=2017-06-01T07:25Z00, at a depth of 3 m. The sample material was collected in the marine biome (ENVO:00000447) targeting a [SRF] surface water layer (ENVO:00010504). The sample material was size-fractionated and prepared back in the lab using protocol [SEQ-(10L-on-membrane)_W&gt;0.22] for later detection and identification of biological and molecular entities (nucleotides) by sequencing (SEQ) methods. This sample may be used for example in biodiversity and metagenomics studies of prokaryotes and eukaryotes. This sample has replicate sample(s): EMOSE_N010000824,EMOSE_N010000820,EMOSE_N010000819,EMOSE_N010000823,EMOSE_N010000822,EMOSE_N010000825,EMOSE_N010000827,EMOSE_N010000826,EMOSE_N010000817,EMOSE_N010000815,EMOSE_N010000814,EMOSE_N010000818,EMOSE_N010000813,EMOSE_N010000811,EMOSE_N010000809,EMOSE_N010000808,EMOSE_N010000812,EMOSE_N010000810,EMOSE_N010000816,EMOSE_N010000807,EMOSE_N010000806,EMOSE_N010000799,EMOSE_N010000798,EMOSE_N010000805,EMOSE_N010000804,EMOSE_N010000802,EMOSE_N010000800,EMOSE_N010000803,EMOSE_N010000801</t>
  </si>
  <si>
    <t>sampling-bottle(s)#30</t>
  </si>
  <si>
    <t>In protocole SEQ-(10L-on-membrane)_W&gt;0.22, the sample material was not pre-filtered and concentrated on 0.22-micrometres, using a 142-mm-diameter Millipore polyethersulfone Express Plus membrane filter (ref:GPWP14250). A volume of 10 Litres was filtered and the 142-mm-diameter Millipore polyethersulfone Express Plus membrane filter (ref:GPWP14250) was packaged in a sterile 15-mL cryotube, treated with no addition of chemicals, labelled with a barcode identification sticker, flash frozen in liquid nitrogen and stored in a freezer at -80 degree Celsius. Note 1: The filtration lasted 11 minutes, starting at 12:09 and ending at 12:20 local time. Note 2: Latex or nitril gloves were used for this protocol. All containers, filter holders and tubing were washed with 0.1% bleach, rinsed with miliQ water. All tweezers are kept clean with ethanol. Note 3: A peristaltic pump was used with a flow rate rendering a pressure of ca. 10-15 psi. Note 4: When the filtration rate decreased considerably, filters were replaced. All filters from one filtration were stored in the same sample container. Note 5: The sample was sent for later analysis to the Genoscope, National Sequencing Centre, Paris, France.</t>
  </si>
  <si>
    <t>EMOSE_N010000824,EMOSE_N010000820,EMOSE_N010000819,EMOSE_N010000823,EMOSE_N010000822,EMOSE_N010000825,EMOSE_N010000827,EMOSE_N010000826,EMOSE_N010000817,EMOSE_N010000815,EMOSE_N010000814,EMOSE_N010000818,EMOSE_N010000813,EMOSE_N010000811,EMOSE_N010000809,EMOSE_N010000808,EMOSE_N010000812,EMOSE_N010000810,EMOSE_N010000816,EMOSE_N010000807,EMOSE_N010000806,EMOSE_N010000799,EMOSE_N010000798,EMOSE_N010000805,EMOSE_N010000804,EMOSE_N010000802,EMOSE_N010000800,EMOSE_N010000803,EMOSE_N010000801</t>
  </si>
  <si>
    <t>EMOSE_N010000822</t>
  </si>
  <si>
    <t>EMOSE_201706010725Z_DAY3_PUMP_SRF_(3m)_SEQ-(10L-on-membrane)_W&gt;0.22_N010000822</t>
  </si>
  <si>
    <t>This sample (EMOSE_N010000822) was collected on board the RV Nereis II (Observatoire Oceanologique de Banyuls), using a high volume well pump, in the context of the EMOSE (2017) Inter-Comparison of Marine Plankton Metagenome Analysis Methods. The sampling event (EMOSE_201706010725Z_DAY3_EVENT-PUMP) occurred at position latitudeN=42.4871 and longitudeE=003.170033, on date/time=2017-06-01T07:25Z00, at a depth of 3 m. The sample material was collected in the marine biome (ENVO:00000447) targeting a [SRF] surface water layer (ENVO:00010504). The sample material was size-fractionated and prepared back in the lab using protocol [SEQ-(10L-on-membrane)_W&gt;0.22] for later detection and identification of biological and molecular entities (nucleotides) by sequencing (SEQ) methods. This sample may be used for example in biodiversity and metagenomics studies of prokaryotes and eukaryotes. This sample has replicate sample(s): EMOSE_N010000824,EMOSE_N010000820,EMOSE_N010000819,EMOSE_N010000823,EMOSE_N010000825,EMOSE_N010000821,EMOSE_N010000827,EMOSE_N010000826,EMOSE_N010000817,EMOSE_N010000815,EMOSE_N010000814,EMOSE_N010000818,EMOSE_N010000813,EMOSE_N010000811,EMOSE_N010000809,EMOSE_N010000808,EMOSE_N010000812,EMOSE_N010000810,EMOSE_N010000816,EMOSE_N010000807,EMOSE_N010000806,EMOSE_N010000799,EMOSE_N010000798,EMOSE_N010000805,EMOSE_N010000804,EMOSE_N010000802,EMOSE_N010000800,EMOSE_N010000803,EMOSE_N010000801</t>
  </si>
  <si>
    <t>sampling-bottle(s)#6</t>
  </si>
  <si>
    <t>In protocole SEQ-(10L-on-membrane)_W&gt;0.22, the sample material was not pre-filtered and concentrated on 0.22-micrometres, using a 142-mm-diameter Millipore polyethersulfone Express Plus membrane filter (ref:GPWP14250). A volume of 10 Litres was filtered and the 142-mm-diameter Millipore polyethersulfone Express Plus membrane filter (ref:GPWP14250) was packaged in a sterile 15-mL cryotube, treated with no addition of chemicals, labelled with a barcode identification sticker, flash frozen in liquid nitrogen and stored in a freezer at -80 degree Celsius. Note 1: The filtration lasted 6 minutes, starting at 12:09 and ending at 12:15 local time. Note 2: Latex or nitril gloves were used for this protocol. All containers, filter holders and tubing were washed with 0.1% bleach, rinsed with miliQ water. All tweezers are kept clean with ethanol. Note 3: A peristaltic pump was used with a flow rate rendering a pressure of ca. 10-15 psi. Note 4: When the filtration rate decreased considerably, filters were replaced. All filters from one filtration were stored in the same sample container. Note 5: The sample was sent for later analysis to the Genoscope, National Sequencing Centre, Paris, France.</t>
  </si>
  <si>
    <t>EMOSE_N010000824,EMOSE_N010000820,EMOSE_N010000819,EMOSE_N010000823,EMOSE_N010000825,EMOSE_N010000821,EMOSE_N010000827,EMOSE_N010000826,EMOSE_N010000817,EMOSE_N010000815,EMOSE_N010000814,EMOSE_N010000818,EMOSE_N010000813,EMOSE_N010000811,EMOSE_N010000809,EMOSE_N010000808,EMOSE_N010000812,EMOSE_N010000810,EMOSE_N010000816,EMOSE_N010000807,EMOSE_N010000806,EMOSE_N010000799,EMOSE_N010000798,EMOSE_N010000805,EMOSE_N010000804,EMOSE_N010000802,EMOSE_N010000800,EMOSE_N010000803,EMOSE_N010000801</t>
  </si>
  <si>
    <t>EMOSE_N010000823</t>
  </si>
  <si>
    <t>EMOSE_201706010725Z_DAY3_PUMP_SRF_(3m)_SEQ-(10L-on-membrane)_W&gt;0.22_N010000823</t>
  </si>
  <si>
    <t>This sample (EMOSE_N010000823) was collected on board the RV Nereis II (Observatoire Oceanologique de Banyuls), using a high volume well pump, in the context of the EMOSE (2017) Inter-Comparison of Marine Plankton Metagenome Analysis Methods. The sampling event (EMOSE_201706010725Z_DAY3_EVENT-PUMP) occurred at position latitudeN=42.4871 and longitudeE=003.170033, on date/time=2017-06-01T07:25Z00, at a depth of 3 m. The sample material was collected in the marine biome (ENVO:00000447) targeting a [SRF] surface water layer (ENVO:00010504). The sample material was size-fractionated and prepared back in the lab using protocol [SEQ-(10L-on-membrane)_W&gt;0.22] for later detection and identification of biological and molecular entities (nucleotides) by sequencing (SEQ) methods. This sample may be used for example in biodiversity and metagenomics studies of prokaryotes and eukaryotes. This sample has replicate sample(s): EMOSE_N010000824,EMOSE_N010000820,EMOSE_N010000819,EMOSE_N010000822,EMOSE_N010000825,EMOSE_N010000821,EMOSE_N010000827,EMOSE_N010000826,EMOSE_N010000817,EMOSE_N010000815,EMOSE_N010000814,EMOSE_N010000818,EMOSE_N010000813,EMOSE_N010000811,EMOSE_N010000809,EMOSE_N010000808,EMOSE_N010000812,EMOSE_N010000810,EMOSE_N010000816,EMOSE_N010000807,EMOSE_N010000806,EMOSE_N010000799,EMOSE_N010000798,EMOSE_N010000805,EMOSE_N010000804,EMOSE_N010000802,EMOSE_N010000800,EMOSE_N010000803,EMOSE_N010000801</t>
  </si>
  <si>
    <t>In protocole SEQ-(10L-on-membrane)_W&gt;0.22, the sample material was not pre-filtered and concentrated on 0.22-micrometres, using a 142-mm-diameter Millipore polyethersulfone Express Plus membrane filter (ref:GPWP14250). A volume of 10 Litres was filtered and the 142-mm-diameter Millipore polyethersulfone Express Plus membrane filter (ref:GPWP14250) was packaged in a sterile 15-mL cryotube, treated with no addition of chemicals, labelled with a barcode identification sticker, flash frozen in liquid nitrogen and stored in a freezer at -80 degree Celsius. Note 1: The filtration lasted 10 minutes, starting at 12:16 and ending at 12:26 local time. Note 2: Latex or nitril gloves were used for this protocol. All containers, filter holders and tubing were washed with 0.1% bleach, rinsed with miliQ water. All tweezers are kept clean with ethanol. Note 3: A peristaltic pump was used with a flow rate rendering a pressure of ca. 10-15 psi. Note 4: When the filtration rate decreased considerably, filters were replaced. All filters from one filtration were stored in the same sample container. Note 5: The sample was sent for later analysis to the Genoscope, National Sequencing Centre, Paris, France.</t>
  </si>
  <si>
    <t>EMOSE_N010000824,EMOSE_N010000820,EMOSE_N010000819,EMOSE_N010000822,EMOSE_N010000825,EMOSE_N010000821,EMOSE_N010000827,EMOSE_N010000826,EMOSE_N010000817,EMOSE_N010000815,EMOSE_N010000814,EMOSE_N010000818,EMOSE_N010000813,EMOSE_N010000811,EMOSE_N010000809,EMOSE_N010000808,EMOSE_N010000812,EMOSE_N010000810,EMOSE_N010000816,EMOSE_N010000807,EMOSE_N010000806,EMOSE_N010000799,EMOSE_N010000798,EMOSE_N010000805,EMOSE_N010000804,EMOSE_N010000802,EMOSE_N010000800,EMOSE_N010000803,EMOSE_N010000801</t>
  </si>
  <si>
    <t>EMOSE_N010000824</t>
  </si>
  <si>
    <t>EMOSE_201706010725Z_DAY3_PUMP_SRF_(3m)_SEQ-(10L-on-membrane)_W&gt;0.22_N010000824</t>
  </si>
  <si>
    <t>This sample (EMOSE_N010000824) was collected on board the RV Nereis II (Observatoire Oceanologique de Banyuls), using a high volume well pump, in the context of the EMOSE (2017) Inter-Comparison of Marine Plankton Metagenome Analysis Methods. The sampling event (EMOSE_201706010725Z_DAY3_EVENT-PUMP) occurred at position latitudeN=42.4871 and longitudeE=003.170033, on date/time=2017-06-01T07:25Z00, at a depth of 3 m. The sample material was collected in the marine biome (ENVO:00000447) targeting a [SRF] surface water layer (ENVO:00010504). The sample material was size-fractionated and prepared back in the lab using protocol [SEQ-(10L-on-membrane)_W&gt;0.22] for later detection and identification of biological and molecular entities (nucleotides) by sequencing (SEQ) methods. This sample may be used for example in biodiversity and metagenomics studies of prokaryotes and eukaryotes. This sample has replicate sample(s): EMOSE_N010000820,EMOSE_N010000819,EMOSE_N010000823,EMOSE_N010000822,EMOSE_N010000825,EMOSE_N010000821,EMOSE_N010000827,EMOSE_N010000826,EMOSE_N010000817,EMOSE_N010000815,EMOSE_N010000814,EMOSE_N010000818,EMOSE_N010000813,EMOSE_N010000811,EMOSE_N010000809,EMOSE_N010000808,EMOSE_N010000812,EMOSE_N010000810,EMOSE_N010000816,EMOSE_N010000807,EMOSE_N010000806,EMOSE_N010000799,EMOSE_N010000798,EMOSE_N010000805,EMOSE_N010000804,EMOSE_N010000802,EMOSE_N010000800,EMOSE_N010000803,EMOSE_N010000801</t>
  </si>
  <si>
    <t>In protocole SEQ-(10L-on-membrane)_W&gt;0.22, the sample material was not pre-filtered and concentrated on 0.22-micrometres, using a 142-mm-diameter Millipore polyethersulfone Express Plus membrane filter (ref:GPWP14250). A volume of 10 Litres was filtered and the 142-mm-diameter Millipore polyethersulfone Express Plus membrane filter (ref:GPWP14250) was packaged in a sterile 15-mL cryotube, treated with no addition of chemicals, labelled with a barcode identification sticker, flash frozen in liquid nitrogen and stored in a freezer at -80 degree Celsius. Note 1: The filtration lasted 5 minutes, starting at 12:18 and ending at 12:23 local time. Note 2: Latex or nitril gloves were used for this protocol. All containers, filter holders and tubing were washed with 0.1% bleach, rinsed with miliQ water. All tweezers are kept clean with ethanol. Note 3: A peristaltic pump was used with a flow rate rendering a pressure of ca. 10-15 psi. Note 4: When the filtration rate decreased considerably, filters were replaced. All filters from one filtration were stored in the same sample container. Note 5: The sample was sent for later analysis to the Genoscope, National Sequencing Centre, Paris, France.</t>
  </si>
  <si>
    <t>EMOSE_N010000820,EMOSE_N010000819,EMOSE_N010000823,EMOSE_N010000822,EMOSE_N010000825,EMOSE_N010000821,EMOSE_N010000827,EMOSE_N010000826,EMOSE_N010000817,EMOSE_N010000815,EMOSE_N010000814,EMOSE_N010000818,EMOSE_N010000813,EMOSE_N010000811,EMOSE_N010000809,EMOSE_N010000808,EMOSE_N010000812,EMOSE_N010000810,EMOSE_N010000816,EMOSE_N010000807,EMOSE_N010000806,EMOSE_N010000799,EMOSE_N010000798,EMOSE_N010000805,EMOSE_N010000804,EMOSE_N010000802,EMOSE_N010000800,EMOSE_N010000803,EMOSE_N010000801</t>
  </si>
  <si>
    <t>EMOSE_N010000825</t>
  </si>
  <si>
    <t>EMOSE_201706010725Z_DAY3_PUMP_SRF_(3m)_SEQ-(10L-on-membrane)_W&gt;0.22_N010000825</t>
  </si>
  <si>
    <t>This sample (EMOSE_N010000825) was collected on board the RV Nereis II (Observatoire Oceanologique de Banyuls), using a high volume well pump, in the context of the EMOSE (2017) Inter-Comparison of Marine Plankton Metagenome Analysis Methods. The sampling event (EMOSE_201706010725Z_DAY3_EVENT-PUMP) occurred at position latitudeN=42.4871 and longitudeE=003.170033, on date/time=2017-06-01T07:25Z00, at a depth of 3 m. The sample material was collected in the marine biome (ENVO:00000447) targeting a [SRF] surface water layer (ENVO:00010504). The sample material was size-fractionated and prepared back in the lab using protocol [SEQ-(10L-on-membrane)_W&gt;0.22] for later detection and identification of biological and molecular entities (nucleotides) by sequencing (SEQ) methods. This sample may be used for example in biodiversity and metagenomics studies of prokaryotes and eukaryotes. This sample has replicate sample(s): EMOSE_N010000824,EMOSE_N010000820,EMOSE_N010000819,EMOSE_N010000823,EMOSE_N010000822,EMOSE_N010000821,EMOSE_N010000827,EMOSE_N010000826,EMOSE_N010000817,EMOSE_N010000815,EMOSE_N010000814,EMOSE_N010000818,EMOSE_N010000813,EMOSE_N010000811,EMOSE_N010000809,EMOSE_N010000808,EMOSE_N010000812,EMOSE_N010000810,EMOSE_N010000816,EMOSE_N010000807,EMOSE_N010000806,EMOSE_N010000799,EMOSE_N010000798,EMOSE_N010000805,EMOSE_N010000804,EMOSE_N010000802,EMOSE_N010000800,EMOSE_N010000803,EMOSE_N010000801</t>
  </si>
  <si>
    <t>In protocole SEQ-(10L-on-membrane)_W&gt;0.22, the sample material was not pre-filtered and concentrated on 0.22-micrometres, using a 142-mm-diameter Millipore polyethersulfone Express Plus membrane filter (ref:GPWP14250). A volume of 10 Litres was filtered and the 142-mm-diameter Millipore polyethersulfone Express Plus membrane filter (ref:GPWP14250) was packaged in a sterile 15-mL cryotube, treated with no addition of chemicals, labelled with a barcode identification sticker, flash frozen in liquid nitrogen and stored in a freezer at -80 degree Celsius. Note 1: The filtration lasted 13 minutes, starting at 12:24 and ending at 12:37 local time. Note 2: Latex or nitril gloves were used for this protocol. All containers, filter holders and tubing were washed with 0.1% bleach, rinsed with miliQ water. All tweezers are kept clean with ethanol. Note 3: A peristaltic pump was used with a flow rate rendering a pressure of ca. 10-15 psi. Note 4: When the filtration rate decreased considerably, filters were replaced. All filters from one filtration were stored in the same sample container. Note 5: The sample was sent for later analysis to the Genoscope, National Sequencing Centre, Paris, France.</t>
  </si>
  <si>
    <t>EMOSE_N010000824,EMOSE_N010000820,EMOSE_N010000819,EMOSE_N010000823,EMOSE_N010000822,EMOSE_N010000821,EMOSE_N010000827,EMOSE_N010000826,EMOSE_N010000817,EMOSE_N010000815,EMOSE_N010000814,EMOSE_N010000818,EMOSE_N010000813,EMOSE_N010000811,EMOSE_N010000809,EMOSE_N010000808,EMOSE_N010000812,EMOSE_N010000810,EMOSE_N010000816,EMOSE_N010000807,EMOSE_N010000806,EMOSE_N010000799,EMOSE_N010000798,EMOSE_N010000805,EMOSE_N010000804,EMOSE_N010000802,EMOSE_N010000800,EMOSE_N010000803,EMOSE_N010000801</t>
  </si>
  <si>
    <t>EMOSE_N010000826</t>
  </si>
  <si>
    <t>EMOSE_201706010725Z_DAY3_PUMP_SRF_(3m)_SEQ-(10L-on-membrane)_W&gt;0.22_N010000826</t>
  </si>
  <si>
    <t>This sample (EMOSE_N010000826) was collected on board the RV Nereis II (Observatoire Oceanologique de Banyuls), using a high volume well pump, in the context of the EMOSE (2017) Inter-Comparison of Marine Plankton Metagenome Analysis Methods. The sampling event (EMOSE_201706010725Z_DAY3_EVENT-PUMP) occurred at position latitudeN=42.4871 and longitudeE=003.170033, on date/time=2017-06-01T07:25Z00, at a depth of 3 m. The sample material was collected in the marine biome (ENVO:00000447) targeting a [SRF] surface water layer (ENVO:00010504). The sample material was size-fractionated and prepared back in the lab using protocol [SEQ-(10L-on-membrane)_W&gt;0.22] for later detection and identification of biological and molecular entities (nucleotides) by sequencing (SEQ) methods. This sample may be used for example in biodiversity and metagenomics studies of prokaryotes and eukaryotes. This sample has replicate sample(s): EMOSE_N010000824,EMOSE_N010000820,EMOSE_N010000819,EMOSE_N010000823,EMOSE_N010000822,EMOSE_N010000825,EMOSE_N010000821,EMOSE_N010000827,EMOSE_N010000817,EMOSE_N010000815,EMOSE_N010000814,EMOSE_N010000818,EMOSE_N010000813,EMOSE_N010000811,EMOSE_N010000809,EMOSE_N010000808,EMOSE_N010000812,EMOSE_N010000810,EMOSE_N010000816,EMOSE_N010000807,EMOSE_N010000806,EMOSE_N010000799,EMOSE_N010000798,EMOSE_N010000805,EMOSE_N010000804,EMOSE_N010000802,EMOSE_N010000800,EMOSE_N010000803,EMOSE_N010000801</t>
  </si>
  <si>
    <t>In protocole SEQ-(10L-on-membrane)_W&gt;0.22, the sample material was not pre-filtered and concentrated on 0.22-micrometres, using a 142-mm-diameter Millipore polyethersulfone Express Plus membrane filter (ref:GPWP14250). A volume of 10 Litres was filtered and the 142-mm-diameter Millipore polyethersulfone Express Plus membrane filter (ref:GPWP14250) was packaged in a sterile 15-mL cryotube, treated with no addition of chemicals, labelled with a barcode identification sticker, flash frozen in liquid nitrogen and stored in a freezer at -80 degree Celsius. Note 1: The filtration lasted 7 minutes, starting at 12:26 and ending at 12:33 local time. Note 2: Latex or nitril gloves were used for this protocol. All containers, filter holders and tubing were washed with 0.1% bleach, rinsed with miliQ water. All tweezers are kept clean with ethanol. Note 3: A peristaltic pump was used with a flow rate rendering a pressure of ca. 10-15 psi. Note 4: When the filtration rate decreased considerably, filters were replaced. All filters from one filtration were stored in the same sample container. Note 5: The sample was sent for later analysis to the Genoscope, National Sequencing Centre, Paris, France.</t>
  </si>
  <si>
    <t>EMOSE_N010000824,EMOSE_N010000820,EMOSE_N010000819,EMOSE_N010000823,EMOSE_N010000822,EMOSE_N010000825,EMOSE_N010000821,EMOSE_N010000827,EMOSE_N010000817,EMOSE_N010000815,EMOSE_N010000814,EMOSE_N010000818,EMOSE_N010000813,EMOSE_N010000811,EMOSE_N010000809,EMOSE_N010000808,EMOSE_N010000812,EMOSE_N010000810,EMOSE_N010000816,EMOSE_N010000807,EMOSE_N010000806,EMOSE_N010000799,EMOSE_N010000798,EMOSE_N010000805,EMOSE_N010000804,EMOSE_N010000802,EMOSE_N010000800,EMOSE_N010000803,EMOSE_N010000801</t>
  </si>
  <si>
    <t>EMOSE_N010000425</t>
  </si>
  <si>
    <t>EMOSE_201705300746Z_DAY1_PUMP_SRF_(3m)_IMG-FCM_W&gt;0.22_N010000425</t>
  </si>
  <si>
    <t>This sample (EMOSE_N010000425) was collected on board the RV Nereis II (Observatoire Oceanologique de Banyuls), using a high volume well pump, in the context of the EMOSE (2017) Inter-Comparison of Marine Plankton Metagenome Analysis Methods. The sampling event (EMOSE_201705300746Z_DAY1_EVENT-PUMP) occurred at position latitudeN=42.486817 and longitudeE=003.168633, on date/time=2017-05-30T07:46Z00, at a depth of 3 m. The sample material was collected in the marine biome (ENVO:00000447) targeting a [SRF] surface water layer (ENVO:00010504). The sample material was not size-fractionated and prepared back in the lab using protocol [IMG-FCM_W&gt;0.22] for later detection and identification of biological entities (organisms) by flow cytometry imaging (IMG) methods. This sample may be used for example in biodiversity studies of prokaryotes and eukaryotes. This sample has replicate sample(s): EMOSE_N010000426,EMOSE_N010000427</t>
  </si>
  <si>
    <t>sampling-bottle(s)#?</t>
  </si>
  <si>
    <t>IMG-FCM_W&gt;0.22</t>
  </si>
  <si>
    <t>In protocole IMG-FCM_W&gt;0.22, the sample material was not pre-filtered. A volume of 0.0015 Litres was packaged in a sterile 2-mL cryotube, treated with the addition of 15 microLitres of cold 25% glutaraldehyde and 150 microLitres of 10% paraformaldehyde, labelled with a barcode identification sticker, flash-frozen in liquid nitrogen and stored in a freezer at -80 degree Celsius. Note 1: Latex or nitril gloves were used for this protocol. All containers, filter holders and tubing were washed with 0.1% bleach, rinsed with miliQ water. All tweezers are kept clean with ethanol. Note 2: A peristaltic pump was used with a flow rate rendering a pressure of ca. 10-15 psi. Note 3: When the filtration rate decreased considerably, filters were replaced. All filters from one filtration were stored in the same sample container. Note 4: The sample was sent for later analysis to the Observatoire Océanologique de Banyuls sur Mer (OOB), France.</t>
  </si>
  <si>
    <t>EMOSE_N010000426,EMOSE_N010000427</t>
  </si>
  <si>
    <t>&lt;</t>
  </si>
  <si>
    <t>&gt;</t>
  </si>
  <si>
    <t>15 microLitres of cold 25% glutaraldehyde and 150 microLitres of 10% paraformaldehyde</t>
  </si>
  <si>
    <t>Observatoire Océanologique de Banyuls sur Mer (OOB), France</t>
  </si>
  <si>
    <t>http://store.pangaea.de/Projects/EMOSE2017/LOGSHEETS/EMOSE_201706010725Z_DAY3_WETLAB_wholewater_counts.pdf</t>
  </si>
  <si>
    <t>EMOSE_N010000426</t>
  </si>
  <si>
    <t>EMOSE_201705300746Z_DAY1_PUMP_SRF_(3m)_IMG-FCM_W&gt;0.22_N010000426</t>
  </si>
  <si>
    <t>This sample (EMOSE_N010000426) was collected on board the RV Nereis II (Observatoire Oceanologique de Banyuls), using a high volume well pump, in the context of the EMOSE (2017) Inter-Comparison of Marine Plankton Metagenome Analysis Methods. The sampling event (EMOSE_201705300746Z_DAY1_EVENT-PUMP) occurred at position latitudeN=42.486817 and longitudeE=003.168633, on date/time=2017-05-30T07:46Z00, at a depth of 3 m. The sample material was collected in the marine biome (ENVO:00000447) targeting a [SRF] surface water layer (ENVO:00010504). The sample material was not size-fractionated and prepared back in the lab using protocol [IMG-FCM_W&gt;0.22] for later detection and identification of biological entities (organisms) by flow cytometry imaging (IMG) methods. This sample may be used for example in biodiversity studies of prokaryotes and eukaryotes. This sample has replicate sample(s): EMOSE_N010000425,EMOSE_N010000427</t>
  </si>
  <si>
    <t>EMOSE_N010000425,EMOSE_N010000427</t>
  </si>
  <si>
    <t>EMOSE_N010000427</t>
  </si>
  <si>
    <t>EMOSE_201705300746Z_DAY1_PUMP_SRF_(3m)_IMG-FCM_W&gt;0.22_N010000427</t>
  </si>
  <si>
    <t>This sample (EMOSE_N010000427) was collected on board the RV Nereis II (Observatoire Oceanologique de Banyuls), using a high volume well pump, in the context of the EMOSE (2017) Inter-Comparison of Marine Plankton Metagenome Analysis Methods. The sampling event (EMOSE_201705300746Z_DAY1_EVENT-PUMP) occurred at position latitudeN=42.486817 and longitudeE=003.168633, on date/time=2017-05-30T07:46Z00, at a depth of 3 m. The sample material was collected in the marine biome (ENVO:00000447) targeting a [SRF] surface water layer (ENVO:00010504). The sample material was not size-fractionated and prepared back in the lab using protocol [IMG-FCM_W&gt;0.22] for later detection and identification of biological entities (organisms) by flow cytometry imaging (IMG) methods. This sample may be used for example in biodiversity studies of prokaryotes and eukaryotes. This sample has replicate sample(s): EMOSE_N010000425,EMOSE_N010000426</t>
  </si>
  <si>
    <t>EMOSE_N010000425,EMOSE_N010000426</t>
  </si>
  <si>
    <t>EMOSE_N010000681</t>
  </si>
  <si>
    <t>EMOSE_201705300746Z_DAY1_PUMP_SRF_(3m)_IMG-ILM_W&gt;0.22_N010000681</t>
  </si>
  <si>
    <t>This sample (EMOSE_N010000681) was collected on board the RV Nereis II (Observatoire Oceanologique de Banyuls), using a high volume well pump, in the context of the EMOSE (2017) Inter-Comparison of Marine Plankton Metagenome Analysis Methods. The sampling event (EMOSE_201705300746Z_DAY1_EVENT-PUMP) occurred at position latitudeN=42.486817 and longitudeE=003.168633, on date/time=2017-05-30T07:46Z00, at a depth of 3 m. The sample material was collected in the marine biome (ENVO:00000447) targeting a [SRF] surface water layer (ENVO:00010504). The sample material was not size-fractionated and prepared back in the lab using protocol [IMG-ILM_W&gt;0.22] for later detection and identification of biological entities (organisms) by microscopy and imaging (IMG) methods. This sample may be used for example in biodiversity studies of eukaryotes. This sample has replicate sample(s): EMOSE_N010000682,EMOSE_N010000683</t>
  </si>
  <si>
    <t>IMG-ILM_W&gt;0.22</t>
  </si>
  <si>
    <t>In protocole IMG-ILM_W&gt;0.22, the sample material was not pre-filtered. A volume of 0.05 Litres was packaged in a sterile 50-mL falcon tube, treated with the addition of 5 mL of 10% paraformaldehyde, labelled with a barcode identification sticker, and stored in a refrigerator at +4 degree Celsius. Note 1: Latex or nitril gloves were used for this protocol. All containers, filter holders and tubing were washed with 0.1% bleach, rinsed with miliQ water. All tweezers are kept clean with ethanol. Note 2: A peristaltic pump was used with a flow rate rendering a pressure of ca. 10-15 psi. Note 3: When the filtration rate decreased considerably, filters were replaced. All filters from one filtration were stored in the same sample container. Note 4: The sample was sent for later analysis to the Observatoire Océanologique de Banyuls sur Mer (OOB), France.</t>
  </si>
  <si>
    <t>EMOSE_N010000682,EMOSE_N010000683</t>
  </si>
  <si>
    <t>50-mL falcon tube</t>
  </si>
  <si>
    <t>5 mL of 10% paraformaldehyde</t>
  </si>
  <si>
    <t>stored in a refrigerator at +4 degree Celsius</t>
  </si>
  <si>
    <t>EMOSE_N010000682</t>
  </si>
  <si>
    <t>EMOSE_201705300746Z_DAY1_PUMP_SRF_(3m)_IMG-ILM_W&gt;0.22_N010000682</t>
  </si>
  <si>
    <t>This sample (EMOSE_N010000682) was collected on board the RV Nereis II (Observatoire Oceanologique de Banyuls), using a high volume well pump, in the context of the EMOSE (2017) Inter-Comparison of Marine Plankton Metagenome Analysis Methods. The sampling event (EMOSE_201705300746Z_DAY1_EVENT-PUMP) occurred at position latitudeN=42.486817 and longitudeE=003.168633, on date/time=2017-05-30T07:46Z00, at a depth of 3 m. The sample material was collected in the marine biome (ENVO:00000447) targeting a [SRF] surface water layer (ENVO:00010504). The sample material was not size-fractionated and prepared back in the lab using protocol [IMG-ILM_W&gt;0.22] for later detection and identification of biological entities (organisms) by microscopy and imaging (IMG) methods. This sample may be used for example in biodiversity studies of eukaryotes. This sample has replicate sample(s): EMOSE_N010000681,EMOSE_N010000683</t>
  </si>
  <si>
    <t>EMOSE_N010000681,EMOSE_N010000683</t>
  </si>
  <si>
    <t>EMOSE_N010000683</t>
  </si>
  <si>
    <t>EMOSE_201705300746Z_DAY1_PUMP_SRF_(3m)_IMG-ILM_W&gt;0.22_N010000683</t>
  </si>
  <si>
    <t>This sample (EMOSE_N010000683) was collected on board the RV Nereis II (Observatoire Oceanologique de Banyuls), using a high volume well pump, in the context of the EMOSE (2017) Inter-Comparison of Marine Plankton Metagenome Analysis Methods. The sampling event (EMOSE_201705300746Z_DAY1_EVENT-PUMP) occurred at position latitudeN=42.486817 and longitudeE=003.168633, on date/time=2017-05-30T07:46Z00, at a depth of 3 m. The sample material was collected in the marine biome (ENVO:00000447) targeting a [SRF] surface water layer (ENVO:00010504). The sample material was not size-fractionated and prepared back in the lab using protocol [IMG-ILM_W&gt;0.22] for later detection and identification of biological entities (organisms) by microscopy and imaging (IMG) methods. This sample may be used for example in biodiversity studies of eukaryotes. This sample has replicate sample(s): EMOSE_N010000681,EMOSE_N010000682</t>
  </si>
  <si>
    <t>EMOSE_N010000681,EMOSE_N010000682</t>
  </si>
  <si>
    <t>EMOSE_N010000836</t>
  </si>
  <si>
    <t>EMOSE_201705310750Z_DAY2_PUMP_SRF_(3m)_IMG-FCM_W&gt;0.22_N010000836</t>
  </si>
  <si>
    <t>This sample (EMOSE_N010000836) was collected on board the RV Nereis II (Observatoire Oceanologique de Banyuls), using a high volume well pump, in the context of the EMOSE (2017) Inter-Comparison of Marine Plankton Metagenome Analysis Methods. The sampling event (EMOSE_201705310750Z_DAY2_EVENT-PUMP) occurred at position latitudeN=42.486567 and longitudeE=003.1702, on date/time=2017-05-31T07:50Z00, at a depth of 3 m. The sample material was collected in the marine biome (ENVO:00000447) targeting a [SRF] surface water layer (ENVO:00010504). The sample material was not size-fractionated and prepared back in the lab using protocol [IMG-FCM_W&gt;0.22] for later detection and identification of biological entities (organisms) by flow cytometry imaging (IMG) methods. This sample may be used for example in biodiversity studies of prokaryotes and eukaryotes. This sample has replicate sample(s): EMOSE_N010000837,EMOSE_N010000838</t>
  </si>
  <si>
    <t>EMOSE_N010000837,EMOSE_N010000838</t>
  </si>
  <si>
    <t>EMOSE_N010000837</t>
  </si>
  <si>
    <t>EMOSE_201705310750Z_DAY2_PUMP_SRF_(3m)_IMG-FCM_W&gt;0.22_N010000837</t>
  </si>
  <si>
    <t>This sample (EMOSE_N010000837) was collected on board the RV Nereis II (Observatoire Oceanologique de Banyuls), using a high volume well pump, in the context of the EMOSE (2017) Inter-Comparison of Marine Plankton Metagenome Analysis Methods. The sampling event (EMOSE_201705310750Z_DAY2_EVENT-PUMP) occurred at position latitudeN=42.486567 and longitudeE=003.1702, on date/time=2017-05-31T07:50Z00, at a depth of 3 m. The sample material was collected in the marine biome (ENVO:00000447) targeting a [SRF] surface water layer (ENVO:00010504). The sample material was not size-fractionated and prepared back in the lab using protocol [IMG-FCM_W&gt;0.22] for later detection and identification of biological entities (organisms) by flow cytometry imaging (IMG) methods. This sample may be used for example in biodiversity studies of prokaryotes and eukaryotes. This sample has replicate sample(s): EMOSE_N010000836,EMOSE_N010000838</t>
  </si>
  <si>
    <t>EMOSE_N010000836,EMOSE_N010000838</t>
  </si>
  <si>
    <t>EMOSE_N010000838</t>
  </si>
  <si>
    <t>EMOSE_201705310750Z_DAY2_PUMP_SRF_(3m)_IMG-FCM_W&gt;0.22_N010000838</t>
  </si>
  <si>
    <t>This sample (EMOSE_N010000838) was collected on board the RV Nereis II (Observatoire Oceanologique de Banyuls), using a high volume well pump, in the context of the EMOSE (2017) Inter-Comparison of Marine Plankton Metagenome Analysis Methods. The sampling event (EMOSE_201705310750Z_DAY2_EVENT-PUMP) occurred at position latitudeN=42.486567 and longitudeE=003.1702, on date/time=2017-05-31T07:50Z00, at a depth of 3 m. The sample material was collected in the marine biome (ENVO:00000447) targeting a [SRF] surface water layer (ENVO:00010504). The sample material was not size-fractionated and prepared back in the lab using protocol [IMG-FCM_W&gt;0.22] for later detection and identification of biological entities (organisms) by flow cytometry imaging (IMG) methods. This sample may be used for example in biodiversity studies of prokaryotes and eukaryotes. This sample has replicate sample(s): EMOSE_N010000836,EMOSE_N010000837</t>
  </si>
  <si>
    <t>EMOSE_N010000836,EMOSE_N010000837</t>
  </si>
  <si>
    <t>EMOSE_N010000833</t>
  </si>
  <si>
    <t>EMOSE_201705310750Z_DAY2_PUMP_SRF_(3m)_IMG-ILM_W&gt;0.22_N010000833</t>
  </si>
  <si>
    <t>This sample (EMOSE_N010000833) was collected on board the RV Nereis II (Observatoire Oceanologique de Banyuls), using a high volume well pump, in the context of the EMOSE (2017) Inter-Comparison of Marine Plankton Metagenome Analysis Methods. The sampling event (EMOSE_201705310750Z_DAY2_EVENT-PUMP) occurred at position latitudeN=42.486567 and longitudeE=003.1702, on date/time=2017-05-31T07:50Z00, at a depth of 3 m. The sample material was collected in the marine biome (ENVO:00000447) targeting a [SRF] surface water layer (ENVO:00010504). The sample material was not size-fractionated and prepared back in the lab using protocol [IMG-ILM_W&gt;0.22] for later detection and identification of biological entities (organisms) by microscopy and imaging (IMG) methods. This sample may be used for example in biodiversity studies of eukaryotes. This sample has replicate sample(s): EMOSE_N010000834,EMOSE_N010000835</t>
  </si>
  <si>
    <t>EMOSE_N010000834,EMOSE_N010000835</t>
  </si>
  <si>
    <t>EMOSE_N010000834</t>
  </si>
  <si>
    <t>EMOSE_201705310750Z_DAY2_PUMP_SRF_(3m)_IMG-ILM_W&gt;0.22_N010000834</t>
  </si>
  <si>
    <t>This sample (EMOSE_N010000834) was collected on board the RV Nereis II (Observatoire Oceanologique de Banyuls), using a high volume well pump, in the context of the EMOSE (2017) Inter-Comparison of Marine Plankton Metagenome Analysis Methods. The sampling event (EMOSE_201705310750Z_DAY2_EVENT-PUMP) occurred at position latitudeN=42.486567 and longitudeE=003.1702, on date/time=2017-05-31T07:50Z00, at a depth of 3 m. The sample material was collected in the marine biome (ENVO:00000447) targeting a [SRF] surface water layer (ENVO:00010504). The sample material was not size-fractionated and prepared back in the lab using protocol [IMG-ILM_W&gt;0.22] for later detection and identification of biological entities (organisms) by microscopy and imaging (IMG) methods. This sample may be used for example in biodiversity studies of eukaryotes. This sample has replicate sample(s): EMOSE_N010000833,EMOSE_N010000835</t>
  </si>
  <si>
    <t>EMOSE_N010000833,EMOSE_N010000835</t>
  </si>
  <si>
    <t>EMOSE_N010000835</t>
  </si>
  <si>
    <t>EMOSE_201705310750Z_DAY2_PUMP_SRF_(3m)_IMG-ILM_W&gt;0.22_N010000835</t>
  </si>
  <si>
    <t>This sample (EMOSE_N010000835) was collected on board the RV Nereis II (Observatoire Oceanologique de Banyuls), using a high volume well pump, in the context of the EMOSE (2017) Inter-Comparison of Marine Plankton Metagenome Analysis Methods. The sampling event (EMOSE_201705310750Z_DAY2_EVENT-PUMP) occurred at position latitudeN=42.486567 and longitudeE=003.1702, on date/time=2017-05-31T07:50Z00, at a depth of 3 m. The sample material was collected in the marine biome (ENVO:00000447) targeting a [SRF] surface water layer (ENVO:00010504). The sample material was not size-fractionated and prepared back in the lab using protocol [IMG-ILM_W&gt;0.22] for later detection and identification of biological entities (organisms) by microscopy and imaging (IMG) methods. This sample may be used for example in biodiversity studies of eukaryotes. This sample has replicate sample(s): EMOSE_N010000833,EMOSE_N010000834</t>
  </si>
  <si>
    <t>EMOSE_N010000833,EMOSE_N010000834</t>
  </si>
  <si>
    <t>EMOSE_N010000783</t>
  </si>
  <si>
    <t>EMOSE_201706010725Z_DAY3_PUMP_SRF_(3m)_IMG-FCM_W&gt;0.22_N010000783</t>
  </si>
  <si>
    <t>This sample (EMOSE_N010000783) was collected on board the RV Nereis II (Observatoire Oceanologique de Banyuls), using a high volume well pump, in the context of the EMOSE (2017) Inter-Comparison of Marine Plankton Metagenome Analysis Methods. The sampling event (EMOSE_201706010725Z_DAY3_EVENT-PUMP) occurred at position latitudeN=42.4871 and longitudeE=003.170033, on date/time=2017-06-01T07:25Z00, at a depth of 3 m. The sample material was collected in the marine biome (ENVO:00000447) targeting a [SRF] surface water layer (ENVO:00010504). The sample material was not size-fractionated and prepared back in the lab using protocol [IMG-FCM_W&gt;0.22] for later detection and identification of biological entities (organisms) by flow cytometry imaging (IMG) methods. This sample may be used for example in biodiversity studies of prokaryotes and eukaryotes. This sample has replicate sample(s): EMOSE_N010000784,EMOSE_N010000785</t>
  </si>
  <si>
    <t>EMOSE_N010000784,EMOSE_N010000785</t>
  </si>
  <si>
    <t>EMOSE_N010000784</t>
  </si>
  <si>
    <t>EMOSE_201706010725Z_DAY3_PUMP_SRF_(3m)_IMG-FCM_W&gt;0.22_N010000784</t>
  </si>
  <si>
    <t>This sample (EMOSE_N010000784) was collected on board the RV Nereis II (Observatoire Oceanologique de Banyuls), using a high volume well pump, in the context of the EMOSE (2017) Inter-Comparison of Marine Plankton Metagenome Analysis Methods. The sampling event (EMOSE_201706010725Z_DAY3_EVENT-PUMP) occurred at position latitudeN=42.4871 and longitudeE=003.170033, on date/time=2017-06-01T07:25Z00, at a depth of 3 m. The sample material was collected in the marine biome (ENVO:00000447) targeting a [SRF] surface water layer (ENVO:00010504). The sample material was not size-fractionated and prepared back in the lab using protocol [IMG-FCM_W&gt;0.22] for later detection and identification of biological entities (organisms) by flow cytometry imaging (IMG) methods. This sample may be used for example in biodiversity studies of prokaryotes and eukaryotes. This sample has replicate sample(s): EMOSE_N010000783,EMOSE_N010000785</t>
  </si>
  <si>
    <t>EMOSE_N010000783,EMOSE_N010000785</t>
  </si>
  <si>
    <t>EMOSE_N010000785</t>
  </si>
  <si>
    <t>EMOSE_201706010725Z_DAY3_PUMP_SRF_(3m)_IMG-FCM_W&gt;0.22_N010000785</t>
  </si>
  <si>
    <t>This sample (EMOSE_N010000785) was collected on board the RV Nereis II (Observatoire Oceanologique de Banyuls), using a high volume well pump, in the context of the EMOSE (2017) Inter-Comparison of Marine Plankton Metagenome Analysis Methods. The sampling event (EMOSE_201706010725Z_DAY3_EVENT-PUMP) occurred at position latitudeN=42.4871 and longitudeE=003.170033, on date/time=2017-06-01T07:25Z00, at a depth of 3 m. The sample material was collected in the marine biome (ENVO:00000447) targeting a [SRF] surface water layer (ENVO:00010504). The sample material was not size-fractionated and prepared back in the lab using protocol [IMG-FCM_W&gt;0.22] for later detection and identification of biological entities (organisms) by flow cytometry imaging (IMG) methods. This sample may be used for example in biodiversity studies of prokaryotes and eukaryotes. This sample has replicate sample(s): EMOSE_N010000783,EMOSE_N010000784</t>
  </si>
  <si>
    <t>EMOSE_N010000783,EMOSE_N010000784</t>
  </si>
  <si>
    <t>EMOSE_N010000780</t>
  </si>
  <si>
    <t>EMOSE_201706010725Z_DAY3_PUMP_SRF_(3m)_IMG-ILM_W&gt;0.22_N010000780</t>
  </si>
  <si>
    <t>This sample (EMOSE_N010000780) was collected on board the RV Nereis II (Observatoire Oceanologique de Banyuls), using a high volume well pump, in the context of the EMOSE (2017) Inter-Comparison of Marine Plankton Metagenome Analysis Methods. The sampling event (EMOSE_201706010725Z_DAY3_EVENT-PUMP) occurred at position latitudeN=42.4871 and longitudeE=003.170033, on date/time=2017-06-01T07:25Z00, at a depth of 3 m. The sample material was collected in the marine biome (ENVO:00000447) targeting a [SRF] surface water layer (ENVO:00010504). The sample material was not size-fractionated and prepared back in the lab using protocol [IMG-ILM_W&gt;0.22] for later detection and identification of biological entities (organisms) by microscopy and imaging (IMG) methods. This sample may be used for example in biodiversity studies of eukaryotes. This sample has replicate sample(s): EMOSE_N010000781,EMOSE_N010000782</t>
  </si>
  <si>
    <t>EMOSE_N010000781,EMOSE_N010000782</t>
  </si>
  <si>
    <t>EMOSE_N010000781</t>
  </si>
  <si>
    <t>EMOSE_201706010725Z_DAY3_PUMP_SRF_(3m)_IMG-ILM_W&gt;0.22_N010000781</t>
  </si>
  <si>
    <t>This sample (EMOSE_N010000781) was collected on board the RV Nereis II (Observatoire Oceanologique de Banyuls), using a high volume well pump, in the context of the EMOSE (2017) Inter-Comparison of Marine Plankton Metagenome Analysis Methods. The sampling event (EMOSE_201706010725Z_DAY3_EVENT-PUMP) occurred at position latitudeN=42.4871 and longitudeE=003.170033, on date/time=2017-06-01T07:25Z00, at a depth of 3 m. The sample material was collected in the marine biome (ENVO:00000447) targeting a [SRF] surface water layer (ENVO:00010504). The sample material was not size-fractionated and prepared back in the lab using protocol [IMG-ILM_W&gt;0.22] for later detection and identification of biological entities (organisms) by microscopy and imaging (IMG) methods. This sample may be used for example in biodiversity studies of eukaryotes. This sample has replicate sample(s): EMOSE_N010000780,EMOSE_N010000782</t>
  </si>
  <si>
    <t>EMOSE_N010000780,EMOSE_N010000782</t>
  </si>
  <si>
    <t>EMOSE_N010000782</t>
  </si>
  <si>
    <t>EMOSE_201706010725Z_DAY3_PUMP_SRF_(3m)_IMG-ILM_W&gt;0.22_N010000782</t>
  </si>
  <si>
    <t>This sample (EMOSE_N010000782) was collected on board the RV Nereis II (Observatoire Oceanologique de Banyuls), using a high volume well pump, in the context of the EMOSE (2017) Inter-Comparison of Marine Plankton Metagenome Analysis Methods. The sampling event (EMOSE_201706010725Z_DAY3_EVENT-PUMP) occurred at position latitudeN=42.4871 and longitudeE=003.170033, on date/time=2017-06-01T07:25Z00, at a depth of 3 m. The sample material was collected in the marine biome (ENVO:00000447) targeting a [SRF] surface water layer (ENVO:00010504). The sample material was not size-fractionated and prepared back in the lab using protocol [IMG-ILM_W&gt;0.22] for later detection and identification of biological entities (organisms) by microscopy and imaging (IMG) methods. This sample may be used for example in biodiversity studies of eukaryotes. This sample has replicate sample(s): EMOSE_N010000780,EMOSE_N010000781</t>
  </si>
  <si>
    <t>EMOSE_N010000780,EMOSE_N010000781</t>
  </si>
  <si>
    <t>Event date, start</t>
  </si>
  <si>
    <t>Event latitude, end</t>
  </si>
  <si>
    <t>Event longitude, start</t>
  </si>
  <si>
    <t>Event date, end</t>
  </si>
  <si>
    <t>Event longitude, end</t>
  </si>
  <si>
    <t>Environmental feature</t>
  </si>
  <si>
    <t>Depth, nominal</t>
  </si>
  <si>
    <t>Depth, top/min</t>
  </si>
  <si>
    <t>Depth, bottom/max</t>
  </si>
  <si>
    <t>Environmental data</t>
  </si>
  <si>
    <t>Air Temperature</t>
  </si>
  <si>
    <t>Water Temperature</t>
  </si>
  <si>
    <t>Salinity</t>
  </si>
  <si>
    <t>Virus</t>
  </si>
  <si>
    <t>Bacteria HNA</t>
  </si>
  <si>
    <t>Bacteria LNA</t>
  </si>
  <si>
    <t>Bacteria total</t>
  </si>
  <si>
    <t>cryptomonad</t>
  </si>
  <si>
    <t>synechococcus</t>
  </si>
  <si>
    <t>nanoplankton</t>
  </si>
  <si>
    <t>picoplankton</t>
  </si>
  <si>
    <t>prochlorococcus</t>
  </si>
  <si>
    <t>Galand</t>
  </si>
  <si>
    <t>registered at PANGAEA, Data Publisher for Earth and Environmental Science (www.pangaea.de)</t>
  </si>
  <si>
    <t>terms registered at EnvO, the Environmental Ontology (http://environmentontology.org/)</t>
  </si>
  <si>
    <t>described in (Pesant et al. 2017)</t>
  </si>
  <si>
    <t>flow cytometry</t>
  </si>
  <si>
    <t>yyyy-mm-ddThh:mm:ss</t>
  </si>
  <si>
    <t>dd.dddddd north</t>
  </si>
  <si>
    <t>ddd.dddddd east</t>
  </si>
  <si>
    <t>[abbreviation], full name (ENVO:ID) from which this sample was collected</t>
  </si>
  <si>
    <t>extended</t>
  </si>
  <si>
    <t>from which this sample was collected</t>
  </si>
  <si>
    <t>URL</t>
  </si>
  <si>
    <t>abundance (#/mL)</t>
  </si>
  <si>
    <t>side scatter (SSC/1µm)</t>
  </si>
  <si>
    <t>fluorescence (FL1/µm)</t>
  </si>
  <si>
    <t>fluorescence (FL2/µm)</t>
  </si>
  <si>
    <t>fluorescence (FL3/µm)</t>
  </si>
  <si>
    <t>2017-05-30T07:46Z00</t>
  </si>
  <si>
    <t>2017-05-30T08:32Z00</t>
  </si>
  <si>
    <t>[SRF] surface water layer (ENVO:00010504)</t>
  </si>
  <si>
    <t>discrete depth within the epipelagic zone (ENVO:00000209) at the top of the photic zone (ENVO:00000209)</t>
  </si>
  <si>
    <t>http://observation.obs-banyuls.fr/acquisition/banyulsbaybuoy/plots/20170530/</t>
  </si>
  <si>
    <t>NaN</t>
  </si>
  <si>
    <t>2017-05-31T07:50Z00</t>
  </si>
  <si>
    <t>2017-05-31T08:24Z00</t>
  </si>
  <si>
    <t>http://observation.obs-banyuls.fr/acquisition/banyulsbaybuoy/plots/20170531/</t>
  </si>
  <si>
    <t>2017-06-01T07:25Z00</t>
  </si>
  <si>
    <t>2017-06-01T07:39Z00</t>
  </si>
  <si>
    <t>http://observation.obs-banyuls.fr/acquisition/banyulsbaybuoy/plots/20170601/</t>
  </si>
  <si>
    <t>[SRF] surface water layer (ENVO:00010504) within the epipelagic zone (ENVO:00000209) at the top of the photic zone (ENVO:00000209)</t>
  </si>
  <si>
    <t>key</t>
  </si>
  <si>
    <t>Comment for Julie</t>
  </si>
  <si>
    <t>DNA Tube ID</t>
  </si>
  <si>
    <t>Storage label</t>
  </si>
  <si>
    <t>Analysis plan</t>
  </si>
  <si>
    <t>Analysis single/pool</t>
  </si>
  <si>
    <t>Analysis status</t>
  </si>
  <si>
    <t>Extraction</t>
  </si>
  <si>
    <t>Poulin</t>
  </si>
  <si>
    <t>Pesant/Poulin</t>
  </si>
  <si>
    <t>filtration</t>
  </si>
  <si>
    <t>@ Genoscope</t>
  </si>
  <si>
    <t>pools are sums</t>
  </si>
  <si>
    <t>pools are aliquots</t>
  </si>
  <si>
    <t>day</t>
  </si>
  <si>
    <t>protocol</t>
  </si>
  <si>
    <t>planned volume</t>
  </si>
  <si>
    <t>effected volume</t>
  </si>
  <si>
    <t>time</t>
  </si>
  <si>
    <t>device</t>
  </si>
  <si>
    <t>sequence</t>
  </si>
  <si>
    <t>replicate</t>
  </si>
  <si>
    <t>concentration (ng/µL)</t>
  </si>
  <si>
    <t>volume (µL)</t>
  </si>
  <si>
    <t>quantity (ng)</t>
  </si>
  <si>
    <t>Row# / Col#</t>
  </si>
  <si>
    <t>S02</t>
  </si>
  <si>
    <t>1L</t>
  </si>
  <si>
    <t>sterivex</t>
  </si>
  <si>
    <t>filter</t>
  </si>
  <si>
    <t>R01</t>
  </si>
  <si>
    <t>26CF3CBDW</t>
  </si>
  <si>
    <t>R+2-20_EMOSE1_A2</t>
  </si>
  <si>
    <r>
      <rPr>
        <rFont val="Cambria"/>
        <color theme="1"/>
        <sz val="11.0"/>
      </rPr>
      <t>filter extracted separately</t>
    </r>
    <r>
      <rPr>
        <rFont val="Calibri"/>
        <b/>
        <i/>
        <color rgb="FF000000"/>
        <sz val="11.0"/>
      </rPr>
      <t xml:space="preserve"> .and if enough material. </t>
    </r>
    <r>
      <rPr>
        <rFont val="Calibri"/>
        <color rgb="FF000000"/>
        <sz val="11.0"/>
      </rPr>
      <t xml:space="preserve">DNA sequenced separately </t>
    </r>
  </si>
  <si>
    <t xml:space="preserve">single sample </t>
  </si>
  <si>
    <t>sequenced</t>
  </si>
  <si>
    <t>R02</t>
  </si>
  <si>
    <t>26CF3CBDT</t>
  </si>
  <si>
    <t>R+2-20_EMOSE1_A3</t>
  </si>
  <si>
    <r>
      <rPr>
        <rFont val="Cambria"/>
        <color theme="1"/>
        <sz val="11.0"/>
      </rPr>
      <t>filter extracted separately</t>
    </r>
    <r>
      <rPr>
        <rFont val="Calibri"/>
        <b/>
        <i/>
        <color rgb="FF000000"/>
        <sz val="11.0"/>
      </rPr>
      <t xml:space="preserve"> .and if enough material. </t>
    </r>
    <r>
      <rPr>
        <rFont val="Calibri"/>
        <color rgb="FF000000"/>
        <sz val="11.0"/>
      </rPr>
      <t xml:space="preserve">DNA sequenced separately </t>
    </r>
  </si>
  <si>
    <t>R03</t>
  </si>
  <si>
    <t>26CF3CBDV</t>
  </si>
  <si>
    <t>R+2-20_EMOSE1_A4</t>
  </si>
  <si>
    <r>
      <rPr>
        <rFont val="Cambria"/>
        <color theme="1"/>
        <sz val="11.0"/>
      </rPr>
      <t>filter extracted separately</t>
    </r>
    <r>
      <rPr>
        <rFont val="Calibri"/>
        <b/>
        <i/>
        <color rgb="FF000000"/>
        <sz val="11.0"/>
      </rPr>
      <t xml:space="preserve"> .and if enough material. </t>
    </r>
    <r>
      <rPr>
        <rFont val="Calibri"/>
        <color rgb="FF000000"/>
        <sz val="11.0"/>
      </rPr>
      <t xml:space="preserve">DNA sequenced separately </t>
    </r>
  </si>
  <si>
    <t>4x2.5L combined</t>
  </si>
  <si>
    <t>26GA2IJ2F</t>
  </si>
  <si>
    <t>R+2-20_EMOSE2_B2</t>
  </si>
  <si>
    <t xml:space="preserve">replicate filters extracted separately .and. parts of the DNA from each replicate (100 ng each) are pooled (R01.1-R01.4) before sequencing </t>
  </si>
  <si>
    <t>pool of 4 samples: EMOSE_N010000414, EMOSE_N010000416, EMOSE_N010000415, EMOSE_N010000417</t>
  </si>
  <si>
    <t>2.5L</t>
  </si>
  <si>
    <t>R01.1</t>
  </si>
  <si>
    <t>26FA3F9LY</t>
  </si>
  <si>
    <t>R+2-20_EMOSE1_A5</t>
  </si>
  <si>
    <r>
      <rPr>
        <rFont val="Cambria"/>
        <color theme="1"/>
        <sz val="11.0"/>
      </rPr>
      <t>filter extracted separately</t>
    </r>
    <r>
      <rPr>
        <rFont val="Calibri"/>
        <b/>
        <i/>
        <color theme="1"/>
        <sz val="11.0"/>
      </rPr>
      <t xml:space="preserve"> .and if not enough material on the 1L sterivex.</t>
    </r>
    <r>
      <rPr>
        <rFont val="Calibri"/>
        <color theme="1"/>
        <sz val="11.0"/>
      </rPr>
      <t xml:space="preserve"> part of the DNA sequenced separately </t>
    </r>
  </si>
  <si>
    <t>R01.2</t>
  </si>
  <si>
    <t>26FA3F9LZ</t>
  </si>
  <si>
    <t>R+2-20_EMOSE1_A6</t>
  </si>
  <si>
    <r>
      <rPr>
        <rFont val="Cambria"/>
        <color theme="1"/>
        <sz val="11.0"/>
      </rPr>
      <t>filter extracted separately</t>
    </r>
    <r>
      <rPr>
        <rFont val="Calibri"/>
        <b/>
        <i/>
        <color theme="1"/>
        <sz val="11.0"/>
      </rPr>
      <t xml:space="preserve"> .and if not enough material on the 1L sterivex.</t>
    </r>
    <r>
      <rPr>
        <rFont val="Calibri"/>
        <color theme="1"/>
        <sz val="11.0"/>
      </rPr>
      <t xml:space="preserve"> part of the DNA sequenced separately </t>
    </r>
  </si>
  <si>
    <t>R01.3</t>
  </si>
  <si>
    <t>26FA3F9M0</t>
  </si>
  <si>
    <t>R+2-20_EMOSE1_A7</t>
  </si>
  <si>
    <r>
      <rPr>
        <rFont val="Cambria"/>
        <color theme="1"/>
        <sz val="11.0"/>
      </rPr>
      <t>filter extracted separately</t>
    </r>
    <r>
      <rPr>
        <rFont val="Calibri"/>
        <b/>
        <i/>
        <color theme="1"/>
        <sz val="11.0"/>
      </rPr>
      <t xml:space="preserve"> .and if not enough material on the 1L sterivex.</t>
    </r>
    <r>
      <rPr>
        <rFont val="Calibri"/>
        <color theme="1"/>
        <sz val="11.0"/>
      </rPr>
      <t xml:space="preserve"> part of the DNA sequenced separately </t>
    </r>
  </si>
  <si>
    <t>R01.4</t>
  </si>
  <si>
    <t>26FA3F9M2</t>
  </si>
  <si>
    <t>R+2-20_EMOSE1_A8</t>
  </si>
  <si>
    <r>
      <rPr>
        <rFont val="Cambria"/>
        <color theme="1"/>
        <sz val="11.0"/>
      </rPr>
      <t>filter extracted separately</t>
    </r>
    <r>
      <rPr>
        <rFont val="Calibri"/>
        <b/>
        <i/>
        <color theme="1"/>
        <sz val="11.0"/>
      </rPr>
      <t xml:space="preserve"> .and if not enough material on the 1L sterivex.</t>
    </r>
    <r>
      <rPr>
        <rFont val="Calibri"/>
        <color theme="1"/>
        <sz val="11.0"/>
      </rPr>
      <t xml:space="preserve"> part of the DNA sequenced separately </t>
    </r>
  </si>
  <si>
    <t>26GB2W3A6</t>
  </si>
  <si>
    <t>R+2-20_EMOSE2_B3</t>
  </si>
  <si>
    <t xml:space="preserve">replicate filters extracted separately .and. parts of the DNA from each replicate (100 ng each) are pooled (R02.1-R02.4) before sequencing </t>
  </si>
  <si>
    <t>pool of 4 samples: EMOSE_N010000421, EMOSE_N010000423, EMOSE_N010000420, EMOSE_N010000422</t>
  </si>
  <si>
    <t>R02.1</t>
  </si>
  <si>
    <t>26FA3F9M3</t>
  </si>
  <si>
    <t>R+2-20_EMOSE1_A9</t>
  </si>
  <si>
    <r>
      <rPr>
        <rFont val="Cambria"/>
        <color theme="1"/>
        <sz val="11.0"/>
      </rPr>
      <t>filter extracted separately</t>
    </r>
    <r>
      <rPr>
        <rFont val="Calibri"/>
        <b/>
        <i/>
        <color theme="1"/>
        <sz val="11.0"/>
      </rPr>
      <t xml:space="preserve"> .but.</t>
    </r>
    <r>
      <rPr>
        <rFont val="Calibri"/>
        <color theme="1"/>
        <sz val="11.0"/>
      </rPr>
      <t xml:space="preserve"> DNA is NOT sequenced separately </t>
    </r>
  </si>
  <si>
    <t>NOT sequenced</t>
  </si>
  <si>
    <t>R02.2</t>
  </si>
  <si>
    <t>26FA3F9M4</t>
  </si>
  <si>
    <t>R+2-20_EMOSE1_B2</t>
  </si>
  <si>
    <r>
      <rPr>
        <rFont val="Cambria"/>
        <color theme="1"/>
        <sz val="11.0"/>
      </rPr>
      <t>filter extracted separately</t>
    </r>
    <r>
      <rPr>
        <rFont val="Calibri"/>
        <b/>
        <i/>
        <color theme="1"/>
        <sz val="11.0"/>
      </rPr>
      <t xml:space="preserve"> .but.</t>
    </r>
    <r>
      <rPr>
        <rFont val="Calibri"/>
        <color theme="1"/>
        <sz val="11.0"/>
      </rPr>
      <t xml:space="preserve"> DNA is NOT sequenced separately </t>
    </r>
  </si>
  <si>
    <t>R02.3</t>
  </si>
  <si>
    <t>26FA3F9M5</t>
  </si>
  <si>
    <t>R+2-20_EMOSE1_B3</t>
  </si>
  <si>
    <r>
      <rPr>
        <rFont val="Cambria"/>
        <color theme="1"/>
        <sz val="11.0"/>
      </rPr>
      <t>filter extracted separately</t>
    </r>
    <r>
      <rPr>
        <rFont val="Calibri"/>
        <b/>
        <i/>
        <color theme="1"/>
        <sz val="11.0"/>
      </rPr>
      <t xml:space="preserve"> .but.</t>
    </r>
    <r>
      <rPr>
        <rFont val="Calibri"/>
        <color theme="1"/>
        <sz val="11.0"/>
      </rPr>
      <t xml:space="preserve"> DNA is NOT sequenced separately </t>
    </r>
  </si>
  <si>
    <t>R02.4</t>
  </si>
  <si>
    <t>26FA3F9M6</t>
  </si>
  <si>
    <t>R+2-20_EMOSE1_B4</t>
  </si>
  <si>
    <r>
      <rPr>
        <rFont val="Cambria"/>
        <color theme="1"/>
        <sz val="11.0"/>
      </rPr>
      <t>filter extracted separately</t>
    </r>
    <r>
      <rPr>
        <rFont val="Calibri"/>
        <b/>
        <i/>
        <color theme="1"/>
        <sz val="11.0"/>
      </rPr>
      <t xml:space="preserve"> .but.</t>
    </r>
    <r>
      <rPr>
        <rFont val="Calibri"/>
        <color theme="1"/>
        <sz val="11.0"/>
      </rPr>
      <t xml:space="preserve"> DNA is NOT sequenced separately </t>
    </r>
  </si>
  <si>
    <t>26GB2W3A9</t>
  </si>
  <si>
    <t>R+2-20_EMOSE2_B4</t>
  </si>
  <si>
    <t xml:space="preserve">replicate filters extracted separately .and. parts of the DNA from each replicate (100 ng each) are pooled (R03.1-R03.4) before sequencing </t>
  </si>
  <si>
    <t>pool of 4 samples: EMOSE_N010000991, EMOSE_N010000993, EMOSE_N010000992, EMOSE_N010000994</t>
  </si>
  <si>
    <t>R03.1</t>
  </si>
  <si>
    <t>26FA3F9M7</t>
  </si>
  <si>
    <t>R+2-20_EMOSE1_B5</t>
  </si>
  <si>
    <r>
      <rPr>
        <rFont val="Cambria"/>
        <color theme="1"/>
        <sz val="11.0"/>
      </rPr>
      <t>filter extracted separately</t>
    </r>
    <r>
      <rPr>
        <rFont val="Calibri"/>
        <b/>
        <i/>
        <color theme="1"/>
        <sz val="11.0"/>
      </rPr>
      <t xml:space="preserve"> .but.</t>
    </r>
    <r>
      <rPr>
        <rFont val="Calibri"/>
        <color theme="1"/>
        <sz val="11.0"/>
      </rPr>
      <t xml:space="preserve"> DNA is NOT sequenced separately </t>
    </r>
  </si>
  <si>
    <t>R03.2</t>
  </si>
  <si>
    <t>26FA3F9M9</t>
  </si>
  <si>
    <t>R+2-20_EMOSE1_B6</t>
  </si>
  <si>
    <r>
      <rPr>
        <rFont val="Cambria"/>
        <color theme="1"/>
        <sz val="11.0"/>
      </rPr>
      <t>filter extracted separately</t>
    </r>
    <r>
      <rPr>
        <rFont val="Calibri"/>
        <b/>
        <i/>
        <color theme="1"/>
        <sz val="11.0"/>
      </rPr>
      <t xml:space="preserve"> .but.</t>
    </r>
    <r>
      <rPr>
        <rFont val="Calibri"/>
        <color theme="1"/>
        <sz val="11.0"/>
      </rPr>
      <t xml:space="preserve"> DNA is NOT sequenced separately </t>
    </r>
  </si>
  <si>
    <t>R03.3</t>
  </si>
  <si>
    <t>26FA3F9MA</t>
  </si>
  <si>
    <t>R+2-20_EMOSE1_B7</t>
  </si>
  <si>
    <r>
      <rPr>
        <rFont val="Cambria"/>
        <color theme="1"/>
        <sz val="11.0"/>
      </rPr>
      <t>filter extracted separately</t>
    </r>
    <r>
      <rPr>
        <rFont val="Calibri"/>
        <b/>
        <i/>
        <color theme="1"/>
        <sz val="11.0"/>
      </rPr>
      <t xml:space="preserve"> .but.</t>
    </r>
    <r>
      <rPr>
        <rFont val="Calibri"/>
        <color theme="1"/>
        <sz val="11.0"/>
      </rPr>
      <t xml:space="preserve"> DNA is NOT sequenced separately </t>
    </r>
  </si>
  <si>
    <t>R03.4</t>
  </si>
  <si>
    <t>26FA3F9MB</t>
  </si>
  <si>
    <t>R+2-20_EMOSE1_B8</t>
  </si>
  <si>
    <r>
      <rPr>
        <rFont val="Cambria"/>
        <color theme="1"/>
        <sz val="11.0"/>
      </rPr>
      <t>filter extracted separately</t>
    </r>
    <r>
      <rPr>
        <rFont val="Calibri"/>
        <b/>
        <i/>
        <color theme="1"/>
        <sz val="11.0"/>
      </rPr>
      <t xml:space="preserve"> .but.</t>
    </r>
    <r>
      <rPr>
        <rFont val="Calibri"/>
        <color theme="1"/>
        <sz val="11.0"/>
      </rPr>
      <t xml:space="preserve"> DNA is NOT sequenced separately </t>
    </r>
  </si>
  <si>
    <t>10L</t>
  </si>
  <si>
    <t>membrane</t>
  </si>
  <si>
    <t>26DE26GA4</t>
  </si>
  <si>
    <t>R+2-20_EMOSE1_B9</t>
  </si>
  <si>
    <r>
      <rPr>
        <rFont val="Cambria"/>
        <color theme="1"/>
        <sz val="11.0"/>
      </rPr>
      <t>filter extracted separately</t>
    </r>
    <r>
      <rPr>
        <rFont val="Calibri"/>
        <b/>
        <i/>
        <color rgb="FF000000"/>
        <sz val="11.0"/>
      </rPr>
      <t xml:space="preserve"> .and. </t>
    </r>
    <r>
      <rPr>
        <rFont val="Calibri"/>
        <color rgb="FF000000"/>
        <sz val="11.0"/>
      </rPr>
      <t xml:space="preserve">DNA sequenced separately </t>
    </r>
  </si>
  <si>
    <t>26DE26GA5</t>
  </si>
  <si>
    <t>R+2-20_EMOSE1_C2</t>
  </si>
  <si>
    <r>
      <rPr>
        <rFont val="Cambria"/>
        <color theme="1"/>
        <sz val="11.0"/>
      </rPr>
      <t>filter extracted separately</t>
    </r>
    <r>
      <rPr>
        <rFont val="Calibri"/>
        <b/>
        <i/>
        <color rgb="FF000000"/>
        <sz val="11.0"/>
      </rPr>
      <t xml:space="preserve"> .and. </t>
    </r>
    <r>
      <rPr>
        <rFont val="Calibri"/>
        <color rgb="FF000000"/>
        <sz val="11.0"/>
      </rPr>
      <t xml:space="preserve">DNA sequenced separately </t>
    </r>
  </si>
  <si>
    <t>interverted 995 and 407</t>
  </si>
  <si>
    <t>26ED10WHC</t>
  </si>
  <si>
    <t>R+2-20_EMOSE1_C3</t>
  </si>
  <si>
    <r>
      <rPr>
        <rFont val="Cambria"/>
        <color theme="1"/>
        <sz val="11.0"/>
      </rPr>
      <t>filter extracted separately</t>
    </r>
    <r>
      <rPr>
        <rFont val="Calibri"/>
        <b/>
        <i/>
        <color rgb="FF000000"/>
        <sz val="11.0"/>
      </rPr>
      <t xml:space="preserve"> .and. </t>
    </r>
    <r>
      <rPr>
        <rFont val="Calibri"/>
        <color rgb="FF000000"/>
        <sz val="11.0"/>
      </rPr>
      <t xml:space="preserve">DNA sequenced separately </t>
    </r>
  </si>
  <si>
    <t>S023</t>
  </si>
  <si>
    <t>filter&gt;filter</t>
  </si>
  <si>
    <t>26GA3C5CO</t>
  </si>
  <si>
    <t>R+2-20_EMOSE1_C4</t>
  </si>
  <si>
    <r>
      <rPr>
        <rFont val="Cambria"/>
        <color theme="1"/>
        <sz val="11.0"/>
      </rPr>
      <t xml:space="preserve">filter extracted separately </t>
    </r>
    <r>
      <rPr>
        <rFont val="Calibri"/>
        <b/>
        <i/>
        <color rgb="FF000000"/>
        <sz val="11.0"/>
      </rPr>
      <t xml:space="preserve">.and. </t>
    </r>
    <r>
      <rPr>
        <rFont val="Calibri"/>
        <color rgb="FF000000"/>
        <sz val="11.0"/>
      </rPr>
      <t xml:space="preserve">DNA sequenced separately </t>
    </r>
  </si>
  <si>
    <t>26CF3CBE2</t>
  </si>
  <si>
    <t>R+2-20_EMOSE1_C5</t>
  </si>
  <si>
    <r>
      <rPr>
        <rFont val="Cambria"/>
        <color theme="1"/>
        <sz val="11.0"/>
      </rPr>
      <t xml:space="preserve">filter extracted separately </t>
    </r>
    <r>
      <rPr>
        <rFont val="Calibri"/>
        <b/>
        <i/>
        <color rgb="FF000000"/>
        <sz val="11.0"/>
      </rPr>
      <t xml:space="preserve">.and. </t>
    </r>
    <r>
      <rPr>
        <rFont val="Calibri"/>
        <color rgb="FF000000"/>
        <sz val="11.0"/>
      </rPr>
      <t xml:space="preserve">DNA sequenced separately </t>
    </r>
  </si>
  <si>
    <t>26GA3C5CN</t>
  </si>
  <si>
    <t>R+2-20_EMOSE1_C6</t>
  </si>
  <si>
    <r>
      <rPr>
        <rFont val="Cambria"/>
        <color theme="1"/>
        <sz val="11.0"/>
      </rPr>
      <t xml:space="preserve">filter extracted separately </t>
    </r>
    <r>
      <rPr>
        <rFont val="Calibri"/>
        <b/>
        <i/>
        <color rgb="FF000000"/>
        <sz val="11.0"/>
      </rPr>
      <t xml:space="preserve">.and. </t>
    </r>
    <r>
      <rPr>
        <rFont val="Calibri"/>
        <color rgb="FF000000"/>
        <sz val="11.0"/>
      </rPr>
      <t xml:space="preserve">DNA sequenced separately </t>
    </r>
  </si>
  <si>
    <t>S320</t>
  </si>
  <si>
    <t>26GA3C5CP</t>
  </si>
  <si>
    <t>R+2-20_EMOSE1_C8</t>
  </si>
  <si>
    <r>
      <rPr>
        <rFont val="Cambria"/>
        <color theme="1"/>
        <sz val="11.0"/>
      </rPr>
      <t xml:space="preserve">filter extracted separately </t>
    </r>
    <r>
      <rPr>
        <rFont val="Calibri"/>
        <b/>
        <i/>
        <color rgb="FF000000"/>
        <sz val="11.0"/>
      </rPr>
      <t>.and.</t>
    </r>
    <r>
      <rPr>
        <rFont val="Calibri"/>
        <color rgb="FF000000"/>
        <sz val="11.0"/>
      </rPr>
      <t xml:space="preserve"> DNA sequenced separately </t>
    </r>
  </si>
  <si>
    <t>26GA3C5CQ</t>
  </si>
  <si>
    <t>R+2-20_EMOSE1_C9</t>
  </si>
  <si>
    <r>
      <rPr>
        <rFont val="Cambria"/>
        <color theme="1"/>
        <sz val="11.0"/>
      </rPr>
      <t xml:space="preserve">filter extracted separately </t>
    </r>
    <r>
      <rPr>
        <rFont val="Calibri"/>
        <b/>
        <i/>
        <color rgb="FF000000"/>
        <sz val="11.0"/>
      </rPr>
      <t>.and.</t>
    </r>
    <r>
      <rPr>
        <rFont val="Calibri"/>
        <color rgb="FF000000"/>
        <sz val="11.0"/>
      </rPr>
      <t xml:space="preserve"> DNA sequenced separately </t>
    </r>
  </si>
  <si>
    <t>26CF3CBDZ</t>
  </si>
  <si>
    <t>R+2-20_EMOSE1_D2</t>
  </si>
  <si>
    <r>
      <rPr>
        <rFont val="Cambria"/>
        <color theme="1"/>
        <sz val="11.0"/>
      </rPr>
      <t xml:space="preserve">filter extracted separately </t>
    </r>
    <r>
      <rPr>
        <rFont val="Calibri"/>
        <b/>
        <i/>
        <color rgb="FF000000"/>
        <sz val="11.0"/>
      </rPr>
      <t>.and.</t>
    </r>
    <r>
      <rPr>
        <rFont val="Calibri"/>
        <color rgb="FF000000"/>
        <sz val="11.0"/>
      </rPr>
      <t xml:space="preserve"> DNA sequenced separately </t>
    </r>
  </si>
  <si>
    <t>S0208</t>
  </si>
  <si>
    <t>100L</t>
  </si>
  <si>
    <t>filter&gt;filter&gt;filter</t>
  </si>
  <si>
    <t>no extraction yet</t>
  </si>
  <si>
    <t>single sample</t>
  </si>
  <si>
    <t>S0820</t>
  </si>
  <si>
    <t>S20</t>
  </si>
  <si>
    <t>R1</t>
  </si>
  <si>
    <t>26DE26GA7</t>
  </si>
  <si>
    <t>R+2-20_EMOSE1_C7</t>
  </si>
  <si>
    <r>
      <rPr>
        <rFont val="Cambria"/>
        <color theme="1"/>
        <sz val="11.0"/>
      </rPr>
      <t xml:space="preserve">filter extracted separately </t>
    </r>
    <r>
      <rPr>
        <rFont val="Calibri"/>
        <b/>
        <i/>
        <color theme="1"/>
        <sz val="11.0"/>
      </rPr>
      <t>.and.</t>
    </r>
    <r>
      <rPr>
        <rFont val="Calibri"/>
        <color theme="1"/>
        <sz val="11.0"/>
      </rPr>
      <t xml:space="preserve"> DNA sequenced separately </t>
    </r>
  </si>
  <si>
    <t>single sample used for the 3 replicates</t>
  </si>
  <si>
    <t>8x100L</t>
  </si>
  <si>
    <t>filter&gt;filter&gt;filtrate&gt;filter</t>
  </si>
  <si>
    <t>R00</t>
  </si>
  <si>
    <t>29SB1C5DY</t>
  </si>
  <si>
    <t>R+2-20_EMOSE2_C2</t>
  </si>
  <si>
    <t xml:space="preserve">replicate filters extracted separately .and. parts of the DNA from each replicate (200 ng each) are pooled (R01-R08) before sequencing </t>
  </si>
  <si>
    <t>pool of 8 samples: EMOSE_N010000386, EMOSE_N010000384, EMOSE_N010000383, EMOSE_N010000374, EMOSE_N010000375, EMOSE_N010000376, EMOSE_N010000377, EMOSE_N010000378</t>
  </si>
  <si>
    <t>29SB1C5E4</t>
  </si>
  <si>
    <t>R+2-20_EMOSE2_C3</t>
  </si>
  <si>
    <t>pool of 8 samples: EMOSE_N010000372, EMOSE_N010000405, EMOSE_N010000411, EMOSE_N010000340, EMOSE_N010000344, EMOSE_N010000346, EMOSE_N010000348, EMOSE_N010000350</t>
  </si>
  <si>
    <t>29SB1C5EB</t>
  </si>
  <si>
    <t>R+2-20_EMOSE2_C4</t>
  </si>
  <si>
    <t>pool of 8 samples: EMOSE_N010000373, EMOSE_N010000406, EMOSE_N010000412, EMOSE_N030000342, EMOSE_N010000345, EMOSE_N010000347, EMOSE_N010000349, EMOSE_N010000351</t>
  </si>
  <si>
    <t>26GA3C5CS</t>
  </si>
  <si>
    <t>R+2-20_EMOSE1_D6</t>
  </si>
  <si>
    <r>
      <rPr>
        <rFont val="Cambria"/>
        <color theme="1"/>
        <sz val="11.0"/>
      </rPr>
      <t xml:space="preserve">filter extracted separately </t>
    </r>
    <r>
      <rPr>
        <rFont val="Calibri"/>
        <b/>
        <i/>
        <color rgb="FF000000"/>
        <sz val="11.0"/>
      </rPr>
      <t>.and.</t>
    </r>
    <r>
      <rPr>
        <rFont val="Calibri"/>
        <color rgb="FF000000"/>
        <sz val="11.0"/>
      </rPr>
      <t xml:space="preserve"> DNA sequenced separately </t>
    </r>
  </si>
  <si>
    <t>26DE26GA8</t>
  </si>
  <si>
    <t>R+2-20_EMOSE1_D7</t>
  </si>
  <si>
    <r>
      <rPr>
        <rFont val="Cambria"/>
        <color theme="1"/>
        <sz val="11.0"/>
      </rPr>
      <t xml:space="preserve">filter extracted separately </t>
    </r>
    <r>
      <rPr>
        <rFont val="Calibri"/>
        <b/>
        <i/>
        <color rgb="FF000000"/>
        <sz val="11.0"/>
      </rPr>
      <t>.and.</t>
    </r>
    <r>
      <rPr>
        <rFont val="Calibri"/>
        <color rgb="FF000000"/>
        <sz val="11.0"/>
      </rPr>
      <t xml:space="preserve"> DNA sequenced separately </t>
    </r>
  </si>
  <si>
    <t>26DE26GA9</t>
  </si>
  <si>
    <t>R+2-20_EMOSE1_D8</t>
  </si>
  <si>
    <r>
      <rPr>
        <rFont val="Cambria"/>
        <color theme="1"/>
        <sz val="11.0"/>
      </rPr>
      <t xml:space="preserve">filter extracted separately </t>
    </r>
    <r>
      <rPr>
        <rFont val="Calibri"/>
        <b/>
        <i/>
        <color rgb="FF000000"/>
        <sz val="11.0"/>
      </rPr>
      <t>.and.</t>
    </r>
    <r>
      <rPr>
        <rFont val="Calibri"/>
        <color rgb="FF000000"/>
        <sz val="11.0"/>
      </rPr>
      <t xml:space="preserve"> DNA sequenced separately </t>
    </r>
  </si>
  <si>
    <t>26CF3CBDX</t>
  </si>
  <si>
    <t>R+2-20_EMOSE1_D3</t>
  </si>
  <si>
    <r>
      <rPr>
        <rFont val="Cambria"/>
        <color theme="1"/>
        <sz val="11.0"/>
      </rPr>
      <t xml:space="preserve">filter extracted separately </t>
    </r>
    <r>
      <rPr>
        <rFont val="Calibri"/>
        <b/>
        <i/>
        <color rgb="FF000000"/>
        <sz val="11.0"/>
      </rPr>
      <t xml:space="preserve">.and. </t>
    </r>
    <r>
      <rPr>
        <rFont val="Calibri"/>
        <color rgb="FF000000"/>
        <sz val="11.0"/>
      </rPr>
      <t xml:space="preserve">DNA sequenced separately </t>
    </r>
  </si>
  <si>
    <t>26CF3CBE0</t>
  </si>
  <si>
    <t>R+2-20_EMOSE1_D4</t>
  </si>
  <si>
    <r>
      <rPr>
        <rFont val="Cambria"/>
        <color theme="1"/>
        <sz val="11.0"/>
      </rPr>
      <t xml:space="preserve">filter extracted separately </t>
    </r>
    <r>
      <rPr>
        <rFont val="Calibri"/>
        <b/>
        <i/>
        <color rgb="FF000000"/>
        <sz val="11.0"/>
      </rPr>
      <t xml:space="preserve">.and. </t>
    </r>
    <r>
      <rPr>
        <rFont val="Calibri"/>
        <color rgb="FF000000"/>
        <sz val="11.0"/>
      </rPr>
      <t xml:space="preserve">DNA sequenced separately </t>
    </r>
  </si>
  <si>
    <t>26GA3C5CR</t>
  </si>
  <si>
    <t>R+2-20_EMOSE1_D5</t>
  </si>
  <si>
    <r>
      <rPr>
        <rFont val="Cambria"/>
        <color theme="1"/>
        <sz val="11.0"/>
      </rPr>
      <t xml:space="preserve">filter extracted separately </t>
    </r>
    <r>
      <rPr>
        <rFont val="Calibri"/>
        <b/>
        <i/>
        <color rgb="FF000000"/>
        <sz val="11.0"/>
      </rPr>
      <t xml:space="preserve">.and. </t>
    </r>
    <r>
      <rPr>
        <rFont val="Calibri"/>
        <color rgb="FF000000"/>
        <sz val="11.0"/>
      </rPr>
      <t xml:space="preserve">DNA sequenced separately </t>
    </r>
  </si>
  <si>
    <t>26CF3CBE1</t>
  </si>
  <si>
    <t>R+2-20_EMOSE1_D9</t>
  </si>
  <si>
    <r>
      <rPr>
        <rFont val="Cambria"/>
        <color theme="1"/>
        <sz val="11.0"/>
      </rPr>
      <t xml:space="preserve">filter extracted separately </t>
    </r>
    <r>
      <rPr>
        <rFont val="Calibri"/>
        <b/>
        <i/>
        <color rgb="FF000000"/>
        <sz val="11.0"/>
      </rPr>
      <t>.and.</t>
    </r>
    <r>
      <rPr>
        <rFont val="Calibri"/>
        <color rgb="FF000000"/>
        <sz val="11.0"/>
      </rPr>
      <t xml:space="preserve"> DNA sequenced separately </t>
    </r>
  </si>
  <si>
    <t>26DE26GAB</t>
  </si>
  <si>
    <t>R+2-20_EMOSE1_E2</t>
  </si>
  <si>
    <r>
      <rPr>
        <rFont val="Cambria"/>
        <color theme="1"/>
        <sz val="11.0"/>
      </rPr>
      <t xml:space="preserve">filter extracted separately </t>
    </r>
    <r>
      <rPr>
        <rFont val="Calibri"/>
        <b/>
        <i/>
        <color rgb="FF000000"/>
        <sz val="11.0"/>
      </rPr>
      <t>.and.</t>
    </r>
    <r>
      <rPr>
        <rFont val="Calibri"/>
        <color rgb="FF000000"/>
        <sz val="11.0"/>
      </rPr>
      <t xml:space="preserve"> DNA sequenced separately </t>
    </r>
  </si>
  <si>
    <t>26DE26GAC</t>
  </si>
  <si>
    <t>R+2-20_EMOSE1_E3</t>
  </si>
  <si>
    <r>
      <rPr>
        <rFont val="Cambria"/>
        <color theme="1"/>
        <sz val="11.0"/>
      </rPr>
      <t xml:space="preserve">filter extracted separately </t>
    </r>
    <r>
      <rPr>
        <rFont val="Calibri"/>
        <b/>
        <i/>
        <color rgb="FF000000"/>
        <sz val="11.0"/>
      </rPr>
      <t>.and.</t>
    </r>
    <r>
      <rPr>
        <rFont val="Calibri"/>
        <color rgb="FF000000"/>
        <sz val="11.0"/>
      </rPr>
      <t xml:space="preserve"> DNA sequenced separately </t>
    </r>
  </si>
  <si>
    <t>5x100L</t>
  </si>
  <si>
    <t>26MA162SI</t>
  </si>
  <si>
    <t>R+2-20_EMOSE2_B6</t>
  </si>
  <si>
    <t xml:space="preserve">replicate filters extracted separately .and. parts of the DNA from each replicate (200 ng each) are pooled (R01-R05) before sequencing </t>
  </si>
  <si>
    <t>pool of 5 samples: EMOSE_N010000374, EMOSE_N010000375, EMOSE_N010000376, EMOSE_N010000377, EMOSE_N010000378</t>
  </si>
  <si>
    <t>26ED10WHB</t>
  </si>
  <si>
    <r>
      <rPr>
        <rFont val="Cambria"/>
        <color theme="1"/>
        <sz val="11.0"/>
      </rPr>
      <t xml:space="preserve">filter extracted separately </t>
    </r>
    <r>
      <rPr>
        <rFont val="Calibri"/>
        <b/>
        <i/>
        <color rgb="FF000000"/>
        <sz val="11.0"/>
      </rPr>
      <t>.and.</t>
    </r>
    <r>
      <rPr>
        <rFont val="Calibri"/>
        <color rgb="FF000000"/>
        <sz val="11.0"/>
      </rPr>
      <t xml:space="preserve"> part of the DNA sequenced separately </t>
    </r>
    <r>
      <rPr>
        <rFont val="Calibri"/>
        <b/>
        <i/>
        <color rgb="FF000000"/>
        <sz val="11.0"/>
      </rPr>
      <t>.and.</t>
    </r>
    <r>
      <rPr>
        <rFont val="Calibri"/>
        <color rgb="FF000000"/>
        <sz val="11.0"/>
      </rPr>
      <t xml:space="preserve"> part of the DNA is pooled (R01-R05) before sequencing</t>
    </r>
  </si>
  <si>
    <t>26J83L0FX</t>
  </si>
  <si>
    <t>R+2-20_EMOSE1_F2</t>
  </si>
  <si>
    <r>
      <rPr>
        <rFont val="Cambria"/>
        <color theme="1"/>
        <sz val="11.0"/>
      </rPr>
      <t xml:space="preserve">filter extracted separately </t>
    </r>
    <r>
      <rPr>
        <rFont val="Calibri"/>
        <b/>
        <i/>
        <color rgb="FF000000"/>
        <sz val="11.0"/>
      </rPr>
      <t>.and.</t>
    </r>
    <r>
      <rPr>
        <rFont val="Calibri"/>
        <color rgb="FF000000"/>
        <sz val="11.0"/>
      </rPr>
      <t xml:space="preserve"> part of the DNA sequenced separately </t>
    </r>
    <r>
      <rPr>
        <rFont val="Calibri"/>
        <b/>
        <i/>
        <color rgb="FF000000"/>
        <sz val="11.0"/>
      </rPr>
      <t>.and.</t>
    </r>
    <r>
      <rPr>
        <rFont val="Calibri"/>
        <color rgb="FF000000"/>
        <sz val="11.0"/>
      </rPr>
      <t xml:space="preserve"> part of the DNA is pooled (R01-R05) before sequencing</t>
    </r>
  </si>
  <si>
    <t>26J83L0FY</t>
  </si>
  <si>
    <t>R+2-20_EMOSE1_F3</t>
  </si>
  <si>
    <r>
      <rPr>
        <rFont val="Cambria"/>
        <color theme="1"/>
        <sz val="11.0"/>
      </rPr>
      <t xml:space="preserve">filter extracted separately </t>
    </r>
    <r>
      <rPr>
        <rFont val="Calibri"/>
        <b/>
        <i/>
        <color rgb="FF000000"/>
        <sz val="11.0"/>
      </rPr>
      <t>.and.</t>
    </r>
    <r>
      <rPr>
        <rFont val="Calibri"/>
        <color rgb="FF000000"/>
        <sz val="11.0"/>
      </rPr>
      <t xml:space="preserve"> part of the DNA sequenced separately </t>
    </r>
    <r>
      <rPr>
        <rFont val="Calibri"/>
        <b/>
        <i/>
        <color rgb="FF000000"/>
        <sz val="11.0"/>
      </rPr>
      <t>.and.</t>
    </r>
    <r>
      <rPr>
        <rFont val="Calibri"/>
        <color rgb="FF000000"/>
        <sz val="11.0"/>
      </rPr>
      <t xml:space="preserve"> part of the DNA is pooled (R01-R05) before sequencing</t>
    </r>
  </si>
  <si>
    <t>R04</t>
  </si>
  <si>
    <t>26ED10WH8</t>
  </si>
  <si>
    <t>R+2-20_EMOSE1_B10</t>
  </si>
  <si>
    <r>
      <rPr>
        <rFont val="Calibri"/>
        <color theme="1"/>
        <sz val="11.0"/>
      </rPr>
      <t xml:space="preserve">filter extracted separately </t>
    </r>
    <r>
      <rPr>
        <rFont val="Calibri"/>
        <i/>
        <color theme="1"/>
        <sz val="11.0"/>
      </rPr>
      <t>.and.</t>
    </r>
    <r>
      <rPr>
        <rFont val="Calibri"/>
        <color theme="1"/>
        <sz val="11.0"/>
      </rPr>
      <t xml:space="preserve"> part of the DNA is pooled (R01-R05) before sequencing </t>
    </r>
  </si>
  <si>
    <t>R05</t>
  </si>
  <si>
    <t>26J83L0FZ</t>
  </si>
  <si>
    <t>R+2-20_EMOSE1_F5</t>
  </si>
  <si>
    <r>
      <rPr>
        <rFont val="Calibri"/>
        <color theme="1"/>
        <sz val="11.0"/>
      </rPr>
      <t xml:space="preserve">filter extracted separately </t>
    </r>
    <r>
      <rPr>
        <rFont val="Calibri"/>
        <i/>
        <color theme="1"/>
        <sz val="11.0"/>
      </rPr>
      <t>.and.</t>
    </r>
    <r>
      <rPr>
        <rFont val="Calibri"/>
        <color theme="1"/>
        <sz val="11.0"/>
      </rPr>
      <t xml:space="preserve"> part of the DNA is pooled (R01-R05) before sequencing </t>
    </r>
  </si>
  <si>
    <t>26MA16315</t>
  </si>
  <si>
    <t>R+2-20_EMOSE2_B5</t>
  </si>
  <si>
    <t>pool of 5 samples: EMOSE_N010000340, EMOSE_N010000344, EMOSE_N010000346, EMOSE_N010000348, EMOSE_N010000350</t>
  </si>
  <si>
    <t>26DE26GA6</t>
  </si>
  <si>
    <r>
      <rPr>
        <rFont val="Cambria"/>
        <color theme="1"/>
        <sz val="11.0"/>
      </rPr>
      <t xml:space="preserve">filter extracted separately </t>
    </r>
    <r>
      <rPr>
        <rFont val="Calibri"/>
        <b/>
        <i/>
        <color rgb="FF000000"/>
        <sz val="11.0"/>
      </rPr>
      <t>.and.</t>
    </r>
    <r>
      <rPr>
        <rFont val="Calibri"/>
        <color rgb="FF000000"/>
        <sz val="11.0"/>
      </rPr>
      <t xml:space="preserve"> part of the DNA sequenced separately </t>
    </r>
    <r>
      <rPr>
        <rFont val="Calibri"/>
        <b/>
        <i/>
        <color rgb="FF000000"/>
        <sz val="11.0"/>
      </rPr>
      <t>.and.</t>
    </r>
    <r>
      <rPr>
        <rFont val="Calibri"/>
        <color rgb="FF000000"/>
        <sz val="11.0"/>
      </rPr>
      <t xml:space="preserve"> part of the DNA is pooled (R01-R05) before sequencing</t>
    </r>
  </si>
  <si>
    <t>26GA3C5CU</t>
  </si>
  <si>
    <t>R+2-20_EMOSE1_E5</t>
  </si>
  <si>
    <r>
      <rPr>
        <rFont val="Cambria"/>
        <color theme="1"/>
        <sz val="11.0"/>
      </rPr>
      <t xml:space="preserve">filter extracted separately </t>
    </r>
    <r>
      <rPr>
        <rFont val="Calibri"/>
        <b/>
        <i/>
        <color rgb="FF000000"/>
        <sz val="11.0"/>
      </rPr>
      <t>.and.</t>
    </r>
    <r>
      <rPr>
        <rFont val="Calibri"/>
        <color rgb="FF000000"/>
        <sz val="11.0"/>
      </rPr>
      <t xml:space="preserve"> part of the DNA sequenced separately </t>
    </r>
    <r>
      <rPr>
        <rFont val="Calibri"/>
        <b/>
        <i/>
        <color rgb="FF000000"/>
        <sz val="11.0"/>
      </rPr>
      <t>.and.</t>
    </r>
    <r>
      <rPr>
        <rFont val="Calibri"/>
        <color rgb="FF000000"/>
        <sz val="11.0"/>
      </rPr>
      <t xml:space="preserve"> part of the DNA is pooled (R01-R05) before sequencing</t>
    </r>
  </si>
  <si>
    <t>!!! Black debris; Exceptionally long filtration time</t>
  </si>
  <si>
    <t>26GA3C5CV</t>
  </si>
  <si>
    <t>R+2-20_EMOSE1_E6</t>
  </si>
  <si>
    <r>
      <rPr>
        <rFont val="Calibri"/>
        <color rgb="FF000000"/>
        <sz val="11.0"/>
      </rPr>
      <t xml:space="preserve">filter extracted separately </t>
    </r>
    <r>
      <rPr>
        <rFont val="Calibri"/>
        <i/>
        <color rgb="FF000000"/>
        <sz val="11.0"/>
      </rPr>
      <t>.and.</t>
    </r>
    <r>
      <rPr>
        <rFont val="Calibri"/>
        <color rgb="FF000000"/>
        <sz val="11.0"/>
      </rPr>
      <t xml:space="preserve"> part of the DNA pooled (R01-R05) before sequencing </t>
    </r>
  </si>
  <si>
    <t>!!! Sequence this one separately instead... not done</t>
  </si>
  <si>
    <t>26J83L0FU</t>
  </si>
  <si>
    <t>R+2-20_EMOSE1_E7</t>
  </si>
  <si>
    <r>
      <rPr>
        <rFont val="Cambria"/>
        <color theme="1"/>
        <sz val="11.0"/>
      </rPr>
      <t xml:space="preserve">filter extracted separately </t>
    </r>
    <r>
      <rPr>
        <rFont val="Calibri"/>
        <b/>
        <i/>
        <color theme="1"/>
        <sz val="11.0"/>
      </rPr>
      <t>.and.</t>
    </r>
    <r>
      <rPr>
        <rFont val="Calibri"/>
        <color theme="1"/>
        <sz val="11.0"/>
      </rPr>
      <t xml:space="preserve"> part of the DNA sequenced separately </t>
    </r>
    <r>
      <rPr>
        <rFont val="Calibri"/>
        <b/>
        <i/>
        <color theme="1"/>
        <sz val="11.0"/>
      </rPr>
      <t>.and.</t>
    </r>
    <r>
      <rPr>
        <rFont val="Calibri"/>
        <color theme="1"/>
        <sz val="11.0"/>
      </rPr>
      <t xml:space="preserve"> part of the DNA is pooled (R01-R05) before sequencing</t>
    </r>
  </si>
  <si>
    <t>NOT Sequenced</t>
  </si>
  <si>
    <t>26J83L0FV</t>
  </si>
  <si>
    <t>R+2-20_EMOSE1_E8</t>
  </si>
  <si>
    <r>
      <rPr>
        <rFont val="Calibri"/>
        <color theme="1"/>
        <sz val="11.0"/>
      </rPr>
      <t xml:space="preserve">filter extracted separately </t>
    </r>
    <r>
      <rPr>
        <rFont val="Calibri"/>
        <i/>
        <color theme="1"/>
        <sz val="11.0"/>
      </rPr>
      <t>.and.</t>
    </r>
    <r>
      <rPr>
        <rFont val="Calibri"/>
        <color theme="1"/>
        <sz val="11.0"/>
      </rPr>
      <t xml:space="preserve"> part of the DNA pooled (R01-R05) before sequencing </t>
    </r>
  </si>
  <si>
    <t>26MA162S8</t>
  </si>
  <si>
    <t>R+2-20_EMOSE2_B7</t>
  </si>
  <si>
    <t>pool of 5 samples: EMOSE_N030000342, EMOSE_N010000345, EMOSE_N010000347, EMOSE_N010000349, EMOSE_N010000351</t>
  </si>
  <si>
    <t>2x50L</t>
  </si>
  <si>
    <t>26J83L0G0</t>
  </si>
  <si>
    <t>R+2-20_EMOSE1_F6</t>
  </si>
  <si>
    <r>
      <rPr>
        <rFont val="Cambria"/>
        <color theme="1"/>
        <sz val="11.0"/>
      </rPr>
      <t>R01 filters are pooled before extraction</t>
    </r>
    <r>
      <rPr>
        <rFont val="Calibri"/>
        <i/>
        <color rgb="FF000000"/>
        <sz val="11.0"/>
      </rPr>
      <t xml:space="preserve"> .and.</t>
    </r>
    <r>
      <rPr>
        <rFont val="Calibri"/>
        <color rgb="FF000000"/>
        <sz val="11.0"/>
      </rPr>
      <t xml:space="preserve"> part of the DNA sequenced separately</t>
    </r>
    <r>
      <rPr>
        <rFont val="Calibri"/>
        <i/>
        <color rgb="FF000000"/>
        <sz val="11.0"/>
      </rPr>
      <t xml:space="preserve"> .and. </t>
    </r>
    <r>
      <rPr>
        <rFont val="Calibri"/>
        <color rgb="FF000000"/>
        <sz val="11.0"/>
      </rPr>
      <t>part of the DNA is pooled (R01-R05) before sequencing</t>
    </r>
  </si>
  <si>
    <t>single sample, pool of 2 filters: EMOSE_N010000342, EMOSE_N010000680</t>
  </si>
  <si>
    <t>R01 filters are pooled before extraction</t>
  </si>
  <si>
    <t xml:space="preserve">single filter, part of a single sample </t>
  </si>
  <si>
    <t>26J83L0G1</t>
  </si>
  <si>
    <t>R+2-20_EMOSE1_F7</t>
  </si>
  <si>
    <r>
      <rPr>
        <rFont val="Cambria"/>
        <color theme="1"/>
        <sz val="11.0"/>
      </rPr>
      <t xml:space="preserve">filter extracted separately </t>
    </r>
    <r>
      <rPr>
        <rFont val="Calibri"/>
        <b/>
        <i/>
        <color rgb="FF000000"/>
        <sz val="11.0"/>
      </rPr>
      <t>.and.</t>
    </r>
    <r>
      <rPr>
        <rFont val="Calibri"/>
        <color rgb="FF000000"/>
        <sz val="11.0"/>
      </rPr>
      <t xml:space="preserve"> part of the DNA sequenced separately </t>
    </r>
    <r>
      <rPr>
        <rFont val="Calibri"/>
        <b/>
        <i/>
        <color rgb="FF000000"/>
        <sz val="11.0"/>
      </rPr>
      <t>.and.</t>
    </r>
    <r>
      <rPr>
        <rFont val="Calibri"/>
        <color rgb="FF000000"/>
        <sz val="11.0"/>
      </rPr>
      <t xml:space="preserve"> part of the DNA is pooled (R01-R05) before sequencing</t>
    </r>
  </si>
  <si>
    <t>26KC3AC1Y</t>
  </si>
  <si>
    <t>R+2-20_EMOSE1_F8</t>
  </si>
  <si>
    <r>
      <rPr>
        <rFont val="Calibri"/>
        <color rgb="FF000000"/>
        <sz val="11.0"/>
      </rPr>
      <t>filter extracted separately</t>
    </r>
    <r>
      <rPr>
        <rFont val="Calibri"/>
        <b/>
        <color rgb="FF000000"/>
        <sz val="11.0"/>
      </rPr>
      <t xml:space="preserve"> </t>
    </r>
    <r>
      <rPr>
        <rFont val="Calibri"/>
        <b/>
        <i/>
        <color rgb="FF000000"/>
        <sz val="11.0"/>
      </rPr>
      <t>.and.</t>
    </r>
    <r>
      <rPr>
        <rFont val="Calibri"/>
        <b/>
        <color rgb="FF000000"/>
        <sz val="11.0"/>
      </rPr>
      <t xml:space="preserve"> </t>
    </r>
    <r>
      <rPr>
        <rFont val="Calibri"/>
        <color rgb="FF000000"/>
        <sz val="11.0"/>
      </rPr>
      <t xml:space="preserve">part of the DNA is pooled (R01-R05) before sequencing </t>
    </r>
  </si>
  <si>
    <t>26KC3AC1Z</t>
  </si>
  <si>
    <t>R+2-20_EMOSE1_F9</t>
  </si>
  <si>
    <r>
      <rPr>
        <rFont val="Cambria"/>
        <color theme="1"/>
        <sz val="11.0"/>
      </rPr>
      <t xml:space="preserve">filter extracted separately </t>
    </r>
    <r>
      <rPr>
        <rFont val="Calibri"/>
        <b/>
        <i/>
        <color theme="1"/>
        <sz val="11.0"/>
      </rPr>
      <t>.and.</t>
    </r>
    <r>
      <rPr>
        <rFont val="Calibri"/>
        <color theme="1"/>
        <sz val="11.0"/>
      </rPr>
      <t xml:space="preserve"> part of the DNA sequenced separately </t>
    </r>
    <r>
      <rPr>
        <rFont val="Calibri"/>
        <b/>
        <i/>
        <color theme="1"/>
        <sz val="11.0"/>
      </rPr>
      <t>.and.</t>
    </r>
    <r>
      <rPr>
        <rFont val="Calibri"/>
        <color theme="1"/>
        <sz val="11.0"/>
      </rPr>
      <t xml:space="preserve"> part of the DNA is pooled (R01-R05) before sequencing</t>
    </r>
  </si>
  <si>
    <t>26KC3AC20</t>
  </si>
  <si>
    <t>R+2-20_EMOSE1_G2</t>
  </si>
  <si>
    <r>
      <rPr>
        <rFont val="Calibri"/>
        <color theme="1"/>
        <sz val="11.0"/>
      </rPr>
      <t xml:space="preserve">filter extracted separately </t>
    </r>
    <r>
      <rPr>
        <rFont val="Calibri"/>
        <i/>
        <color theme="1"/>
        <sz val="11.0"/>
      </rPr>
      <t>.and.</t>
    </r>
    <r>
      <rPr>
        <rFont val="Calibri"/>
        <color theme="1"/>
        <sz val="11.0"/>
      </rPr>
      <t xml:space="preserve"> part of the DNA is pooled (R01-R05) before sequencing </t>
    </r>
  </si>
  <si>
    <t>10x100L</t>
  </si>
  <si>
    <t>26N94422T</t>
  </si>
  <si>
    <t>R+2-20_EMOSE2_B9</t>
  </si>
  <si>
    <t xml:space="preserve">replicate filters extracted separately .and. parts of the DNA from each replicate (200 ng each) are pooled (R01-R10) before sequencing </t>
  </si>
  <si>
    <t>pool of 10 samples: EMOSE_N010000704, EMOSE_N010000705, EMOSE_N010000706, EMOSE_N010000707, EMOSE_N010000708, EMOSE_N010000709, EMOSE_N010000710, EMOSE_N010000717, EMOSE_N010000712, EMOSE_N010000713</t>
  </si>
  <si>
    <t>26LA5IE6S</t>
  </si>
  <si>
    <t>R+2-20_EMOSE1_H6</t>
  </si>
  <si>
    <r>
      <rPr>
        <rFont val="Calibri"/>
        <color theme="1"/>
        <sz val="11.0"/>
      </rPr>
      <t xml:space="preserve">filter extracted separately </t>
    </r>
    <r>
      <rPr>
        <rFont val="Calibri"/>
        <i/>
        <color theme="1"/>
        <sz val="11.0"/>
      </rPr>
      <t>.and.</t>
    </r>
    <r>
      <rPr>
        <rFont val="Calibri"/>
        <color theme="1"/>
        <sz val="11.0"/>
      </rPr>
      <t xml:space="preserve"> part of the DNA is pooled (R01-R10) before sequencing </t>
    </r>
  </si>
  <si>
    <t>26LA5IE6U</t>
  </si>
  <si>
    <t>R+2-20_EMOSE1_H7</t>
  </si>
  <si>
    <r>
      <rPr>
        <rFont val="Calibri"/>
        <color theme="1"/>
        <sz val="11.0"/>
      </rPr>
      <t xml:space="preserve">filter extracted separately </t>
    </r>
    <r>
      <rPr>
        <rFont val="Calibri"/>
        <i/>
        <color theme="1"/>
        <sz val="11.0"/>
      </rPr>
      <t>.and.</t>
    </r>
    <r>
      <rPr>
        <rFont val="Calibri"/>
        <color theme="1"/>
        <sz val="11.0"/>
      </rPr>
      <t xml:space="preserve"> part of the DNA is pooled (R01-R10) before sequencing </t>
    </r>
  </si>
  <si>
    <t>26LA5IE6V</t>
  </si>
  <si>
    <t>R+2-20_EMOSE1_H8</t>
  </si>
  <si>
    <r>
      <rPr>
        <rFont val="Calibri"/>
        <color theme="1"/>
        <sz val="11.0"/>
      </rPr>
      <t xml:space="preserve">filter extracted separately </t>
    </r>
    <r>
      <rPr>
        <rFont val="Calibri"/>
        <i/>
        <color theme="1"/>
        <sz val="11.0"/>
      </rPr>
      <t>.and.</t>
    </r>
    <r>
      <rPr>
        <rFont val="Calibri"/>
        <color theme="1"/>
        <sz val="11.0"/>
      </rPr>
      <t xml:space="preserve"> part of the DNA is pooled (R01-R10) before sequencing </t>
    </r>
  </si>
  <si>
    <t>26LA5IE6W</t>
  </si>
  <si>
    <t>R+2-20_EMOSE1_H9</t>
  </si>
  <si>
    <r>
      <rPr>
        <rFont val="Calibri"/>
        <color theme="1"/>
        <sz val="11.0"/>
      </rPr>
      <t xml:space="preserve">filter extracted separately </t>
    </r>
    <r>
      <rPr>
        <rFont val="Calibri"/>
        <i/>
        <color theme="1"/>
        <sz val="11.0"/>
      </rPr>
      <t>.and.</t>
    </r>
    <r>
      <rPr>
        <rFont val="Calibri"/>
        <color theme="1"/>
        <sz val="11.0"/>
      </rPr>
      <t xml:space="preserve"> part of the DNA is pooled (R01-R10) before sequencing </t>
    </r>
  </si>
  <si>
    <t>26LA5IE6X</t>
  </si>
  <si>
    <t>R+2-20_EMOSE1_I2</t>
  </si>
  <si>
    <r>
      <rPr>
        <rFont val="Calibri"/>
        <color theme="1"/>
        <sz val="11.0"/>
      </rPr>
      <t xml:space="preserve">filter extracted separately </t>
    </r>
    <r>
      <rPr>
        <rFont val="Calibri"/>
        <i/>
        <color theme="1"/>
        <sz val="11.0"/>
      </rPr>
      <t>.and.</t>
    </r>
    <r>
      <rPr>
        <rFont val="Calibri"/>
        <color theme="1"/>
        <sz val="11.0"/>
      </rPr>
      <t xml:space="preserve"> part of the DNA is pooled (R01-R10) before sequencing </t>
    </r>
  </si>
  <si>
    <t>R06</t>
  </si>
  <si>
    <t>26LA5IE6Y</t>
  </si>
  <si>
    <t>R+2-20_EMOSE1_I3</t>
  </si>
  <si>
    <r>
      <rPr>
        <rFont val="Calibri"/>
        <color theme="1"/>
        <sz val="11.0"/>
      </rPr>
      <t xml:space="preserve">filter extracted separately </t>
    </r>
    <r>
      <rPr>
        <rFont val="Calibri"/>
        <i/>
        <color theme="1"/>
        <sz val="11.0"/>
      </rPr>
      <t>.and.</t>
    </r>
    <r>
      <rPr>
        <rFont val="Calibri"/>
        <color theme="1"/>
        <sz val="11.0"/>
      </rPr>
      <t xml:space="preserve"> part of the DNA is pooled (R01-R10) before sequencing </t>
    </r>
  </si>
  <si>
    <t>R07</t>
  </si>
  <si>
    <t>26MA4733W</t>
  </si>
  <si>
    <t>R+2-20_EMOSE1_I4</t>
  </si>
  <si>
    <r>
      <rPr>
        <rFont val="Calibri"/>
        <color theme="1"/>
        <sz val="11.0"/>
      </rPr>
      <t xml:space="preserve">filter extracted separately </t>
    </r>
    <r>
      <rPr>
        <rFont val="Calibri"/>
        <i/>
        <color theme="1"/>
        <sz val="11.0"/>
      </rPr>
      <t>.and.</t>
    </r>
    <r>
      <rPr>
        <rFont val="Calibri"/>
        <color theme="1"/>
        <sz val="11.0"/>
      </rPr>
      <t xml:space="preserve"> part of the DNA is pooled (R01-R10) before sequencing </t>
    </r>
  </si>
  <si>
    <t>R08</t>
  </si>
  <si>
    <t>26MA4733X</t>
  </si>
  <si>
    <t>R+2-20_EMOSE1_I5</t>
  </si>
  <si>
    <r>
      <rPr>
        <rFont val="Calibri"/>
        <color theme="1"/>
        <sz val="11.0"/>
      </rPr>
      <t xml:space="preserve">filter extracted separately </t>
    </r>
    <r>
      <rPr>
        <rFont val="Calibri"/>
        <i/>
        <color theme="1"/>
        <sz val="11.0"/>
      </rPr>
      <t>.and.</t>
    </r>
    <r>
      <rPr>
        <rFont val="Calibri"/>
        <color theme="1"/>
        <sz val="11.0"/>
      </rPr>
      <t xml:space="preserve"> part of the DNA is pooled (R01-R10) before sequencing </t>
    </r>
  </si>
  <si>
    <t>R09</t>
  </si>
  <si>
    <t>26MA4733Y</t>
  </si>
  <si>
    <t>R+2-20_EMOSE1_I6</t>
  </si>
  <si>
    <r>
      <rPr>
        <rFont val="Calibri"/>
        <color theme="1"/>
        <sz val="11.0"/>
      </rPr>
      <t xml:space="preserve">filter extracted separately </t>
    </r>
    <r>
      <rPr>
        <rFont val="Calibri"/>
        <i/>
        <color theme="1"/>
        <sz val="11.0"/>
      </rPr>
      <t>.and.</t>
    </r>
    <r>
      <rPr>
        <rFont val="Calibri"/>
        <color theme="1"/>
        <sz val="11.0"/>
      </rPr>
      <t xml:space="preserve"> part of the DNA is pooled (R01-R10) before sequencing </t>
    </r>
  </si>
  <si>
    <t>R10</t>
  </si>
  <si>
    <t>26MA4733Z</t>
  </si>
  <si>
    <t>R+2-20_EMOSE1_I7</t>
  </si>
  <si>
    <r>
      <rPr>
        <rFont val="Calibri"/>
        <color theme="1"/>
        <sz val="11.0"/>
      </rPr>
      <t xml:space="preserve">filter extracted separately </t>
    </r>
    <r>
      <rPr>
        <rFont val="Calibri"/>
        <i/>
        <color theme="1"/>
        <sz val="11.0"/>
      </rPr>
      <t>.and.</t>
    </r>
    <r>
      <rPr>
        <rFont val="Calibri"/>
        <color theme="1"/>
        <sz val="11.0"/>
      </rPr>
      <t xml:space="preserve"> part of the DNA is pooled (R01-R10) before sequencing </t>
    </r>
  </si>
  <si>
    <t>R11</t>
  </si>
  <si>
    <t>26MA47340</t>
  </si>
  <si>
    <t>R+2-20_EMOSE1_I8</t>
  </si>
  <si>
    <r>
      <rPr>
        <rFont val="Calibri"/>
        <color rgb="FF000000"/>
        <sz val="11.0"/>
      </rPr>
      <t xml:space="preserve">filter extracted separately </t>
    </r>
    <r>
      <rPr>
        <rFont val="Calibri"/>
        <i/>
        <color rgb="FF000000"/>
        <sz val="11.0"/>
      </rPr>
      <t>.and.</t>
    </r>
    <r>
      <rPr>
        <rFont val="Calibri"/>
        <color rgb="FF000000"/>
        <sz val="11.0"/>
      </rPr>
      <t xml:space="preserve"> DNA is sequenced separately</t>
    </r>
  </si>
  <si>
    <t>R12</t>
  </si>
  <si>
    <t>26MA162SJ</t>
  </si>
  <si>
    <t>R+2-20_EMOSE2_B8</t>
  </si>
  <si>
    <r>
      <rPr>
        <rFont val="Calibri"/>
        <color rgb="FF000000"/>
        <sz val="11.0"/>
      </rPr>
      <t>replicate filters extracted separately</t>
    </r>
    <r>
      <rPr>
        <rFont val="Calibri"/>
        <b/>
        <color rgb="FF000000"/>
        <sz val="11.0"/>
      </rPr>
      <t xml:space="preserve"> </t>
    </r>
    <r>
      <rPr>
        <rFont val="Calibri"/>
        <b/>
        <i/>
        <color rgb="FF000000"/>
        <sz val="11.0"/>
      </rPr>
      <t>.and.</t>
    </r>
    <r>
      <rPr>
        <rFont val="Calibri"/>
        <b/>
        <color rgb="FF000000"/>
        <sz val="11.0"/>
      </rPr>
      <t xml:space="preserve"> </t>
    </r>
    <r>
      <rPr>
        <rFont val="Calibri"/>
        <color rgb="FF000000"/>
        <sz val="11.0"/>
      </rPr>
      <t xml:space="preserve">parts of the DNA from each replicate are pooled (R01-R10) before sequencing </t>
    </r>
  </si>
  <si>
    <t>pool of 10 samples:  EMOSE_N010000684, EMOSE_N010000686, EMOSE_N010000688, EMOSE_N010000692, EMOSE_N010000690, EMOSE_N010000694, EMOSE_N030000828, EMOSE_N010000698, EMOSE_N010000700, EMOSE_N010000702</t>
  </si>
  <si>
    <t>26KC3AC21</t>
  </si>
  <si>
    <t>R+2-20_EMOSE1_G3</t>
  </si>
  <si>
    <r>
      <rPr>
        <rFont val="Calibri"/>
        <color theme="1"/>
        <sz val="11.0"/>
      </rPr>
      <t xml:space="preserve">filter extracted separately </t>
    </r>
    <r>
      <rPr>
        <rFont val="Calibri"/>
        <i/>
        <color theme="1"/>
        <sz val="11.0"/>
      </rPr>
      <t>.and.</t>
    </r>
    <r>
      <rPr>
        <rFont val="Calibri"/>
        <color theme="1"/>
        <sz val="11.0"/>
      </rPr>
      <t xml:space="preserve"> part of the DNA is pooled (R01-R10) before sequencing </t>
    </r>
  </si>
  <si>
    <t>26ED10WH7</t>
  </si>
  <si>
    <t>R+2-20_EMOSE1_G4</t>
  </si>
  <si>
    <r>
      <rPr>
        <rFont val="Calibri"/>
        <color theme="1"/>
        <sz val="11.0"/>
      </rPr>
      <t xml:space="preserve">filter extracted separately </t>
    </r>
    <r>
      <rPr>
        <rFont val="Calibri"/>
        <i/>
        <color theme="1"/>
        <sz val="11.0"/>
      </rPr>
      <t>.and.</t>
    </r>
    <r>
      <rPr>
        <rFont val="Calibri"/>
        <color theme="1"/>
        <sz val="11.0"/>
      </rPr>
      <t xml:space="preserve"> part of the DNA is pooled (R01-R10) before sequencing </t>
    </r>
  </si>
  <si>
    <t>26ED10WH6</t>
  </si>
  <si>
    <t>R+2-20_EMOSE1_G5</t>
  </si>
  <si>
    <r>
      <rPr>
        <rFont val="Calibri"/>
        <color theme="1"/>
        <sz val="11.0"/>
      </rPr>
      <t xml:space="preserve">filter extracted separately </t>
    </r>
    <r>
      <rPr>
        <rFont val="Calibri"/>
        <i/>
        <color theme="1"/>
        <sz val="11.0"/>
      </rPr>
      <t>.and.</t>
    </r>
    <r>
      <rPr>
        <rFont val="Calibri"/>
        <color theme="1"/>
        <sz val="11.0"/>
      </rPr>
      <t xml:space="preserve"> part of the DNA is pooled (R01-R10) before sequencing </t>
    </r>
  </si>
  <si>
    <t>26ED10WH5</t>
  </si>
  <si>
    <t>R+2-20_EMOSE1_G6</t>
  </si>
  <si>
    <r>
      <rPr>
        <rFont val="Calibri"/>
        <color theme="1"/>
        <sz val="11.0"/>
      </rPr>
      <t xml:space="preserve">filter extracted separately </t>
    </r>
    <r>
      <rPr>
        <rFont val="Calibri"/>
        <i/>
        <color theme="1"/>
        <sz val="11.0"/>
      </rPr>
      <t>.and.</t>
    </r>
    <r>
      <rPr>
        <rFont val="Calibri"/>
        <color theme="1"/>
        <sz val="11.0"/>
      </rPr>
      <t xml:space="preserve"> part of the DNA is pooled (R01-R10) before sequencing </t>
    </r>
  </si>
  <si>
    <t>26ED10WH3</t>
  </si>
  <si>
    <t>R+2-20_EMOSE1_G7</t>
  </si>
  <si>
    <r>
      <rPr>
        <rFont val="Calibri"/>
        <color theme="1"/>
        <sz val="11.0"/>
      </rPr>
      <t xml:space="preserve">filter extracted separately </t>
    </r>
    <r>
      <rPr>
        <rFont val="Calibri"/>
        <i/>
        <color theme="1"/>
        <sz val="11.0"/>
      </rPr>
      <t>.and.</t>
    </r>
    <r>
      <rPr>
        <rFont val="Calibri"/>
        <color theme="1"/>
        <sz val="11.0"/>
      </rPr>
      <t xml:space="preserve"> part of the DNA is pooled (R01-R10) before sequencing </t>
    </r>
  </si>
  <si>
    <t>26KC3AC23</t>
  </si>
  <si>
    <t>R+2-20_EMOSE1_G8</t>
  </si>
  <si>
    <r>
      <rPr>
        <rFont val="Calibri"/>
        <color theme="1"/>
        <sz val="11.0"/>
      </rPr>
      <t xml:space="preserve">filter extracted separately </t>
    </r>
    <r>
      <rPr>
        <rFont val="Calibri"/>
        <i/>
        <color theme="1"/>
        <sz val="11.0"/>
      </rPr>
      <t>.and.</t>
    </r>
    <r>
      <rPr>
        <rFont val="Calibri"/>
        <color theme="1"/>
        <sz val="11.0"/>
      </rPr>
      <t xml:space="preserve"> part of the DNA is pooled (R01-R10) before sequencing </t>
    </r>
  </si>
  <si>
    <t>26KC3AC24</t>
  </si>
  <si>
    <t>R+2-20_EMOSE1_G9</t>
  </si>
  <si>
    <r>
      <rPr>
        <rFont val="Cambria"/>
        <color theme="1"/>
        <sz val="11.0"/>
      </rPr>
      <t>R07 filters are pooled before extraction</t>
    </r>
    <r>
      <rPr>
        <rFont val="Calibri"/>
        <i/>
        <color theme="1"/>
        <sz val="11.0"/>
      </rPr>
      <t xml:space="preserve"> .and.</t>
    </r>
    <r>
      <rPr>
        <rFont val="Calibri"/>
        <color theme="1"/>
        <sz val="11.0"/>
      </rPr>
      <t xml:space="preserve"> part of the DNA sequenced separately</t>
    </r>
    <r>
      <rPr>
        <rFont val="Calibri"/>
        <i/>
        <color theme="1"/>
        <sz val="11.0"/>
      </rPr>
      <t xml:space="preserve"> .and. </t>
    </r>
    <r>
      <rPr>
        <rFont val="Calibri"/>
        <color theme="1"/>
        <sz val="11.0"/>
      </rPr>
      <t>part of the DNA is pooled (R01-R10) before sequencing</t>
    </r>
  </si>
  <si>
    <t>single sample, pool of 3 filters: EMOSE_N010000828, EMOSE_N010000696, EMOSE_N010000832</t>
  </si>
  <si>
    <t>R07 filters are pooled before extraction</t>
  </si>
  <si>
    <t>26KC3AC25</t>
  </si>
  <si>
    <t>R+2-20_EMOSE1_H2</t>
  </si>
  <si>
    <r>
      <rPr>
        <rFont val="Calibri"/>
        <color theme="1"/>
        <sz val="11.0"/>
      </rPr>
      <t xml:space="preserve">filter extracted separately </t>
    </r>
    <r>
      <rPr>
        <rFont val="Calibri"/>
        <i/>
        <color theme="1"/>
        <sz val="11.0"/>
      </rPr>
      <t>.and.</t>
    </r>
    <r>
      <rPr>
        <rFont val="Calibri"/>
        <color theme="1"/>
        <sz val="11.0"/>
      </rPr>
      <t xml:space="preserve"> part of the DNA is pooled (R01-R10) before sequencing </t>
    </r>
  </si>
  <si>
    <t>26ED10WH9</t>
  </si>
  <si>
    <t>R+2-20_EMOSE1_H3</t>
  </si>
  <si>
    <r>
      <rPr>
        <rFont val="Calibri"/>
        <color theme="1"/>
        <sz val="11.0"/>
      </rPr>
      <t xml:space="preserve">filter extracted separately </t>
    </r>
    <r>
      <rPr>
        <rFont val="Calibri"/>
        <i/>
        <color theme="1"/>
        <sz val="11.0"/>
      </rPr>
      <t>.and.</t>
    </r>
    <r>
      <rPr>
        <rFont val="Calibri"/>
        <color theme="1"/>
        <sz val="11.0"/>
      </rPr>
      <t xml:space="preserve"> part of the DNA is pooled (R01-R10) before sequencing </t>
    </r>
  </si>
  <si>
    <t>26KC3AC26</t>
  </si>
  <si>
    <t>R+2-20_EMOSE1_H4</t>
  </si>
  <si>
    <r>
      <rPr>
        <rFont val="Calibri"/>
        <color theme="1"/>
        <sz val="11.0"/>
      </rPr>
      <t xml:space="preserve">filter extracted separately </t>
    </r>
    <r>
      <rPr>
        <rFont val="Calibri"/>
        <i/>
        <color theme="1"/>
        <sz val="11.0"/>
      </rPr>
      <t>.and.</t>
    </r>
    <r>
      <rPr>
        <rFont val="Calibri"/>
        <color theme="1"/>
        <sz val="11.0"/>
      </rPr>
      <t xml:space="preserve"> part of the DNA is pooled (R01-R10) before sequencing </t>
    </r>
  </si>
  <si>
    <t>26LA5IE6R</t>
  </si>
  <si>
    <t>R+2-20_EMOSE1_H5</t>
  </si>
  <si>
    <r>
      <rPr>
        <rFont val="Cambria"/>
        <color theme="1"/>
        <sz val="11.0"/>
      </rPr>
      <t>R11 &amp; R12 filters are pooled before extraction</t>
    </r>
    <r>
      <rPr>
        <rFont val="Calibri"/>
        <i/>
        <color rgb="FF000000"/>
        <sz val="11.0"/>
      </rPr>
      <t xml:space="preserve"> .and.</t>
    </r>
    <r>
      <rPr>
        <rFont val="Calibri"/>
        <color rgb="FF000000"/>
        <sz val="11.0"/>
      </rPr>
      <t xml:space="preserve"> DNA is sequenced separately</t>
    </r>
  </si>
  <si>
    <t>single sample, pool of 2 filters: EMOSE_N010000829, EMOSE_N010000831</t>
  </si>
  <si>
    <t>R11 &amp; R12 filters are pooled before extraction</t>
  </si>
  <si>
    <t>26NA3MRB1</t>
  </si>
  <si>
    <r>
      <rPr>
        <rFont val="Calibri"/>
        <color rgb="FF000000"/>
        <sz val="11.0"/>
      </rPr>
      <t>replicate filters extracted separately</t>
    </r>
    <r>
      <rPr>
        <rFont val="Calibri"/>
        <b/>
        <color rgb="FF000000"/>
        <sz val="11.0"/>
      </rPr>
      <t xml:space="preserve"> </t>
    </r>
    <r>
      <rPr>
        <rFont val="Calibri"/>
        <b/>
        <i/>
        <color rgb="FF000000"/>
        <sz val="11.0"/>
      </rPr>
      <t>.and.</t>
    </r>
    <r>
      <rPr>
        <rFont val="Calibri"/>
        <b/>
        <color rgb="FF000000"/>
        <sz val="11.0"/>
      </rPr>
      <t xml:space="preserve"> </t>
    </r>
    <r>
      <rPr>
        <rFont val="Calibri"/>
        <color rgb="FF000000"/>
        <sz val="11.0"/>
      </rPr>
      <t xml:space="preserve">parts of the DNA from each replicate are pooled (R01-R10) before sequencing </t>
    </r>
  </si>
  <si>
    <t>pool of 10 samples:  EMOSE_N010000685, EMOSE_N010000687, EMOSE_N010000689, EMOSE_N010000691, EMOSE_N010000693, EMOSE_N010000695, EMOSE_N010000697, EMOSE_N010000699, EMOSE_N010000701, EMOSE_N010000703</t>
  </si>
  <si>
    <t>26MA47341</t>
  </si>
  <si>
    <t>R+2-20_EMOSE1_I9</t>
  </si>
  <si>
    <r>
      <rPr>
        <rFont val="Calibri"/>
        <color theme="1"/>
        <sz val="11.0"/>
      </rPr>
      <t xml:space="preserve">filter extracted separately </t>
    </r>
    <r>
      <rPr>
        <rFont val="Calibri"/>
        <i/>
        <color theme="1"/>
        <sz val="11.0"/>
      </rPr>
      <t>.and.</t>
    </r>
    <r>
      <rPr>
        <rFont val="Calibri"/>
        <color theme="1"/>
        <sz val="11.0"/>
      </rPr>
      <t xml:space="preserve"> part of the DNA is pooled (R01-R10) before sequencing </t>
    </r>
  </si>
  <si>
    <t>26MA47343</t>
  </si>
  <si>
    <t>R+2-20_EMOSE1_J2</t>
  </si>
  <si>
    <r>
      <rPr>
        <rFont val="Calibri"/>
        <color theme="1"/>
        <sz val="11.0"/>
      </rPr>
      <t xml:space="preserve">filter extracted separately </t>
    </r>
    <r>
      <rPr>
        <rFont val="Calibri"/>
        <i/>
        <color theme="1"/>
        <sz val="11.0"/>
      </rPr>
      <t>.and.</t>
    </r>
    <r>
      <rPr>
        <rFont val="Calibri"/>
        <color theme="1"/>
        <sz val="11.0"/>
      </rPr>
      <t xml:space="preserve"> part of the DNA is pooled (R01-R10) before sequencing </t>
    </r>
  </si>
  <si>
    <t>26MA47344</t>
  </si>
  <si>
    <t>R+2-20_EMOSE1_J3</t>
  </si>
  <si>
    <r>
      <rPr>
        <rFont val="Calibri"/>
        <color theme="1"/>
        <sz val="11.0"/>
      </rPr>
      <t xml:space="preserve">filter extracted separately </t>
    </r>
    <r>
      <rPr>
        <rFont val="Calibri"/>
        <i/>
        <color theme="1"/>
        <sz val="11.0"/>
      </rPr>
      <t>.and.</t>
    </r>
    <r>
      <rPr>
        <rFont val="Calibri"/>
        <color theme="1"/>
        <sz val="11.0"/>
      </rPr>
      <t xml:space="preserve"> part of the DNA is pooled (R01-R10) before sequencing </t>
    </r>
  </si>
  <si>
    <t>26NB2EBNR</t>
  </si>
  <si>
    <t>R+2-20_EMOSE1_J4</t>
  </si>
  <si>
    <r>
      <rPr>
        <rFont val="Calibri"/>
        <color theme="1"/>
        <sz val="11.0"/>
      </rPr>
      <t xml:space="preserve">filter extracted separately </t>
    </r>
    <r>
      <rPr>
        <rFont val="Calibri"/>
        <i/>
        <color theme="1"/>
        <sz val="11.0"/>
      </rPr>
      <t>.and.</t>
    </r>
    <r>
      <rPr>
        <rFont val="Calibri"/>
        <color theme="1"/>
        <sz val="11.0"/>
      </rPr>
      <t xml:space="preserve"> part of the DNA is pooled (R01-R10) before sequencing </t>
    </r>
  </si>
  <si>
    <t>26NB2EBNS</t>
  </si>
  <si>
    <t>R+2-20_EMOSE1_J5</t>
  </si>
  <si>
    <r>
      <rPr>
        <rFont val="Calibri"/>
        <color theme="1"/>
        <sz val="11.0"/>
      </rPr>
      <t xml:space="preserve">filter extracted separately </t>
    </r>
    <r>
      <rPr>
        <rFont val="Calibri"/>
        <i/>
        <color theme="1"/>
        <sz val="11.0"/>
      </rPr>
      <t>.and.</t>
    </r>
    <r>
      <rPr>
        <rFont val="Calibri"/>
        <color theme="1"/>
        <sz val="11.0"/>
      </rPr>
      <t xml:space="preserve"> part of the DNA is pooled (R01-R10) before sequencing </t>
    </r>
  </si>
  <si>
    <t>26NB2EBNT</t>
  </si>
  <si>
    <t>R+2-20_EMOSE1_J6</t>
  </si>
  <si>
    <r>
      <rPr>
        <rFont val="Calibri"/>
        <color theme="1"/>
        <sz val="11.0"/>
      </rPr>
      <t xml:space="preserve">filter extracted separately </t>
    </r>
    <r>
      <rPr>
        <rFont val="Calibri"/>
        <i/>
        <color theme="1"/>
        <sz val="11.0"/>
      </rPr>
      <t>.and.</t>
    </r>
    <r>
      <rPr>
        <rFont val="Calibri"/>
        <color theme="1"/>
        <sz val="11.0"/>
      </rPr>
      <t xml:space="preserve"> part of the DNA is pooled (R01-R10) before sequencing </t>
    </r>
  </si>
  <si>
    <t>26NB2EBNU</t>
  </si>
  <si>
    <t>R+2-20_EMOSE1_J7</t>
  </si>
  <si>
    <r>
      <rPr>
        <rFont val="Calibri"/>
        <color theme="1"/>
        <sz val="11.0"/>
      </rPr>
      <t xml:space="preserve">filter extracted separately </t>
    </r>
    <r>
      <rPr>
        <rFont val="Calibri"/>
        <i/>
        <color theme="1"/>
        <sz val="11.0"/>
      </rPr>
      <t>.and.</t>
    </r>
    <r>
      <rPr>
        <rFont val="Calibri"/>
        <color theme="1"/>
        <sz val="11.0"/>
      </rPr>
      <t xml:space="preserve"> part of the DNA is pooled (R01-R10) before sequencing </t>
    </r>
  </si>
  <si>
    <t>26NB2EBNV</t>
  </si>
  <si>
    <t>R+2-20_EMOSE1_J8</t>
  </si>
  <si>
    <r>
      <rPr>
        <rFont val="Calibri"/>
        <color theme="1"/>
        <sz val="11.0"/>
      </rPr>
      <t xml:space="preserve">filter extracted separately </t>
    </r>
    <r>
      <rPr>
        <rFont val="Calibri"/>
        <i/>
        <color theme="1"/>
        <sz val="11.0"/>
      </rPr>
      <t>.and.</t>
    </r>
    <r>
      <rPr>
        <rFont val="Calibri"/>
        <color theme="1"/>
        <sz val="11.0"/>
      </rPr>
      <t xml:space="preserve"> part of the DNA is pooled (R01-R10) before sequencing </t>
    </r>
  </si>
  <si>
    <t>26NB2EBNW</t>
  </si>
  <si>
    <t>R+2-20_EMOSE1_J9</t>
  </si>
  <si>
    <r>
      <rPr>
        <rFont val="Calibri"/>
        <color theme="1"/>
        <sz val="11.0"/>
      </rPr>
      <t xml:space="preserve">filter extracted separately </t>
    </r>
    <r>
      <rPr>
        <rFont val="Calibri"/>
        <i/>
        <color theme="1"/>
        <sz val="11.0"/>
      </rPr>
      <t>.and.</t>
    </r>
    <r>
      <rPr>
        <rFont val="Calibri"/>
        <color theme="1"/>
        <sz val="11.0"/>
      </rPr>
      <t xml:space="preserve"> part of the DNA is pooled (R01-R10) before sequencing </t>
    </r>
  </si>
  <si>
    <t>26NB2EBNY</t>
  </si>
  <si>
    <t>R+2-20_EMOSE2_A2</t>
  </si>
  <si>
    <r>
      <rPr>
        <rFont val="Calibri"/>
        <color theme="1"/>
        <sz val="11.0"/>
      </rPr>
      <t xml:space="preserve">filter extracted separately </t>
    </r>
    <r>
      <rPr>
        <rFont val="Calibri"/>
        <i/>
        <color theme="1"/>
        <sz val="11.0"/>
      </rPr>
      <t>.and.</t>
    </r>
    <r>
      <rPr>
        <rFont val="Calibri"/>
        <color theme="1"/>
        <sz val="11.0"/>
      </rPr>
      <t xml:space="preserve"> part of the DNA is pooled (R01-R10) before sequencing </t>
    </r>
  </si>
  <si>
    <t>26NB2EBNZ</t>
  </si>
  <si>
    <t>R+2-20_EMOSE2_A3</t>
  </si>
  <si>
    <r>
      <rPr>
        <rFont val="Calibri"/>
        <color rgb="FF000000"/>
        <sz val="11.0"/>
      </rPr>
      <t xml:space="preserve">filter extracted separately </t>
    </r>
    <r>
      <rPr>
        <rFont val="Calibri"/>
        <i/>
        <color rgb="FF000000"/>
        <sz val="11.0"/>
      </rPr>
      <t>.and.</t>
    </r>
    <r>
      <rPr>
        <rFont val="Calibri"/>
        <color rgb="FF000000"/>
        <sz val="11.0"/>
      </rPr>
      <t xml:space="preserve"> DNA is sequenced separately</t>
    </r>
  </si>
  <si>
    <t>S3</t>
  </si>
  <si>
    <t>R01.10</t>
  </si>
  <si>
    <t>R01.5</t>
  </si>
  <si>
    <t>R01.6</t>
  </si>
  <si>
    <t>R01.7</t>
  </si>
  <si>
    <t>R01.8</t>
  </si>
  <si>
    <t>R01.9</t>
  </si>
  <si>
    <t>R02.10</t>
  </si>
  <si>
    <t>R02.5</t>
  </si>
  <si>
    <t>R02.6</t>
  </si>
  <si>
    <t>R02.7</t>
  </si>
  <si>
    <t>R02.8</t>
  </si>
  <si>
    <t>R02.9</t>
  </si>
  <si>
    <t>R03.10</t>
  </si>
  <si>
    <t>R03.5</t>
  </si>
  <si>
    <t>R03.6</t>
  </si>
  <si>
    <t>R03.7</t>
  </si>
  <si>
    <t>R03.8</t>
  </si>
  <si>
    <t>R03.9</t>
  </si>
  <si>
    <t>FCM</t>
  </si>
  <si>
    <t>whole water</t>
  </si>
  <si>
    <t>ILM</t>
  </si>
  <si>
    <t>CAA_DQ</t>
  </si>
  <si>
    <t>POOL SEQUENCING EMOSE_N010000374/ EMOSE_N010000375/ EMOSE_N010000376/ EMOSE_N010000377/ EMOSE_N010000378/ EMOSE_N010000386/ EMOSE_N010000384/ EMOSE_N010000383</t>
  </si>
  <si>
    <t>CAA_DR</t>
  </si>
  <si>
    <t>POOL SEQUENCING EMOSE_N010000340/ EMOSE_N010000344/ EMOSE_N010000346/ EMOSE_N010000348/ EMOSE_N010000350/ EMOSE_N010000372/ EMOSE_N010000405/ EMOSE_N010000411</t>
  </si>
  <si>
    <t>CAA_DS</t>
  </si>
  <si>
    <t>POOL SEQUENCING EMOSE_N030000342/ EMOSE_N010000345/ EMOSE_N010000347/ EMOSE_N010000349/ EMOSE_N010000351/ EMOSE_N010000373/EMOSE_N010000406/ EMOSE_N010000412</t>
  </si>
  <si>
    <t>Submission ID</t>
  </si>
  <si>
    <t>Experiment ID</t>
  </si>
  <si>
    <t>Run ID</t>
  </si>
  <si>
    <t>FASTQ file link</t>
  </si>
  <si>
    <t>Sequences</t>
  </si>
  <si>
    <t>Library</t>
  </si>
  <si>
    <t>Sequencing</t>
  </si>
  <si>
    <t>ENA</t>
  </si>
  <si>
    <t>registered at the BioSamples database (http://www.ebi.ac.uk/biosamples/)</t>
  </si>
  <si>
    <t>registered at the European Nucleotides Archive (http://www.ebi.ac.uk/ENA/)</t>
  </si>
  <si>
    <t>sampling</t>
  </si>
  <si>
    <t>BioSamples accession number (SAMEA#)</t>
  </si>
  <si>
    <t>ENA sample accession number (ERS#)</t>
  </si>
  <si>
    <t>Sequencing strategy</t>
  </si>
  <si>
    <t>method</t>
  </si>
  <si>
    <t>PCR batch</t>
  </si>
  <si>
    <t>pool before sizing</t>
  </si>
  <si>
    <t>CNS code</t>
  </si>
  <si>
    <t>FastQ file name</t>
  </si>
  <si>
    <t>Seq Type</t>
  </si>
  <si>
    <t>Read length</t>
  </si>
  <si>
    <t>Nb seq</t>
  </si>
  <si>
    <t># Valid Sequences</t>
  </si>
  <si>
    <t>Date Run</t>
  </si>
  <si>
    <t>Etat</t>
  </si>
  <si>
    <t>% &gt;= Q30</t>
  </si>
  <si>
    <t>Score Qualité moyen</t>
  </si>
  <si>
    <t>Nb Séquences valides</t>
  </si>
  <si>
    <t>% Déposé</t>
  </si>
  <si>
    <t>% Séquences valides / piste</t>
  </si>
  <si>
    <t>% Duplicats R1 (Raw)</t>
  </si>
  <si>
    <t>% Duplicats R2 (Raw)</t>
  </si>
  <si>
    <t>% Duplicats Pairs (Raw)</t>
  </si>
  <si>
    <t>% Duplicats Pairs (Clean)</t>
  </si>
  <si>
    <t>% Reads trim. R1</t>
  </si>
  <si>
    <t>% Reads trim. R2</t>
  </si>
  <si>
    <t>Stored Pairs ap. trimming</t>
  </si>
  <si>
    <t>Remaining Reads ap. decontamPhiX</t>
  </si>
  <si>
    <t>SAMEA104212371</t>
  </si>
  <si>
    <t>ERS1871389</t>
  </si>
  <si>
    <t>ERA990579</t>
  </si>
  <si>
    <t>ERX2155687</t>
  </si>
  <si>
    <t>ERR2098375</t>
  </si>
  <si>
    <t>ftp.sra.ebi.ac.uk/vol1/fastq/ERR209/005/ERR2098375/ERR2098375_1.fastq.gz;ftp.sra.ebi.ac.uk/vol1/fastq/ERR209/005/ERR2098375/ERR2098375_2.fastq.gz</t>
  </si>
  <si>
    <t>MetaG</t>
  </si>
  <si>
    <t>CAA_AS</t>
  </si>
  <si>
    <t>Run_HKJHCBBXX</t>
  </si>
  <si>
    <t>CAA_ASOSDA_7_HKJHCBBXX.12BA196</t>
  </si>
  <si>
    <t>Hiseq 4000</t>
  </si>
  <si>
    <t>PE150</t>
  </si>
  <si>
    <t>40 M</t>
  </si>
  <si>
    <t>20/07/2017</t>
  </si>
  <si>
    <t>Disponible</t>
  </si>
  <si>
    <t>SAMEA104212372</t>
  </si>
  <si>
    <t>ERS1871390</t>
  </si>
  <si>
    <t>ERX2155688</t>
  </si>
  <si>
    <t>ERR2098376</t>
  </si>
  <si>
    <t>ftp.sra.ebi.ac.uk/vol1/fastq/ERR209/006/ERR2098376/ERR2098376_1.fastq.gz;ftp.sra.ebi.ac.uk/vol1/fastq/ERR209/006/ERR2098376/ERR2098376_2.fastq.gz</t>
  </si>
  <si>
    <t>CAA_AT</t>
  </si>
  <si>
    <t>CAA_ATOSDA_7_HKJHCBBXX.12BA197</t>
  </si>
  <si>
    <t>SAMEA104212373</t>
  </si>
  <si>
    <t>ERS1871391</t>
  </si>
  <si>
    <t>ERX2155689</t>
  </si>
  <si>
    <t>ERR2098377</t>
  </si>
  <si>
    <t>ftp.sra.ebi.ac.uk/vol1/fastq/ERR209/007/ERR2098377/ERR2098377_1.fastq.gz;ftp.sra.ebi.ac.uk/vol1/fastq/ERR209/007/ERR2098377/ERR2098377_2.fastq.gz</t>
  </si>
  <si>
    <t>CAA_AU</t>
  </si>
  <si>
    <t>CAA_AUOSDA_3_HKJHCBBXX.12BA110</t>
  </si>
  <si>
    <t>SAMEA104212356</t>
  </si>
  <si>
    <t>ERS1871374</t>
  </si>
  <si>
    <t>ERX2155680</t>
  </si>
  <si>
    <t>ERR2098368</t>
  </si>
  <si>
    <t>ftp.sra.ebi.ac.uk/vol1/fastq/ERR209/008/ERR2098368/ERR2098368_1.fastq.gz;ftp.sra.ebi.ac.uk/vol1/fastq/ERR209/008/ERR2098368/ERR2098368_2.fastq.gz</t>
  </si>
  <si>
    <t>CAA_AD</t>
  </si>
  <si>
    <t>CAA_ADOSDA_4_HKJHCBBXX.12BA097</t>
  </si>
  <si>
    <t>SAMEA104212361</t>
  </si>
  <si>
    <t>ERS1871379</t>
  </si>
  <si>
    <t>ERX2155685</t>
  </si>
  <si>
    <t>ERR2098373</t>
  </si>
  <si>
    <t>ftp.sra.ebi.ac.uk/vol1/fastq/ERR209/003/ERR2098373/ERR2098373_1.fastq.gz;ftp.sra.ebi.ac.uk/vol1/fastq/ERR209/003/ERR2098373/ERR2098373_2.fastq.gz</t>
  </si>
  <si>
    <t>CAA_AI</t>
  </si>
  <si>
    <t>CAA_AIOSDA_7_HKJHCBBXX.12BA102</t>
  </si>
  <si>
    <t>SAMEA104212366</t>
  </si>
  <si>
    <t>ERS1871384</t>
  </si>
  <si>
    <t>ERX2155686</t>
  </si>
  <si>
    <t>ERR2098374</t>
  </si>
  <si>
    <t>ftp.sra.ebi.ac.uk/vol1/fastq/ERR209/004/ERR2098374/ERR2098374_1.fastq.gz;ftp.sra.ebi.ac.uk/vol1/fastq/ERR209/004/ERR2098374/ERR2098374_2.fastq.gz</t>
  </si>
  <si>
    <t>CAA_AN</t>
  </si>
  <si>
    <t>CAA_ANOSDA_7_HKJHCBBXX.12BA103</t>
  </si>
  <si>
    <t>SAMEA104212353</t>
  </si>
  <si>
    <t>ERS1871371</t>
  </si>
  <si>
    <t>ERX2155677</t>
  </si>
  <si>
    <t>ERR2098365</t>
  </si>
  <si>
    <t>ftp.sra.ebi.ac.uk/vol1/fastq/ERR209/005/ERR2098365/ERR2098365_1.fastq.gz;ftp.sra.ebi.ac.uk/vol1/fastq/ERR209/005/ERR2098365/ERR2098365_2.fastq.gz</t>
  </si>
  <si>
    <t>CAA_AA</t>
  </si>
  <si>
    <t>CAA_AAOSDA_4_HKJHCBBXX.12BA193</t>
  </si>
  <si>
    <t>SAMEA104212354</t>
  </si>
  <si>
    <t>ERS1871372</t>
  </si>
  <si>
    <t>ERX2155678</t>
  </si>
  <si>
    <t>ERR2098366</t>
  </si>
  <si>
    <t>ftp.sra.ebi.ac.uk/vol1/fastq/ERR209/006/ERR2098366/ERR2098366_1.fastq.gz;ftp.sra.ebi.ac.uk/vol1/fastq/ERR209/006/ERR2098366/ERR2098366_2.fastq.gz</t>
  </si>
  <si>
    <t>CAA_AB</t>
  </si>
  <si>
    <t>CAA_ABOSDA_4_HKJHCBBXX.12BA194</t>
  </si>
  <si>
    <t>SAMEA104212355</t>
  </si>
  <si>
    <t>ERS1871373</t>
  </si>
  <si>
    <t>ERX2155679</t>
  </si>
  <si>
    <t>ERR2098367</t>
  </si>
  <si>
    <t>ftp.sra.ebi.ac.uk/vol1/fastq/ERR209/007/ERR2098367/ERR2098367_1.fastq.gz;ftp.sra.ebi.ac.uk/vol1/fastq/ERR209/007/ERR2098367/ERR2098367_2.fastq.gz</t>
  </si>
  <si>
    <t>CAA_AC</t>
  </si>
  <si>
    <t>CAA_ACOSDA_4_HKJHCBBXX.12BA195</t>
  </si>
  <si>
    <t>SAMEA104212357</t>
  </si>
  <si>
    <t>ERS1871375</t>
  </si>
  <si>
    <t>ERX2155681</t>
  </si>
  <si>
    <t>ERR2098369</t>
  </si>
  <si>
    <t>ftp.sra.ebi.ac.uk/vol1/fastq/ERR209/009/ERR2098369/ERR2098369_1.fastq.gz;ftp.sra.ebi.ac.uk/vol1/fastq/ERR209/009/ERR2098369/ERR2098369_2.fastq.gz</t>
  </si>
  <si>
    <t>CAA_AE</t>
  </si>
  <si>
    <t>CAA_AEOSDA_4_HKJHCBBXX.12BA098</t>
  </si>
  <si>
    <t>SAMEA104212358</t>
  </si>
  <si>
    <t>ERS1871376</t>
  </si>
  <si>
    <t>ERX2155682</t>
  </si>
  <si>
    <t>ERR2098370</t>
  </si>
  <si>
    <t>ftp.sra.ebi.ac.uk/vol1/fastq/ERR209/000/ERR2098370/ERR2098370_1.fastq.gz;ftp.sra.ebi.ac.uk/vol1/fastq/ERR209/000/ERR2098370/ERR2098370_2.fastq.gz</t>
  </si>
  <si>
    <t>CAA_AF</t>
  </si>
  <si>
    <t>CAA_AFOSDA_4_HKJHCBBXX.12BA099</t>
  </si>
  <si>
    <t>SAMEA104212359</t>
  </si>
  <si>
    <t>ERS1871377</t>
  </si>
  <si>
    <t>ERX2155683</t>
  </si>
  <si>
    <t>ERR2098371</t>
  </si>
  <si>
    <t>ftp.sra.ebi.ac.uk/vol1/fastq/ERR209/001/ERR2098371/ERR2098371_1.fastq.gz;ftp.sra.ebi.ac.uk/vol1/fastq/ERR209/001/ERR2098371/ERR2098371_2.fastq.gz</t>
  </si>
  <si>
    <t>CAA_AG</t>
  </si>
  <si>
    <t>CAA_AGOSDA_7_HKJHCBBXX.12BA100</t>
  </si>
  <si>
    <t>SAMEA104212360</t>
  </si>
  <si>
    <t>ERS1871378</t>
  </si>
  <si>
    <t>ERX2155684</t>
  </si>
  <si>
    <t>ERR2098372</t>
  </si>
  <si>
    <t>ftp.sra.ebi.ac.uk/vol1/fastq/ERR209/002/ERR2098372/ERR2098372_1.fastq.gz;ftp.sra.ebi.ac.uk/vol1/fastq/ERR209/002/ERR2098372/ERR2098372_2.fastq.gz</t>
  </si>
  <si>
    <t>CAA_AH</t>
  </si>
  <si>
    <t>CAA_AHOSDA_7_HKJHCBBXX.12BA101</t>
  </si>
  <si>
    <t>SAMEA104212399</t>
  </si>
  <si>
    <t>ERS1871417</t>
  </si>
  <si>
    <t>ERX2155711</t>
  </si>
  <si>
    <t>ERR2098399</t>
  </si>
  <si>
    <t>ftp.sra.ebi.ac.uk/vol1/fastq/ERR209/009/ERR2098399/ERR2098399_1.fastq.gz;ftp.sra.ebi.ac.uk/vol1/fastq/ERR209/009/ERR2098399/ERR2098399_2.fastq.gz</t>
  </si>
  <si>
    <t>CAA_BS</t>
  </si>
  <si>
    <t>CAA_BSOSDA_2_HKJHCBBXX.12BA114</t>
  </si>
  <si>
    <t>SAMEA104212387</t>
  </si>
  <si>
    <t>ERS1871405</t>
  </si>
  <si>
    <t>ERX2155701</t>
  </si>
  <si>
    <t>ERR2098389</t>
  </si>
  <si>
    <t>ftp.sra.ebi.ac.uk/vol1/fastq/ERR209/009/ERR2098389/ERR2098389_1.fastq.gz;ftp.sra.ebi.ac.uk/vol1/fastq/ERR209/009/ERR2098389/ERR2098389_2.fastq.gz</t>
  </si>
  <si>
    <t>CAA_BG</t>
  </si>
  <si>
    <t>CAA_BGOSDA_5_HKJHCBBXX.12BA112</t>
  </si>
  <si>
    <t>SAMEA104212400</t>
  </si>
  <si>
    <t>ERS1871418</t>
  </si>
  <si>
    <t>ERX2155712</t>
  </si>
  <si>
    <t>ERR2098400</t>
  </si>
  <si>
    <t>ftp.sra.ebi.ac.uk/vol1/fastq/ERR209/000/ERR2098400/ERR2098400_1.fastq.gz;ftp.sra.ebi.ac.uk/vol1/fastq/ERR209/000/ERR2098400/ERR2098400_2.fastq.gz</t>
  </si>
  <si>
    <t>CAA_BT</t>
  </si>
  <si>
    <t>CAA_BTOSDA_2_HKJHCBBXX.12BA115</t>
  </si>
  <si>
    <t>SAMEA104212401</t>
  </si>
  <si>
    <t>ERS1871419</t>
  </si>
  <si>
    <t>ERX2155713</t>
  </si>
  <si>
    <t>ERR2098401</t>
  </si>
  <si>
    <t>ftp.sra.ebi.ac.uk/vol1/fastq/ERR209/001/ERR2098401/ERR2098401_1.fastq.gz;ftp.sra.ebi.ac.uk/vol1/fastq/ERR209/001/ERR2098401/ERR2098401_2.fastq.gz</t>
  </si>
  <si>
    <t>CAA_BU</t>
  </si>
  <si>
    <t>CAA_BUOSDA_6_HKJHCBBXX.12BA116</t>
  </si>
  <si>
    <t>SAMEA104212375</t>
  </si>
  <si>
    <t>ERS1871393</t>
  </si>
  <si>
    <t>ERX2155691</t>
  </si>
  <si>
    <t>ERR2098379</t>
  </si>
  <si>
    <t>ftp.sra.ebi.ac.uk/vol1/fastq/ERR209/009/ERR2098379/ERR2098379_1.fastq.gz;ftp.sra.ebi.ac.uk/vol1/fastq/ERR209/009/ERR2098379/ERR2098379_2.fastq.gz</t>
  </si>
  <si>
    <t>CAA_AW</t>
  </si>
  <si>
    <t>CAA_AWOSDA_3_HKJHCBBXX.12BA111</t>
  </si>
  <si>
    <t>SAMEA104212376</t>
  </si>
  <si>
    <t>ERS1871394</t>
  </si>
  <si>
    <t>ERX2155692</t>
  </si>
  <si>
    <t>ERR2098380</t>
  </si>
  <si>
    <t>ftp.sra.ebi.ac.uk/vol1/fastq/ERR209/000/ERR2098380/ERR2098380_1.fastq.gz;ftp.sra.ebi.ac.uk/vol1/fastq/ERR209/000/ERR2098380/ERR2098380_2.fastq.gz</t>
  </si>
  <si>
    <t>CAA_AX</t>
  </si>
  <si>
    <t>CAA_AXOSDA_3_HKJHCBBXX.12BA105</t>
  </si>
  <si>
    <t>SAMEA104212377</t>
  </si>
  <si>
    <t>ERS1871395</t>
  </si>
  <si>
    <t>ERX2155693</t>
  </si>
  <si>
    <t>ERR2098381</t>
  </si>
  <si>
    <t>ftp.sra.ebi.ac.uk/vol1/fastq/ERR209/001/ERR2098381/ERR2098381_1.fastq.gz;ftp.sra.ebi.ac.uk/vol1/fastq/ERR209/001/ERR2098381/ERR2098381_2.fastq.gz</t>
  </si>
  <si>
    <t>CAA_AY</t>
  </si>
  <si>
    <t>CAA_AYOSDA_3_HKJHCBBXX.12BA117</t>
  </si>
  <si>
    <t>SAMEA104212398</t>
  </si>
  <si>
    <t>ERS1871416</t>
  </si>
  <si>
    <t>ERX2155710</t>
  </si>
  <si>
    <t>ERR2098398</t>
  </si>
  <si>
    <t>ftp.sra.ebi.ac.uk/vol1/fastq/ERR209/008/ERR2098398/ERR2098398_1.fastq.gz;ftp.sra.ebi.ac.uk/vol1/fastq/ERR209/008/ERR2098398/ERR2098398_2.fastq.gz</t>
  </si>
  <si>
    <t>CAA_BR</t>
  </si>
  <si>
    <t>CAA_BROSDA_2_HKJHCBBXX.12BA125</t>
  </si>
  <si>
    <t>85 M</t>
  </si>
  <si>
    <t>SAMEA104212386</t>
  </si>
  <si>
    <t>ERS1871404</t>
  </si>
  <si>
    <t>ERX2155700</t>
  </si>
  <si>
    <t>ERR2098388</t>
  </si>
  <si>
    <t>ftp.sra.ebi.ac.uk/vol1/fastq/ERR209/008/ERR2098388/ERR2098388_1.fastq.gz;ftp.sra.ebi.ac.uk/vol1/fastq/ERR209/008/ERR2098388/ERR2098388_2.fastq.gz</t>
  </si>
  <si>
    <t>CAA_BF</t>
  </si>
  <si>
    <t>CAA_BFOSDA_8_HKJHCBBXX.12BA200</t>
  </si>
  <si>
    <t>SAMEA104212388</t>
  </si>
  <si>
    <t>ERS1871406</t>
  </si>
  <si>
    <t>ERX2155702</t>
  </si>
  <si>
    <t>ERR2098390</t>
  </si>
  <si>
    <t>ftp.sra.ebi.ac.uk/vol1/fastq/ERR209/000/ERR2098390/ERR2098390_1.fastq.gz;ftp.sra.ebi.ac.uk/vol1/fastq/ERR209/000/ERR2098390/ERR2098390_2.fastq.gz</t>
  </si>
  <si>
    <t>CAA_BH</t>
  </si>
  <si>
    <t>CAA_BHOSDA_5_HKJHCBBXX.12BA113</t>
  </si>
  <si>
    <t>SAMEA104371222</t>
  </si>
  <si>
    <t>ERS1996200</t>
  </si>
  <si>
    <t>ERA1135333</t>
  </si>
  <si>
    <t>ERX2252598</t>
  </si>
  <si>
    <t>ERR2196984</t>
  </si>
  <si>
    <t>ftp.sra.ebi.ac.uk/vol1/fastq/ERR219/004/ERR2196984/ERR2196984_1.fastq.gz;ftp.sra.ebi.ac.uk/vol1/fastq/ERR219/004/ERR2196984/ERR2196984_2.fastq.gz</t>
  </si>
  <si>
    <t>CAA_DROSDA_7_HLWYFBBXX.12BA098</t>
  </si>
  <si>
    <t>RHS4000</t>
  </si>
  <si>
    <t>SAMEA104212393</t>
  </si>
  <si>
    <t>ERS1871411</t>
  </si>
  <si>
    <t>ERX2155707</t>
  </si>
  <si>
    <t>ERR2098395</t>
  </si>
  <si>
    <t>ftp.sra.ebi.ac.uk/vol1/fastq/ERR209/005/ERR2098395/ERR2098395_1.fastq.gz;ftp.sra.ebi.ac.uk/vol1/fastq/ERR209/005/ERR2098395/ERR2098395_2.fastq.gz</t>
  </si>
  <si>
    <t>CAA_BM</t>
  </si>
  <si>
    <t>CAA_BMOSDA_2_HKJHCBBXX.12BA109</t>
  </si>
  <si>
    <t>SAMEA104212384</t>
  </si>
  <si>
    <t>ERS1871402</t>
  </si>
  <si>
    <t>ERX2155698</t>
  </si>
  <si>
    <t>ERR2098386</t>
  </si>
  <si>
    <t>ftp.sra.ebi.ac.uk/vol1/fastq/ERR209/006/ERR2098386/ERR2098386_1.fastq.gz;ftp.sra.ebi.ac.uk/vol1/fastq/ERR209/006/ERR2098386/ERR2098386_2.fastq.gz</t>
  </si>
  <si>
    <t>CAA_BD</t>
  </si>
  <si>
    <t>CAA_BDOSDA_8_HKJHCBBXX.12BA120</t>
  </si>
  <si>
    <t>SAMEA104212394</t>
  </si>
  <si>
    <t>ERS1871412</t>
  </si>
  <si>
    <t>ERX2155708</t>
  </si>
  <si>
    <t>ERR2098396</t>
  </si>
  <si>
    <t>ftp.sra.ebi.ac.uk/vol1/fastq/ERR209/006/ERR2098396/ERR2098396_1.fastq.gz;ftp.sra.ebi.ac.uk/vol1/fastq/ERR209/006/ERR2098396/ERR2098396_2.fastq.gz</t>
  </si>
  <si>
    <t>CAA_BN</t>
  </si>
  <si>
    <t>CAA_BNOSDA_2_HKJHCBBXX.12BA201</t>
  </si>
  <si>
    <t>SAMEA104212395</t>
  </si>
  <si>
    <t>ERS1871413</t>
  </si>
  <si>
    <t>ERX2155709</t>
  </si>
  <si>
    <t>ERR2098397</t>
  </si>
  <si>
    <t>ftp.sra.ebi.ac.uk/vol1/fastq/ERR209/007/ERR2098397/ERR2098397_1.fastq.gz;ftp.sra.ebi.ac.uk/vol1/fastq/ERR209/007/ERR2098397/ERR2098397_2.fastq.gz</t>
  </si>
  <si>
    <t>CAA_BO</t>
  </si>
  <si>
    <t>CAA_BOOSDA_2_HKJHCBBXX.12BA124</t>
  </si>
  <si>
    <t>SAMEA104212383</t>
  </si>
  <si>
    <t>ERS1871401</t>
  </si>
  <si>
    <t>ERX2155697</t>
  </si>
  <si>
    <t>ERR2098385</t>
  </si>
  <si>
    <t>ftp.sra.ebi.ac.uk/vol1/fastq/ERR209/005/ERR2098385/ERR2098385_1.fastq.gz;ftp.sra.ebi.ac.uk/vol1/fastq/ERR209/005/ERR2098385/ERR2098385_2.fastq.gz</t>
  </si>
  <si>
    <t>CAA_BC</t>
  </si>
  <si>
    <t>CAA_BCOSDA_8_HKJHCBBXX.12BA199</t>
  </si>
  <si>
    <t>SAMEA104212374</t>
  </si>
  <si>
    <t>ERS1871392</t>
  </si>
  <si>
    <t>ERX2155690</t>
  </si>
  <si>
    <t>ERR2098378</t>
  </si>
  <si>
    <t>ftp.sra.ebi.ac.uk/vol1/fastq/ERR209/008/ERR2098378/ERR2098378_1.fastq.gz;ftp.sra.ebi.ac.uk/vol1/fastq/ERR209/008/ERR2098378/ERR2098378_2.fastq.gz</t>
  </si>
  <si>
    <t>R123</t>
  </si>
  <si>
    <t>CAA_AV</t>
  </si>
  <si>
    <t>CAA_AVOSDA_3_HKJHCBBXX.12BA104</t>
  </si>
  <si>
    <t>SAMEA104212392</t>
  </si>
  <si>
    <t>ERS1871410</t>
  </si>
  <si>
    <t>ERX2155706</t>
  </si>
  <si>
    <t>ERR2098394</t>
  </si>
  <si>
    <t>ftp.sra.ebi.ac.uk/vol1/fastq/ERR209/004/ERR2098394/ERR2098394_1.fastq.gz;ftp.sra.ebi.ac.uk/vol1/fastq/ERR209/004/ERR2098394/ERR2098394_2.fastq.gz</t>
  </si>
  <si>
    <t>CAA_BL</t>
  </si>
  <si>
    <t>CAA_BLOSDA_5_HKJHCBBXX.12BA108</t>
  </si>
  <si>
    <t>SAMEA104212385</t>
  </si>
  <si>
    <t>ERS1871403</t>
  </si>
  <si>
    <t>ERX2155699</t>
  </si>
  <si>
    <t>ERR2098387</t>
  </si>
  <si>
    <t>ftp.sra.ebi.ac.uk/vol1/fastq/ERR209/007/ERR2098387/ERR2098387_1.fastq.gz;ftp.sra.ebi.ac.uk/vol1/fastq/ERR209/007/ERR2098387/ERR2098387_2.fastq.gz</t>
  </si>
  <si>
    <t>CAA_BE</t>
  </si>
  <si>
    <t>CAA_BEOSDA_8_HKJHCBBXX.12BA107</t>
  </si>
  <si>
    <t>SAMEA104371221</t>
  </si>
  <si>
    <t>ERS1996199</t>
  </si>
  <si>
    <t>ERX2252597</t>
  </si>
  <si>
    <t>ERR2196983</t>
  </si>
  <si>
    <t>ftp.sra.ebi.ac.uk/vol1/fastq/ERR219/003/ERR2196983/ERR2196983_1.fastq.gz;ftp.sra.ebi.ac.uk/vol1/fastq/ERR219/003/ERR2196983/ERR2196983_2.fastq.gz</t>
  </si>
  <si>
    <t>CAA_DQOSDA_7_HLWYFBBXX.12BA097</t>
  </si>
  <si>
    <t>SAMEA104212405</t>
  </si>
  <si>
    <t>ERS1871423</t>
  </si>
  <si>
    <t>ERX2155715</t>
  </si>
  <si>
    <t>ERR2098403</t>
  </si>
  <si>
    <t>ftp.sra.ebi.ac.uk/vol1/fastq/ERR209/003/ERR2098403/ERR2098403_1.fastq.gz;ftp.sra.ebi.ac.uk/vol1/fastq/ERR209/003/ERR2098403/ERR2098403_2.fastq.gz</t>
  </si>
  <si>
    <t>CAA_BY</t>
  </si>
  <si>
    <t>CAA_BYOSDA_6_HKJHCBBXX.12BA127</t>
  </si>
  <si>
    <t>SAMEA104212390</t>
  </si>
  <si>
    <t>ERS1871408</t>
  </si>
  <si>
    <t>ERX2155704</t>
  </si>
  <si>
    <t>ERR2098392</t>
  </si>
  <si>
    <t>ftp.sra.ebi.ac.uk/vol1/fastq/ERR209/002/ERR2098392/ERR2098392_1.fastq.gz;ftp.sra.ebi.ac.uk/vol1/fastq/ERR209/002/ERR2098392/ERR2098392_2.fastq.gz</t>
  </si>
  <si>
    <t>CAA_BJ</t>
  </si>
  <si>
    <t>CAA_BJOSDA_5_HKJHCBBXX.12BA122</t>
  </si>
  <si>
    <t>SAMEA104212408</t>
  </si>
  <si>
    <t>ERS1871426</t>
  </si>
  <si>
    <t>ERX2155716</t>
  </si>
  <si>
    <t>ERR2098404</t>
  </si>
  <si>
    <t>ftp.sra.ebi.ac.uk/vol1/fastq/ERR209/004/ERR2098404/ERR2098404_1.fastq.gz;ftp.sra.ebi.ac.uk/vol1/fastq/ERR209/004/ERR2098404/ERR2098404_2.fastq.gz</t>
  </si>
  <si>
    <t>CAA_BZ</t>
  </si>
  <si>
    <t>CAA_BZOSDA_6_HKJHCBBXX.12BA128</t>
  </si>
  <si>
    <t>SAMEA104212409</t>
  </si>
  <si>
    <t>ERS1871427</t>
  </si>
  <si>
    <t>ERX2155717</t>
  </si>
  <si>
    <t>ERR2098405</t>
  </si>
  <si>
    <t>ftp.sra.ebi.ac.uk/vol1/fastq/ERR209/005/ERR2098405/ERR2098405_1.fastq.gz;ftp.sra.ebi.ac.uk/vol1/fastq/ERR209/005/ERR2098405/ERR2098405_2.fastq.gz</t>
  </si>
  <si>
    <t>CAA_CA</t>
  </si>
  <si>
    <t>CAA_CAOSDA_6_HKJHCBBXX.12BA202</t>
  </si>
  <si>
    <t>SAMEA104212378</t>
  </si>
  <si>
    <t>ERS1871396</t>
  </si>
  <si>
    <t>ERX2155694</t>
  </si>
  <si>
    <t>ERR2098382</t>
  </si>
  <si>
    <t>ftp.sra.ebi.ac.uk/vol1/fastq/ERR209/002/ERR2098382/ERR2098382_1.fastq.gz;ftp.sra.ebi.ac.uk/vol1/fastq/ERR209/002/ERR2098382/ERR2098382_2.fastq.gz</t>
  </si>
  <si>
    <t>SEQ-(10L-on-membrane)_W&gt;3</t>
  </si>
  <si>
    <t>CAA_AZ</t>
  </si>
  <si>
    <t>CAA_AZOSDA_3_HKJHCBBXX.12BA118</t>
  </si>
  <si>
    <t>SAMEA104212379</t>
  </si>
  <si>
    <t>ERS1871397</t>
  </si>
  <si>
    <t>ERX2155695</t>
  </si>
  <si>
    <t>ERR2098383</t>
  </si>
  <si>
    <t>ftp.sra.ebi.ac.uk/vol1/fastq/ERR209/003/ERR2098383/ERR2098383_1.fastq.gz;ftp.sra.ebi.ac.uk/vol1/fastq/ERR209/003/ERR2098383/ERR2098383_2.fastq.gz</t>
  </si>
  <si>
    <t>CAA_BA</t>
  </si>
  <si>
    <t>CAA_BAOSDA_8_HKJHCBBXX.12BA198</t>
  </si>
  <si>
    <t>SAMEA104212380</t>
  </si>
  <si>
    <t>ERS1871398</t>
  </si>
  <si>
    <t>ERX2155696</t>
  </si>
  <si>
    <t>ERR2098384</t>
  </si>
  <si>
    <t>ftp.sra.ebi.ac.uk/vol1/fastq/ERR209/004/ERR2098384/ERR2098384_1.fastq.gz;ftp.sra.ebi.ac.uk/vol1/fastq/ERR209/004/ERR2098384/ERR2098384_2.fastq.gz</t>
  </si>
  <si>
    <t>CAA_BB</t>
  </si>
  <si>
    <t>CAA_BBOSDA_8_HKJHCBBXX.12BA106</t>
  </si>
  <si>
    <t>SAMEA104212404</t>
  </si>
  <si>
    <t>ERS1871422</t>
  </si>
  <si>
    <t>ERX2155714</t>
  </si>
  <si>
    <t>ERR2098402</t>
  </si>
  <si>
    <t>ftp.sra.ebi.ac.uk/vol1/fastq/ERR209/002/ERR2098402/ERR2098402_1.fastq.gz;ftp.sra.ebi.ac.uk/vol1/fastq/ERR209/002/ERR2098402/ERR2098402_2.fastq.gz</t>
  </si>
  <si>
    <t>CAA_BX</t>
  </si>
  <si>
    <t>CAA_BXOSDA_6_HKJHCBBXX.12BA126</t>
  </si>
  <si>
    <t>SAMEA104212389</t>
  </si>
  <si>
    <t>ERS1871407</t>
  </si>
  <si>
    <t>ERX2155703</t>
  </si>
  <si>
    <t>ERR2098391</t>
  </si>
  <si>
    <t>ftp.sra.ebi.ac.uk/vol1/fastq/ERR209/001/ERR2098391/ERR2098391_1.fastq.gz;ftp.sra.ebi.ac.uk/vol1/fastq/ERR209/001/ERR2098391/ERR2098391_2.fastq.gz</t>
  </si>
  <si>
    <t>CAA_BI</t>
  </si>
  <si>
    <t>CAA_BIOSDA_5_HKJHCBBXX.12BA121</t>
  </si>
  <si>
    <t>SAMEA104212391</t>
  </si>
  <si>
    <t>ERS1871409</t>
  </si>
  <si>
    <t>ERX2155705</t>
  </si>
  <si>
    <t>ERR2098393</t>
  </si>
  <si>
    <t>ftp.sra.ebi.ac.uk/vol1/fastq/ERR209/003/ERR2098393/ERR2098393_1.fastq.gz;ftp.sra.ebi.ac.uk/vol1/fastq/ERR209/003/ERR2098393/ERR2098393_2.fastq.gz</t>
  </si>
  <si>
    <t>CAA_BK</t>
  </si>
  <si>
    <t>CAA_BKOSDA_5_HKJHCBBXX.12BA123</t>
  </si>
  <si>
    <t>SAMEA104371223</t>
  </si>
  <si>
    <t>ERS1996201</t>
  </si>
  <si>
    <t>ERX2252599</t>
  </si>
  <si>
    <t>ERR2196985</t>
  </si>
  <si>
    <t>ftp.sra.ebi.ac.uk/vol1/fastq/ERR219/005/ERR2196985/ERR2196985_1.fastq.gz;ftp.sra.ebi.ac.uk/vol1/fastq/ERR219/005/ERR2196985/ERR2196985_2.fastq.gz</t>
  </si>
  <si>
    <t>CAA_DSOSDA_7_HLWYFBBXX.12BA099</t>
  </si>
  <si>
    <t>Day 2</t>
  </si>
  <si>
    <t>SAMEA104212425</t>
  </si>
  <si>
    <t>ERS1871443</t>
  </si>
  <si>
    <t>ERX2155720</t>
  </si>
  <si>
    <t>ERR2098408</t>
  </si>
  <si>
    <t>ftp.sra.ebi.ac.uk/vol1/fastq/ERR209/008/ERR2098408/ERR2098408_1.fastq.gz;ftp.sra.ebi.ac.uk/vol1/fastq/ERR209/008/ERR2098408/ERR2098408_2.fastq.gz</t>
  </si>
  <si>
    <t>CAA_CP</t>
  </si>
  <si>
    <t>CAA_CPOSDA_1_HKJHCBBXX.12BA130</t>
  </si>
  <si>
    <t>260 M</t>
  </si>
  <si>
    <t>SAMEA104212439</t>
  </si>
  <si>
    <t>ERS1871457</t>
  </si>
  <si>
    <t>ERX2155721</t>
  </si>
  <si>
    <t>ERR2098409</t>
  </si>
  <si>
    <t>ftp.sra.ebi.ac.uk/vol1/fastq/ERR209/009/ERR2098409/ERR2098409_1.fastq.gz;ftp.sra.ebi.ac.uk/vol1/fastq/ERR209/009/ERR2098409/ERR2098409_2.fastq.gz</t>
  </si>
  <si>
    <t>CAA_DA</t>
  </si>
  <si>
    <t>CAA_DAOSDA_1_HKJHCBBXX.12BA131</t>
  </si>
  <si>
    <t>SAMEA104212412</t>
  </si>
  <si>
    <t>ERS1871430</t>
  </si>
  <si>
    <t>ERX2155718</t>
  </si>
  <si>
    <t>ERR2098406</t>
  </si>
  <si>
    <t>ftp.sra.ebi.ac.uk/vol1/fastq/ERR209/006/ERR2098406/ERR2098406_1.fastq.gz;ftp.sra.ebi.ac.uk/vol1/fastq/ERR209/006/ERR2098406/ERR2098406_2.fastq.gz</t>
  </si>
  <si>
    <t>CAA_CD</t>
  </si>
  <si>
    <t>CAA_CDOSDA_6_HKJHCBBXX.12BA129</t>
  </si>
  <si>
    <t>SAMEA104212423</t>
  </si>
  <si>
    <t>ERS1871441</t>
  </si>
  <si>
    <t>ERX2155719</t>
  </si>
  <si>
    <t>ERR2098407</t>
  </si>
  <si>
    <t>ftp.sra.ebi.ac.uk/vol1/fastq/ERR209/007/ERR2098407/ERR2098407_1.fastq.gz;ftp.sra.ebi.ac.uk/vol1/fastq/ERR209/007/ERR2098407/ERR2098407_2.fastq.gz</t>
  </si>
  <si>
    <t>CAA_CO</t>
  </si>
  <si>
    <t>CAA_COOSDA_1_HKJHCBBXX.12BA203</t>
  </si>
  <si>
    <t>SAMEA104212442</t>
  </si>
  <si>
    <t>ERS1871460</t>
  </si>
  <si>
    <t>ERX2155722</t>
  </si>
  <si>
    <t>ERR2098410</t>
  </si>
  <si>
    <t>ftp.sra.ebi.ac.uk/vol1/fastq/ERR209/000/ERR2098410/ERR2098410_1.fastq.gz;ftp.sra.ebi.ac.uk/vol1/fastq/ERR209/000/ERR2098410/ERR2098410_2.fastq.gz</t>
  </si>
  <si>
    <t>CAA_DB</t>
  </si>
  <si>
    <t>CAA_DBOSDA_1_HKJHCBBXX.12BA132</t>
  </si>
  <si>
    <t>SAMEA104212453</t>
  </si>
  <si>
    <t>ERS1871471</t>
  </si>
  <si>
    <t>ERX2155723</t>
  </si>
  <si>
    <t>ERR2098411</t>
  </si>
  <si>
    <t>ftp.sra.ebi.ac.uk/vol1/fastq/ERR209/001/ERR2098411/ERR2098411_1.fastq.gz;ftp.sra.ebi.ac.uk/vol1/fastq/ERR209/001/ERR2098411/ERR2098411_2.fastq.gz</t>
  </si>
  <si>
    <t>CAA_DM</t>
  </si>
  <si>
    <t>CAA_DMOSDA_1_HKJHCBBXX.12BA133</t>
  </si>
  <si>
    <t>ERA990580</t>
  </si>
  <si>
    <t>ERX2155731</t>
  </si>
  <si>
    <t>ERR2098419</t>
  </si>
  <si>
    <t>ftp.sra.ebi.ac.uk/vol1/fastq/ERR209/009/ERR2098419/ERR2098419_1.fastq.gz;ftp.sra.ebi.ac.uk/vol1/fastq/ERR209/009/ERR2098419/ERR2098419_2.fastq.gz</t>
  </si>
  <si>
    <t>MetaB18SV9</t>
  </si>
  <si>
    <t>Batch 1</t>
  </si>
  <si>
    <t>BZZ_AH</t>
  </si>
  <si>
    <t>RUN_HNNTCBCXY</t>
  </si>
  <si>
    <t>BZZ_AHOSTA_1_HNNTCBCXY.12BA277</t>
  </si>
  <si>
    <t>Hiseq 2500R</t>
  </si>
  <si>
    <t>1-2 M</t>
  </si>
  <si>
    <t>18/07/2017</t>
  </si>
  <si>
    <t>ERX2155732</t>
  </si>
  <si>
    <t>ERR2098420</t>
  </si>
  <si>
    <t>ftp.sra.ebi.ac.uk/vol1/fastq/ERR209/000/ERR2098420/ERR2098420_1.fastq.gz;ftp.sra.ebi.ac.uk/vol1/fastq/ERR209/000/ERR2098420/ERR2098420_2.fastq.gz</t>
  </si>
  <si>
    <t>BZZ_AI</t>
  </si>
  <si>
    <t>BZZ_AIOSTA_1_HNNTCBCXY.12BA194</t>
  </si>
  <si>
    <t>ERX2155733</t>
  </si>
  <si>
    <t>ERR2098421</t>
  </si>
  <si>
    <t>ftp.sra.ebi.ac.uk/vol1/fastq/ERR209/001/ERR2098421/ERR2098421_1.fastq.gz;ftp.sra.ebi.ac.uk/vol1/fastq/ERR209/001/ERR2098421/ERR2098421_2.fastq.gz</t>
  </si>
  <si>
    <t>BZZ_AJ</t>
  </si>
  <si>
    <t>BZZ_AJOSTA_1_HNNTCBCXY.12BA206</t>
  </si>
  <si>
    <t>ERX2155724</t>
  </si>
  <si>
    <t>ERR2098412</t>
  </si>
  <si>
    <t>ftp.sra.ebi.ac.uk/vol1/fastq/ERR209/002/ERR2098412/ERR2098412_1.fastq.gz;ftp.sra.ebi.ac.uk/vol1/fastq/ERR209/002/ERR2098412/ERR2098412_2.fastq.gz</t>
  </si>
  <si>
    <t>BZZ_AA</t>
  </si>
  <si>
    <t>BZZ_AAOSTA_1_HNNTCBCXY.12BA241</t>
  </si>
  <si>
    <t>ERX2155729</t>
  </si>
  <si>
    <t>ERR2098417</t>
  </si>
  <si>
    <t>ftp.sra.ebi.ac.uk/vol1/fastq/ERR209/007/ERR2098417/ERR2098417_1.fastq.gz;ftp.sra.ebi.ac.uk/vol1/fastq/ERR209/007/ERR2098417/ERR2098417_2.fastq.gz</t>
  </si>
  <si>
    <t>BZZ_AF</t>
  </si>
  <si>
    <t>BZZ_AFOSTA_1_HNNTCBCXY.12BA253</t>
  </si>
  <si>
    <t>ERX2155730</t>
  </si>
  <si>
    <t>ERR2098418</t>
  </si>
  <si>
    <t>ftp.sra.ebi.ac.uk/vol1/fastq/ERR209/008/ERR2098418/ERR2098418_1.fastq.gz;ftp.sra.ebi.ac.uk/vol1/fastq/ERR209/008/ERR2098418/ERR2098418_2.fastq.gz</t>
  </si>
  <si>
    <t>BZZ_AG</t>
  </si>
  <si>
    <t>BZZ_AGOSTA_1_HNNTCBCXY.12BA265</t>
  </si>
  <si>
    <t>ERX2155725</t>
  </si>
  <si>
    <t>ERR2098413</t>
  </si>
  <si>
    <t>ftp.sra.ebi.ac.uk/vol1/fastq/ERR209/003/ERR2098413/ERR2098413_1.fastq.gz;ftp.sra.ebi.ac.uk/vol1/fastq/ERR209/003/ERR2098413/ERR2098413_2.fastq.gz</t>
  </si>
  <si>
    <t>BZZ_AB</t>
  </si>
  <si>
    <t>BZZ_ABOSTA_1_HNNTCBCXY.12BA193</t>
  </si>
  <si>
    <t>ERX2155726</t>
  </si>
  <si>
    <t>ERR2098414</t>
  </si>
  <si>
    <t>ftp.sra.ebi.ac.uk/vol1/fastq/ERR209/004/ERR2098414/ERR2098414_1.fastq.gz;ftp.sra.ebi.ac.uk/vol1/fastq/ERR209/004/ERR2098414/ERR2098414_2.fastq.gz</t>
  </si>
  <si>
    <t>BZZ_AC</t>
  </si>
  <si>
    <t>BZZ_ACOSTA_1_HNNTCBCXY.12BA205</t>
  </si>
  <si>
    <t>ERX2155727</t>
  </si>
  <si>
    <t>ERR2098415</t>
  </si>
  <si>
    <t>ftp.sra.ebi.ac.uk/vol1/fastq/ERR209/005/ERR2098415/ERR2098415_1.fastq.gz;ftp.sra.ebi.ac.uk/vol1/fastq/ERR209/005/ERR2098415/ERR2098415_2.fastq.gz</t>
  </si>
  <si>
    <t>BZZ_AD</t>
  </si>
  <si>
    <t>BZZ_ADOSTA_1_HNNTCBCXY.12BA217</t>
  </si>
  <si>
    <t>ERX2155728</t>
  </si>
  <si>
    <t>ERR2098416</t>
  </si>
  <si>
    <t>ftp.sra.ebi.ac.uk/vol1/fastq/ERR209/006/ERR2098416/ERR2098416_1.fastq.gz;ftp.sra.ebi.ac.uk/vol1/fastq/ERR209/006/ERR2098416/ERR2098416_2.fastq.gz</t>
  </si>
  <si>
    <t>BZZ_AE</t>
  </si>
  <si>
    <t>BZZ_AEOSTA_1_HNNTCBCXY.12BA229</t>
  </si>
  <si>
    <t>ERX2155755</t>
  </si>
  <si>
    <t>ERR2098443</t>
  </si>
  <si>
    <t>ftp.sra.ebi.ac.uk/vol1/fastq/ERR209/003/ERR2098443/ERR2098443_1.fastq.gz;ftp.sra.ebi.ac.uk/vol1/fastq/ERR209/003/ERR2098443/ERR2098443_2.fastq.gz</t>
  </si>
  <si>
    <t>BZZ_BF</t>
  </si>
  <si>
    <t>BZZ_BFOSTA_1_HNNTCBCXY.12BA242</t>
  </si>
  <si>
    <t>ERX2155745</t>
  </si>
  <si>
    <t>ERR2098433</t>
  </si>
  <si>
    <t>ftp.sra.ebi.ac.uk/vol1/fastq/ERR209/003/ERR2098433/ERR2098433_1.fastq.gz;ftp.sra.ebi.ac.uk/vol1/fastq/ERR209/003/ERR2098433/ERR2098433_2.fastq.gz</t>
  </si>
  <si>
    <t>BZZ_AV</t>
  </si>
  <si>
    <t>BZZ_AVOSTA_1_HNNTCBCXY.12BA219</t>
  </si>
  <si>
    <t>ERX2155756</t>
  </si>
  <si>
    <t>ERR2098444</t>
  </si>
  <si>
    <t>ftp.sra.ebi.ac.uk/vol1/fastq/ERR209/004/ERR2098444/ERR2098444_1.fastq.gz;ftp.sra.ebi.ac.uk/vol1/fastq/ERR209/004/ERR2098444/ERR2098444_2.fastq.gz</t>
  </si>
  <si>
    <t>BZZ_BG</t>
  </si>
  <si>
    <t>BZZ_BGOSTA_1_HNNTCBCXY.12BA269</t>
  </si>
  <si>
    <t>ERX2155757</t>
  </si>
  <si>
    <t>ERR2098445</t>
  </si>
  <si>
    <t>ftp.sra.ebi.ac.uk/vol1/fastq/ERR209/005/ERR2098445/ERR2098445_1.fastq.gz;ftp.sra.ebi.ac.uk/vol1/fastq/ERR209/005/ERR2098445/ERR2098445_2.fastq.gz</t>
  </si>
  <si>
    <t>BZZ_BH</t>
  </si>
  <si>
    <t>BZZ_BHOSTA_1_HNNTCBCXY.12BA257</t>
  </si>
  <si>
    <t>ERX2155735</t>
  </si>
  <si>
    <t>ERR2098423</t>
  </si>
  <si>
    <t>ftp.sra.ebi.ac.uk/vol1/fastq/ERR209/003/ERR2098423/ERR2098423_1.fastq.gz;ftp.sra.ebi.ac.uk/vol1/fastq/ERR209/003/ERR2098423/ERR2098423_2.fastq.gz</t>
  </si>
  <si>
    <t>BZZ_AL</t>
  </si>
  <si>
    <t>BZZ_ALOSTA_1_HNNTCBCXY.12BA218</t>
  </si>
  <si>
    <t>ERX2155736</t>
  </si>
  <si>
    <t>ERR2098424</t>
  </si>
  <si>
    <t>ftp.sra.ebi.ac.uk/vol1/fastq/ERR209/004/ERR2098424/ERR2098424_1.fastq.gz;ftp.sra.ebi.ac.uk/vol1/fastq/ERR209/004/ERR2098424/ERR2098424_2.fastq.gz</t>
  </si>
  <si>
    <t>BZZ_AM</t>
  </si>
  <si>
    <t>BZZ_AMOSTA_1_HNNTCBCXY.12BA230</t>
  </si>
  <si>
    <t>ERX2155737</t>
  </si>
  <si>
    <t>ERR2098425</t>
  </si>
  <si>
    <t>ftp.sra.ebi.ac.uk/vol1/fastq/ERR209/005/ERR2098425/ERR2098425_1.fastq.gz;ftp.sra.ebi.ac.uk/vol1/fastq/ERR209/005/ERR2098425/ERR2098425_2.fastq.gz</t>
  </si>
  <si>
    <t>BZZ_AN</t>
  </si>
  <si>
    <t>BZZ_ANOSTA_1_HNNTCBCXY.12BA281</t>
  </si>
  <si>
    <t>ERX2155754</t>
  </si>
  <si>
    <t>ERR2098442</t>
  </si>
  <si>
    <t>ftp.sra.ebi.ac.uk/vol1/fastq/ERR209/002/ERR2098442/ERR2098442_1.fastq.gz;ftp.sra.ebi.ac.uk/vol1/fastq/ERR209/002/ERR2098442/ERR2098442_2.fastq.gz</t>
  </si>
  <si>
    <t>BZZ_BE</t>
  </si>
  <si>
    <t>BZZ_BEOSTA_1_HNNTCBCXY.12BA245</t>
  </si>
  <si>
    <t>ERX2155744</t>
  </si>
  <si>
    <t>ERR2098432</t>
  </si>
  <si>
    <t>ftp.sra.ebi.ac.uk/vol1/fastq/ERR209/002/ERR2098432/ERR2098432_1.fastq.gz;ftp.sra.ebi.ac.uk/vol1/fastq/ERR209/002/ERR2098432/ERR2098432_2.fastq.gz</t>
  </si>
  <si>
    <t>BZZ_AU</t>
  </si>
  <si>
    <t>BZZ_AUOSTA_1_HNNTCBCXY.12BA207</t>
  </si>
  <si>
    <t>ERX2155746</t>
  </si>
  <si>
    <t>ERR2098434</t>
  </si>
  <si>
    <t>ftp.sra.ebi.ac.uk/vol1/fastq/ERR209/004/ERR2098434/ERR2098434_1.fastq.gz;ftp.sra.ebi.ac.uk/vol1/fastq/ERR209/004/ERR2098434/ERR2098434_2.fastq.gz</t>
  </si>
  <si>
    <t>BZZ_AW</t>
  </si>
  <si>
    <t>BZZ_AWOSTA_1_HNNTCBCXY.12BA231</t>
  </si>
  <si>
    <t>ERA1135337</t>
  </si>
  <si>
    <t>ERX2252601</t>
  </si>
  <si>
    <t>ERR2196987</t>
  </si>
  <si>
    <t>ftp.sra.ebi.ac.uk/vol1/fastq/ERR219/007/ERR2196987/ERR2196987_1.fastq.gz;ftp.sra.ebi.ac.uk/vol1/fastq/ERR219/007/ERR2196987/ERR2196987_2.fastq.gz</t>
  </si>
  <si>
    <t>BZZ_DW</t>
  </si>
  <si>
    <t>BZZ_DWOSTA_1_BBHJP.12BA051</t>
  </si>
  <si>
    <t>MiSeq</t>
  </si>
  <si>
    <t>ERX2155751</t>
  </si>
  <si>
    <t>ERR2098439</t>
  </si>
  <si>
    <t>ftp.sra.ebi.ac.uk/vol1/fastq/ERR209/009/ERR2098439/ERR2098439_1.fastq.gz;ftp.sra.ebi.ac.uk/vol1/fastq/ERR209/009/ERR2098439/ERR2098439_2.fastq.gz</t>
  </si>
  <si>
    <t>BZZ_BB</t>
  </si>
  <si>
    <t>BZZ_BBOSTA_1_HNNTCBCXY.12BA233</t>
  </si>
  <si>
    <t>ERX2155742</t>
  </si>
  <si>
    <t>ERR2098430</t>
  </si>
  <si>
    <t>ftp.sra.ebi.ac.uk/vol1/fastq/ERR209/000/ERR2098430/ERR2098430_1.fastq.gz;ftp.sra.ebi.ac.uk/vol1/fastq/ERR209/000/ERR2098430/ERR2098430_2.fastq.gz</t>
  </si>
  <si>
    <t>BZZ_AS</t>
  </si>
  <si>
    <t>BZZ_ASOSTA_1_HNNTCBCXY.12BA255</t>
  </si>
  <si>
    <t>ERX2155752</t>
  </si>
  <si>
    <t>ERR2098440</t>
  </si>
  <si>
    <t>ftp.sra.ebi.ac.uk/vol1/fastq/ERR209/000/ERR2098440/ERR2098440_1.fastq.gz;ftp.sra.ebi.ac.uk/vol1/fastq/ERR209/000/ERR2098440/ERR2098440_2.fastq.gz</t>
  </si>
  <si>
    <t>BZZ_BC</t>
  </si>
  <si>
    <t>BZZ_BCOSTA_1_HNNTCBCXY.12BA221</t>
  </si>
  <si>
    <t>ERX2155753</t>
  </si>
  <si>
    <t>ERR2098441</t>
  </si>
  <si>
    <t>ftp.sra.ebi.ac.uk/vol1/fastq/ERR209/001/ERR2098441/ERR2098441_1.fastq.gz;ftp.sra.ebi.ac.uk/vol1/fastq/ERR209/001/ERR2098441/ERR2098441_2.fastq.gz</t>
  </si>
  <si>
    <t>BZZ_BD</t>
  </si>
  <si>
    <t>BZZ_BDOSTA_1_HNNTCBCXY.12BA209</t>
  </si>
  <si>
    <t>ERX2155741</t>
  </si>
  <si>
    <t>ERR2098429</t>
  </si>
  <si>
    <t>ftp.sra.ebi.ac.uk/vol1/fastq/ERR209/009/ERR2098429/ERR2098429_1.fastq.gz;ftp.sra.ebi.ac.uk/vol1/fastq/ERR209/009/ERR2098429/ERR2098429_2.fastq.gz</t>
  </si>
  <si>
    <t>BZZ_AR</t>
  </si>
  <si>
    <t>BZZ_AROSTA_1_HNNTCBCXY.12BA243</t>
  </si>
  <si>
    <t>ERX2155734</t>
  </si>
  <si>
    <t>ERR2098422</t>
  </si>
  <si>
    <t>ftp.sra.ebi.ac.uk/vol1/fastq/ERR209/002/ERR2098422/ERR2098422_1.fastq.gz;ftp.sra.ebi.ac.uk/vol1/fastq/ERR209/002/ERR2098422/ERR2098422_2.fastq.gz</t>
  </si>
  <si>
    <t>BZZ_AK</t>
  </si>
  <si>
    <t>BZZ_AKOSTA_1_HNNTCBCXY.12BA254</t>
  </si>
  <si>
    <t>ERX2155750</t>
  </si>
  <si>
    <t>ERR2098438</t>
  </si>
  <si>
    <t>ftp.sra.ebi.ac.uk/vol1/fastq/ERR209/008/ERR2098438/ERR2098438_1.fastq.gz;ftp.sra.ebi.ac.uk/vol1/fastq/ERR209/008/ERR2098438/ERR2098438_2.fastq.gz</t>
  </si>
  <si>
    <t>BZZ_BA</t>
  </si>
  <si>
    <t>BZZ_BAOSTA_1_HNNTCBCXY.12BA268</t>
  </si>
  <si>
    <t>ERX2155743</t>
  </si>
  <si>
    <t>ERR2098431</t>
  </si>
  <si>
    <t>ftp.sra.ebi.ac.uk/vol1/fastq/ERR209/001/ERR2098431/ERR2098431_1.fastq.gz;ftp.sra.ebi.ac.uk/vol1/fastq/ERR209/001/ERR2098431/ERR2098431_2.fastq.gz</t>
  </si>
  <si>
    <t>BZZ_AT</t>
  </si>
  <si>
    <t>BZZ_ATOSTA_1_HNNTCBCXY.12BA267</t>
  </si>
  <si>
    <t>ERX2252600</t>
  </si>
  <si>
    <t>ERR2196986</t>
  </si>
  <si>
    <t>ftp.sra.ebi.ac.uk/vol1/fastq/ERR219/006/ERR2196986/ERR2196986_1.fastq.gz;ftp.sra.ebi.ac.uk/vol1/fastq/ERR219/006/ERR2196986/ERR2196986_2.fastq.gz</t>
  </si>
  <si>
    <t>BZZ_DV</t>
  </si>
  <si>
    <t>BZZ_DVOSTA_1_BBHJP.12BA050</t>
  </si>
  <si>
    <t>ERX2155759</t>
  </si>
  <si>
    <t>ERR2098447</t>
  </si>
  <si>
    <t>ftp.sra.ebi.ac.uk/vol1/fastq/ERR209/007/ERR2098447/ERR2098447_1.fastq.gz;ftp.sra.ebi.ac.uk/vol1/fastq/ERR209/007/ERR2098447/ERR2098447_2.fastq.gz</t>
  </si>
  <si>
    <t>BZZ_BJ</t>
  </si>
  <si>
    <t>BZZ_BJOSTA_1_HNNTCBCXY.12BA256</t>
  </si>
  <si>
    <t>ERX2155748</t>
  </si>
  <si>
    <t>ERR2098436</t>
  </si>
  <si>
    <t>ftp.sra.ebi.ac.uk/vol1/fastq/ERR209/006/ERR2098436/ERR2098436_1.fastq.gz;ftp.sra.ebi.ac.uk/vol1/fastq/ERR209/006/ERR2098436/ERR2098436_2.fastq.gz</t>
  </si>
  <si>
    <t>BZZ_AY</t>
  </si>
  <si>
    <t>BZZ_AYOSTA_1_HNNTCBCXY.12BA196</t>
  </si>
  <si>
    <t>ERX2155760</t>
  </si>
  <si>
    <t>ERR2098448</t>
  </si>
  <si>
    <t>ftp.sra.ebi.ac.uk/vol1/fastq/ERR209/008/ERR2098448/ERR2098448_1.fastq.gz;ftp.sra.ebi.ac.uk/vol1/fastq/ERR209/008/ERR2098448/ERR2098448_2.fastq.gz</t>
  </si>
  <si>
    <t>BZZ_BK</t>
  </si>
  <si>
    <t>BZZ_BKOSTA_1_HNNTCBCXY.12BA244</t>
  </si>
  <si>
    <t>ERX2155761</t>
  </si>
  <si>
    <t>ERR2098449</t>
  </si>
  <si>
    <t>ftp.sra.ebi.ac.uk/vol1/fastq/ERR209/009/ERR2098449/ERR2098449_1.fastq.gz;ftp.sra.ebi.ac.uk/vol1/fastq/ERR209/009/ERR2098449/ERR2098449_2.fastq.gz</t>
  </si>
  <si>
    <t>BZZ_BL</t>
  </si>
  <si>
    <t>BZZ_BLOSTA_1_HNNTCBCXY.12BA232</t>
  </si>
  <si>
    <t>ERX2155738</t>
  </si>
  <si>
    <t>ERR2098426</t>
  </si>
  <si>
    <t>ftp.sra.ebi.ac.uk/vol1/fastq/ERR209/006/ERR2098426/ERR2098426_1.fastq.gz;ftp.sra.ebi.ac.uk/vol1/fastq/ERR209/006/ERR2098426/ERR2098426_2.fastq.gz</t>
  </si>
  <si>
    <t>BZZ_AO</t>
  </si>
  <si>
    <t>BZZ_AOOSTA_1_HNNTCBCXY.12BA266</t>
  </si>
  <si>
    <t>ERX2155739</t>
  </si>
  <si>
    <t>ERR2098427</t>
  </si>
  <si>
    <t>ftp.sra.ebi.ac.uk/vol1/fastq/ERR209/007/ERR2098427/ERR2098427_1.fastq.gz;ftp.sra.ebi.ac.uk/vol1/fastq/ERR209/007/ERR2098427/ERR2098427_2.fastq.gz</t>
  </si>
  <si>
    <t>BZZ_AP</t>
  </si>
  <si>
    <t>BZZ_APOSTA_1_HNNTCBCXY.12BA278</t>
  </si>
  <si>
    <t>ERX2155740</t>
  </si>
  <si>
    <t>ERR2098428</t>
  </si>
  <si>
    <t>ftp.sra.ebi.ac.uk/vol1/fastq/ERR209/008/ERR2098428/ERR2098428_1.fastq.gz;ftp.sra.ebi.ac.uk/vol1/fastq/ERR209/008/ERR2098428/ERR2098428_2.fastq.gz</t>
  </si>
  <si>
    <t>BZZ_AQ</t>
  </si>
  <si>
    <t>BZZ_AQOSTA_1_HNNTCBCXY.12BA195</t>
  </si>
  <si>
    <t>ERX2155758</t>
  </si>
  <si>
    <t>ERR2098446</t>
  </si>
  <si>
    <t>ftp.sra.ebi.ac.uk/vol1/fastq/ERR209/006/ERR2098446/ERR2098446_1.fastq.gz;ftp.sra.ebi.ac.uk/vol1/fastq/ERR209/006/ERR2098446/ERR2098446_2.fastq.gz</t>
  </si>
  <si>
    <t>BZZ_BI</t>
  </si>
  <si>
    <t>BZZ_BIOSTA_1_HNNTCBCXY.12BA220</t>
  </si>
  <si>
    <t>ERX2155747</t>
  </si>
  <si>
    <t>ERR2098435</t>
  </si>
  <si>
    <t>ftp.sra.ebi.ac.uk/vol1/fastq/ERR209/005/ERR2098435/ERR2098435_1.fastq.gz;ftp.sra.ebi.ac.uk/vol1/fastq/ERR209/005/ERR2098435/ERR2098435_2.fastq.gz</t>
  </si>
  <si>
    <t>BZZ_AX</t>
  </si>
  <si>
    <t>BZZ_AXOSTA_1_HNNTCBCXY.12BA279</t>
  </si>
  <si>
    <t>ERX2155749</t>
  </si>
  <si>
    <t>ERR2098437</t>
  </si>
  <si>
    <t>ftp.sra.ebi.ac.uk/vol1/fastq/ERR209/007/ERR2098437/ERR2098437_1.fastq.gz;ftp.sra.ebi.ac.uk/vol1/fastq/ERR209/007/ERR2098437/ERR2098437_2.fastq.gz</t>
  </si>
  <si>
    <t>BZZ_AZ</t>
  </si>
  <si>
    <t>BZZ_AZOSTA_1_HNNTCBCXY.12BA208</t>
  </si>
  <si>
    <t>ERX2252602</t>
  </si>
  <si>
    <t>ERR2196988</t>
  </si>
  <si>
    <t>ftp.sra.ebi.ac.uk/vol1/fastq/ERR219/008/ERR2196988/ERR2196988_1.fastq.gz;ftp.sra.ebi.ac.uk/vol1/fastq/ERR219/008/ERR2196988/ERR2196988_2.fastq.gz</t>
  </si>
  <si>
    <t>BZZ_DX</t>
  </si>
  <si>
    <t>BZZ_DXOSTA_1_BBHJP.12BA052</t>
  </si>
  <si>
    <t>ERX2155764</t>
  </si>
  <si>
    <t>ERR2098452</t>
  </si>
  <si>
    <t>ftp.sra.ebi.ac.uk/vol1/fastq/ERR209/002/ERR2098452/ERR2098452_1.fastq.gz;ftp.sra.ebi.ac.uk/vol1/fastq/ERR209/002/ERR2098452/ERR2098452_2.fastq.gz</t>
  </si>
  <si>
    <t>BZZ_BO</t>
  </si>
  <si>
    <t>BZZ_BOOSTA_1_HNNTCBCXY.12BA280</t>
  </si>
  <si>
    <t>ERX2155765</t>
  </si>
  <si>
    <t>ERR2098453</t>
  </si>
  <si>
    <t>ftp.sra.ebi.ac.uk/vol1/fastq/ERR209/003/ERR2098453/ERR2098453_1.fastq.gz;ftp.sra.ebi.ac.uk/vol1/fastq/ERR209/003/ERR2098453/ERR2098453_2.fastq.gz</t>
  </si>
  <si>
    <t>BZZ_BP</t>
  </si>
  <si>
    <t>BZZ_BPOSTA_1_HNNTCBCXY.12BA197</t>
  </si>
  <si>
    <t>ERX2155762</t>
  </si>
  <si>
    <t>ERR2098450</t>
  </si>
  <si>
    <t>ftp.sra.ebi.ac.uk/vol1/fastq/ERR209/000/ERR2098450/ERR2098450_1.fastq.gz;ftp.sra.ebi.ac.uk/vol1/fastq/ERR209/000/ERR2098450/ERR2098450_2.fastq.gz</t>
  </si>
  <si>
    <t>BZZ_BM</t>
  </si>
  <si>
    <t>BZZ_BMOSTA_1_HNNTCBCXY.12BA198</t>
  </si>
  <si>
    <t>ERX2155763</t>
  </si>
  <si>
    <t>ERR2098451</t>
  </si>
  <si>
    <t>ftp.sra.ebi.ac.uk/vol1/fastq/ERR209/001/ERR2098451/ERR2098451_1.fastq.gz;ftp.sra.ebi.ac.uk/vol1/fastq/ERR209/001/ERR2098451/ERR2098451_2.fastq.gz</t>
  </si>
  <si>
    <t>BZZ_BN</t>
  </si>
  <si>
    <t>BZZ_BNOSTA_1_HNNTCBCXY.12BA210</t>
  </si>
  <si>
    <t>ERX2155766</t>
  </si>
  <si>
    <t>ERR2098454</t>
  </si>
  <si>
    <t>ftp.sra.ebi.ac.uk/vol1/fastq/ERR209/004/ERR2098454/ERR2098454_1.fastq.gz;ftp.sra.ebi.ac.uk/vol1/fastq/ERR209/004/ERR2098454/ERR2098454_2.fastq.gz</t>
  </si>
  <si>
    <t>BZZ_BQ</t>
  </si>
  <si>
    <t>BZZ_BQOSTA_1_HNNTCBCXY.12BA234</t>
  </si>
  <si>
    <t>ERX2155767</t>
  </si>
  <si>
    <t>ERR2098455</t>
  </si>
  <si>
    <t>ftp.sra.ebi.ac.uk/vol1/fastq/ERR209/005/ERR2098455/ERR2098455_1.fastq.gz;ftp.sra.ebi.ac.uk/vol1/fastq/ERR209/005/ERR2098455/ERR2098455_2.fastq.gz</t>
  </si>
  <si>
    <t>BZZ_BR</t>
  </si>
  <si>
    <t>BZZ_BROSTA_1_HNNTCBCXY.12BA222</t>
  </si>
  <si>
    <t>ERA990583</t>
  </si>
  <si>
    <t>ERX2155889</t>
  </si>
  <si>
    <t>ERR2098577</t>
  </si>
  <si>
    <t>ftp.sra.ebi.ac.uk/vol1/fastq/ERR209/007/ERR2098577/ERR2098577_1.fastq.gz;ftp.sra.ebi.ac.uk/vol1/fastq/ERR209/007/ERR2098577/ERR2098577_2.fastq.gz</t>
  </si>
  <si>
    <t>MetaB16SV4V5 Sizing 500 bp</t>
  </si>
  <si>
    <t>BZZ_BZ</t>
  </si>
  <si>
    <t>Run_HNMC5BCXY</t>
  </si>
  <si>
    <t>BZZ_BZOSTB_2_HNMC5BCXY.12BA181</t>
  </si>
  <si>
    <t>Hiseq 2500 Rapid</t>
  </si>
  <si>
    <t>PE250</t>
  </si>
  <si>
    <t>ERX2155890</t>
  </si>
  <si>
    <t>ERR2098578</t>
  </si>
  <si>
    <t>ftp.sra.ebi.ac.uk/vol1/fastq/ERR209/008/ERR2098578/ERR2098578_1.fastq.gz;ftp.sra.ebi.ac.uk/vol1/fastq/ERR209/008/ERR2098578/ERR2098578_2.fastq.gz</t>
  </si>
  <si>
    <t>BZZ_CA</t>
  </si>
  <si>
    <t>BZZ_CAOSTB_2_HNMC5BCXY.12BA098</t>
  </si>
  <si>
    <t>ERX2155891</t>
  </si>
  <si>
    <t>ERR2098579</t>
  </si>
  <si>
    <t>ftp.sra.ebi.ac.uk/vol1/fastq/ERR209/009/ERR2098579/ERR2098579_1.fastq.gz;ftp.sra.ebi.ac.uk/vol1/fastq/ERR209/009/ERR2098579/ERR2098579_2.fastq.gz</t>
  </si>
  <si>
    <t>BZZ_CB</t>
  </si>
  <si>
    <t>BZZ_CBOSTB_2_HNMC5BCXY.12BA110</t>
  </si>
  <si>
    <t>ERX2155882</t>
  </si>
  <si>
    <t>ERR2098570</t>
  </si>
  <si>
    <t>ftp.sra.ebi.ac.uk/vol1/fastq/ERR209/000/ERR2098570/ERR2098570_1.fastq.gz;ftp.sra.ebi.ac.uk/vol1/fastq/ERR209/000/ERR2098570/ERR2098570_2.fastq.gz</t>
  </si>
  <si>
    <t>BZZ_BS</t>
  </si>
  <si>
    <t>BZZ_BSOSTB_2_HNMC5BCXY.12BA145</t>
  </si>
  <si>
    <t>ERX2155887</t>
  </si>
  <si>
    <t>ERR2098575</t>
  </si>
  <si>
    <t>ftp.sra.ebi.ac.uk/vol1/fastq/ERR209/005/ERR2098575/ERR2098575_1.fastq.gz;ftp.sra.ebi.ac.uk/vol1/fastq/ERR209/005/ERR2098575/ERR2098575_2.fastq.gz</t>
  </si>
  <si>
    <t>BZZ_BX</t>
  </si>
  <si>
    <t>BZZ_BXOSTB_2_HNMC5BCXY.12BA157</t>
  </si>
  <si>
    <t>ERX2155888</t>
  </si>
  <si>
    <t>ERR2098576</t>
  </si>
  <si>
    <t>ftp.sra.ebi.ac.uk/vol1/fastq/ERR209/006/ERR2098576/ERR2098576_1.fastq.gz;ftp.sra.ebi.ac.uk/vol1/fastq/ERR209/006/ERR2098576/ERR2098576_2.fastq.gz</t>
  </si>
  <si>
    <t>BZZ_BY</t>
  </si>
  <si>
    <t>BZZ_BYOSTB_2_HNMC5BCXY.12BA169</t>
  </si>
  <si>
    <t>ERX2155883</t>
  </si>
  <si>
    <t>ERR2098571</t>
  </si>
  <si>
    <t>ftp.sra.ebi.ac.uk/vol1/fastq/ERR209/001/ERR2098571/ERR2098571_1.fastq.gz;ftp.sra.ebi.ac.uk/vol1/fastq/ERR209/001/ERR2098571/ERR2098571_2.fastq.gz</t>
  </si>
  <si>
    <t>BZZ_BT</t>
  </si>
  <si>
    <t>BZZ_BTOSTB_2_HNMC5BCXY.12BA097</t>
  </si>
  <si>
    <t>ERX2155884</t>
  </si>
  <si>
    <t>ERR2098572</t>
  </si>
  <si>
    <t>ftp.sra.ebi.ac.uk/vol1/fastq/ERR209/002/ERR2098572/ERR2098572_1.fastq.gz;ftp.sra.ebi.ac.uk/vol1/fastq/ERR209/002/ERR2098572/ERR2098572_2.fastq.gz</t>
  </si>
  <si>
    <t>BZZ_BU</t>
  </si>
  <si>
    <t>BZZ_BUOSTB_2_HNMC5BCXY.12BA109</t>
  </si>
  <si>
    <t>ERX2155885</t>
  </si>
  <si>
    <t>ERR2098573</t>
  </si>
  <si>
    <t>ftp.sra.ebi.ac.uk/vol1/fastq/ERR209/003/ERR2098573/ERR2098573_1.fastq.gz;ftp.sra.ebi.ac.uk/vol1/fastq/ERR209/003/ERR2098573/ERR2098573_2.fastq.gz</t>
  </si>
  <si>
    <t>BZZ_BV</t>
  </si>
  <si>
    <t>BZZ_BVOSTB_2_HNMC5BCXY.12BA121</t>
  </si>
  <si>
    <t>ERX2155886</t>
  </si>
  <si>
    <t>ERR2098574</t>
  </si>
  <si>
    <t>ftp.sra.ebi.ac.uk/vol1/fastq/ERR209/004/ERR2098574/ERR2098574_1.fastq.gz;ftp.sra.ebi.ac.uk/vol1/fastq/ERR209/004/ERR2098574/ERR2098574_2.fastq.gz</t>
  </si>
  <si>
    <t>BZZ_BW</t>
  </si>
  <si>
    <t>BZZ_BWOSTB_2_HNMC5BCXY.12BA133</t>
  </si>
  <si>
    <t>ERX2155913</t>
  </si>
  <si>
    <t>ERR2098601</t>
  </si>
  <si>
    <t>ftp.sra.ebi.ac.uk/vol1/fastq/ERR209/001/ERR2098601/ERR2098601_1.fastq.gz;ftp.sra.ebi.ac.uk/vol1/fastq/ERR209/001/ERR2098601/ERR2098601_2.fastq.gz</t>
  </si>
  <si>
    <t>BZZ_CX</t>
  </si>
  <si>
    <t>BZZ_CXOSTB_2_HNMC5BCXY.12BA146</t>
  </si>
  <si>
    <t>ERX2155903</t>
  </si>
  <si>
    <t>ERR2098591</t>
  </si>
  <si>
    <t>ftp.sra.ebi.ac.uk/vol1/fastq/ERR209/001/ERR2098591/ERR2098591_1.fastq.gz;ftp.sra.ebi.ac.uk/vol1/fastq/ERR209/001/ERR2098591/ERR2098591_2.fastq.gz</t>
  </si>
  <si>
    <t>BZZ_CN</t>
  </si>
  <si>
    <t>BZZ_CNOSTB_2_HNMC5BCXY.12BA123</t>
  </si>
  <si>
    <t>ERX2155914</t>
  </si>
  <si>
    <t>ERR2098602</t>
  </si>
  <si>
    <t>ftp.sra.ebi.ac.uk/vol1/fastq/ERR209/002/ERR2098602/ERR2098602_1.fastq.gz;ftp.sra.ebi.ac.uk/vol1/fastq/ERR209/002/ERR2098602/ERR2098602_2.fastq.gz</t>
  </si>
  <si>
    <t>BZZ_CY</t>
  </si>
  <si>
    <t>BZZ_CYOSTB_2_HNMC5BCXY.12BA173</t>
  </si>
  <si>
    <t>ERX2155915</t>
  </si>
  <si>
    <t>ERR2098603</t>
  </si>
  <si>
    <t>ftp.sra.ebi.ac.uk/vol1/fastq/ERR209/003/ERR2098603/ERR2098603_1.fastq.gz;ftp.sra.ebi.ac.uk/vol1/fastq/ERR209/003/ERR2098603/ERR2098603_2.fastq.gz</t>
  </si>
  <si>
    <t>BZZ_CZ</t>
  </si>
  <si>
    <t>BZZ_CZOSTB_2_HNMC5BCXY.12BA161</t>
  </si>
  <si>
    <t>ERX2155893</t>
  </si>
  <si>
    <t>ERR2098581</t>
  </si>
  <si>
    <t>ftp.sra.ebi.ac.uk/vol1/fastq/ERR209/001/ERR2098581/ERR2098581_1.fastq.gz;ftp.sra.ebi.ac.uk/vol1/fastq/ERR209/001/ERR2098581/ERR2098581_2.fastq.gz</t>
  </si>
  <si>
    <t>BZZ_CD</t>
  </si>
  <si>
    <t>BZZ_CDOSTB_2_HNMC5BCXY.12BA122</t>
  </si>
  <si>
    <t>ERX2155894</t>
  </si>
  <si>
    <t>ERR2098582</t>
  </si>
  <si>
    <t>ftp.sra.ebi.ac.uk/vol1/fastq/ERR209/002/ERR2098582/ERR2098582_1.fastq.gz;ftp.sra.ebi.ac.uk/vol1/fastq/ERR209/002/ERR2098582/ERR2098582_2.fastq.gz</t>
  </si>
  <si>
    <t>BZZ_CE</t>
  </si>
  <si>
    <t>BZZ_CEOSTB_2_HNMC5BCXY.12BA134</t>
  </si>
  <si>
    <t>ERX2155895</t>
  </si>
  <si>
    <t>ERR2098583</t>
  </si>
  <si>
    <t>ftp.sra.ebi.ac.uk/vol1/fastq/ERR209/003/ERR2098583/ERR2098583_1.fastq.gz;ftp.sra.ebi.ac.uk/vol1/fastq/ERR209/003/ERR2098583/ERR2098583_2.fastq.gz</t>
  </si>
  <si>
    <t>BZZ_CF</t>
  </si>
  <si>
    <t>BZZ_CFOSTB_2_HNMC5BCXY.12BA185</t>
  </si>
  <si>
    <t>ERX2155912</t>
  </si>
  <si>
    <t>ERR2098600</t>
  </si>
  <si>
    <t>ftp.sra.ebi.ac.uk/vol1/fastq/ERR209/000/ERR2098600/ERR2098600_1.fastq.gz;ftp.sra.ebi.ac.uk/vol1/fastq/ERR209/000/ERR2098600/ERR2098600_2.fastq.gz</t>
  </si>
  <si>
    <t>BZZ_CW</t>
  </si>
  <si>
    <t>BZZ_CWOSTB_2_HNMC5BCXY.12BA149</t>
  </si>
  <si>
    <t>ERX2155902</t>
  </si>
  <si>
    <t>ERR2098590</t>
  </si>
  <si>
    <t>ftp.sra.ebi.ac.uk/vol1/fastq/ERR209/000/ERR2098590/ERR2098590_1.fastq.gz;ftp.sra.ebi.ac.uk/vol1/fastq/ERR209/000/ERR2098590/ERR2098590_2.fastq.gz</t>
  </si>
  <si>
    <t>BZZ_CM</t>
  </si>
  <si>
    <t>BZZ_CMOSTB_2_HNMC5BCXY.12BA111</t>
  </si>
  <si>
    <t>ERX2155904</t>
  </si>
  <si>
    <t>ERR2098592</t>
  </si>
  <si>
    <t>ftp.sra.ebi.ac.uk/vol1/fastq/ERR209/002/ERR2098592/ERR2098592_1.fastq.gz;ftp.sra.ebi.ac.uk/vol1/fastq/ERR209/002/ERR2098592/ERR2098592_2.fastq.gz</t>
  </si>
  <si>
    <t>BZZ_CO</t>
  </si>
  <si>
    <t>BZZ_COOSTB_2_HNMC5BCXY.12BA135</t>
  </si>
  <si>
    <t>ERX2155909</t>
  </si>
  <si>
    <t>ERR2098597</t>
  </si>
  <si>
    <t>ftp.sra.ebi.ac.uk/vol1/fastq/ERR209/007/ERR2098597/ERR2098597_1.fastq.gz;ftp.sra.ebi.ac.uk/vol1/fastq/ERR209/007/ERR2098597/ERR2098597_2.fastq.gz</t>
  </si>
  <si>
    <t>BZZ_CT</t>
  </si>
  <si>
    <t>BZZ_CTOSTB_2_HNMC5BCXY.12BA137</t>
  </si>
  <si>
    <t>ERX2155900</t>
  </si>
  <si>
    <t>ERR2098588</t>
  </si>
  <si>
    <t>ftp.sra.ebi.ac.uk/vol1/fastq/ERR209/008/ERR2098588/ERR2098588_1.fastq.gz;ftp.sra.ebi.ac.uk/vol1/fastq/ERR209/008/ERR2098588/ERR2098588_2.fastq.gz</t>
  </si>
  <si>
    <t>BZZ_CK</t>
  </si>
  <si>
    <t>BZZ_CKOSTB_2_HNMC5BCXY.12BA159</t>
  </si>
  <si>
    <t>ERX2155910</t>
  </si>
  <si>
    <t>ERR2098598</t>
  </si>
  <si>
    <t>ftp.sra.ebi.ac.uk/vol1/fastq/ERR209/008/ERR2098598/ERR2098598_1.fastq.gz;ftp.sra.ebi.ac.uk/vol1/fastq/ERR209/008/ERR2098598/ERR2098598_2.fastq.gz</t>
  </si>
  <si>
    <t>BZZ_CU</t>
  </si>
  <si>
    <t>BZZ_CUOSTB_2_HNMC5BCXY.12BA125</t>
  </si>
  <si>
    <t>ERX2155911</t>
  </si>
  <si>
    <t>ERR2098599</t>
  </si>
  <si>
    <t>ftp.sra.ebi.ac.uk/vol1/fastq/ERR209/009/ERR2098599/ERR2098599_1.fastq.gz;ftp.sra.ebi.ac.uk/vol1/fastq/ERR209/009/ERR2098599/ERR2098599_2.fastq.gz</t>
  </si>
  <si>
    <t>BZZ_CV</t>
  </si>
  <si>
    <t>BZZ_CVOSTB_2_HNMC5BCXY.12BA113</t>
  </si>
  <si>
    <t>ERX2155931</t>
  </si>
  <si>
    <t>ERR2098619</t>
  </si>
  <si>
    <t>ftp.sra.ebi.ac.uk/vol1/fastq/ERR209/009/ERR2098619/ERR2098619_1.fastq.gz;ftp.sra.ebi.ac.uk/vol1/fastq/ERR209/009/ERR2098619/ERR2098619_2.fastq.gz</t>
  </si>
  <si>
    <t>Batch 2</t>
  </si>
  <si>
    <t>BZZ_DN</t>
  </si>
  <si>
    <t>BZZ_DNOSTB_2_HNMC5BCXY.12BA139</t>
  </si>
  <si>
    <t>ERX2155899</t>
  </si>
  <si>
    <t>ERR2098587</t>
  </si>
  <si>
    <t>ftp.sra.ebi.ac.uk/vol1/fastq/ERR209/007/ERR2098587/ERR2098587_1.fastq.gz;ftp.sra.ebi.ac.uk/vol1/fastq/ERR209/007/ERR2098587/ERR2098587_2.fastq.gz</t>
  </si>
  <si>
    <t>BZZ_CJ</t>
  </si>
  <si>
    <t>BZZ_CJOSTB_2_HNMC5BCXY.12BA147</t>
  </si>
  <si>
    <t>ERX2155929</t>
  </si>
  <si>
    <t>ERR2098617</t>
  </si>
  <si>
    <t>ftp.sra.ebi.ac.uk/vol1/fastq/ERR209/007/ERR2098617/ERR2098617_1.fastq.gz;ftp.sra.ebi.ac.uk/vol1/fastq/ERR209/007/ERR2098617/ERR2098617_2.fastq.gz</t>
  </si>
  <si>
    <t>BZZ_DL</t>
  </si>
  <si>
    <t>BZZ_DLOSTB_2_HNMC5BCXY.12BA115</t>
  </si>
  <si>
    <t>ERX2155892</t>
  </si>
  <si>
    <t>ERR2098580</t>
  </si>
  <si>
    <t>ftp.sra.ebi.ac.uk/vol1/fastq/ERR209/000/ERR2098580/ERR2098580_1.fastq.gz;ftp.sra.ebi.ac.uk/vol1/fastq/ERR209/000/ERR2098580/ERR2098580_2.fastq.gz</t>
  </si>
  <si>
    <t>SEQ-(10L-on-membrane)_W&gt;20</t>
  </si>
  <si>
    <t>BZZ_CC</t>
  </si>
  <si>
    <t>BZZ_CCOSTB_2_HNMC5BCXY.12BA158</t>
  </si>
  <si>
    <t>ERX2155928</t>
  </si>
  <si>
    <t>ERR2098616</t>
  </si>
  <si>
    <t>ftp.sra.ebi.ac.uk/vol1/fastq/ERR209/006/ERR2098616/ERR2098616_1.fastq.gz;ftp.sra.ebi.ac.uk/vol1/fastq/ERR209/006/ERR2098616/ERR2098616_2.fastq.gz</t>
  </si>
  <si>
    <t>BZZ_DK</t>
  </si>
  <si>
    <t>BZZ_DKOSTB_2_HNMC5BCXY.12BA103</t>
  </si>
  <si>
    <t>ERX2155908</t>
  </si>
  <si>
    <t>ERR2098596</t>
  </si>
  <si>
    <t>ftp.sra.ebi.ac.uk/vol1/fastq/ERR209/006/ERR2098596/ERR2098596_1.fastq.gz;ftp.sra.ebi.ac.uk/vol1/fastq/ERR209/006/ERR2098596/ERR2098596_2.fastq.gz</t>
  </si>
  <si>
    <t>BZZ_CS</t>
  </si>
  <si>
    <t>BZZ_CSOSTB_2_HNMC5BCXY.12BA172</t>
  </si>
  <si>
    <t>ERX2155930</t>
  </si>
  <si>
    <t>ERR2098618</t>
  </si>
  <si>
    <t>ftp.sra.ebi.ac.uk/vol1/fastq/ERR209/008/ERR2098618/ERR2098618_1.fastq.gz;ftp.sra.ebi.ac.uk/vol1/fastq/ERR209/008/ERR2098618/ERR2098618_2.fastq.gz</t>
  </si>
  <si>
    <t>BZZ_DM</t>
  </si>
  <si>
    <t>BZZ_DMOSTB_2_HNMC5BCXY.12BA127</t>
  </si>
  <si>
    <t>ERX2155901</t>
  </si>
  <si>
    <t>ERR2098589</t>
  </si>
  <si>
    <t>ftp.sra.ebi.ac.uk/vol1/fastq/ERR209/009/ERR2098589/ERR2098589_1.fastq.gz;ftp.sra.ebi.ac.uk/vol1/fastq/ERR209/009/ERR2098589/ERR2098589_2.fastq.gz</t>
  </si>
  <si>
    <t>BZZ_CL</t>
  </si>
  <si>
    <t>BZZ_CLOSTB_2_HNMC5BCXY.12BA171</t>
  </si>
  <si>
    <t>ERX2155917</t>
  </si>
  <si>
    <t>ERR2098605</t>
  </si>
  <si>
    <t>ftp.sra.ebi.ac.uk/vol1/fastq/ERR209/005/ERR2098605/ERR2098605_1.fastq.gz;ftp.sra.ebi.ac.uk/vol1/fastq/ERR209/005/ERR2098605/ERR2098605_2.fastq.gz</t>
  </si>
  <si>
    <t>BZZ_DB</t>
  </si>
  <si>
    <t>BZZ_DBOSTB_2_HNMC5BCXY.12BA160</t>
  </si>
  <si>
    <t>ERX2155906</t>
  </si>
  <si>
    <t>ERR2098594</t>
  </si>
  <si>
    <t>ftp.sra.ebi.ac.uk/vol1/fastq/ERR209/004/ERR2098594/ERR2098594_1.fastq.gz;ftp.sra.ebi.ac.uk/vol1/fastq/ERR209/004/ERR2098594/ERR2098594_2.fastq.gz</t>
  </si>
  <si>
    <t>BZZ_CQ</t>
  </si>
  <si>
    <t>BZZ_CQOSTB_2_HNMC5BCXY.12BA100</t>
  </si>
  <si>
    <t>ERX2155918</t>
  </si>
  <si>
    <t>ERR2098606</t>
  </si>
  <si>
    <t>ftp.sra.ebi.ac.uk/vol1/fastq/ERR209/006/ERR2098606/ERR2098606_1.fastq.gz;ftp.sra.ebi.ac.uk/vol1/fastq/ERR209/006/ERR2098606/ERR2098606_2.fastq.gz</t>
  </si>
  <si>
    <t>BZZ_DC</t>
  </si>
  <si>
    <t>BZZ_DCOSTB_2_HNMC5BCXY.12BA148</t>
  </si>
  <si>
    <t>ERX2155919</t>
  </si>
  <si>
    <t>ERR2098607</t>
  </si>
  <si>
    <t>ftp.sra.ebi.ac.uk/vol1/fastq/ERR209/007/ERR2098607/ERR2098607_1.fastq.gz;ftp.sra.ebi.ac.uk/vol1/fastq/ERR209/007/ERR2098607/ERR2098607_2.fastq.gz</t>
  </si>
  <si>
    <t>BZZ_DD</t>
  </si>
  <si>
    <t>BZZ_DDOSTB_2_HNMC5BCXY.12BA136</t>
  </si>
  <si>
    <t>ERX2155896</t>
  </si>
  <si>
    <t>ERR2098584</t>
  </si>
  <si>
    <t>ftp.sra.ebi.ac.uk/vol1/fastq/ERR209/004/ERR2098584/ERR2098584_1.fastq.gz;ftp.sra.ebi.ac.uk/vol1/fastq/ERR209/004/ERR2098584/ERR2098584_2.fastq.gz</t>
  </si>
  <si>
    <t>BZZ_CG</t>
  </si>
  <si>
    <t>BZZ_CGOSTB_2_HNMC5BCXY.12BA170</t>
  </si>
  <si>
    <t>ERX2155897</t>
  </si>
  <si>
    <t>ERR2098585</t>
  </si>
  <si>
    <t>ftp.sra.ebi.ac.uk/vol1/fastq/ERR209/005/ERR2098585/ERR2098585_1.fastq.gz;ftp.sra.ebi.ac.uk/vol1/fastq/ERR209/005/ERR2098585/ERR2098585_2.fastq.gz</t>
  </si>
  <si>
    <t>BZZ_CH</t>
  </si>
  <si>
    <t>BZZ_CHOSTB_2_HNMC5BCXY.12BA182</t>
  </si>
  <si>
    <t>ERX2155898</t>
  </si>
  <si>
    <t>ERR2098586</t>
  </si>
  <si>
    <t>ftp.sra.ebi.ac.uk/vol1/fastq/ERR209/006/ERR2098586/ERR2098586_1.fastq.gz;ftp.sra.ebi.ac.uk/vol1/fastq/ERR209/006/ERR2098586/ERR2098586_2.fastq.gz</t>
  </si>
  <si>
    <t>BZZ_CI</t>
  </si>
  <si>
    <t>BZZ_CIOSTB_2_HNMC5BCXY.12BA099</t>
  </si>
  <si>
    <t>ERX2155916</t>
  </si>
  <si>
    <t>ERR2098604</t>
  </si>
  <si>
    <t>ftp.sra.ebi.ac.uk/vol1/fastq/ERR209/004/ERR2098604/ERR2098604_1.fastq.gz;ftp.sra.ebi.ac.uk/vol1/fastq/ERR209/004/ERR2098604/ERR2098604_2.fastq.gz</t>
  </si>
  <si>
    <t>BZZ_DA</t>
  </si>
  <si>
    <t>BZZ_DAOSTB_2_HNMC5BCXY.12BA124</t>
  </si>
  <si>
    <t>ERX2155905</t>
  </si>
  <si>
    <t>ERR2098593</t>
  </si>
  <si>
    <t>ftp.sra.ebi.ac.uk/vol1/fastq/ERR209/003/ERR2098593/ERR2098593_1.fastq.gz;ftp.sra.ebi.ac.uk/vol1/fastq/ERR209/003/ERR2098593/ERR2098593_2.fastq.gz</t>
  </si>
  <si>
    <t>BZZ_CP</t>
  </si>
  <si>
    <t>BZZ_CPOSTB_2_HNMC5BCXY.12BA183</t>
  </si>
  <si>
    <t>ERX2155907</t>
  </si>
  <si>
    <t>ERR2098595</t>
  </si>
  <si>
    <t>ftp.sra.ebi.ac.uk/vol1/fastq/ERR209/005/ERR2098595/ERR2098595_1.fastq.gz;ftp.sra.ebi.ac.uk/vol1/fastq/ERR209/005/ERR2098595/ERR2098595_2.fastq.gz</t>
  </si>
  <si>
    <t>BZZ_CR</t>
  </si>
  <si>
    <t>BZZ_CROSTB_2_HNMC5BCXY.12BA112</t>
  </si>
  <si>
    <t>ERX2155922</t>
  </si>
  <si>
    <t>ERR2098610</t>
  </si>
  <si>
    <t>ftp.sra.ebi.ac.uk/vol1/fastq/ERR209/000/ERR2098610/ERR2098610_1.fastq.gz;ftp.sra.ebi.ac.uk/vol1/fastq/ERR209/000/ERR2098610/ERR2098610_2.fastq.gz</t>
  </si>
  <si>
    <t>BZZ_DG</t>
  </si>
  <si>
    <t>BZZ_DGOSTB_2_HNMC5BCXY.12BA184</t>
  </si>
  <si>
    <t>ERX2155923</t>
  </si>
  <si>
    <t>ERR2098611</t>
  </si>
  <si>
    <t>ftp.sra.ebi.ac.uk/vol1/fastq/ERR209/001/ERR2098611/ERR2098611_1.fastq.gz;ftp.sra.ebi.ac.uk/vol1/fastq/ERR209/001/ERR2098611/ERR2098611_2.fastq.gz</t>
  </si>
  <si>
    <t>BZZ_DH</t>
  </si>
  <si>
    <t>BZZ_DHOSTB_2_HNMC5BCXY.12BA101</t>
  </si>
  <si>
    <t>ERX2155920</t>
  </si>
  <si>
    <t>ERR2098608</t>
  </si>
  <si>
    <t>ftp.sra.ebi.ac.uk/vol1/fastq/ERR209/008/ERR2098608/ERR2098608_1.fastq.gz;ftp.sra.ebi.ac.uk/vol1/fastq/ERR209/008/ERR2098608/ERR2098608_2.fastq.gz</t>
  </si>
  <si>
    <t>BZZ_DE</t>
  </si>
  <si>
    <t>BZZ_DEOSTB_2_HNMC5BCXY.12BA102</t>
  </si>
  <si>
    <t>ERX2155932</t>
  </si>
  <si>
    <t>ERR2098620</t>
  </si>
  <si>
    <t>ftp.sra.ebi.ac.uk/vol1/fastq/ERR209/000/ERR2098620/ERR2098620_1.fastq.gz;ftp.sra.ebi.ac.uk/vol1/fastq/ERR209/000/ERR2098620/ERR2098620_2.fastq.gz</t>
  </si>
  <si>
    <t>BZZ_DO</t>
  </si>
  <si>
    <t>BZZ_DOOSTB_2_HNMC5BCXY.12BA151</t>
  </si>
  <si>
    <t>ERX2155921</t>
  </si>
  <si>
    <t>ERR2098609</t>
  </si>
  <si>
    <t>ftp.sra.ebi.ac.uk/vol1/fastq/ERR209/009/ERR2098609/ERR2098609_1.fastq.gz;ftp.sra.ebi.ac.uk/vol1/fastq/ERR209/009/ERR2098609/ERR2098609_2.fastq.gz</t>
  </si>
  <si>
    <t>BZZ_DF</t>
  </si>
  <si>
    <t>BZZ_DFOSTB_2_HNMC5BCXY.12BA114</t>
  </si>
  <si>
    <t>ERX2155924</t>
  </si>
  <si>
    <t>ERR2098612</t>
  </si>
  <si>
    <t>ftp.sra.ebi.ac.uk/vol1/fastq/ERR209/002/ERR2098612/ERR2098612_1.fastq.gz;ftp.sra.ebi.ac.uk/vol1/fastq/ERR209/002/ERR2098612/ERR2098612_2.fastq.gz</t>
  </si>
  <si>
    <t>BZZ_DI</t>
  </si>
  <si>
    <t>BZZ_DIOSTB_2_HNMC5BCXY.12BA138</t>
  </si>
  <si>
    <t>ERX2155925</t>
  </si>
  <si>
    <t>ERR2098613</t>
  </si>
  <si>
    <t>ftp.sra.ebi.ac.uk/vol1/fastq/ERR209/003/ERR2098613/ERR2098613_1.fastq.gz;ftp.sra.ebi.ac.uk/vol1/fastq/ERR209/003/ERR2098613/ERR2098613_2.fastq.gz</t>
  </si>
  <si>
    <t>BZZ_DJ</t>
  </si>
  <si>
    <t>BZZ_DJOSTB_2_HNMC5BCXY.12BA126</t>
  </si>
  <si>
    <t>EMOSE_EVEN-MOCK-16S</t>
  </si>
  <si>
    <t>SAMEA104212515</t>
  </si>
  <si>
    <t>ERS1871533</t>
  </si>
  <si>
    <t>ERX2155926</t>
  </si>
  <si>
    <t>ERR2098614</t>
  </si>
  <si>
    <t>ftp.sra.ebi.ac.uk/vol1/fastq/ERR209/004/ERR2098614/ERR2098614_1.fastq.gz;ftp.sra.ebi.ac.uk/vol1/fastq/ERR209/004/ERR2098614/ERR2098614_2.fastq.gz</t>
  </si>
  <si>
    <t>CAN_AABA</t>
  </si>
  <si>
    <t>CAN_AABAOSTB_2_HNMC5BCXY.12BA162</t>
  </si>
  <si>
    <t>EMOSE_EVEN-MOCK-18S</t>
  </si>
  <si>
    <t>SAMEA104212517</t>
  </si>
  <si>
    <t>ERS1871535</t>
  </si>
  <si>
    <t>ERX2155933</t>
  </si>
  <si>
    <t>ERR2098621</t>
  </si>
  <si>
    <t>ftp.sra.ebi.ac.uk/vol1/fastq/ERR209/001/ERR2098621/ERR2098621_1.fastq.gz;ftp.sra.ebi.ac.uk/vol1/fastq/ERR209/001/ERR2098621/ERR2098621_2.fastq.gz</t>
  </si>
  <si>
    <t>CAN_AABD</t>
  </si>
  <si>
    <t>CAN_AABDOSTB_2_HNMC5BCXY.12BA175</t>
  </si>
  <si>
    <t>EMOSE_STAG-MOCK-16S</t>
  </si>
  <si>
    <t>SAMEA104212516</t>
  </si>
  <si>
    <t>ERS1871534</t>
  </si>
  <si>
    <t>ERX2155927</t>
  </si>
  <si>
    <t>ERR2098615</t>
  </si>
  <si>
    <t>ftp.sra.ebi.ac.uk/vol1/fastq/ERR209/005/ERR2098615/ERR2098615_1.fastq.gz;ftp.sra.ebi.ac.uk/vol1/fastq/ERR209/005/ERR2098615/ERR2098615_2.fastq.gz</t>
  </si>
  <si>
    <t>CAN_AABB</t>
  </si>
  <si>
    <t>CAN_AABBOSTB_2_HNMC5BCXY.12BA174</t>
  </si>
  <si>
    <t>EMOSE_STAG-MOCK-18S</t>
  </si>
  <si>
    <t>SAMEA104212518</t>
  </si>
  <si>
    <t>ERS1871536</t>
  </si>
  <si>
    <t>ERX2155934</t>
  </si>
  <si>
    <t>ERR2098622</t>
  </si>
  <si>
    <t>ftp.sra.ebi.ac.uk/vol1/fastq/ERR209/002/ERR2098622/ERR2098622_1.fastq.gz;ftp.sra.ebi.ac.uk/vol1/fastq/ERR209/002/ERR2098622/ERR2098622_2.fastq.gz</t>
  </si>
  <si>
    <t>CAN_AABE</t>
  </si>
  <si>
    <t>CAN_AABEOSTB_2_HNMC5BCXY.12BA187</t>
  </si>
  <si>
    <t>ERA990582</t>
  </si>
  <si>
    <t>ERX2155836</t>
  </si>
  <si>
    <t>ERR2098524</t>
  </si>
  <si>
    <t>ftp.sra.ebi.ac.uk/vol1/fastq/ERR209/004/ERR2098524/ERR2098524_1.fastq.gz;ftp.sra.ebi.ac.uk/vol1/fastq/ERR209/004/ERR2098524/ERR2098524_2.fastq.gz</t>
  </si>
  <si>
    <t>MetaB16SV4V5 Sizing 400 bp</t>
  </si>
  <si>
    <t>BZZ_BZOSTB_1_HNMC5BCXY.12BA181</t>
  </si>
  <si>
    <t>ERX2155837</t>
  </si>
  <si>
    <t>ERR2098525</t>
  </si>
  <si>
    <t>ftp.sra.ebi.ac.uk/vol1/fastq/ERR209/005/ERR2098525/ERR2098525_1.fastq.gz;ftp.sra.ebi.ac.uk/vol1/fastq/ERR209/005/ERR2098525/ERR2098525_2.fastq.gz</t>
  </si>
  <si>
    <t>BZZ_CAOSTB_1_HNMC5BCXY.12BA098</t>
  </si>
  <si>
    <t>ERX2155838</t>
  </si>
  <si>
    <t>ERR2098526</t>
  </si>
  <si>
    <t>ftp.sra.ebi.ac.uk/vol1/fastq/ERR209/006/ERR2098526/ERR2098526_1.fastq.gz;ftp.sra.ebi.ac.uk/vol1/fastq/ERR209/006/ERR2098526/ERR2098526_2.fastq.gz</t>
  </si>
  <si>
    <t>BZZ_CBOSTB_1_HNMC5BCXY.12BA110</t>
  </si>
  <si>
    <t>ERX2155829</t>
  </si>
  <si>
    <t>ERR2098517</t>
  </si>
  <si>
    <t>ftp.sra.ebi.ac.uk/vol1/fastq/ERR209/007/ERR2098517/ERR2098517_1.fastq.gz;ftp.sra.ebi.ac.uk/vol1/fastq/ERR209/007/ERR2098517/ERR2098517_2.fastq.gz</t>
  </si>
  <si>
    <t>BZZ_BSOSTB_1_HNMC5BCXY.12BA145</t>
  </si>
  <si>
    <t>ERX2155834</t>
  </si>
  <si>
    <t>ERR2098522</t>
  </si>
  <si>
    <t>ftp.sra.ebi.ac.uk/vol1/fastq/ERR209/002/ERR2098522/ERR2098522_1.fastq.gz;ftp.sra.ebi.ac.uk/vol1/fastq/ERR209/002/ERR2098522/ERR2098522_2.fastq.gz</t>
  </si>
  <si>
    <t>BZZ_BXOSTB_1_HNMC5BCXY.12BA157</t>
  </si>
  <si>
    <t>ERX2155835</t>
  </si>
  <si>
    <t>ERR2098523</t>
  </si>
  <si>
    <t>ftp.sra.ebi.ac.uk/vol1/fastq/ERR209/003/ERR2098523/ERR2098523_1.fastq.gz;ftp.sra.ebi.ac.uk/vol1/fastq/ERR209/003/ERR2098523/ERR2098523_2.fastq.gz</t>
  </si>
  <si>
    <t>BZZ_BYOSTB_1_HNMC5BCXY.12BA169</t>
  </si>
  <si>
    <t>ERX2155830</t>
  </si>
  <si>
    <t>ERR2098518</t>
  </si>
  <si>
    <t>ftp.sra.ebi.ac.uk/vol1/fastq/ERR209/008/ERR2098518/ERR2098518_1.fastq.gz;ftp.sra.ebi.ac.uk/vol1/fastq/ERR209/008/ERR2098518/ERR2098518_2.fastq.gz</t>
  </si>
  <si>
    <t>BZZ_BTOSTB_1_HNMC5BCXY.12BA097</t>
  </si>
  <si>
    <t>ERX2155831</t>
  </si>
  <si>
    <t>ERR2098519</t>
  </si>
  <si>
    <t>ftp.sra.ebi.ac.uk/vol1/fastq/ERR209/009/ERR2098519/ERR2098519_1.fastq.gz;ftp.sra.ebi.ac.uk/vol1/fastq/ERR209/009/ERR2098519/ERR2098519_2.fastq.gz</t>
  </si>
  <si>
    <t>BZZ_BUOSTB_1_HNMC5BCXY.12BA109</t>
  </si>
  <si>
    <t>ERX2155832</t>
  </si>
  <si>
    <t>ERR2098520</t>
  </si>
  <si>
    <t>ftp.sra.ebi.ac.uk/vol1/fastq/ERR209/000/ERR2098520/ERR2098520_1.fastq.gz;ftp.sra.ebi.ac.uk/vol1/fastq/ERR209/000/ERR2098520/ERR2098520_2.fastq.gz</t>
  </si>
  <si>
    <t>BZZ_BVOSTB_1_HNMC5BCXY.12BA121</t>
  </si>
  <si>
    <t>ERX2155833</t>
  </si>
  <si>
    <t>ERR2098521</t>
  </si>
  <si>
    <t>ftp.sra.ebi.ac.uk/vol1/fastq/ERR209/001/ERR2098521/ERR2098521_1.fastq.gz;ftp.sra.ebi.ac.uk/vol1/fastq/ERR209/001/ERR2098521/ERR2098521_2.fastq.gz</t>
  </si>
  <si>
    <t>BZZ_BWOSTB_1_HNMC5BCXY.12BA133</t>
  </si>
  <si>
    <t>ERX2155860</t>
  </si>
  <si>
    <t>ERR2098548</t>
  </si>
  <si>
    <t>ftp.sra.ebi.ac.uk/vol1/fastq/ERR209/008/ERR2098548/ERR2098548_1.fastq.gz;ftp.sra.ebi.ac.uk/vol1/fastq/ERR209/008/ERR2098548/ERR2098548_2.fastq.gz</t>
  </si>
  <si>
    <t>BZZ_CXOSTB_1_HNMC5BCXY.12BA146</t>
  </si>
  <si>
    <t>ERX2155850</t>
  </si>
  <si>
    <t>ERR2098538</t>
  </si>
  <si>
    <t>ftp.sra.ebi.ac.uk/vol1/fastq/ERR209/008/ERR2098538/ERR2098538_1.fastq.gz;ftp.sra.ebi.ac.uk/vol1/fastq/ERR209/008/ERR2098538/ERR2098538_2.fastq.gz</t>
  </si>
  <si>
    <t>BZZ_CNOSTB_1_HNMC5BCXY.12BA123</t>
  </si>
  <si>
    <t>ERX2155861</t>
  </si>
  <si>
    <t>ERR2098549</t>
  </si>
  <si>
    <t>ftp.sra.ebi.ac.uk/vol1/fastq/ERR209/009/ERR2098549/ERR2098549_1.fastq.gz;ftp.sra.ebi.ac.uk/vol1/fastq/ERR209/009/ERR2098549/ERR2098549_2.fastq.gz</t>
  </si>
  <si>
    <t>BZZ_CYOSTB_1_HNMC5BCXY.12BA173</t>
  </si>
  <si>
    <t>ERX2155862</t>
  </si>
  <si>
    <t>ERR2098550</t>
  </si>
  <si>
    <t>ftp.sra.ebi.ac.uk/vol1/fastq/ERR209/000/ERR2098550/ERR2098550_1.fastq.gz;ftp.sra.ebi.ac.uk/vol1/fastq/ERR209/000/ERR2098550/ERR2098550_2.fastq.gz</t>
  </si>
  <si>
    <t>BZZ_CZOSTB_1_HNMC5BCXY.12BA161</t>
  </si>
  <si>
    <t>ERX2155840</t>
  </si>
  <si>
    <t>ERR2098528</t>
  </si>
  <si>
    <t>ftp.sra.ebi.ac.uk/vol1/fastq/ERR209/008/ERR2098528/ERR2098528_1.fastq.gz;ftp.sra.ebi.ac.uk/vol1/fastq/ERR209/008/ERR2098528/ERR2098528_2.fastq.gz</t>
  </si>
  <si>
    <t>BZZ_CDOSTB_1_HNMC5BCXY.12BA122</t>
  </si>
  <si>
    <t>ERX2155841</t>
  </si>
  <si>
    <t>ERR2098529</t>
  </si>
  <si>
    <t>ftp.sra.ebi.ac.uk/vol1/fastq/ERR209/009/ERR2098529/ERR2098529_1.fastq.gz;ftp.sra.ebi.ac.uk/vol1/fastq/ERR209/009/ERR2098529/ERR2098529_2.fastq.gz</t>
  </si>
  <si>
    <t>BZZ_CEOSTB_1_HNMC5BCXY.12BA134</t>
  </si>
  <si>
    <t>ERX2155842</t>
  </si>
  <si>
    <t>ERR2098530</t>
  </si>
  <si>
    <t>ftp.sra.ebi.ac.uk/vol1/fastq/ERR209/000/ERR2098530/ERR2098530_1.fastq.gz;ftp.sra.ebi.ac.uk/vol1/fastq/ERR209/000/ERR2098530/ERR2098530_2.fastq.gz</t>
  </si>
  <si>
    <t>BZZ_CFOSTB_1_HNMC5BCXY.12BA185</t>
  </si>
  <si>
    <t>ERX2155859</t>
  </si>
  <si>
    <t>ERR2098547</t>
  </si>
  <si>
    <t>ftp.sra.ebi.ac.uk/vol1/fastq/ERR209/007/ERR2098547/ERR2098547_1.fastq.gz;ftp.sra.ebi.ac.uk/vol1/fastq/ERR209/007/ERR2098547/ERR2098547_2.fastq.gz</t>
  </si>
  <si>
    <t>BZZ_CWOSTB_1_HNMC5BCXY.12BA149</t>
  </si>
  <si>
    <t>ERX2155849</t>
  </si>
  <si>
    <t>ERR2098537</t>
  </si>
  <si>
    <t>ftp.sra.ebi.ac.uk/vol1/fastq/ERR209/007/ERR2098537/ERR2098537_1.fastq.gz;ftp.sra.ebi.ac.uk/vol1/fastq/ERR209/007/ERR2098537/ERR2098537_2.fastq.gz</t>
  </si>
  <si>
    <t>BZZ_CMOSTB_1_HNMC5BCXY.12BA111</t>
  </si>
  <si>
    <t>ERX2155851</t>
  </si>
  <si>
    <t>ERR2098539</t>
  </si>
  <si>
    <t>ftp.sra.ebi.ac.uk/vol1/fastq/ERR209/009/ERR2098539/ERR2098539_1.fastq.gz;ftp.sra.ebi.ac.uk/vol1/fastq/ERR209/009/ERR2098539/ERR2098539_2.fastq.gz</t>
  </si>
  <si>
    <t>BZZ_COOSTB_1_HNMC5BCXY.12BA135</t>
  </si>
  <si>
    <t>ERX2155856</t>
  </si>
  <si>
    <t>ERR2098544</t>
  </si>
  <si>
    <t>ftp.sra.ebi.ac.uk/vol1/fastq/ERR209/004/ERR2098544/ERR2098544_1.fastq.gz;ftp.sra.ebi.ac.uk/vol1/fastq/ERR209/004/ERR2098544/ERR2098544_2.fastq.gz</t>
  </si>
  <si>
    <t>BZZ_CTOSTB_1_HNMC5BCXY.12BA137</t>
  </si>
  <si>
    <t>ERX2155847</t>
  </si>
  <si>
    <t>ERR2098535</t>
  </si>
  <si>
    <t>ftp.sra.ebi.ac.uk/vol1/fastq/ERR209/005/ERR2098535/ERR2098535_1.fastq.gz;ftp.sra.ebi.ac.uk/vol1/fastq/ERR209/005/ERR2098535/ERR2098535_2.fastq.gz</t>
  </si>
  <si>
    <t>BZZ_CKOSTB_1_HNMC5BCXY.12BA159</t>
  </si>
  <si>
    <t>ERX2155857</t>
  </si>
  <si>
    <t>ERR2098545</t>
  </si>
  <si>
    <t>ftp.sra.ebi.ac.uk/vol1/fastq/ERR209/005/ERR2098545/ERR2098545_1.fastq.gz;ftp.sra.ebi.ac.uk/vol1/fastq/ERR209/005/ERR2098545/ERR2098545_2.fastq.gz</t>
  </si>
  <si>
    <t>BZZ_CUOSTB_1_HNMC5BCXY.12BA125</t>
  </si>
  <si>
    <t>ERX2155858</t>
  </si>
  <si>
    <t>ERR2098546</t>
  </si>
  <si>
    <t>ftp.sra.ebi.ac.uk/vol1/fastq/ERR209/006/ERR2098546/ERR2098546_1.fastq.gz;ftp.sra.ebi.ac.uk/vol1/fastq/ERR209/006/ERR2098546/ERR2098546_2.fastq.gz</t>
  </si>
  <si>
    <t>BZZ_CVOSTB_1_HNMC5BCXY.12BA113</t>
  </si>
  <si>
    <t>ERX2155878</t>
  </si>
  <si>
    <t>ERR2098566</t>
  </si>
  <si>
    <t>ftp.sra.ebi.ac.uk/vol1/fastq/ERR209/006/ERR2098566/ERR2098566_1.fastq.gz;ftp.sra.ebi.ac.uk/vol1/fastq/ERR209/006/ERR2098566/ERR2098566_2.fastq.gz</t>
  </si>
  <si>
    <t>BZZ_DNOSTB_1_HNMC5BCXY.12BA139</t>
  </si>
  <si>
    <t>ERX2155846</t>
  </si>
  <si>
    <t>ERR2098534</t>
  </si>
  <si>
    <t>ftp.sra.ebi.ac.uk/vol1/fastq/ERR209/004/ERR2098534/ERR2098534_1.fastq.gz;ftp.sra.ebi.ac.uk/vol1/fastq/ERR209/004/ERR2098534/ERR2098534_2.fastq.gz</t>
  </si>
  <si>
    <t>BZZ_CJOSTB_1_HNMC5BCXY.12BA147</t>
  </si>
  <si>
    <t>ERX2155876</t>
  </si>
  <si>
    <t>ERR2098564</t>
  </si>
  <si>
    <t>ftp.sra.ebi.ac.uk/vol1/fastq/ERR209/004/ERR2098564/ERR2098564_1.fastq.gz;ftp.sra.ebi.ac.uk/vol1/fastq/ERR209/004/ERR2098564/ERR2098564_2.fastq.gz</t>
  </si>
  <si>
    <t>BZZ_DLOSTB_1_HNMC5BCXY.12BA115</t>
  </si>
  <si>
    <t>ERX2155839</t>
  </si>
  <si>
    <t>ERR2098527</t>
  </si>
  <si>
    <t>ftp.sra.ebi.ac.uk/vol1/fastq/ERR209/007/ERR2098527/ERR2098527_1.fastq.gz;ftp.sra.ebi.ac.uk/vol1/fastq/ERR209/007/ERR2098527/ERR2098527_2.fastq.gz</t>
  </si>
  <si>
    <t>BZZ_CCOSTB_1_HNMC5BCXY.12BA158</t>
  </si>
  <si>
    <t>ERX2155875</t>
  </si>
  <si>
    <t>ERR2098563</t>
  </si>
  <si>
    <t>ftp.sra.ebi.ac.uk/vol1/fastq/ERR209/003/ERR2098563/ERR2098563_1.fastq.gz;ftp.sra.ebi.ac.uk/vol1/fastq/ERR209/003/ERR2098563/ERR2098563_2.fastq.gz</t>
  </si>
  <si>
    <t>BZZ_DKOSTB_1_HNMC5BCXY.12BA103</t>
  </si>
  <si>
    <t>ERX2155855</t>
  </si>
  <si>
    <t>ERR2098543</t>
  </si>
  <si>
    <t>ftp.sra.ebi.ac.uk/vol1/fastq/ERR209/003/ERR2098543/ERR2098543_1.fastq.gz;ftp.sra.ebi.ac.uk/vol1/fastq/ERR209/003/ERR2098543/ERR2098543_2.fastq.gz</t>
  </si>
  <si>
    <t>BZZ_CSOSTB_1_HNMC5BCXY.12BA172</t>
  </si>
  <si>
    <t>ERX2155877</t>
  </si>
  <si>
    <t>ERR2098565</t>
  </si>
  <si>
    <t>ftp.sra.ebi.ac.uk/vol1/fastq/ERR209/005/ERR2098565/ERR2098565_1.fastq.gz;ftp.sra.ebi.ac.uk/vol1/fastq/ERR209/005/ERR2098565/ERR2098565_2.fastq.gz</t>
  </si>
  <si>
    <t>BZZ_DMOSTB_1_HNMC5BCXY.12BA127</t>
  </si>
  <si>
    <t>ERX2155848</t>
  </si>
  <si>
    <t>ERR2098536</t>
  </si>
  <si>
    <t>ftp.sra.ebi.ac.uk/vol1/fastq/ERR209/006/ERR2098536/ERR2098536_1.fastq.gz;ftp.sra.ebi.ac.uk/vol1/fastq/ERR209/006/ERR2098536/ERR2098536_2.fastq.gz</t>
  </si>
  <si>
    <t>BZZ_CLOSTB_1_HNMC5BCXY.12BA171</t>
  </si>
  <si>
    <t>ERX2155864</t>
  </si>
  <si>
    <t>ERR2098552</t>
  </si>
  <si>
    <t>ftp.sra.ebi.ac.uk/vol1/fastq/ERR209/002/ERR2098552/ERR2098552_1.fastq.gz;ftp.sra.ebi.ac.uk/vol1/fastq/ERR209/002/ERR2098552/ERR2098552_2.fastq.gz</t>
  </si>
  <si>
    <t>BZZ_DBOSTB_1_HNMC5BCXY.12BA160</t>
  </si>
  <si>
    <t>ERX2155853</t>
  </si>
  <si>
    <t>ERR2098541</t>
  </si>
  <si>
    <t>ftp.sra.ebi.ac.uk/vol1/fastq/ERR209/001/ERR2098541/ERR2098541_1.fastq.gz;ftp.sra.ebi.ac.uk/vol1/fastq/ERR209/001/ERR2098541/ERR2098541_2.fastq.gz</t>
  </si>
  <si>
    <t>BZZ_CQOSTB_1_HNMC5BCXY.12BA100</t>
  </si>
  <si>
    <t>ERX2155865</t>
  </si>
  <si>
    <t>ERR2098553</t>
  </si>
  <si>
    <t>ftp.sra.ebi.ac.uk/vol1/fastq/ERR209/003/ERR2098553/ERR2098553_1.fastq.gz;ftp.sra.ebi.ac.uk/vol1/fastq/ERR209/003/ERR2098553/ERR2098553_2.fastq.gz</t>
  </si>
  <si>
    <t>BZZ_DCOSTB_1_HNMC5BCXY.12BA148</t>
  </si>
  <si>
    <t>ERX2155866</t>
  </si>
  <si>
    <t>ERR2098554</t>
  </si>
  <si>
    <t>ftp.sra.ebi.ac.uk/vol1/fastq/ERR209/004/ERR2098554/ERR2098554_1.fastq.gz;ftp.sra.ebi.ac.uk/vol1/fastq/ERR209/004/ERR2098554/ERR2098554_2.fastq.gz</t>
  </si>
  <si>
    <t>BZZ_DDOSTB_1_HNMC5BCXY.12BA136</t>
  </si>
  <si>
    <t>ERX2155843</t>
  </si>
  <si>
    <t>ERR2098531</t>
  </si>
  <si>
    <t>ftp.sra.ebi.ac.uk/vol1/fastq/ERR209/001/ERR2098531/ERR2098531_1.fastq.gz;ftp.sra.ebi.ac.uk/vol1/fastq/ERR209/001/ERR2098531/ERR2098531_2.fastq.gz</t>
  </si>
  <si>
    <t>BZZ_CGOSTB_1_HNMC5BCXY.12BA170</t>
  </si>
  <si>
    <t>ERX2155844</t>
  </si>
  <si>
    <t>ERR2098532</t>
  </si>
  <si>
    <t>ftp.sra.ebi.ac.uk/vol1/fastq/ERR209/002/ERR2098532/ERR2098532_1.fastq.gz;ftp.sra.ebi.ac.uk/vol1/fastq/ERR209/002/ERR2098532/ERR2098532_2.fastq.gz</t>
  </si>
  <si>
    <t>BZZ_CHOSTB_1_HNMC5BCXY.12BA182</t>
  </si>
  <si>
    <t>ERX2155845</t>
  </si>
  <si>
    <t>ERR2098533</t>
  </si>
  <si>
    <t>ftp.sra.ebi.ac.uk/vol1/fastq/ERR209/003/ERR2098533/ERR2098533_1.fastq.gz;ftp.sra.ebi.ac.uk/vol1/fastq/ERR209/003/ERR2098533/ERR2098533_2.fastq.gz</t>
  </si>
  <si>
    <t>BZZ_CIOSTB_1_HNMC5BCXY.12BA099</t>
  </si>
  <si>
    <t>ERX2155863</t>
  </si>
  <si>
    <t>ERR2098551</t>
  </si>
  <si>
    <t>ftp.sra.ebi.ac.uk/vol1/fastq/ERR209/001/ERR2098551/ERR2098551_1.fastq.gz;ftp.sra.ebi.ac.uk/vol1/fastq/ERR209/001/ERR2098551/ERR2098551_2.fastq.gz</t>
  </si>
  <si>
    <t>BZZ_DAOSTB_1_HNMC5BCXY.12BA124</t>
  </si>
  <si>
    <t>ERX2155852</t>
  </si>
  <si>
    <t>ERR2098540</t>
  </si>
  <si>
    <t>ftp.sra.ebi.ac.uk/vol1/fastq/ERR209/000/ERR2098540/ERR2098540_1.fastq.gz;ftp.sra.ebi.ac.uk/vol1/fastq/ERR209/000/ERR2098540/ERR2098540_2.fastq.gz</t>
  </si>
  <si>
    <t>BZZ_CPOSTB_1_HNMC5BCXY.12BA183</t>
  </si>
  <si>
    <t>ERX2155854</t>
  </si>
  <si>
    <t>ERR2098542</t>
  </si>
  <si>
    <t>ftp.sra.ebi.ac.uk/vol1/fastq/ERR209/002/ERR2098542/ERR2098542_1.fastq.gz;ftp.sra.ebi.ac.uk/vol1/fastq/ERR209/002/ERR2098542/ERR2098542_2.fastq.gz</t>
  </si>
  <si>
    <t>BZZ_CROSTB_1_HNMC5BCXY.12BA112</t>
  </si>
  <si>
    <t>ERX2155869</t>
  </si>
  <si>
    <t>ERR2098557</t>
  </si>
  <si>
    <t>ftp.sra.ebi.ac.uk/vol1/fastq/ERR209/007/ERR2098557/ERR2098557_1.fastq.gz;ftp.sra.ebi.ac.uk/vol1/fastq/ERR209/007/ERR2098557/ERR2098557_2.fastq.gz</t>
  </si>
  <si>
    <t>BZZ_DGOSTB_1_HNMC5BCXY.12BA184</t>
  </si>
  <si>
    <t>ERX2155870</t>
  </si>
  <si>
    <t>ERR2098558</t>
  </si>
  <si>
    <t>ftp.sra.ebi.ac.uk/vol1/fastq/ERR209/008/ERR2098558/ERR2098558_1.fastq.gz;ftp.sra.ebi.ac.uk/vol1/fastq/ERR209/008/ERR2098558/ERR2098558_2.fastq.gz</t>
  </si>
  <si>
    <t>BZZ_DHOSTB_1_HNMC5BCXY.12BA101</t>
  </si>
  <si>
    <t>ERX2155867</t>
  </si>
  <si>
    <t>ERR2098555</t>
  </si>
  <si>
    <t>ftp.sra.ebi.ac.uk/vol1/fastq/ERR209/005/ERR2098555/ERR2098555_1.fastq.gz;ftp.sra.ebi.ac.uk/vol1/fastq/ERR209/005/ERR2098555/ERR2098555_2.fastq.gz</t>
  </si>
  <si>
    <t>BZZ_DEOSTB_1_HNMC5BCXY.12BA102</t>
  </si>
  <si>
    <t>ERX2155879</t>
  </si>
  <si>
    <t>ERR2098567</t>
  </si>
  <si>
    <t>ftp.sra.ebi.ac.uk/vol1/fastq/ERR209/007/ERR2098567/ERR2098567_1.fastq.gz;ftp.sra.ebi.ac.uk/vol1/fastq/ERR209/007/ERR2098567/ERR2098567_2.fastq.gz</t>
  </si>
  <si>
    <t>BZZ_DOOSTB_1_HNMC5BCXY.12BA151</t>
  </si>
  <si>
    <t>ERX2155868</t>
  </si>
  <si>
    <t>ERR2098556</t>
  </si>
  <si>
    <t>ftp.sra.ebi.ac.uk/vol1/fastq/ERR209/006/ERR2098556/ERR2098556_1.fastq.gz;ftp.sra.ebi.ac.uk/vol1/fastq/ERR209/006/ERR2098556/ERR2098556_2.fastq.gz</t>
  </si>
  <si>
    <t>BZZ_DFOSTB_1_HNMC5BCXY.12BA114</t>
  </si>
  <si>
    <t>ERX2155871</t>
  </si>
  <si>
    <t>ERR2098559</t>
  </si>
  <si>
    <t>ftp.sra.ebi.ac.uk/vol1/fastq/ERR209/009/ERR2098559/ERR2098559_1.fastq.gz;ftp.sra.ebi.ac.uk/vol1/fastq/ERR209/009/ERR2098559/ERR2098559_2.fastq.gz</t>
  </si>
  <si>
    <t>BZZ_DIOSTB_1_HNMC5BCXY.12BA138</t>
  </si>
  <si>
    <t>ERX2155872</t>
  </si>
  <si>
    <t>ERR2098560</t>
  </si>
  <si>
    <t>ftp.sra.ebi.ac.uk/vol1/fastq/ERR209/000/ERR2098560/ERR2098560_1.fastq.gz;ftp.sra.ebi.ac.uk/vol1/fastq/ERR209/000/ERR2098560/ERR2098560_2.fastq.gz</t>
  </si>
  <si>
    <t>BZZ_DJOSTB_1_HNMC5BCXY.12BA126</t>
  </si>
  <si>
    <t>ERX2155873</t>
  </si>
  <si>
    <t>ERR2098561</t>
  </si>
  <si>
    <t>ftp.sra.ebi.ac.uk/vol1/fastq/ERR209/001/ERR2098561/ERR2098561_1.fastq.gz;ftp.sra.ebi.ac.uk/vol1/fastq/ERR209/001/ERR2098561/ERR2098561_2.fastq.gz</t>
  </si>
  <si>
    <t>CAN_AABAOSTB_1_HNMC5BCXY.12BA162</t>
  </si>
  <si>
    <t>ERX2155880</t>
  </si>
  <si>
    <t>ERR2098568</t>
  </si>
  <si>
    <t>ftp.sra.ebi.ac.uk/vol1/fastq/ERR209/008/ERR2098568/ERR2098568_1.fastq.gz;ftp.sra.ebi.ac.uk/vol1/fastq/ERR209/008/ERR2098568/ERR2098568_2.fastq.gz</t>
  </si>
  <si>
    <t>CAN_AABDOSTB_1_HNMC5BCXY.12BA175</t>
  </si>
  <si>
    <t>ERX2155874</t>
  </si>
  <si>
    <t>ERR2098562</t>
  </si>
  <si>
    <t>ftp.sra.ebi.ac.uk/vol1/fastq/ERR209/002/ERR2098562/ERR2098562_1.fastq.gz;ftp.sra.ebi.ac.uk/vol1/fastq/ERR209/002/ERR2098562/ERR2098562_2.fastq.gz</t>
  </si>
  <si>
    <t>CAN_AABBOSTB_1_HNMC5BCXY.12BA174</t>
  </si>
  <si>
    <t>ERX2155881</t>
  </si>
  <si>
    <t>ERR2098569</t>
  </si>
  <si>
    <t>ftp.sra.ebi.ac.uk/vol1/fastq/ERR209/009/ERR2098569/ERR2098569_1.fastq.gz;ftp.sra.ebi.ac.uk/vol1/fastq/ERR209/009/ERR2098569/ERR2098569_2.fastq.gz</t>
  </si>
  <si>
    <t>CAN_AABEOSTB_1_HNMC5BCXY.12BA187</t>
  </si>
  <si>
    <t>ERA990581</t>
  </si>
  <si>
    <t>ERX2155778</t>
  </si>
  <si>
    <t>ERR2098466</t>
  </si>
  <si>
    <t>ftp.sra.ebi.ac.uk/vol1/fastq/ERR209/006/ERR2098466/ERR2098466_1.fastq.gz;ftp.sra.ebi.ac.uk/vol1/fastq/ERR209/006/ERR2098466/ERR2098466_2.fastq.gz</t>
  </si>
  <si>
    <t>MetaB16SV4V5 No Sizing</t>
  </si>
  <si>
    <t>Batch 1 - sequencing replicate 2</t>
  </si>
  <si>
    <t>Run_B9D4J</t>
  </si>
  <si>
    <t>ERX2155779</t>
  </si>
  <si>
    <t>ERR2098467</t>
  </si>
  <si>
    <t>ftp.sra.ebi.ac.uk/vol1/fastq/ERR209/007/ERR2098467/ERR2098467_1.fastq.gz;ftp.sra.ebi.ac.uk/vol1/fastq/ERR209/007/ERR2098467/ERR2098467_2.fastq.gz</t>
  </si>
  <si>
    <t>Run_HNTHMBCXY</t>
  </si>
  <si>
    <t>BZZ_CAOSTA_1_HNTHMBCXY.12BA098</t>
  </si>
  <si>
    <t>26/07/2017</t>
  </si>
  <si>
    <t>ERX2155781</t>
  </si>
  <si>
    <t>ERR2098469</t>
  </si>
  <si>
    <t>ftp.sra.ebi.ac.uk/vol1/fastq/ERR209/009/ERR2098469/ERR2098469_1.fastq.gz;ftp.sra.ebi.ac.uk/vol1/fastq/ERR209/009/ERR2098469/ERR2098469_2.fastq.gz</t>
  </si>
  <si>
    <t>ERX2155768</t>
  </si>
  <si>
    <t>ERR2098456</t>
  </si>
  <si>
    <t>ftp.sra.ebi.ac.uk/vol1/fastq/ERR209/006/ERR2098456/ERR2098456_1.fastq.gz;ftp.sra.ebi.ac.uk/vol1/fastq/ERR209/006/ERR2098456/ERR2098456_2.fastq.gz</t>
  </si>
  <si>
    <t>BZZ_BSOSTA_1_HNTHMBCXY.12BA145</t>
  </si>
  <si>
    <t>ERX2155774</t>
  </si>
  <si>
    <t>ERR2098463</t>
  </si>
  <si>
    <t>ftp.sra.ebi.ac.uk/vol1/fastq/ERR209/003/ERR2098463/ERR2098463_1.fastq.gz;ftp.sra.ebi.ac.uk/vol1/fastq/ERR209/003/ERR2098463/ERR2098463_2.fastq.gz</t>
  </si>
  <si>
    <t>ERX2155776</t>
  </si>
  <si>
    <t>ERR2098464</t>
  </si>
  <si>
    <t>ftp.sra.ebi.ac.uk/vol1/fastq/ERR209/004/ERR2098464/ERR2098464_1.fastq.gz;ftp.sra.ebi.ac.uk/vol1/fastq/ERR209/004/ERR2098464/ERR2098464_2.fastq.gz</t>
  </si>
  <si>
    <t>BZZ_BYOSTA_1_HNTHMBCXY.12BA169</t>
  </si>
  <si>
    <t>ERX2155769</t>
  </si>
  <si>
    <t>ERR2098457</t>
  </si>
  <si>
    <t>ftp.sra.ebi.ac.uk/vol1/fastq/ERR209/007/ERR2098457/ERR2098457_1.fastq.gz;ftp.sra.ebi.ac.uk/vol1/fastq/ERR209/007/ERR2098457/ERR2098457_2.fastq.gz</t>
  </si>
  <si>
    <t>BZZ_BTOSTA_1_HNTHMBCXY.12BA097</t>
  </si>
  <si>
    <t>ERX2155770</t>
  </si>
  <si>
    <t>ERR2098458</t>
  </si>
  <si>
    <t>ftp.sra.ebi.ac.uk/vol1/fastq/ERR209/008/ERR2098458/ERR2098458_1.fastq.gz;ftp.sra.ebi.ac.uk/vol1/fastq/ERR209/008/ERR2098458/ERR2098458_2.fastq.gz</t>
  </si>
  <si>
    <t>BZZ_BUOSTA_1_HNTHMBCXY.12BA109</t>
  </si>
  <si>
    <t>ERX2155771</t>
  </si>
  <si>
    <t>ERR2098459</t>
  </si>
  <si>
    <t>ftp.sra.ebi.ac.uk/vol1/fastq/ERR209/009/ERR2098459/ERR2098459_1.fastq.gz;ftp.sra.ebi.ac.uk/vol1/fastq/ERR209/009/ERR2098459/ERR2098459_2.fastq.gz</t>
  </si>
  <si>
    <t>BZZ_BVOSTA_1_HNTHMBCXY.12BA121</t>
  </si>
  <si>
    <t>ERX2155772</t>
  </si>
  <si>
    <t>ERR2098461</t>
  </si>
  <si>
    <t>ftp.sra.ebi.ac.uk/vol1/fastq/ERR209/001/ERR2098461/ERR2098461_1.fastq.gz;ftp.sra.ebi.ac.uk/vol1/fastq/ERR209/001/ERR2098461/ERR2098461_2.fastq.gz</t>
  </si>
  <si>
    <t>ERX2155805</t>
  </si>
  <si>
    <t>ERR2098493</t>
  </si>
  <si>
    <t>ftp.sra.ebi.ac.uk/vol1/fastq/ERR209/003/ERR2098493/ERR2098493_1.fastq.gz;ftp.sra.ebi.ac.uk/vol1/fastq/ERR209/003/ERR2098493/ERR2098493_2.fastq.gz</t>
  </si>
  <si>
    <t>BZZ_CXOSTA_1_HNTHMBCXY.12BA146</t>
  </si>
  <si>
    <t>ERX2155793</t>
  </si>
  <si>
    <t>ERR2098481</t>
  </si>
  <si>
    <t>ftp.sra.ebi.ac.uk/vol1/fastq/ERR209/001/ERR2098481/ERR2098481_1.fastq.gz;ftp.sra.ebi.ac.uk/vol1/fastq/ERR209/001/ERR2098481/ERR2098481_2.fastq.gz</t>
  </si>
  <si>
    <t>BZZ_CNOSTA_1_HNTHMBCXY.12BA123</t>
  </si>
  <si>
    <t>ERX2155806</t>
  </si>
  <si>
    <t>ERR2098494</t>
  </si>
  <si>
    <t>ftp.sra.ebi.ac.uk/vol1/fastq/ERR209/004/ERR2098494/ERR2098494_1.fastq.gz;ftp.sra.ebi.ac.uk/vol1/fastq/ERR209/004/ERR2098494/ERR2098494_2.fastq.gz</t>
  </si>
  <si>
    <t>BZZ_CYOSTA_1_HNTHMBCXY.12BA173</t>
  </si>
  <si>
    <t>ERX2155807</t>
  </si>
  <si>
    <t>ERR2098495</t>
  </si>
  <si>
    <t>ftp.sra.ebi.ac.uk/vol1/fastq/ERR209/005/ERR2098495/ERR2098495_1.fastq.gz;ftp.sra.ebi.ac.uk/vol1/fastq/ERR209/005/ERR2098495/ERR2098495_2.fastq.gz</t>
  </si>
  <si>
    <t>BZZ_CZOSTA_1_HNTHMBCXY.12BA161</t>
  </si>
  <si>
    <t>ERX2155783</t>
  </si>
  <si>
    <t>ERR2098471</t>
  </si>
  <si>
    <t>ftp.sra.ebi.ac.uk/vol1/fastq/ERR209/001/ERR2098471/ERR2098471_1.fastq.gz;ftp.sra.ebi.ac.uk/vol1/fastq/ERR209/001/ERR2098471/ERR2098471_2.fastq.gz</t>
  </si>
  <si>
    <t>BZZ_CDOSTA_1_HNTHMBCXY.12BA122</t>
  </si>
  <si>
    <t>ERX2155784</t>
  </si>
  <si>
    <t>ERR2098472</t>
  </si>
  <si>
    <t>ftp.sra.ebi.ac.uk/vol1/fastq/ERR209/002/ERR2098472/ERR2098472_1.fastq.gz;ftp.sra.ebi.ac.uk/vol1/fastq/ERR209/002/ERR2098472/ERR2098472_2.fastq.gz</t>
  </si>
  <si>
    <t>BZZ_CEOSTA_1_HNTHMBCXY.12BA134</t>
  </si>
  <si>
    <t>ERX2155785</t>
  </si>
  <si>
    <t>ERR2098473</t>
  </si>
  <si>
    <t>ftp.sra.ebi.ac.uk/vol1/fastq/ERR209/003/ERR2098473/ERR2098473_1.fastq.gz;ftp.sra.ebi.ac.uk/vol1/fastq/ERR209/003/ERR2098473/ERR2098473_2.fastq.gz</t>
  </si>
  <si>
    <t>BZZ_CFOSTA_1_HNTHMBCXY.12BA185</t>
  </si>
  <si>
    <t>ERX2155804</t>
  </si>
  <si>
    <t>ERR2098492</t>
  </si>
  <si>
    <t>ftp.sra.ebi.ac.uk/vol1/fastq/ERR209/002/ERR2098492/ERR2098492_1.fastq.gz;ftp.sra.ebi.ac.uk/vol1/fastq/ERR209/002/ERR2098492/ERR2098492_2.fastq.gz</t>
  </si>
  <si>
    <t>BZZ_CWOSTA_1_HNTHMBCXY.12BA149</t>
  </si>
  <si>
    <t>ERX2155792</t>
  </si>
  <si>
    <t>ERR2098480</t>
  </si>
  <si>
    <t>ftp.sra.ebi.ac.uk/vol1/fastq/ERR209/000/ERR2098480/ERR2098480_1.fastq.gz;ftp.sra.ebi.ac.uk/vol1/fastq/ERR209/000/ERR2098480/ERR2098480_2.fastq.gz</t>
  </si>
  <si>
    <t>BZZ_CMOSTA_1_HNTHMBCXY.12BA111</t>
  </si>
  <si>
    <t>ERX2155794</t>
  </si>
  <si>
    <t>ERR2098482</t>
  </si>
  <si>
    <t>ftp.sra.ebi.ac.uk/vol1/fastq/ERR209/002/ERR2098482/ERR2098482_1.fastq.gz;ftp.sra.ebi.ac.uk/vol1/fastq/ERR209/002/ERR2098482/ERR2098482_2.fastq.gz</t>
  </si>
  <si>
    <t>BZZ_COOSTA_1_HNTHMBCXY.12BA135</t>
  </si>
  <si>
    <t>ERX2252604</t>
  </si>
  <si>
    <t>ERR2196990</t>
  </si>
  <si>
    <t>ftp.sra.ebi.ac.uk/vol1/fastq/ERR219/000/ERR2196990/ERR2196990_1.fastq.gz;ftp.sra.ebi.ac.uk/vol1/fastq/ERR219/000/ERR2196990/ERR2196990_2.fastq.gz</t>
  </si>
  <si>
    <t>BZZ_DT</t>
  </si>
  <si>
    <t>BZZ_DTOSTA_1_B9T4V.12BA205</t>
  </si>
  <si>
    <t>ERX2155800</t>
  </si>
  <si>
    <t>ERR2098488</t>
  </si>
  <si>
    <t>ftp.sra.ebi.ac.uk/vol1/fastq/ERR209/008/ERR2098488/ERR2098488_1.fastq.gz;ftp.sra.ebi.ac.uk/vol1/fastq/ERR209/008/ERR2098488/ERR2098488_2.fastq.gz</t>
  </si>
  <si>
    <t>ERX2155790</t>
  </si>
  <si>
    <t>ERR2098478</t>
  </si>
  <si>
    <t>ftp.sra.ebi.ac.uk/vol1/fastq/ERR209/008/ERR2098478/ERR2098478_1.fastq.gz;ftp.sra.ebi.ac.uk/vol1/fastq/ERR209/008/ERR2098478/ERR2098478_2.fastq.gz</t>
  </si>
  <si>
    <t>BZZ_CKOSTA_1_HNTHMBCXY.12BA159</t>
  </si>
  <si>
    <t>ERX2155802</t>
  </si>
  <si>
    <t>ERR2098490</t>
  </si>
  <si>
    <t>ftp.sra.ebi.ac.uk/vol1/fastq/ERR209/000/ERR2098490/ERR2098490_1.fastq.gz;ftp.sra.ebi.ac.uk/vol1/fastq/ERR209/000/ERR2098490/ERR2098490_2.fastq.gz</t>
  </si>
  <si>
    <t>ERX2155803</t>
  </si>
  <si>
    <t>ERR2098491</t>
  </si>
  <si>
    <t>ftp.sra.ebi.ac.uk/vol1/fastq/ERR209/001/ERR2098491/ERR2098491_1.fastq.gz;ftp.sra.ebi.ac.uk/vol1/fastq/ERR209/001/ERR2098491/ERR2098491_2.fastq.gz</t>
  </si>
  <si>
    <t>BZZ_CVOSTA_1_HNTHMBCXY.12BA113</t>
  </si>
  <si>
    <t>ERX2155825</t>
  </si>
  <si>
    <t>ERR2098513</t>
  </si>
  <si>
    <t>ftp.sra.ebi.ac.uk/vol1/fastq/ERR209/003/ERR2098513/ERR2098513_1.fastq.gz;ftp.sra.ebi.ac.uk/vol1/fastq/ERR209/003/ERR2098513/ERR2098513_2.fastq.gz</t>
  </si>
  <si>
    <t>BZZ_DNOSTA_1_HNTHMBCXY.12BA139</t>
  </si>
  <si>
    <t>ERX2155789</t>
  </si>
  <si>
    <t>ERR2098477</t>
  </si>
  <si>
    <t>ftp.sra.ebi.ac.uk/vol1/fastq/ERR209/007/ERR2098477/ERR2098477_1.fastq.gz;ftp.sra.ebi.ac.uk/vol1/fastq/ERR209/007/ERR2098477/ERR2098477_2.fastq.gz</t>
  </si>
  <si>
    <t>BZZ_CJOSTA_1_HNTHMBCXY.12BA147</t>
  </si>
  <si>
    <t>ERX2155822</t>
  </si>
  <si>
    <t>ERR2098510</t>
  </si>
  <si>
    <t>ftp.sra.ebi.ac.uk/vol1/fastq/ERR209/000/ERR2098510/ERR2098510_1.fastq.gz;ftp.sra.ebi.ac.uk/vol1/fastq/ERR209/000/ERR2098510/ERR2098510_2.fastq.gz</t>
  </si>
  <si>
    <t>BZZ_DLOSTA_1_HNTHMBCXY.12BA115</t>
  </si>
  <si>
    <t>ERX2155782</t>
  </si>
  <si>
    <t>ERR2098470</t>
  </si>
  <si>
    <t>ftp.sra.ebi.ac.uk/vol1/fastq/ERR209/000/ERR2098470/ERR2098470_1.fastq.gz;ftp.sra.ebi.ac.uk/vol1/fastq/ERR209/000/ERR2098470/ERR2098470_2.fastq.gz</t>
  </si>
  <si>
    <t>BZZ_CCOSTA_1_HNTHMBCXY.12BA158</t>
  </si>
  <si>
    <t>ERX2155821</t>
  </si>
  <si>
    <t>ERR2098509</t>
  </si>
  <si>
    <t>ftp.sra.ebi.ac.uk/vol1/fastq/ERR209/009/ERR2098509/ERR2098509_1.fastq.gz;ftp.sra.ebi.ac.uk/vol1/fastq/ERR209/009/ERR2098509/ERR2098509_2.fastq.gz</t>
  </si>
  <si>
    <t>BZZ_DKOSTA_1_HNTHMBCXY.12BA103</t>
  </si>
  <si>
    <t>ERX2155798</t>
  </si>
  <si>
    <t>ERR2098486</t>
  </si>
  <si>
    <t>ftp.sra.ebi.ac.uk/vol1/fastq/ERR209/006/ERR2098486/ERR2098486_1.fastq.gz;ftp.sra.ebi.ac.uk/vol1/fastq/ERR209/006/ERR2098486/ERR2098486_2.fastq.gz</t>
  </si>
  <si>
    <t>BZZ_CSOSTA_1_HNTHMBCXY.12BA172</t>
  </si>
  <si>
    <t>ERX2155824</t>
  </si>
  <si>
    <t>ERR2098512</t>
  </si>
  <si>
    <t>ftp.sra.ebi.ac.uk/vol1/fastq/ERR209/002/ERR2098512/ERR2098512_1.fastq.gz;ftp.sra.ebi.ac.uk/vol1/fastq/ERR209/002/ERR2098512/ERR2098512_2.fastq.gz</t>
  </si>
  <si>
    <t>Batch 2 - sequencing replicate 2</t>
  </si>
  <si>
    <t>ERX2155791</t>
  </si>
  <si>
    <t>ERR2098479</t>
  </si>
  <si>
    <t>ftp.sra.ebi.ac.uk/vol1/fastq/ERR209/009/ERR2098479/ERR2098479_1.fastq.gz;ftp.sra.ebi.ac.uk/vol1/fastq/ERR209/009/ERR2098479/ERR2098479_2.fastq.gz</t>
  </si>
  <si>
    <t>BZZ_CLOSTA_1_HNTHMBCXY.12BA171</t>
  </si>
  <si>
    <t>ERX2252603</t>
  </si>
  <si>
    <t>ERR2196989</t>
  </si>
  <si>
    <t>ftp.sra.ebi.ac.uk/vol1/fastq/ERR219/009/ERR2196989/ERR2196989_1.fastq.gz;ftp.sra.ebi.ac.uk/vol1/fastq/ERR219/009/ERR2196989/ERR2196989_2.fastq.gz</t>
  </si>
  <si>
    <t>BZZ_DS</t>
  </si>
  <si>
    <t>BZZ_DSOSTA_1_B9T4V.12BA193</t>
  </si>
  <si>
    <t>ERX2155809</t>
  </si>
  <si>
    <t>ERR2098497</t>
  </si>
  <si>
    <t>ftp.sra.ebi.ac.uk/vol1/fastq/ERR209/007/ERR2098497/ERR2098497_1.fastq.gz;ftp.sra.ebi.ac.uk/vol1/fastq/ERR209/007/ERR2098497/ERR2098497_2.fastq.gz</t>
  </si>
  <si>
    <t>BZZ_DBOSTA_1_HNTHMBCXY.12BA160</t>
  </si>
  <si>
    <t>ERX2155796</t>
  </si>
  <si>
    <t>ERR2098484</t>
  </si>
  <si>
    <t>ftp.sra.ebi.ac.uk/vol1/fastq/ERR209/004/ERR2098484/ERR2098484_1.fastq.gz;ftp.sra.ebi.ac.uk/vol1/fastq/ERR209/004/ERR2098484/ERR2098484_2.fastq.gz</t>
  </si>
  <si>
    <t>BZZ_CQOSTA_1_HNTHMBCXY.12BA100</t>
  </si>
  <si>
    <t>ERX2155810</t>
  </si>
  <si>
    <t>ERR2098498</t>
  </si>
  <si>
    <t>ftp.sra.ebi.ac.uk/vol1/fastq/ERR209/008/ERR2098498/ERR2098498_1.fastq.gz;ftp.sra.ebi.ac.uk/vol1/fastq/ERR209/008/ERR2098498/ERR2098498_2.fastq.gz</t>
  </si>
  <si>
    <t>BZZ_DCOSTA_1_HNTHMBCXY.12BA148</t>
  </si>
  <si>
    <t>ERX2155812</t>
  </si>
  <si>
    <t>ERR2098500</t>
  </si>
  <si>
    <t>ftp.sra.ebi.ac.uk/vol1/fastq/ERR209/000/ERR2098500/ERR2098500_1.fastq.gz;ftp.sra.ebi.ac.uk/vol1/fastq/ERR209/000/ERR2098500/ERR2098500_2.fastq.gz</t>
  </si>
  <si>
    <t>ERX2155786</t>
  </si>
  <si>
    <t>ERR2098474</t>
  </si>
  <si>
    <t>ftp.sra.ebi.ac.uk/vol1/fastq/ERR209/004/ERR2098474/ERR2098474_1.fastq.gz;ftp.sra.ebi.ac.uk/vol1/fastq/ERR209/004/ERR2098474/ERR2098474_2.fastq.gz</t>
  </si>
  <si>
    <t>BZZ_CGOSTA_1_HNTHMBCXY.12BA170</t>
  </si>
  <si>
    <t>ERX2155787</t>
  </si>
  <si>
    <t>ERR2098475</t>
  </si>
  <si>
    <t>ftp.sra.ebi.ac.uk/vol1/fastq/ERR209/005/ERR2098475/ERR2098475_1.fastq.gz;ftp.sra.ebi.ac.uk/vol1/fastq/ERR209/005/ERR2098475/ERR2098475_2.fastq.gz</t>
  </si>
  <si>
    <t>BZZ_CHOSTA_1_HNTHMBCXY.12BA182</t>
  </si>
  <si>
    <t>ERX2155788</t>
  </si>
  <si>
    <t>ERR2098476</t>
  </si>
  <si>
    <t>ftp.sra.ebi.ac.uk/vol1/fastq/ERR209/006/ERR2098476/ERR2098476_1.fastq.gz;ftp.sra.ebi.ac.uk/vol1/fastq/ERR209/006/ERR2098476/ERR2098476_2.fastq.gz</t>
  </si>
  <si>
    <t>BZZ_CIOSTA_1_HNTHMBCXY.12BA099</t>
  </si>
  <si>
    <t>ERX2155808</t>
  </si>
  <si>
    <t>ERR2098496</t>
  </si>
  <si>
    <t>ftp.sra.ebi.ac.uk/vol1/fastq/ERR209/006/ERR2098496/ERR2098496_1.fastq.gz;ftp.sra.ebi.ac.uk/vol1/fastq/ERR209/006/ERR2098496/ERR2098496_2.fastq.gz</t>
  </si>
  <si>
    <t>BZZ_DAOSTA_1_HNTHMBCXY.12BA124</t>
  </si>
  <si>
    <t>ERX2155795</t>
  </si>
  <si>
    <t>ERR2098483</t>
  </si>
  <si>
    <t>ftp.sra.ebi.ac.uk/vol1/fastq/ERR209/003/ERR2098483/ERR2098483_1.fastq.gz;ftp.sra.ebi.ac.uk/vol1/fastq/ERR209/003/ERR2098483/ERR2098483_2.fastq.gz</t>
  </si>
  <si>
    <t>BZZ_CPOSTA_1_HNTHMBCXY.12BA183</t>
  </si>
  <si>
    <t>ERX2155797</t>
  </si>
  <si>
    <t>ERR2098485</t>
  </si>
  <si>
    <t>ftp.sra.ebi.ac.uk/vol1/fastq/ERR209/005/ERR2098485/ERR2098485_1.fastq.gz;ftp.sra.ebi.ac.uk/vol1/fastq/ERR209/005/ERR2098485/ERR2098485_2.fastq.gz</t>
  </si>
  <si>
    <t>BZZ_CROSTA_1_HNTHMBCXY.12BA112</t>
  </si>
  <si>
    <t>ERX2252605</t>
  </si>
  <si>
    <t>ERR2196991</t>
  </si>
  <si>
    <t>ftp.sra.ebi.ac.uk/vol1/fastq/ERR219/001/ERR2196991/ERR2196991_1.fastq.gz;ftp.sra.ebi.ac.uk/vol1/fastq/ERR219/001/ERR2196991/ERR2196991_2.fastq.gz</t>
  </si>
  <si>
    <t>BZZ_DU</t>
  </si>
  <si>
    <t>BZZ_DUOSTA_1_B9T4V.12BA217</t>
  </si>
  <si>
    <t>ERX2155815</t>
  </si>
  <si>
    <t>ERR2098503</t>
  </si>
  <si>
    <t>ftp.sra.ebi.ac.uk/vol1/fastq/ERR209/003/ERR2098503/ERR2098503_1.fastq.gz;ftp.sra.ebi.ac.uk/vol1/fastq/ERR209/003/ERR2098503/ERR2098503_2.fastq.gz</t>
  </si>
  <si>
    <t>BZZ_DGOSTA_1_HNTHMBCXY.12BA184</t>
  </si>
  <si>
    <t>ERX2155816</t>
  </si>
  <si>
    <t>ERR2098504</t>
  </si>
  <si>
    <t>ftp.sra.ebi.ac.uk/vol1/fastq/ERR209/004/ERR2098504/ERR2098504_1.fastq.gz;ftp.sra.ebi.ac.uk/vol1/fastq/ERR209/004/ERR2098504/ERR2098504_2.fastq.gz</t>
  </si>
  <si>
    <t>BZZ_DHOSTA_1_HNTHMBCXY.12BA101</t>
  </si>
  <si>
    <t>ERX2155813</t>
  </si>
  <si>
    <t>ERR2098501</t>
  </si>
  <si>
    <t>ftp.sra.ebi.ac.uk/vol1/fastq/ERR209/001/ERR2098501/ERR2098501_1.fastq.gz;ftp.sra.ebi.ac.uk/vol1/fastq/ERR209/001/ERR2098501/ERR2098501_2.fastq.gz</t>
  </si>
  <si>
    <t>BZZ_DEOSTA_1_HNTHMBCXY.12BA102</t>
  </si>
  <si>
    <t>ERX2155826</t>
  </si>
  <si>
    <t>ERR2098514</t>
  </si>
  <si>
    <t>ftp.sra.ebi.ac.uk/vol1/fastq/ERR209/004/ERR2098514/ERR2098514_1.fastq.gz;ftp.sra.ebi.ac.uk/vol1/fastq/ERR209/004/ERR2098514/ERR2098514_2.fastq.gz</t>
  </si>
  <si>
    <t>BZZ_DOOSTA_1_HNTHMBCXY.12BA151</t>
  </si>
  <si>
    <t>ERX2155814</t>
  </si>
  <si>
    <t>ERR2098502</t>
  </si>
  <si>
    <t>ftp.sra.ebi.ac.uk/vol1/fastq/ERR209/002/ERR2098502/ERR2098502_1.fastq.gz;ftp.sra.ebi.ac.uk/vol1/fastq/ERR209/002/ERR2098502/ERR2098502_2.fastq.gz</t>
  </si>
  <si>
    <t>BZZ_DFOSTA_1_HNTHMBCXY.12BA114</t>
  </si>
  <si>
    <t>ERX2155817</t>
  </si>
  <si>
    <t>ERR2098505</t>
  </si>
  <si>
    <t>ftp.sra.ebi.ac.uk/vol1/fastq/ERR209/005/ERR2098505/ERR2098505_1.fastq.gz;ftp.sra.ebi.ac.uk/vol1/fastq/ERR209/005/ERR2098505/ERR2098505_2.fastq.gz</t>
  </si>
  <si>
    <t>BZZ_DIOSTA_1_HNTHMBCXY.12BA138</t>
  </si>
  <si>
    <t>ERX2155818</t>
  </si>
  <si>
    <t>ERR2098506</t>
  </si>
  <si>
    <t>ftp.sra.ebi.ac.uk/vol1/fastq/ERR209/006/ERR2098506/ERR2098506_1.fastq.gz;ftp.sra.ebi.ac.uk/vol1/fastq/ERR209/006/ERR2098506/ERR2098506_2.fastq.gz</t>
  </si>
  <si>
    <t>BZZ_DJOSTA_1_HNTHMBCXY.12BA126</t>
  </si>
  <si>
    <t>ERX2155819</t>
  </si>
  <si>
    <t>ERR2098507</t>
  </si>
  <si>
    <t>ftp.sra.ebi.ac.uk/vol1/fastq/ERR209/007/ERR2098507/ERR2098507_1.fastq.gz;ftp.sra.ebi.ac.uk/vol1/fastq/ERR209/007/ERR2098507/ERR2098507_2.fastq.gz</t>
  </si>
  <si>
    <t>CAN_AABAOSTA_1_HNTHMBCXY.12BA162</t>
  </si>
  <si>
    <t>ERX2252606</t>
  </si>
  <si>
    <t>ERR2196992</t>
  </si>
  <si>
    <t>ftp.sra.ebi.ac.uk/vol1/fastq/ERR219/002/ERR2196992/ERR2196992_1.fastq.gz;ftp.sra.ebi.ac.uk/vol1/fastq/ERR219/002/ERR2196992/ERR2196992_2.fastq.gz</t>
  </si>
  <si>
    <t>CAN_AADI</t>
  </si>
  <si>
    <t>CAN_AADIOSTA_1_B9T4V.12BA241</t>
  </si>
  <si>
    <t>ERX2155827</t>
  </si>
  <si>
    <t>ERR2098515</t>
  </si>
  <si>
    <t>ftp.sra.ebi.ac.uk/vol1/fastq/ERR209/005/ERR2098515/ERR2098515_1.fastq.gz;ftp.sra.ebi.ac.uk/vol1/fastq/ERR209/005/ERR2098515/ERR2098515_2.fastq.gz</t>
  </si>
  <si>
    <t>CAN_AABDOSTA_1_HNTHMBCXY.12BA175</t>
  </si>
  <si>
    <t>ERX2252608</t>
  </si>
  <si>
    <t>ERR2196994</t>
  </si>
  <si>
    <t>ftp.sra.ebi.ac.uk/vol1/fastq/ERR219/004/ERR2196994/ERR2196994_1.fastq.gz;ftp.sra.ebi.ac.uk/vol1/fastq/ERR219/004/ERR2196994/ERR2196994_2.fastq.gz</t>
  </si>
  <si>
    <t>CAN_AADK</t>
  </si>
  <si>
    <t>CAN_AADKOSTA_1_B9T4V.12BA265</t>
  </si>
  <si>
    <t>ERX2155820</t>
  </si>
  <si>
    <t>ERR2098508</t>
  </si>
  <si>
    <t>ftp.sra.ebi.ac.uk/vol1/fastq/ERR209/008/ERR2098508/ERR2098508_1.fastq.gz;ftp.sra.ebi.ac.uk/vol1/fastq/ERR209/008/ERR2098508/ERR2098508_2.fastq.gz</t>
  </si>
  <si>
    <t>CAN_AABBOSTA_1_HNTHMBCXY.12BA174</t>
  </si>
  <si>
    <t>ERX2252607</t>
  </si>
  <si>
    <t>ERR2196993</t>
  </si>
  <si>
    <t>ftp.sra.ebi.ac.uk/vol1/fastq/ERR219/003/ERR2196993/ERR2196993_1.fastq.gz;ftp.sra.ebi.ac.uk/vol1/fastq/ERR219/003/ERR2196993/ERR2196993_2.fastq.gz</t>
  </si>
  <si>
    <t>CAN_AADJ</t>
  </si>
  <si>
    <t>CAN_AADJOSTA_1_B9T4V.12BA253</t>
  </si>
  <si>
    <t>ERX2155828</t>
  </si>
  <si>
    <t>ERR2098516</t>
  </si>
  <si>
    <t>ftp.sra.ebi.ac.uk/vol1/fastq/ERR209/006/ERR2098516/ERR2098516_1.fastq.gz;ftp.sra.ebi.ac.uk/vol1/fastq/ERR209/006/ERR2098516/ERR2098516_2.fastq.gz</t>
  </si>
  <si>
    <t>CAN_AABEOSTA_1_HNTHMBCXY.12BA187</t>
  </si>
  <si>
    <t>ERX2252609</t>
  </si>
  <si>
    <t>ERR2196995</t>
  </si>
  <si>
    <t>ftp.sra.ebi.ac.uk/vol1/fastq/ERR219/005/ERR2196995/ERR2196995_1.fastq.gz;ftp.sra.ebi.ac.uk/vol1/fastq/ERR219/005/ERR2196995/ERR2196995_2.fastq.gz</t>
  </si>
  <si>
    <t>CAN_AADL</t>
  </si>
  <si>
    <t>CAN_AADLOSTA_1_B9T4V.12BA277</t>
  </si>
  <si>
    <t>not included in final analyses</t>
  </si>
  <si>
    <t>EMOSE_CONTROL</t>
  </si>
  <si>
    <t>SAMEA104216724</t>
  </si>
  <si>
    <t>ERS1875742</t>
  </si>
  <si>
    <t>CAN_AAAZ</t>
  </si>
  <si>
    <t>CAN_AABC</t>
  </si>
  <si>
    <t>CAN_AAAZOSTA_1_HNTHMBCXY.12BA186</t>
  </si>
  <si>
    <t>CAN_AABCOSTA_1_HNTHMBCXY.12BA163</t>
  </si>
  <si>
    <t>CAM_AA</t>
  </si>
  <si>
    <t>only rep2 were used for final analyses</t>
  </si>
  <si>
    <t>ERX2155777</t>
  </si>
  <si>
    <t>ERR2098465</t>
  </si>
  <si>
    <t>Batch 1 - sequencing replicate 1</t>
  </si>
  <si>
    <t>Run_B8HLB</t>
  </si>
  <si>
    <t>BZZ_BZOSTA_1_1_B8HLB.12BA181</t>
  </si>
  <si>
    <t>ERX2155780</t>
  </si>
  <si>
    <t>ERR2098468</t>
  </si>
  <si>
    <t>BZZ_CBOSTA_1_1_B8HLB.12BA110</t>
  </si>
  <si>
    <t>ERX2155773</t>
  </si>
  <si>
    <t>ERR2098462</t>
  </si>
  <si>
    <t>BZZ_BXOSTA_1_1_B8HLB.12BA157</t>
  </si>
  <si>
    <t>ERR2098460</t>
  </si>
  <si>
    <t>BZZ_BWOSTA_1_1_B8HLB.12BA133</t>
  </si>
  <si>
    <t>ERX2155799</t>
  </si>
  <si>
    <t>ERR2098487</t>
  </si>
  <si>
    <t>BZZ_CTOSTA_1_1_B8HLB.12BA137</t>
  </si>
  <si>
    <t>ERX2155801</t>
  </si>
  <si>
    <t>ERR2098489</t>
  </si>
  <si>
    <t>BZZ_CUOSTA_1_1_B8HLB.12BA125</t>
  </si>
  <si>
    <t>ERX2155823</t>
  </si>
  <si>
    <t>ERR2098511</t>
  </si>
  <si>
    <t>Batch 2 - sequencing replicate 1</t>
  </si>
  <si>
    <t>BZZ_DMOSTA_1_1_B8HLB.12BA127</t>
  </si>
  <si>
    <t>ERX2155811</t>
  </si>
  <si>
    <t>ERR2098499</t>
  </si>
  <si>
    <t>BZZ_DDOSTA_1_1_B8HLB.12BA136</t>
  </si>
  <si>
    <t>study_accession</t>
  </si>
  <si>
    <t>sample_accession</t>
  </si>
  <si>
    <t>secondary_sample_accession</t>
  </si>
  <si>
    <t>experiment_accession</t>
  </si>
  <si>
    <t>run_accession</t>
  </si>
  <si>
    <t>tax_id</t>
  </si>
  <si>
    <t>scientific_name</t>
  </si>
  <si>
    <t>instrument_model</t>
  </si>
  <si>
    <t>library_layout</t>
  </si>
  <si>
    <t>fastq_ftp</t>
  </si>
  <si>
    <t>fastq_galaxy</t>
  </si>
  <si>
    <t>submitted_ftp</t>
  </si>
  <si>
    <t>submitted_galaxy</t>
  </si>
  <si>
    <t>sra_ftp</t>
  </si>
  <si>
    <t>sra_galaxy</t>
  </si>
  <si>
    <t>cram_index_ftp</t>
  </si>
  <si>
    <t>cram_index_galaxy</t>
  </si>
  <si>
    <t>PRJEB87662</t>
  </si>
  <si>
    <t>marine metagenome</t>
  </si>
  <si>
    <t>Illumina HiSeq 4000</t>
  </si>
  <si>
    <t>PAIRED</t>
  </si>
  <si>
    <t>ftp.sra.ebi.ac.uk/vol1/ERA990/ERA990579/fastq/CAA_AAOSDA_4_1_HKJHCBBXX.12BA193_clean.fastq.gz;ftp.sra.ebi.ac.uk/vol1/ERA990/ERA990579/fastq/CAA_AAOSDA_4_2_HKJHCBBXX.12BA193_clean.fastq.gz</t>
  </si>
  <si>
    <t>ftp.sra.ebi.ac.uk/vol1/err/ERR209/005/ERR2098365</t>
  </si>
  <si>
    <t>ftp.sra.ebi.ac.uk/vol1/ERA990/ERA990579/fastq/CAA_ABOSDA_4_1_HKJHCBBXX.12BA194_clean.fastq.gz;ftp.sra.ebi.ac.uk/vol1/ERA990/ERA990579/fastq/CAA_ABOSDA_4_2_HKJHCBBXX.12BA194_clean.fastq.gz</t>
  </si>
  <si>
    <t>ftp.sra.ebi.ac.uk/vol1/err/ERR209/006/ERR2098366</t>
  </si>
  <si>
    <t>ftp.sra.ebi.ac.uk/vol1/ERA990/ERA990579/fastq/CAA_ACOSDA_4_1_HKJHCBBXX.12BA195_clean.fastq.gz;ftp.sra.ebi.ac.uk/vol1/ERA990/ERA990579/fastq/CAA_ACOSDA_4_2_HKJHCBBXX.12BA195_clean.fastq.gz</t>
  </si>
  <si>
    <t>ftp.sra.ebi.ac.uk/vol1/err/ERR209/007/ERR2098367</t>
  </si>
  <si>
    <t>ftp.sra.ebi.ac.uk/vol1/ERA990/ERA990579/fastq/CAA_ADOSDA_4_1_HKJHCBBXX.12BA097_clean.fastq.gz;ftp.sra.ebi.ac.uk/vol1/ERA990/ERA990579/fastq/CAA_ADOSDA_4_2_HKJHCBBXX.12BA097_clean.fastq.gz</t>
  </si>
  <si>
    <t>ftp.sra.ebi.ac.uk/vol1/err/ERR209/008/ERR2098368</t>
  </si>
  <si>
    <t>ftp.sra.ebi.ac.uk/vol1/ERA990/ERA990579/fastq/CAA_AEOSDA_4_1_HKJHCBBXX.12BA098_clean.fastq.gz;ftp.sra.ebi.ac.uk/vol1/ERA990/ERA990579/fastq/CAA_AEOSDA_4_2_HKJHCBBXX.12BA098_clean.fastq.gz</t>
  </si>
  <si>
    <t>ftp.sra.ebi.ac.uk/vol1/err/ERR209/009/ERR2098369</t>
  </si>
  <si>
    <t>ftp.sra.ebi.ac.uk/vol1/ERA990/ERA990579/fastq/CAA_AFOSDA_4_1_HKJHCBBXX.12BA099_clean.fastq.gz;ftp.sra.ebi.ac.uk/vol1/ERA990/ERA990579/fastq/CAA_AFOSDA_4_2_HKJHCBBXX.12BA099_clean.fastq.gz</t>
  </si>
  <si>
    <t>ftp.sra.ebi.ac.uk/vol1/err/ERR209/000/ERR2098370</t>
  </si>
  <si>
    <t>ftp.sra.ebi.ac.uk/vol1/ERA990/ERA990579/fastq/CAA_AGOSDA_7_1_HKJHCBBXX.12BA100_clean.fastq.gz;ftp.sra.ebi.ac.uk/vol1/ERA990/ERA990579/fastq/CAA_AGOSDA_7_2_HKJHCBBXX.12BA100_clean.fastq.gz</t>
  </si>
  <si>
    <t>ftp.sra.ebi.ac.uk/vol1/err/ERR209/001/ERR2098371</t>
  </si>
  <si>
    <t>ftp.sra.ebi.ac.uk/vol1/ERA990/ERA990579/fastq/CAA_AHOSDA_7_1_HKJHCBBXX.12BA101_clean.fastq.gz;ftp.sra.ebi.ac.uk/vol1/ERA990/ERA990579/fastq/CAA_AHOSDA_7_2_HKJHCBBXX.12BA101_clean.fastq.gz</t>
  </si>
  <si>
    <t>ftp.sra.ebi.ac.uk/vol1/err/ERR209/002/ERR2098372</t>
  </si>
  <si>
    <t>ftp.sra.ebi.ac.uk/vol1/ERA990/ERA990579/fastq/CAA_AIOSDA_7_1_HKJHCBBXX.12BA102_clean.fastq.gz;ftp.sra.ebi.ac.uk/vol1/ERA990/ERA990579/fastq/CAA_AIOSDA_7_2_HKJHCBBXX.12BA102_clean.fastq.gz</t>
  </si>
  <si>
    <t>ftp.sra.ebi.ac.uk/vol1/err/ERR209/003/ERR2098373</t>
  </si>
  <si>
    <t>ftp.sra.ebi.ac.uk/vol1/ERA990/ERA990579/fastq/CAA_ANOSDA_7_1_HKJHCBBXX.12BA103_clean.fastq.gz;ftp.sra.ebi.ac.uk/vol1/ERA990/ERA990579/fastq/CAA_ANOSDA_7_2_HKJHCBBXX.12BA103_clean.fastq.gz</t>
  </si>
  <si>
    <t>ftp.sra.ebi.ac.uk/vol1/err/ERR209/004/ERR2098374</t>
  </si>
  <si>
    <t>ftp.sra.ebi.ac.uk/vol1/ERA990/ERA990579/fastq/CAA_ASOSDA_7_1_HKJHCBBXX.12BA196_clean.fastq.gz;ftp.sra.ebi.ac.uk/vol1/ERA990/ERA990579/fastq/CAA_ASOSDA_7_2_HKJHCBBXX.12BA196_clean.fastq.gz</t>
  </si>
  <si>
    <t>ftp.sra.ebi.ac.uk/vol1/err/ERR209/005/ERR2098375</t>
  </si>
  <si>
    <t>ftp.sra.ebi.ac.uk/vol1/ERA990/ERA990579/fastq/CAA_ATOSDA_7_1_HKJHCBBXX.12BA197_clean.fastq.gz;ftp.sra.ebi.ac.uk/vol1/ERA990/ERA990579/fastq/CAA_ATOSDA_7_2_HKJHCBBXX.12BA197_clean.fastq.gz</t>
  </si>
  <si>
    <t>ftp.sra.ebi.ac.uk/vol1/err/ERR209/006/ERR2098376</t>
  </si>
  <si>
    <t>ftp.sra.ebi.ac.uk/vol1/ERA990/ERA990579/fastq/CAA_AUOSDA_3_1_HKJHCBBXX.12BA110_clean.fastq.gz;ftp.sra.ebi.ac.uk/vol1/ERA990/ERA990579/fastq/CAA_AUOSDA_3_2_HKJHCBBXX.12BA110_clean.fastq.gz</t>
  </si>
  <si>
    <t>ftp.sra.ebi.ac.uk/vol1/err/ERR209/007/ERR2098377</t>
  </si>
  <si>
    <t>ftp.sra.ebi.ac.uk/vol1/ERA990/ERA990579/fastq/CAA_AVOSDA_3_1_HKJHCBBXX.12BA104_clean.fastq.gz;ftp.sra.ebi.ac.uk/vol1/ERA990/ERA990579/fastq/CAA_AVOSDA_3_2_HKJHCBBXX.12BA104_clean.fastq.gz</t>
  </si>
  <si>
    <t>ftp.sra.ebi.ac.uk/vol1/err/ERR209/008/ERR2098378</t>
  </si>
  <si>
    <t>ftp.sra.ebi.ac.uk/vol1/ERA990/ERA990579/fastq/CAA_AWOSDA_3_1_HKJHCBBXX.12BA111_clean.fastq.gz;ftp.sra.ebi.ac.uk/vol1/ERA990/ERA990579/fastq/CAA_AWOSDA_3_2_HKJHCBBXX.12BA111_clean.fastq.gz</t>
  </si>
  <si>
    <t>ftp.sra.ebi.ac.uk/vol1/err/ERR209/009/ERR2098379</t>
  </si>
  <si>
    <t>ftp.sra.ebi.ac.uk/vol1/ERA990/ERA990579/fastq/CAA_AXOSDA_3_1_HKJHCBBXX.12BA105_clean.fastq.gz;ftp.sra.ebi.ac.uk/vol1/ERA990/ERA990579/fastq/CAA_AXOSDA_3_2_HKJHCBBXX.12BA105_clean.fastq.gz</t>
  </si>
  <si>
    <t>ftp.sra.ebi.ac.uk/vol1/err/ERR209/000/ERR2098380</t>
  </si>
  <si>
    <t>ftp.sra.ebi.ac.uk/vol1/ERA990/ERA990579/fastq/CAA_AYOSDA_3_1_HKJHCBBXX.12BA117_clean.fastq.gz;ftp.sra.ebi.ac.uk/vol1/ERA990/ERA990579/fastq/CAA_AYOSDA_3_2_HKJHCBBXX.12BA117_clean.fastq.gz</t>
  </si>
  <si>
    <t>ftp.sra.ebi.ac.uk/vol1/err/ERR209/001/ERR2098381</t>
  </si>
  <si>
    <t>ftp.sra.ebi.ac.uk/vol1/ERA990/ERA990579/fastq/CAA_AZOSDA_3_1_HKJHCBBXX.12BA118_clean.fastq.gz;ftp.sra.ebi.ac.uk/vol1/ERA990/ERA990579/fastq/CAA_AZOSDA_3_2_HKJHCBBXX.12BA118_clean.fastq.gz</t>
  </si>
  <si>
    <t>ftp.sra.ebi.ac.uk/vol1/err/ERR209/002/ERR2098382</t>
  </si>
  <si>
    <t>ftp.sra.ebi.ac.uk/vol1/ERA990/ERA990579/fastq/CAA_BAOSDA_8_1_HKJHCBBXX.12BA198_clean.fastq.gz;ftp.sra.ebi.ac.uk/vol1/ERA990/ERA990579/fastq/CAA_BAOSDA_8_2_HKJHCBBXX.12BA198_clean.fastq.gz</t>
  </si>
  <si>
    <t>ftp.sra.ebi.ac.uk/vol1/err/ERR209/003/ERR2098383</t>
  </si>
  <si>
    <t>ftp.sra.ebi.ac.uk/vol1/ERA990/ERA990579/fastq/CAA_BBOSDA_8_1_HKJHCBBXX.12BA106_clean.fastq.gz;ftp.sra.ebi.ac.uk/vol1/ERA990/ERA990579/fastq/CAA_BBOSDA_8_2_HKJHCBBXX.12BA106_clean.fastq.gz</t>
  </si>
  <si>
    <t>ftp.sra.ebi.ac.uk/vol1/err/ERR209/004/ERR2098384</t>
  </si>
  <si>
    <t>ftp.sra.ebi.ac.uk/vol1/ERA990/ERA990579/fastq/CAA_BCOSDA_8_1_HKJHCBBXX.12BA199_clean.fastq.gz;ftp.sra.ebi.ac.uk/vol1/ERA990/ERA990579/fastq/CAA_BCOSDA_8_2_HKJHCBBXX.12BA199_clean.fastq.gz</t>
  </si>
  <si>
    <t>ftp.sra.ebi.ac.uk/vol1/err/ERR209/005/ERR2098385</t>
  </si>
  <si>
    <t>ftp.sra.ebi.ac.uk/vol1/ERA990/ERA990579/fastq/CAA_BDOSDA_8_1_HKJHCBBXX.12BA120_clean.fastq.gz;ftp.sra.ebi.ac.uk/vol1/ERA990/ERA990579/fastq/CAA_BDOSDA_8_2_HKJHCBBXX.12BA120_clean.fastq.gz</t>
  </si>
  <si>
    <t>ftp.sra.ebi.ac.uk/vol1/err/ERR209/006/ERR2098386</t>
  </si>
  <si>
    <t>ftp.sra.ebi.ac.uk/vol1/ERA990/ERA990579/fastq/CAA_BEOSDA_8_1_HKJHCBBXX.12BA107_clean.fastq.gz;ftp.sra.ebi.ac.uk/vol1/ERA990/ERA990579/fastq/CAA_BEOSDA_8_2_HKJHCBBXX.12BA107_clean.fastq.gz</t>
  </si>
  <si>
    <t>ftp.sra.ebi.ac.uk/vol1/err/ERR209/007/ERR2098387</t>
  </si>
  <si>
    <t>ftp.sra.ebi.ac.uk/vol1/ERA990/ERA990579/fastq/CAA_BFOSDA_8_1_HKJHCBBXX.12BA200_clean.fastq.gz;ftp.sra.ebi.ac.uk/vol1/ERA990/ERA990579/fastq/CAA_BFOSDA_8_2_HKJHCBBXX.12BA200_clean.fastq.gz</t>
  </si>
  <si>
    <t>ftp.sra.ebi.ac.uk/vol1/err/ERR209/008/ERR2098388</t>
  </si>
  <si>
    <t>ftp.sra.ebi.ac.uk/vol1/ERA990/ERA990579/fastq/CAA_BGOSDA_5_1_HKJHCBBXX.12BA112_clean.fastq.gz;ftp.sra.ebi.ac.uk/vol1/ERA990/ERA990579/fastq/CAA_BGOSDA_5_2_HKJHCBBXX.12BA112_clean.fastq.gz</t>
  </si>
  <si>
    <t>ftp.sra.ebi.ac.uk/vol1/err/ERR209/009/ERR2098389</t>
  </si>
  <si>
    <t>ftp.sra.ebi.ac.uk/vol1/ERA990/ERA990579/fastq/CAA_BHOSDA_5_1_HKJHCBBXX.12BA113_clean.fastq.gz;ftp.sra.ebi.ac.uk/vol1/ERA990/ERA990579/fastq/CAA_BHOSDA_5_2_HKJHCBBXX.12BA113_clean.fastq.gz</t>
  </si>
  <si>
    <t>ftp.sra.ebi.ac.uk/vol1/err/ERR209/000/ERR2098390</t>
  </si>
  <si>
    <t>ftp.sra.ebi.ac.uk/vol1/ERA990/ERA990579/fastq/CAA_BIOSDA_5_1_HKJHCBBXX.12BA121_clean.fastq.gz;ftp.sra.ebi.ac.uk/vol1/ERA990/ERA990579/fastq/CAA_BIOSDA_5_2_HKJHCBBXX.12BA121_clean.fastq.gz</t>
  </si>
  <si>
    <t>ftp.sra.ebi.ac.uk/vol1/err/ERR209/001/ERR2098391</t>
  </si>
  <si>
    <t>ftp.sra.ebi.ac.uk/vol1/ERA990/ERA990579/fastq/CAA_BJOSDA_5_1_HKJHCBBXX.12BA122_clean.fastq.gz;ftp.sra.ebi.ac.uk/vol1/ERA990/ERA990579/fastq/CAA_BJOSDA_5_2_HKJHCBBXX.12BA122_clean.fastq.gz</t>
  </si>
  <si>
    <t>ftp.sra.ebi.ac.uk/vol1/err/ERR209/002/ERR2098392</t>
  </si>
  <si>
    <t>ftp.sra.ebi.ac.uk/vol1/ERA990/ERA990579/fastq/CAA_BKOSDA_5_1_HKJHCBBXX.12BA123_clean.fastq.gz;ftp.sra.ebi.ac.uk/vol1/ERA990/ERA990579/fastq/CAA_BKOSDA_5_2_HKJHCBBXX.12BA123_clean.fastq.gz</t>
  </si>
  <si>
    <t>ftp.sra.ebi.ac.uk/vol1/err/ERR209/003/ERR2098393</t>
  </si>
  <si>
    <t>ftp.sra.ebi.ac.uk/vol1/ERA990/ERA990579/fastq/CAA_BLOSDA_5_1_HKJHCBBXX.12BA108_clean.fastq.gz;ftp.sra.ebi.ac.uk/vol1/ERA990/ERA990579/fastq/CAA_BLOSDA_5_2_HKJHCBBXX.12BA108_clean.fastq.gz</t>
  </si>
  <si>
    <t>ftp.sra.ebi.ac.uk/vol1/err/ERR209/004/ERR2098394</t>
  </si>
  <si>
    <t>ftp.sra.ebi.ac.uk/vol1/ERA990/ERA990579/fastq/CAA_BMOSDA_2_1_HKJHCBBXX.12BA109_clean.fastq.gz;ftp.sra.ebi.ac.uk/vol1/ERA990/ERA990579/fastq/CAA_BMOSDA_2_2_HKJHCBBXX.12BA109_clean.fastq.gz</t>
  </si>
  <si>
    <t>ftp.sra.ebi.ac.uk/vol1/err/ERR209/005/ERR2098395</t>
  </si>
  <si>
    <t>ftp.sra.ebi.ac.uk/vol1/ERA990/ERA990579/fastq/CAA_BNOSDA_2_1_HKJHCBBXX.12BA201_clean.fastq.gz;ftp.sra.ebi.ac.uk/vol1/ERA990/ERA990579/fastq/CAA_BNOSDA_2_2_HKJHCBBXX.12BA201_clean.fastq.gz</t>
  </si>
  <si>
    <t>ftp.sra.ebi.ac.uk/vol1/err/ERR209/006/ERR2098396</t>
  </si>
  <si>
    <t>ftp.sra.ebi.ac.uk/vol1/ERA990/ERA990579/fastq/CAA_BOOSDA_2_1_HKJHCBBXX.12BA124_clean.fastq.gz;ftp.sra.ebi.ac.uk/vol1/ERA990/ERA990579/fastq/CAA_BOOSDA_2_2_HKJHCBBXX.12BA124_clean.fastq.gz</t>
  </si>
  <si>
    <t>ftp.sra.ebi.ac.uk/vol1/err/ERR209/007/ERR2098397</t>
  </si>
  <si>
    <t>ftp.sra.ebi.ac.uk/vol1/ERA990/ERA990579/fastq/CAA_BROSDA_2_1_HKJHCBBXX.12BA125_clean.fastq.gz;ftp.sra.ebi.ac.uk/vol1/ERA990/ERA990579/fastq/CAA_BROSDA_2_2_HKJHCBBXX.12BA125_clean.fastq.gz</t>
  </si>
  <si>
    <t>ftp.sra.ebi.ac.uk/vol1/err/ERR209/008/ERR2098398</t>
  </si>
  <si>
    <t>ftp.sra.ebi.ac.uk/vol1/ERA990/ERA990579/fastq/CAA_BSOSDA_2_1_HKJHCBBXX.12BA114_clean.fastq.gz;ftp.sra.ebi.ac.uk/vol1/ERA990/ERA990579/fastq/CAA_BSOSDA_2_2_HKJHCBBXX.12BA114_clean.fastq.gz</t>
  </si>
  <si>
    <t>ftp.sra.ebi.ac.uk/vol1/err/ERR209/009/ERR2098399</t>
  </si>
  <si>
    <t>ftp.sra.ebi.ac.uk/vol1/ERA990/ERA990579/fastq/CAA_BTOSDA_2_1_HKJHCBBXX.12BA115_clean.fastq.gz;ftp.sra.ebi.ac.uk/vol1/ERA990/ERA990579/fastq/CAA_BTOSDA_2_2_HKJHCBBXX.12BA115_clean.fastq.gz</t>
  </si>
  <si>
    <t>ftp.sra.ebi.ac.uk/vol1/err/ERR209/000/ERR2098400</t>
  </si>
  <si>
    <t>ftp.sra.ebi.ac.uk/vol1/ERA990/ERA990579/fastq/CAA_BUOSDA_6_1_HKJHCBBXX.12BA116_clean.fastq.gz;ftp.sra.ebi.ac.uk/vol1/ERA990/ERA990579/fastq/CAA_BUOSDA_6_2_HKJHCBBXX.12BA116_clean.fastq.gz</t>
  </si>
  <si>
    <t>ftp.sra.ebi.ac.uk/vol1/err/ERR209/001/ERR2098401</t>
  </si>
  <si>
    <t>ftp.sra.ebi.ac.uk/vol1/ERA990/ERA990579/fastq/CAA_BXOSDA_6_1_HKJHCBBXX.12BA126_clean.fastq.gz;ftp.sra.ebi.ac.uk/vol1/ERA990/ERA990579/fastq/CAA_BXOSDA_6_2_HKJHCBBXX.12BA126_clean.fastq.gz</t>
  </si>
  <si>
    <t>ftp.sra.ebi.ac.uk/vol1/err/ERR209/002/ERR2098402</t>
  </si>
  <si>
    <t>ftp.sra.ebi.ac.uk/vol1/ERA990/ERA990579/fastq/CAA_BYOSDA_6_1_HKJHCBBXX.12BA127_clean.fastq.gz;ftp.sra.ebi.ac.uk/vol1/ERA990/ERA990579/fastq/CAA_BYOSDA_6_2_HKJHCBBXX.12BA127_clean.fastq.gz</t>
  </si>
  <si>
    <t>ftp.sra.ebi.ac.uk/vol1/err/ERR209/003/ERR2098403</t>
  </si>
  <si>
    <t>ftp.sra.ebi.ac.uk/vol1/ERA990/ERA990579/fastq/CAA_BZOSDA_6_1_HKJHCBBXX.12BA128_clean.fastq.gz;ftp.sra.ebi.ac.uk/vol1/ERA990/ERA990579/fastq/CAA_BZOSDA_6_2_HKJHCBBXX.12BA128_clean.fastq.gz</t>
  </si>
  <si>
    <t>ftp.sra.ebi.ac.uk/vol1/err/ERR209/004/ERR2098404</t>
  </si>
  <si>
    <t>ftp.sra.ebi.ac.uk/vol1/ERA990/ERA990579/fastq/CAA_CAOSDA_6_1_HKJHCBBXX.12BA202_clean.fastq.gz;ftp.sra.ebi.ac.uk/vol1/ERA990/ERA990579/fastq/CAA_CAOSDA_6_2_HKJHCBBXX.12BA202_clean.fastq.gz</t>
  </si>
  <si>
    <t>ftp.sra.ebi.ac.uk/vol1/err/ERR209/005/ERR2098405</t>
  </si>
  <si>
    <t>ftp.sra.ebi.ac.uk/vol1/ERA990/ERA990579/fastq/CAA_CDOSDA_6_1_HKJHCBBXX.12BA129_clean.fastq.gz;ftp.sra.ebi.ac.uk/vol1/ERA990/ERA990579/fastq/CAA_CDOSDA_6_2_HKJHCBBXX.12BA129_clean.fastq.gz</t>
  </si>
  <si>
    <t>ftp.sra.ebi.ac.uk/vol1/err/ERR209/006/ERR2098406</t>
  </si>
  <si>
    <t>ftp.sra.ebi.ac.uk/vol1/ERA990/ERA990579/fastq/CAA_COOSDA_1_1_HKJHCBBXX.12BA203_clean.fastq.gz;ftp.sra.ebi.ac.uk/vol1/ERA990/ERA990579/fastq/CAA_COOSDA_1_2_HKJHCBBXX.12BA203_clean.fastq.gz</t>
  </si>
  <si>
    <t>ftp.sra.ebi.ac.uk/vol1/err/ERR209/007/ERR2098407</t>
  </si>
  <si>
    <t>ftp.sra.ebi.ac.uk/vol1/ERA990/ERA990579/fastq/CAA_CPOSDA_1_1_HKJHCBBXX.12BA130_clean.fastq.gz;ftp.sra.ebi.ac.uk/vol1/ERA990/ERA990579/fastq/CAA_CPOSDA_1_2_HKJHCBBXX.12BA130_clean.fastq.gz</t>
  </si>
  <si>
    <t>ftp.sra.ebi.ac.uk/vol1/err/ERR209/008/ERR2098408</t>
  </si>
  <si>
    <t>ftp.sra.ebi.ac.uk/vol1/ERA990/ERA990579/fastq/CAA_DAOSDA_1_1_HKJHCBBXX.12BA131_clean.fastq.gz;ftp.sra.ebi.ac.uk/vol1/ERA990/ERA990579/fastq/CAA_DAOSDA_1_2_HKJHCBBXX.12BA131_clean.fastq.gz</t>
  </si>
  <si>
    <t>ftp.sra.ebi.ac.uk/vol1/err/ERR209/009/ERR2098409</t>
  </si>
  <si>
    <t>ftp.sra.ebi.ac.uk/vol1/ERA990/ERA990579/fastq/CAA_DBOSDA_1_1_HKJHCBBXX.12BA132_clean.fastq.gz;ftp.sra.ebi.ac.uk/vol1/ERA990/ERA990579/fastq/CAA_DBOSDA_1_2_HKJHCBBXX.12BA132_clean.fastq.gz</t>
  </si>
  <si>
    <t>ftp.sra.ebi.ac.uk/vol1/err/ERR209/000/ERR2098410</t>
  </si>
  <si>
    <t>ftp.sra.ebi.ac.uk/vol1/ERA990/ERA990579/fastq/CAA_DMOSDA_1_1_HKJHCBBXX.12BA133_clean.fastq.gz;ftp.sra.ebi.ac.uk/vol1/ERA990/ERA990579/fastq/CAA_DMOSDA_1_2_HKJHCBBXX.12BA133_clean.fastq.gz</t>
  </si>
  <si>
    <t>ftp.sra.ebi.ac.uk/vol1/err/ERR209/001/ERR2098411</t>
  </si>
  <si>
    <t>Illumina HiSeq 2500</t>
  </si>
  <si>
    <t>ftp.sra.ebi.ac.uk/vol1/ERA990/ERA990580/fastq/BZZ_AAOSTA_1_1_HNNTCBCXY.12BA241_clean.fastq.gz;ftp.sra.ebi.ac.uk/vol1/ERA990/ERA990580/fastq/BZZ_AAOSTA_1_2_HNNTCBCXY.12BA241_clean.fastq.gz</t>
  </si>
  <si>
    <t>ftp.sra.ebi.ac.uk/vol1/err/ERR209/002/ERR2098412</t>
  </si>
  <si>
    <t>ftp.sra.ebi.ac.uk/vol1/ERA990/ERA990580/fastq/BZZ_ABOSTA_1_1_HNNTCBCXY.12BA193_clean.fastq.gz;ftp.sra.ebi.ac.uk/vol1/ERA990/ERA990580/fastq/BZZ_ABOSTA_1_2_HNNTCBCXY.12BA193_clean.fastq.gz</t>
  </si>
  <si>
    <t>ftp.sra.ebi.ac.uk/vol1/err/ERR209/003/ERR2098413</t>
  </si>
  <si>
    <t>ftp.sra.ebi.ac.uk/vol1/ERA990/ERA990580/fastq/BZZ_ACOSTA_1_1_HNNTCBCXY.12BA205_clean.fastq.gz;ftp.sra.ebi.ac.uk/vol1/ERA990/ERA990580/fastq/BZZ_ACOSTA_1_2_HNNTCBCXY.12BA205_clean.fastq.gz</t>
  </si>
  <si>
    <t>ftp.sra.ebi.ac.uk/vol1/err/ERR209/004/ERR2098414</t>
  </si>
  <si>
    <t>ftp.sra.ebi.ac.uk/vol1/ERA990/ERA990580/fastq/BZZ_ADOSTA_1_1_HNNTCBCXY.12BA217_clean.fastq.gz;ftp.sra.ebi.ac.uk/vol1/ERA990/ERA990580/fastq/BZZ_ADOSTA_1_2_HNNTCBCXY.12BA217_clean.fastq.gz</t>
  </si>
  <si>
    <t>ftp.sra.ebi.ac.uk/vol1/err/ERR209/005/ERR2098415</t>
  </si>
  <si>
    <t>ftp.sra.ebi.ac.uk/vol1/ERA990/ERA990580/fastq/BZZ_AEOSTA_1_1_HNNTCBCXY.12BA229_clean.fastq.gz;ftp.sra.ebi.ac.uk/vol1/ERA990/ERA990580/fastq/BZZ_AEOSTA_1_2_HNNTCBCXY.12BA229_clean.fastq.gz</t>
  </si>
  <si>
    <t>ftp.sra.ebi.ac.uk/vol1/err/ERR209/006/ERR2098416</t>
  </si>
  <si>
    <t>ftp.sra.ebi.ac.uk/vol1/ERA990/ERA990580/fastq/BZZ_AFOSTA_1_1_HNNTCBCXY.12BA253_clean.fastq.gz;ftp.sra.ebi.ac.uk/vol1/ERA990/ERA990580/fastq/BZZ_AFOSTA_1_2_HNNTCBCXY.12BA253_clean.fastq.gz</t>
  </si>
  <si>
    <t>ftp.sra.ebi.ac.uk/vol1/err/ERR209/007/ERR2098417</t>
  </si>
  <si>
    <t>ftp.sra.ebi.ac.uk/vol1/ERA990/ERA990580/fastq/BZZ_AGOSTA_1_1_HNNTCBCXY.12BA265_clean.fastq.gz;ftp.sra.ebi.ac.uk/vol1/ERA990/ERA990580/fastq/BZZ_AGOSTA_1_2_HNNTCBCXY.12BA265_clean.fastq.gz</t>
  </si>
  <si>
    <t>ftp.sra.ebi.ac.uk/vol1/err/ERR209/008/ERR2098418</t>
  </si>
  <si>
    <t>ftp.sra.ebi.ac.uk/vol1/ERA990/ERA990580/fastq/BZZ_AHOSTA_1_1_HNNTCBCXY.12BA277_clean.fastq.gz;ftp.sra.ebi.ac.uk/vol1/ERA990/ERA990580/fastq/BZZ_AHOSTA_1_2_HNNTCBCXY.12BA277_clean.fastq.gz</t>
  </si>
  <si>
    <t>ftp.sra.ebi.ac.uk/vol1/err/ERR209/009/ERR2098419</t>
  </si>
  <si>
    <t>ftp.sra.ebi.ac.uk/vol1/ERA990/ERA990580/fastq/BZZ_AIOSTA_1_1_HNNTCBCXY.12BA194_clean.fastq.gz;ftp.sra.ebi.ac.uk/vol1/ERA990/ERA990580/fastq/BZZ_AIOSTA_1_2_HNNTCBCXY.12BA194_clean.fastq.gz</t>
  </si>
  <si>
    <t>ftp.sra.ebi.ac.uk/vol1/err/ERR209/000/ERR2098420</t>
  </si>
  <si>
    <t>ftp.sra.ebi.ac.uk/vol1/ERA990/ERA990580/fastq/BZZ_AJOSTA_1_1_HNNTCBCXY.12BA206_clean.fastq.gz;ftp.sra.ebi.ac.uk/vol1/ERA990/ERA990580/fastq/BZZ_AJOSTA_1_2_HNNTCBCXY.12BA206_clean.fastq.gz</t>
  </si>
  <si>
    <t>ftp.sra.ebi.ac.uk/vol1/err/ERR209/001/ERR2098421</t>
  </si>
  <si>
    <t>ftp.sra.ebi.ac.uk/vol1/ERA990/ERA990580/fastq/BZZ_AKOSTA_1_1_HNNTCBCXY.12BA254_clean.fastq.gz;ftp.sra.ebi.ac.uk/vol1/ERA990/ERA990580/fastq/BZZ_AKOSTA_1_2_HNNTCBCXY.12BA254_clean.fastq.gz</t>
  </si>
  <si>
    <t>ftp.sra.ebi.ac.uk/vol1/err/ERR209/002/ERR2098422</t>
  </si>
  <si>
    <t>ftp.sra.ebi.ac.uk/vol1/ERA990/ERA990580/fastq/BZZ_ALOSTA_1_1_HNNTCBCXY.12BA218_clean.fastq.gz;ftp.sra.ebi.ac.uk/vol1/ERA990/ERA990580/fastq/BZZ_ALOSTA_1_2_HNNTCBCXY.12BA218_clean.fastq.gz</t>
  </si>
  <si>
    <t>ftp.sra.ebi.ac.uk/vol1/err/ERR209/003/ERR2098423</t>
  </si>
  <si>
    <t>ftp.sra.ebi.ac.uk/vol1/ERA990/ERA990580/fastq/BZZ_AMOSTA_1_1_HNNTCBCXY.12BA230_clean.fastq.gz;ftp.sra.ebi.ac.uk/vol1/ERA990/ERA990580/fastq/BZZ_AMOSTA_1_2_HNNTCBCXY.12BA230_clean.fastq.gz</t>
  </si>
  <si>
    <t>ftp.sra.ebi.ac.uk/vol1/err/ERR209/004/ERR2098424</t>
  </si>
  <si>
    <t>ftp.sra.ebi.ac.uk/vol1/ERA990/ERA990580/fastq/BZZ_ANOSTA_1_1_HNNTCBCXY.12BA281_clean.fastq.gz;ftp.sra.ebi.ac.uk/vol1/ERA990/ERA990580/fastq/BZZ_ANOSTA_1_2_HNNTCBCXY.12BA281_clean.fastq.gz</t>
  </si>
  <si>
    <t>ftp.sra.ebi.ac.uk/vol1/err/ERR209/005/ERR2098425</t>
  </si>
  <si>
    <t>ftp.sra.ebi.ac.uk/vol1/ERA990/ERA990580/fastq/BZZ_AOOSTA_1_1_HNNTCBCXY.12BA266_clean.fastq.gz;ftp.sra.ebi.ac.uk/vol1/ERA990/ERA990580/fastq/BZZ_AOOSTA_1_2_HNNTCBCXY.12BA266_clean.fastq.gz</t>
  </si>
  <si>
    <t>ftp.sra.ebi.ac.uk/vol1/err/ERR209/006/ERR2098426</t>
  </si>
  <si>
    <t>ftp.sra.ebi.ac.uk/vol1/ERA990/ERA990580/fastq/BZZ_APOSTA_1_1_HNNTCBCXY.12BA278_clean.fastq.gz;ftp.sra.ebi.ac.uk/vol1/ERA990/ERA990580/fastq/BZZ_APOSTA_1_2_HNNTCBCXY.12BA278_clean.fastq.gz</t>
  </si>
  <si>
    <t>ftp.sra.ebi.ac.uk/vol1/err/ERR209/007/ERR2098427</t>
  </si>
  <si>
    <t>ftp.sra.ebi.ac.uk/vol1/ERA990/ERA990580/fastq/BZZ_AQOSTA_1_1_HNNTCBCXY.12BA195_clean.fastq.gz;ftp.sra.ebi.ac.uk/vol1/ERA990/ERA990580/fastq/BZZ_AQOSTA_1_2_HNNTCBCXY.12BA195_clean.fastq.gz</t>
  </si>
  <si>
    <t>ftp.sra.ebi.ac.uk/vol1/err/ERR209/008/ERR2098428</t>
  </si>
  <si>
    <t>ftp.sra.ebi.ac.uk/vol1/ERA990/ERA990580/fastq/BZZ_AROSTA_1_1_HNNTCBCXY.12BA243_clean.fastq.gz;ftp.sra.ebi.ac.uk/vol1/ERA990/ERA990580/fastq/BZZ_AROSTA_1_2_HNNTCBCXY.12BA243_clean.fastq.gz</t>
  </si>
  <si>
    <t>ftp.sra.ebi.ac.uk/vol1/err/ERR209/009/ERR2098429</t>
  </si>
  <si>
    <t>ftp.sra.ebi.ac.uk/vol1/ERA990/ERA990580/fastq/BZZ_ASOSTA_1_1_HNNTCBCXY.12BA255_clean.fastq.gz;ftp.sra.ebi.ac.uk/vol1/ERA990/ERA990580/fastq/BZZ_ASOSTA_1_2_HNNTCBCXY.12BA255_clean.fastq.gz</t>
  </si>
  <si>
    <t>ftp.sra.ebi.ac.uk/vol1/err/ERR209/000/ERR2098430</t>
  </si>
  <si>
    <t>ftp.sra.ebi.ac.uk/vol1/ERA990/ERA990580/fastq/BZZ_ATOSTA_1_1_HNNTCBCXY.12BA267_clean.fastq.gz;ftp.sra.ebi.ac.uk/vol1/ERA990/ERA990580/fastq/BZZ_ATOSTA_1_2_HNNTCBCXY.12BA267_clean.fastq.gz</t>
  </si>
  <si>
    <t>ftp.sra.ebi.ac.uk/vol1/err/ERR209/001/ERR2098431</t>
  </si>
  <si>
    <t>ftp.sra.ebi.ac.uk/vol1/ERA990/ERA990580/fastq/BZZ_AUOSTA_1_1_HNNTCBCXY.12BA207_clean.fastq.gz;ftp.sra.ebi.ac.uk/vol1/ERA990/ERA990580/fastq/BZZ_AUOSTA_1_2_HNNTCBCXY.12BA207_clean.fastq.gz</t>
  </si>
  <si>
    <t>ftp.sra.ebi.ac.uk/vol1/err/ERR209/002/ERR2098432</t>
  </si>
  <si>
    <t>ftp.sra.ebi.ac.uk/vol1/ERA990/ERA990580/fastq/BZZ_AVOSTA_1_1_HNNTCBCXY.12BA219_clean.fastq.gz;ftp.sra.ebi.ac.uk/vol1/ERA990/ERA990580/fastq/BZZ_AVOSTA_1_2_HNNTCBCXY.12BA219_clean.fastq.gz</t>
  </si>
  <si>
    <t>ftp.sra.ebi.ac.uk/vol1/err/ERR209/003/ERR2098433</t>
  </si>
  <si>
    <t>ftp.sra.ebi.ac.uk/vol1/ERA990/ERA990580/fastq/BZZ_AWOSTA_1_1_HNNTCBCXY.12BA231_clean.fastq.gz;ftp.sra.ebi.ac.uk/vol1/ERA990/ERA990580/fastq/BZZ_AWOSTA_1_2_HNNTCBCXY.12BA231_clean.fastq.gz</t>
  </si>
  <si>
    <t>ftp.sra.ebi.ac.uk/vol1/err/ERR209/004/ERR2098434</t>
  </si>
  <si>
    <t>ftp.sra.ebi.ac.uk/vol1/ERA990/ERA990580/fastq/BZZ_AXOSTA_1_1_HNNTCBCXY.12BA279_clean.fastq.gz;ftp.sra.ebi.ac.uk/vol1/ERA990/ERA990580/fastq/BZZ_AXOSTA_1_2_HNNTCBCXY.12BA279_clean.fastq.gz</t>
  </si>
  <si>
    <t>ftp.sra.ebi.ac.uk/vol1/err/ERR209/005/ERR2098435</t>
  </si>
  <si>
    <t>ftp.sra.ebi.ac.uk/vol1/ERA990/ERA990580/fastq/BZZ_AYOSTA_1_1_HNNTCBCXY.12BA196_clean.fastq.gz;ftp.sra.ebi.ac.uk/vol1/ERA990/ERA990580/fastq/BZZ_AYOSTA_1_2_HNNTCBCXY.12BA196_clean.fastq.gz</t>
  </si>
  <si>
    <t>ftp.sra.ebi.ac.uk/vol1/err/ERR209/006/ERR2098436</t>
  </si>
  <si>
    <t>ftp.sra.ebi.ac.uk/vol1/ERA990/ERA990580/fastq/BZZ_AZOSTA_1_1_HNNTCBCXY.12BA208_clean.fastq.gz;ftp.sra.ebi.ac.uk/vol1/ERA990/ERA990580/fastq/BZZ_AZOSTA_1_2_HNNTCBCXY.12BA208_clean.fastq.gz</t>
  </si>
  <si>
    <t>ftp.sra.ebi.ac.uk/vol1/err/ERR209/007/ERR2098437</t>
  </si>
  <si>
    <t>ftp.sra.ebi.ac.uk/vol1/ERA990/ERA990580/fastq/BZZ_BAOSTA_1_1_HNNTCBCXY.12BA268_clean.fastq.gz;ftp.sra.ebi.ac.uk/vol1/ERA990/ERA990580/fastq/BZZ_BAOSTA_1_2_HNNTCBCXY.12BA268_clean.fastq.gz</t>
  </si>
  <si>
    <t>ftp.sra.ebi.ac.uk/vol1/err/ERR209/008/ERR2098438</t>
  </si>
  <si>
    <t>ftp.sra.ebi.ac.uk/vol1/ERA990/ERA990580/fastq/BZZ_BBOSTA_1_1_HNNTCBCXY.12BA233_clean.fastq.gz;ftp.sra.ebi.ac.uk/vol1/ERA990/ERA990580/fastq/BZZ_BBOSTA_1_2_HNNTCBCXY.12BA233_clean.fastq.gz</t>
  </si>
  <si>
    <t>ftp.sra.ebi.ac.uk/vol1/err/ERR209/009/ERR2098439</t>
  </si>
  <si>
    <t>ftp.sra.ebi.ac.uk/vol1/ERA990/ERA990580/fastq/BZZ_BCOSTA_1_1_HNNTCBCXY.12BA221_clean.fastq.gz;ftp.sra.ebi.ac.uk/vol1/ERA990/ERA990580/fastq/BZZ_BCOSTA_1_2_HNNTCBCXY.12BA221_clean.fastq.gz</t>
  </si>
  <si>
    <t>ftp.sra.ebi.ac.uk/vol1/err/ERR209/000/ERR2098440</t>
  </si>
  <si>
    <t>ftp.sra.ebi.ac.uk/vol1/ERA990/ERA990580/fastq/BZZ_BDOSTA_1_1_HNNTCBCXY.12BA209_clean.fastq.gz;ftp.sra.ebi.ac.uk/vol1/ERA990/ERA990580/fastq/BZZ_BDOSTA_1_2_HNNTCBCXY.12BA209_clean.fastq.gz</t>
  </si>
  <si>
    <t>ftp.sra.ebi.ac.uk/vol1/err/ERR209/001/ERR2098441</t>
  </si>
  <si>
    <t>ftp.sra.ebi.ac.uk/vol1/ERA990/ERA990580/fastq/BZZ_BEOSTA_1_1_HNNTCBCXY.12BA245_clean.fastq.gz;ftp.sra.ebi.ac.uk/vol1/ERA990/ERA990580/fastq/BZZ_BEOSTA_1_2_HNNTCBCXY.12BA245_clean.fastq.gz</t>
  </si>
  <si>
    <t>ftp.sra.ebi.ac.uk/vol1/err/ERR209/002/ERR2098442</t>
  </si>
  <si>
    <t>ftp.sra.ebi.ac.uk/vol1/ERA990/ERA990580/fastq/BZZ_BFOSTA_1_1_HNNTCBCXY.12BA242_clean.fastq.gz;ftp.sra.ebi.ac.uk/vol1/ERA990/ERA990580/fastq/BZZ_BFOSTA_1_2_HNNTCBCXY.12BA242_clean.fastq.gz</t>
  </si>
  <si>
    <t>ftp.sra.ebi.ac.uk/vol1/err/ERR209/003/ERR2098443</t>
  </si>
  <si>
    <t>ftp.sra.ebi.ac.uk/vol1/ERA990/ERA990580/fastq/BZZ_BGOSTA_1_1_HNNTCBCXY.12BA269_clean.fastq.gz;ftp.sra.ebi.ac.uk/vol1/ERA990/ERA990580/fastq/BZZ_BGOSTA_1_2_HNNTCBCXY.12BA269_clean.fastq.gz</t>
  </si>
  <si>
    <t>ftp.sra.ebi.ac.uk/vol1/err/ERR209/004/ERR2098444</t>
  </si>
  <si>
    <t>ftp.sra.ebi.ac.uk/vol1/ERA990/ERA990580/fastq/BZZ_BHOSTA_1_1_HNNTCBCXY.12BA257_clean.fastq.gz;ftp.sra.ebi.ac.uk/vol1/ERA990/ERA990580/fastq/BZZ_BHOSTA_1_2_HNNTCBCXY.12BA257_clean.fastq.gz</t>
  </si>
  <si>
    <t>ftp.sra.ebi.ac.uk/vol1/err/ERR209/005/ERR2098445</t>
  </si>
  <si>
    <t>ftp.sra.ebi.ac.uk/vol1/ERA990/ERA990580/fastq/BZZ_BIOSTA_1_1_HNNTCBCXY.12BA220_clean.fastq.gz;ftp.sra.ebi.ac.uk/vol1/ERA990/ERA990580/fastq/BZZ_BIOSTA_1_2_HNNTCBCXY.12BA220_clean.fastq.gz</t>
  </si>
  <si>
    <t>ftp.sra.ebi.ac.uk/vol1/err/ERR209/006/ERR2098446</t>
  </si>
  <si>
    <t>ftp.sra.ebi.ac.uk/vol1/ERA990/ERA990580/fastq/BZZ_BJOSTA_1_1_HNNTCBCXY.12BA256_clean.fastq.gz;ftp.sra.ebi.ac.uk/vol1/ERA990/ERA990580/fastq/BZZ_BJOSTA_1_2_HNNTCBCXY.12BA256_clean.fastq.gz</t>
  </si>
  <si>
    <t>ftp.sra.ebi.ac.uk/vol1/err/ERR209/007/ERR2098447</t>
  </si>
  <si>
    <t>ftp.sra.ebi.ac.uk/vol1/ERA990/ERA990580/fastq/BZZ_BKOSTA_1_1_HNNTCBCXY.12BA244_clean.fastq.gz;ftp.sra.ebi.ac.uk/vol1/ERA990/ERA990580/fastq/BZZ_BKOSTA_1_2_HNNTCBCXY.12BA244_clean.fastq.gz</t>
  </si>
  <si>
    <t>ftp.sra.ebi.ac.uk/vol1/err/ERR209/008/ERR2098448</t>
  </si>
  <si>
    <t>ftp.sra.ebi.ac.uk/vol1/ERA990/ERA990580/fastq/BZZ_BLOSTA_1_1_HNNTCBCXY.12BA232_clean.fastq.gz;ftp.sra.ebi.ac.uk/vol1/ERA990/ERA990580/fastq/BZZ_BLOSTA_1_2_HNNTCBCXY.12BA232_clean.fastq.gz</t>
  </si>
  <si>
    <t>ftp.sra.ebi.ac.uk/vol1/err/ERR209/009/ERR2098449</t>
  </si>
  <si>
    <t>ftp.sra.ebi.ac.uk/vol1/ERA990/ERA990580/fastq/BZZ_BMOSTA_1_1_HNNTCBCXY.12BA198_clean.fastq.gz;ftp.sra.ebi.ac.uk/vol1/ERA990/ERA990580/fastq/BZZ_BMOSTA_1_2_HNNTCBCXY.12BA198_clean.fastq.gz</t>
  </si>
  <si>
    <t>ftp.sra.ebi.ac.uk/vol1/err/ERR209/000/ERR2098450</t>
  </si>
  <si>
    <t>ftp.sra.ebi.ac.uk/vol1/ERA990/ERA990580/fastq/BZZ_BNOSTA_1_1_HNNTCBCXY.12BA210_clean.fastq.gz;ftp.sra.ebi.ac.uk/vol1/ERA990/ERA990580/fastq/BZZ_BNOSTA_1_2_HNNTCBCXY.12BA210_clean.fastq.gz</t>
  </si>
  <si>
    <t>ftp.sra.ebi.ac.uk/vol1/err/ERR209/001/ERR2098451</t>
  </si>
  <si>
    <t>ftp.sra.ebi.ac.uk/vol1/ERA990/ERA990580/fastq/BZZ_BOOSTA_1_1_HNNTCBCXY.12BA280_clean.fastq.gz;ftp.sra.ebi.ac.uk/vol1/ERA990/ERA990580/fastq/BZZ_BOOSTA_1_2_HNNTCBCXY.12BA280_clean.fastq.gz</t>
  </si>
  <si>
    <t>ftp.sra.ebi.ac.uk/vol1/err/ERR209/002/ERR2098452</t>
  </si>
  <si>
    <t>ftp.sra.ebi.ac.uk/vol1/ERA990/ERA990580/fastq/BZZ_BPOSTA_1_1_HNNTCBCXY.12BA197_clean.fastq.gz;ftp.sra.ebi.ac.uk/vol1/ERA990/ERA990580/fastq/BZZ_BPOSTA_1_2_HNNTCBCXY.12BA197_clean.fastq.gz</t>
  </si>
  <si>
    <t>ftp.sra.ebi.ac.uk/vol1/err/ERR209/003/ERR2098453</t>
  </si>
  <si>
    <t>ftp.sra.ebi.ac.uk/vol1/ERA990/ERA990580/fastq/BZZ_BQOSTA_1_1_HNNTCBCXY.12BA234_clean.fastq.gz;ftp.sra.ebi.ac.uk/vol1/ERA990/ERA990580/fastq/BZZ_BQOSTA_1_2_HNNTCBCXY.12BA234_clean.fastq.gz</t>
  </si>
  <si>
    <t>ftp.sra.ebi.ac.uk/vol1/err/ERR209/004/ERR2098454</t>
  </si>
  <si>
    <t>ftp.sra.ebi.ac.uk/vol1/ERA990/ERA990580/fastq/BZZ_BROSTA_1_1_HNNTCBCXY.12BA222_clean.fastq.gz;ftp.sra.ebi.ac.uk/vol1/ERA990/ERA990580/fastq/BZZ_BROSTA_1_2_HNNTCBCXY.12BA222_clean.fastq.gz</t>
  </si>
  <si>
    <t>ftp.sra.ebi.ac.uk/vol1/err/ERR209/005/ERR2098455</t>
  </si>
  <si>
    <t>ftp.sra.ebi.ac.uk/vol1/ERA990/ERA990581/fastq/BZZ_BSOSTA_1_1_HNTHMBCXY.12BA145_clean.fastq.gz;ftp.sra.ebi.ac.uk/vol1/ERA990/ERA990581/fastq/BZZ_BSOSTA_1_2_HNTHMBCXY.12BA145_clean.fastq.gz</t>
  </si>
  <si>
    <t>ftp.sra.ebi.ac.uk/vol1/err/ERR209/006/ERR2098456</t>
  </si>
  <si>
    <t>ftp.sra.ebi.ac.uk/vol1/ERA990/ERA990581/fastq/BZZ_BTOSTA_1_1_HNTHMBCXY.12BA097_clean.fastq.gz;ftp.sra.ebi.ac.uk/vol1/ERA990/ERA990581/fastq/BZZ_BTOSTA_1_2_HNTHMBCXY.12BA097_clean.fastq.gz</t>
  </si>
  <si>
    <t>ftp.sra.ebi.ac.uk/vol1/err/ERR209/007/ERR2098457</t>
  </si>
  <si>
    <t>ftp.sra.ebi.ac.uk/vol1/ERA990/ERA990581/fastq/BZZ_BUOSTA_1_1_HNTHMBCXY.12BA109_clean.fastq.gz;ftp.sra.ebi.ac.uk/vol1/ERA990/ERA990581/fastq/BZZ_BUOSTA_1_2_HNTHMBCXY.12BA109_clean.fastq.gz</t>
  </si>
  <si>
    <t>ftp.sra.ebi.ac.uk/vol1/err/ERR209/008/ERR2098458</t>
  </si>
  <si>
    <t>ftp.sra.ebi.ac.uk/vol1/ERA990/ERA990581/fastq/BZZ_BVOSTA_1_1_HNTHMBCXY.12BA121_clean.fastq.gz;ftp.sra.ebi.ac.uk/vol1/ERA990/ERA990581/fastq/BZZ_BVOSTA_1_2_HNTHMBCXY.12BA121_clean.fastq.gz</t>
  </si>
  <si>
    <t>ftp.sra.ebi.ac.uk/vol1/err/ERR209/009/ERR2098459</t>
  </si>
  <si>
    <t>Illumina MiSeq</t>
  </si>
  <si>
    <t>ftp.sra.ebi.ac.uk/vol1/fastq/ERR209/000/ERR2098460/ERR2098460_1.fastq.gz;ftp.sra.ebi.ac.uk/vol1/fastq/ERR209/000/ERR2098460/ERR2098460_2.fastq.gz</t>
  </si>
  <si>
    <t>ftp.sra.ebi.ac.uk/vol1/ERA990/ERA990581/fastq/BZZ_BWOSTA_1_1_B8HLB.12BA133_clean.fastq.gz;ftp.sra.ebi.ac.uk/vol1/ERA990/ERA990581/fastq/BZZ_BWOSTA_1_2_B8HLB.12BA133_clean.fastq.gz</t>
  </si>
  <si>
    <t>ftp.sra.ebi.ac.uk/vol1/err/ERR209/000/ERR2098460</t>
  </si>
  <si>
    <t>ftp.sra.ebi.ac.uk/vol1/ERA990/ERA990581/fastq/BZZ_BWOSTA_1_1_B9D4J.12BA133_clean.fastq.gz;ftp.sra.ebi.ac.uk/vol1/ERA990/ERA990581/fastq/BZZ_BWOSTA_1_2_B9D4J.12BA133_clean.fastq.gz</t>
  </si>
  <si>
    <t>ftp.sra.ebi.ac.uk/vol1/err/ERR209/001/ERR2098461</t>
  </si>
  <si>
    <t>ftp.sra.ebi.ac.uk/vol1/fastq/ERR209/002/ERR2098462/ERR2098462_1.fastq.gz;ftp.sra.ebi.ac.uk/vol1/fastq/ERR209/002/ERR2098462/ERR2098462_2.fastq.gz</t>
  </si>
  <si>
    <t>ftp.sra.ebi.ac.uk/vol1/ERA990/ERA990581/fastq/BZZ_BXOSTA_1_1_B8HLB.12BA157_clean.fastq.gz;ftp.sra.ebi.ac.uk/vol1/ERA990/ERA990581/fastq/BZZ_BXOSTA_1_2_B8HLB.12BA157_clean.fastq.gz</t>
  </si>
  <si>
    <t>ftp.sra.ebi.ac.uk/vol1/err/ERR209/002/ERR2098462</t>
  </si>
  <si>
    <t>ERX2155775</t>
  </si>
  <si>
    <t>ftp.sra.ebi.ac.uk/vol1/ERA990/ERA990581/fastq/BZZ_BXOSTA_1_1_B9D4J.12BA157_clean.fastq.gz;ftp.sra.ebi.ac.uk/vol1/ERA990/ERA990581/fastq/BZZ_BXOSTA_1_2_B9D4J.12BA157_clean.fastq.gz</t>
  </si>
  <si>
    <t>ftp.sra.ebi.ac.uk/vol1/err/ERR209/003/ERR2098463</t>
  </si>
  <si>
    <t>ftp.sra.ebi.ac.uk/vol1/ERA990/ERA990581/fastq/BZZ_BYOSTA_1_1_HNTHMBCXY.12BA169_clean.fastq.gz;ftp.sra.ebi.ac.uk/vol1/ERA990/ERA990581/fastq/BZZ_BYOSTA_1_2_HNTHMBCXY.12BA169_clean.fastq.gz</t>
  </si>
  <si>
    <t>ftp.sra.ebi.ac.uk/vol1/err/ERR209/004/ERR2098464</t>
  </si>
  <si>
    <t>ftp.sra.ebi.ac.uk/vol1/fastq/ERR209/005/ERR2098465/ERR2098465_1.fastq.gz;ftp.sra.ebi.ac.uk/vol1/fastq/ERR209/005/ERR2098465/ERR2098465_2.fastq.gz</t>
  </si>
  <si>
    <t>ftp.sra.ebi.ac.uk/vol1/ERA990/ERA990581/fastq/BZZ_BZOSTA_1_1_B8HLB.12BA181_clean.fastq.gz;ftp.sra.ebi.ac.uk/vol1/ERA990/ERA990581/fastq/BZZ_BZOSTA_1_2_B8HLB.12BA181_clean.fastq.gz</t>
  </si>
  <si>
    <t>ftp.sra.ebi.ac.uk/vol1/err/ERR209/005/ERR2098465</t>
  </si>
  <si>
    <t>ftp.sra.ebi.ac.uk/vol1/ERA990/ERA990581/fastq/BZZ_BZOSTA_1_1_B9D4J.12BA181_clean.fastq.gz;ftp.sra.ebi.ac.uk/vol1/ERA990/ERA990581/fastq/BZZ_BZOSTA_1_2_B9D4J.12BA181_clean.fastq.gz</t>
  </si>
  <si>
    <t>ftp.sra.ebi.ac.uk/vol1/err/ERR209/006/ERR2098466</t>
  </si>
  <si>
    <t>ftp.sra.ebi.ac.uk/vol1/ERA990/ERA990581/fastq/BZZ_CAOSTA_1_1_HNTHMBCXY.12BA098_clean.fastq.gz;ftp.sra.ebi.ac.uk/vol1/ERA990/ERA990581/fastq/BZZ_CAOSTA_1_2_HNTHMBCXY.12BA098_clean.fastq.gz</t>
  </si>
  <si>
    <t>ftp.sra.ebi.ac.uk/vol1/err/ERR209/007/ERR2098467</t>
  </si>
  <si>
    <t>ftp.sra.ebi.ac.uk/vol1/fastq/ERR209/008/ERR2098468/ERR2098468_1.fastq.gz;ftp.sra.ebi.ac.uk/vol1/fastq/ERR209/008/ERR2098468/ERR2098468_2.fastq.gz</t>
  </si>
  <si>
    <t>ftp.sra.ebi.ac.uk/vol1/ERA990/ERA990581/fastq/BZZ_CBOSTA_1_1_B8HLB.12BA110_clean.fastq.gz;ftp.sra.ebi.ac.uk/vol1/ERA990/ERA990581/fastq/BZZ_CBOSTA_1_2_B8HLB.12BA110_clean.fastq.gz</t>
  </si>
  <si>
    <t>ftp.sra.ebi.ac.uk/vol1/err/ERR209/008/ERR2098468</t>
  </si>
  <si>
    <t>ftp.sra.ebi.ac.uk/vol1/ERA990/ERA990581/fastq/BZZ_CBOSTA_1_1_B9D4J.12BA110_clean.fastq.gz;ftp.sra.ebi.ac.uk/vol1/ERA990/ERA990581/fastq/BZZ_CBOSTA_1_2_B9D4J.12BA110_clean.fastq.gz</t>
  </si>
  <si>
    <t>ftp.sra.ebi.ac.uk/vol1/err/ERR209/009/ERR2098469</t>
  </si>
  <si>
    <t>ftp.sra.ebi.ac.uk/vol1/ERA990/ERA990581/fastq/BZZ_CCOSTA_1_1_HNTHMBCXY.12BA158_clean.fastq.gz;ftp.sra.ebi.ac.uk/vol1/ERA990/ERA990581/fastq/BZZ_CCOSTA_1_2_HNTHMBCXY.12BA158_clean.fastq.gz</t>
  </si>
  <si>
    <t>ftp.sra.ebi.ac.uk/vol1/err/ERR209/000/ERR2098470</t>
  </si>
  <si>
    <t>ftp.sra.ebi.ac.uk/vol1/ERA990/ERA990581/fastq/BZZ_CDOSTA_1_1_HNTHMBCXY.12BA122_clean.fastq.gz;ftp.sra.ebi.ac.uk/vol1/ERA990/ERA990581/fastq/BZZ_CDOSTA_1_2_HNTHMBCXY.12BA122_clean.fastq.gz</t>
  </si>
  <si>
    <t>ftp.sra.ebi.ac.uk/vol1/err/ERR209/001/ERR2098471</t>
  </si>
  <si>
    <t>ftp.sra.ebi.ac.uk/vol1/ERA990/ERA990581/fastq/BZZ_CEOSTA_1_1_HNTHMBCXY.12BA134_clean.fastq.gz;ftp.sra.ebi.ac.uk/vol1/ERA990/ERA990581/fastq/BZZ_CEOSTA_1_2_HNTHMBCXY.12BA134_clean.fastq.gz</t>
  </si>
  <si>
    <t>ftp.sra.ebi.ac.uk/vol1/err/ERR209/002/ERR2098472</t>
  </si>
  <si>
    <t>ftp.sra.ebi.ac.uk/vol1/ERA990/ERA990581/fastq/BZZ_CFOSTA_1_1_HNTHMBCXY.12BA185_clean.fastq.gz;ftp.sra.ebi.ac.uk/vol1/ERA990/ERA990581/fastq/BZZ_CFOSTA_1_2_HNTHMBCXY.12BA185_clean.fastq.gz</t>
  </si>
  <si>
    <t>ftp.sra.ebi.ac.uk/vol1/err/ERR209/003/ERR2098473</t>
  </si>
  <si>
    <t>ftp.sra.ebi.ac.uk/vol1/ERA990/ERA990581/fastq/BZZ_CGOSTA_1_1_HNTHMBCXY.12BA170_clean.fastq.gz;ftp.sra.ebi.ac.uk/vol1/ERA990/ERA990581/fastq/BZZ_CGOSTA_1_2_HNTHMBCXY.12BA170_clean.fastq.gz</t>
  </si>
  <si>
    <t>ftp.sra.ebi.ac.uk/vol1/err/ERR209/004/ERR2098474</t>
  </si>
  <si>
    <t>ftp.sra.ebi.ac.uk/vol1/ERA990/ERA990581/fastq/BZZ_CHOSTA_1_1_HNTHMBCXY.12BA182_clean.fastq.gz;ftp.sra.ebi.ac.uk/vol1/ERA990/ERA990581/fastq/BZZ_CHOSTA_1_2_HNTHMBCXY.12BA182_clean.fastq.gz</t>
  </si>
  <si>
    <t>ftp.sra.ebi.ac.uk/vol1/err/ERR209/005/ERR2098475</t>
  </si>
  <si>
    <t>ftp.sra.ebi.ac.uk/vol1/ERA990/ERA990581/fastq/BZZ_CIOSTA_1_1_HNTHMBCXY.12BA099_clean.fastq.gz;ftp.sra.ebi.ac.uk/vol1/ERA990/ERA990581/fastq/BZZ_CIOSTA_1_2_HNTHMBCXY.12BA099_clean.fastq.gz</t>
  </si>
  <si>
    <t>ftp.sra.ebi.ac.uk/vol1/err/ERR209/006/ERR2098476</t>
  </si>
  <si>
    <t>ftp.sra.ebi.ac.uk/vol1/ERA990/ERA990581/fastq/BZZ_CJOSTA_1_1_HNTHMBCXY.12BA147_clean.fastq.gz;ftp.sra.ebi.ac.uk/vol1/ERA990/ERA990581/fastq/BZZ_CJOSTA_1_2_HNTHMBCXY.12BA147_clean.fastq.gz</t>
  </si>
  <si>
    <t>ftp.sra.ebi.ac.uk/vol1/err/ERR209/007/ERR2098477</t>
  </si>
  <si>
    <t>ftp.sra.ebi.ac.uk/vol1/ERA990/ERA990581/fastq/BZZ_CKOSTA_1_1_HNTHMBCXY.12BA159_clean.fastq.gz;ftp.sra.ebi.ac.uk/vol1/ERA990/ERA990581/fastq/BZZ_CKOSTA_1_2_HNTHMBCXY.12BA159_clean.fastq.gz</t>
  </si>
  <si>
    <t>ftp.sra.ebi.ac.uk/vol1/err/ERR209/008/ERR2098478</t>
  </si>
  <si>
    <t>ftp.sra.ebi.ac.uk/vol1/ERA990/ERA990581/fastq/BZZ_CLOSTA_1_1_HNTHMBCXY.12BA171_clean.fastq.gz;ftp.sra.ebi.ac.uk/vol1/ERA990/ERA990581/fastq/BZZ_CLOSTA_1_2_HNTHMBCXY.12BA171_clean.fastq.gz</t>
  </si>
  <si>
    <t>ftp.sra.ebi.ac.uk/vol1/err/ERR209/009/ERR2098479</t>
  </si>
  <si>
    <t>ftp.sra.ebi.ac.uk/vol1/ERA990/ERA990581/fastq/BZZ_CMOSTA_1_1_HNTHMBCXY.12BA111_clean.fastq.gz;ftp.sra.ebi.ac.uk/vol1/ERA990/ERA990581/fastq/BZZ_CMOSTA_1_2_HNTHMBCXY.12BA111_clean.fastq.gz</t>
  </si>
  <si>
    <t>ftp.sra.ebi.ac.uk/vol1/err/ERR209/000/ERR2098480</t>
  </si>
  <si>
    <t>ftp.sra.ebi.ac.uk/vol1/ERA990/ERA990581/fastq/BZZ_CNOSTA_1_1_HNTHMBCXY.12BA123_clean.fastq.gz;ftp.sra.ebi.ac.uk/vol1/ERA990/ERA990581/fastq/BZZ_CNOSTA_1_2_HNTHMBCXY.12BA123_clean.fastq.gz</t>
  </si>
  <si>
    <t>ftp.sra.ebi.ac.uk/vol1/err/ERR209/001/ERR2098481</t>
  </si>
  <si>
    <t>ftp.sra.ebi.ac.uk/vol1/ERA990/ERA990581/fastq/BZZ_COOSTA_1_1_HNTHMBCXY.12BA135_clean.fastq.gz;ftp.sra.ebi.ac.uk/vol1/ERA990/ERA990581/fastq/BZZ_COOSTA_1_2_HNTHMBCXY.12BA135_clean.fastq.gz</t>
  </si>
  <si>
    <t>ftp.sra.ebi.ac.uk/vol1/err/ERR209/002/ERR2098482</t>
  </si>
  <si>
    <t>ftp.sra.ebi.ac.uk/vol1/ERA990/ERA990581/fastq/BZZ_CPOSTA_1_1_HNTHMBCXY.12BA183_clean.fastq.gz;ftp.sra.ebi.ac.uk/vol1/ERA990/ERA990581/fastq/BZZ_CPOSTA_1_2_HNTHMBCXY.12BA183_clean.fastq.gz</t>
  </si>
  <si>
    <t>ftp.sra.ebi.ac.uk/vol1/err/ERR209/003/ERR2098483</t>
  </si>
  <si>
    <t>ftp.sra.ebi.ac.uk/vol1/ERA990/ERA990581/fastq/BZZ_CQOSTA_1_1_HNTHMBCXY.12BA100_clean.fastq.gz;ftp.sra.ebi.ac.uk/vol1/ERA990/ERA990581/fastq/BZZ_CQOSTA_1_2_HNTHMBCXY.12BA100_clean.fastq.gz</t>
  </si>
  <si>
    <t>ftp.sra.ebi.ac.uk/vol1/err/ERR209/004/ERR2098484</t>
  </si>
  <si>
    <t>ftp.sra.ebi.ac.uk/vol1/ERA990/ERA990581/fastq/BZZ_CROSTA_1_1_HNTHMBCXY.12BA112_clean.fastq.gz;ftp.sra.ebi.ac.uk/vol1/ERA990/ERA990581/fastq/BZZ_CROSTA_1_2_HNTHMBCXY.12BA112_clean.fastq.gz</t>
  </si>
  <si>
    <t>ftp.sra.ebi.ac.uk/vol1/err/ERR209/005/ERR2098485</t>
  </si>
  <si>
    <t>ftp.sra.ebi.ac.uk/vol1/ERA990/ERA990581/fastq/BZZ_CSOSTA_1_1_HNTHMBCXY.12BA172_clean.fastq.gz;ftp.sra.ebi.ac.uk/vol1/ERA990/ERA990581/fastq/BZZ_CSOSTA_1_2_HNTHMBCXY.12BA172_clean.fastq.gz</t>
  </si>
  <si>
    <t>ftp.sra.ebi.ac.uk/vol1/err/ERR209/006/ERR2098486</t>
  </si>
  <si>
    <t>ftp.sra.ebi.ac.uk/vol1/fastq/ERR209/007/ERR2098487/ERR2098487_1.fastq.gz;ftp.sra.ebi.ac.uk/vol1/fastq/ERR209/007/ERR2098487/ERR2098487_2.fastq.gz</t>
  </si>
  <si>
    <t>ftp.sra.ebi.ac.uk/vol1/ERA990/ERA990581/fastq/BZZ_CTOSTA_1_1_B8HLB.12BA137_clean.fastq.gz;ftp.sra.ebi.ac.uk/vol1/ERA990/ERA990581/fastq/BZZ_CTOSTA_1_2_B8HLB.12BA137_clean.fastq.gz</t>
  </si>
  <si>
    <t>ftp.sra.ebi.ac.uk/vol1/err/ERR209/007/ERR2098487</t>
  </si>
  <si>
    <t>ftp.sra.ebi.ac.uk/vol1/ERA990/ERA990581/fastq/BZZ_CTOSTA_1_1_B9D4J.12BA137_clean.fastq.gz;ftp.sra.ebi.ac.uk/vol1/ERA990/ERA990581/fastq/BZZ_CTOSTA_1_2_B9D4J.12BA137_clean.fastq.gz</t>
  </si>
  <si>
    <t>ftp.sra.ebi.ac.uk/vol1/err/ERR209/008/ERR2098488</t>
  </si>
  <si>
    <t>ftp.sra.ebi.ac.uk/vol1/fastq/ERR209/009/ERR2098489/ERR2098489_1.fastq.gz;ftp.sra.ebi.ac.uk/vol1/fastq/ERR209/009/ERR2098489/ERR2098489_2.fastq.gz</t>
  </si>
  <si>
    <t>ftp.sra.ebi.ac.uk/vol1/ERA990/ERA990581/fastq/BZZ_CUOSTA_1_1_B8HLB.12BA125_clean.fastq.gz;ftp.sra.ebi.ac.uk/vol1/ERA990/ERA990581/fastq/BZZ_CUOSTA_1_2_B8HLB.12BA125_clean.fastq.gz</t>
  </si>
  <si>
    <t>ftp.sra.ebi.ac.uk/vol1/err/ERR209/009/ERR2098489</t>
  </si>
  <si>
    <t>ftp.sra.ebi.ac.uk/vol1/ERA990/ERA990581/fastq/BZZ_CUOSTA_1_1_B9D4J.12BA125_clean.fastq.gz;ftp.sra.ebi.ac.uk/vol1/ERA990/ERA990581/fastq/BZZ_CUOSTA_1_2_B9D4J.12BA125_clean.fastq.gz</t>
  </si>
  <si>
    <t>ftp.sra.ebi.ac.uk/vol1/err/ERR209/000/ERR2098490</t>
  </si>
  <si>
    <t>ftp.sra.ebi.ac.uk/vol1/ERA990/ERA990581/fastq/BZZ_CVOSTA_1_1_HNTHMBCXY.12BA113_clean.fastq.gz;ftp.sra.ebi.ac.uk/vol1/ERA990/ERA990581/fastq/BZZ_CVOSTA_1_2_HNTHMBCXY.12BA113_clean.fastq.gz</t>
  </si>
  <si>
    <t>ftp.sra.ebi.ac.uk/vol1/err/ERR209/001/ERR2098491</t>
  </si>
  <si>
    <t>ftp.sra.ebi.ac.uk/vol1/ERA990/ERA990581/fastq/BZZ_CWOSTA_1_1_HNTHMBCXY.12BA149_clean.fastq.gz;ftp.sra.ebi.ac.uk/vol1/ERA990/ERA990581/fastq/BZZ_CWOSTA_1_2_HNTHMBCXY.12BA149_clean.fastq.gz</t>
  </si>
  <si>
    <t>ftp.sra.ebi.ac.uk/vol1/err/ERR209/002/ERR2098492</t>
  </si>
  <si>
    <t>ftp.sra.ebi.ac.uk/vol1/ERA990/ERA990581/fastq/BZZ_CXOSTA_1_1_HNTHMBCXY.12BA146_clean.fastq.gz;ftp.sra.ebi.ac.uk/vol1/ERA990/ERA990581/fastq/BZZ_CXOSTA_1_2_HNTHMBCXY.12BA146_clean.fastq.gz</t>
  </si>
  <si>
    <t>ftp.sra.ebi.ac.uk/vol1/err/ERR209/003/ERR2098493</t>
  </si>
  <si>
    <t>ftp.sra.ebi.ac.uk/vol1/ERA990/ERA990581/fastq/BZZ_CYOSTA_1_1_HNTHMBCXY.12BA173_clean.fastq.gz;ftp.sra.ebi.ac.uk/vol1/ERA990/ERA990581/fastq/BZZ_CYOSTA_1_2_HNTHMBCXY.12BA173_clean.fastq.gz</t>
  </si>
  <si>
    <t>ftp.sra.ebi.ac.uk/vol1/err/ERR209/004/ERR2098494</t>
  </si>
  <si>
    <t>ftp.sra.ebi.ac.uk/vol1/ERA990/ERA990581/fastq/BZZ_CZOSTA_1_1_HNTHMBCXY.12BA161_clean.fastq.gz;ftp.sra.ebi.ac.uk/vol1/ERA990/ERA990581/fastq/BZZ_CZOSTA_1_2_HNTHMBCXY.12BA161_clean.fastq.gz</t>
  </si>
  <si>
    <t>ftp.sra.ebi.ac.uk/vol1/err/ERR209/005/ERR2098495</t>
  </si>
  <si>
    <t>ftp.sra.ebi.ac.uk/vol1/ERA990/ERA990581/fastq/BZZ_DAOSTA_1_1_HNTHMBCXY.12BA124_clean.fastq.gz;ftp.sra.ebi.ac.uk/vol1/ERA990/ERA990581/fastq/BZZ_DAOSTA_1_2_HNTHMBCXY.12BA124_clean.fastq.gz</t>
  </si>
  <si>
    <t>ftp.sra.ebi.ac.uk/vol1/err/ERR209/006/ERR2098496</t>
  </si>
  <si>
    <t>ftp.sra.ebi.ac.uk/vol1/ERA990/ERA990581/fastq/BZZ_DBOSTA_1_1_HNTHMBCXY.12BA160_clean.fastq.gz;ftp.sra.ebi.ac.uk/vol1/ERA990/ERA990581/fastq/BZZ_DBOSTA_1_2_HNTHMBCXY.12BA160_clean.fastq.gz</t>
  </si>
  <si>
    <t>ftp.sra.ebi.ac.uk/vol1/err/ERR209/007/ERR2098497</t>
  </si>
  <si>
    <t>ftp.sra.ebi.ac.uk/vol1/ERA990/ERA990581/fastq/BZZ_DCOSTA_1_1_HNTHMBCXY.12BA148_clean.fastq.gz;ftp.sra.ebi.ac.uk/vol1/ERA990/ERA990581/fastq/BZZ_DCOSTA_1_2_HNTHMBCXY.12BA148_clean.fastq.gz</t>
  </si>
  <si>
    <t>ftp.sra.ebi.ac.uk/vol1/err/ERR209/008/ERR2098498</t>
  </si>
  <si>
    <t>ftp.sra.ebi.ac.uk/vol1/fastq/ERR209/009/ERR2098499/ERR2098499_1.fastq.gz;ftp.sra.ebi.ac.uk/vol1/fastq/ERR209/009/ERR2098499/ERR2098499_2.fastq.gz</t>
  </si>
  <si>
    <t>ftp.sra.ebi.ac.uk/vol1/ERA990/ERA990581/fastq/BZZ_DDOSTA_1_1_B8HLB.12BA136_clean.fastq.gz;ftp.sra.ebi.ac.uk/vol1/ERA990/ERA990581/fastq/BZZ_DDOSTA_1_2_B8HLB.12BA136_clean.fastq.gz</t>
  </si>
  <si>
    <t>ftp.sra.ebi.ac.uk/vol1/err/ERR209/009/ERR2098499</t>
  </si>
  <si>
    <t>ftp.sra.ebi.ac.uk/vol1/ERA990/ERA990581/fastq/BZZ_DDOSTA_1_1_B9D4J.12BA136_clean.fastq.gz;ftp.sra.ebi.ac.uk/vol1/ERA990/ERA990581/fastq/BZZ_DDOSTA_1_2_B9D4J.12BA136_clean.fastq.gz</t>
  </si>
  <si>
    <t>ftp.sra.ebi.ac.uk/vol1/err/ERR209/000/ERR2098500</t>
  </si>
  <si>
    <t>ftp.sra.ebi.ac.uk/vol1/ERA990/ERA990581/fastq/BZZ_DEOSTA_1_1_HNTHMBCXY.12BA102_clean.fastq.gz;ftp.sra.ebi.ac.uk/vol1/ERA990/ERA990581/fastq/BZZ_DEOSTA_1_2_HNTHMBCXY.12BA102_clean.fastq.gz</t>
  </si>
  <si>
    <t>ftp.sra.ebi.ac.uk/vol1/err/ERR209/001/ERR2098501</t>
  </si>
  <si>
    <t>ftp.sra.ebi.ac.uk/vol1/ERA990/ERA990581/fastq/BZZ_DFOSTA_1_1_HNTHMBCXY.12BA114_clean.fastq.gz;ftp.sra.ebi.ac.uk/vol1/ERA990/ERA990581/fastq/BZZ_DFOSTA_1_2_HNTHMBCXY.12BA114_clean.fastq.gz</t>
  </si>
  <si>
    <t>ftp.sra.ebi.ac.uk/vol1/err/ERR209/002/ERR2098502</t>
  </si>
  <si>
    <t>ftp.sra.ebi.ac.uk/vol1/ERA990/ERA990581/fastq/BZZ_DGOSTA_1_1_HNTHMBCXY.12BA184_clean.fastq.gz;ftp.sra.ebi.ac.uk/vol1/ERA990/ERA990581/fastq/BZZ_DGOSTA_1_2_HNTHMBCXY.12BA184_clean.fastq.gz</t>
  </si>
  <si>
    <t>ftp.sra.ebi.ac.uk/vol1/err/ERR209/003/ERR2098503</t>
  </si>
  <si>
    <t>ftp.sra.ebi.ac.uk/vol1/ERA990/ERA990581/fastq/BZZ_DHOSTA_1_1_HNTHMBCXY.12BA101_clean.fastq.gz;ftp.sra.ebi.ac.uk/vol1/ERA990/ERA990581/fastq/BZZ_DHOSTA_1_2_HNTHMBCXY.12BA101_clean.fastq.gz</t>
  </si>
  <si>
    <t>ftp.sra.ebi.ac.uk/vol1/err/ERR209/004/ERR2098504</t>
  </si>
  <si>
    <t>ftp.sra.ebi.ac.uk/vol1/ERA990/ERA990581/fastq/BZZ_DIOSTA_1_1_HNTHMBCXY.12BA138_clean.fastq.gz;ftp.sra.ebi.ac.uk/vol1/ERA990/ERA990581/fastq/BZZ_DIOSTA_1_2_HNTHMBCXY.12BA138_clean.fastq.gz</t>
  </si>
  <si>
    <t>ftp.sra.ebi.ac.uk/vol1/err/ERR209/005/ERR2098505</t>
  </si>
  <si>
    <t>ftp.sra.ebi.ac.uk/vol1/ERA990/ERA990581/fastq/BZZ_DJOSTA_1_1_HNTHMBCXY.12BA126_clean.fastq.gz;ftp.sra.ebi.ac.uk/vol1/ERA990/ERA990581/fastq/BZZ_DJOSTA_1_2_HNTHMBCXY.12BA126_clean.fastq.gz</t>
  </si>
  <si>
    <t>ftp.sra.ebi.ac.uk/vol1/err/ERR209/006/ERR2098506</t>
  </si>
  <si>
    <t>ftp.sra.ebi.ac.uk/vol1/ERA990/ERA990581/fastq/CAN_AABAOSTA_1_1_HNTHMBCXY.12BA162_clean.fastq.gz;ftp.sra.ebi.ac.uk/vol1/ERA990/ERA990581/fastq/CAN_AABAOSTA_1_2_HNTHMBCXY.12BA162_clean.fastq.gz</t>
  </si>
  <si>
    <t>ftp.sra.ebi.ac.uk/vol1/err/ERR209/007/ERR2098507</t>
  </si>
  <si>
    <t>ftp.sra.ebi.ac.uk/vol1/ERA990/ERA990581/fastq/CAN_AABBOSTA_1_1_HNTHMBCXY.12BA174_clean.fastq.gz;ftp.sra.ebi.ac.uk/vol1/ERA990/ERA990581/fastq/CAN_AABBOSTA_1_2_HNTHMBCXY.12BA174_clean.fastq.gz</t>
  </si>
  <si>
    <t>ftp.sra.ebi.ac.uk/vol1/err/ERR209/008/ERR2098508</t>
  </si>
  <si>
    <t>ftp.sra.ebi.ac.uk/vol1/ERA990/ERA990581/fastq/BZZ_DKOSTA_1_1_HNTHMBCXY.12BA103_clean.fastq.gz;ftp.sra.ebi.ac.uk/vol1/ERA990/ERA990581/fastq/BZZ_DKOSTA_1_2_HNTHMBCXY.12BA103_clean.fastq.gz</t>
  </si>
  <si>
    <t>ftp.sra.ebi.ac.uk/vol1/err/ERR209/009/ERR2098509</t>
  </si>
  <si>
    <t>ftp.sra.ebi.ac.uk/vol1/ERA990/ERA990581/fastq/BZZ_DLOSTA_1_1_HNTHMBCXY.12BA115_clean.fastq.gz;ftp.sra.ebi.ac.uk/vol1/ERA990/ERA990581/fastq/BZZ_DLOSTA_1_2_HNTHMBCXY.12BA115_clean.fastq.gz</t>
  </si>
  <si>
    <t>ftp.sra.ebi.ac.uk/vol1/err/ERR209/000/ERR2098510</t>
  </si>
  <si>
    <t>ftp.sra.ebi.ac.uk/vol1/fastq/ERR209/001/ERR2098511/ERR2098511_1.fastq.gz;ftp.sra.ebi.ac.uk/vol1/fastq/ERR209/001/ERR2098511/ERR2098511_2.fastq.gz</t>
  </si>
  <si>
    <t>ftp.sra.ebi.ac.uk/vol1/ERA990/ERA990581/fastq/BZZ_DMOSTA_1_1_B8HLB.12BA127_clean.fastq.gz;ftp.sra.ebi.ac.uk/vol1/ERA990/ERA990581/fastq/BZZ_DMOSTA_1_2_B8HLB.12BA127_clean.fastq.gz</t>
  </si>
  <si>
    <t>ftp.sra.ebi.ac.uk/vol1/err/ERR209/001/ERR2098511</t>
  </si>
  <si>
    <t>ftp.sra.ebi.ac.uk/vol1/ERA990/ERA990581/fastq/BZZ_DMOSTA_1_1_B9D4J.12BA127_clean.fastq.gz;ftp.sra.ebi.ac.uk/vol1/ERA990/ERA990581/fastq/BZZ_DMOSTA_1_2_B9D4J.12BA127_clean.fastq.gz</t>
  </si>
  <si>
    <t>ftp.sra.ebi.ac.uk/vol1/err/ERR209/002/ERR2098512</t>
  </si>
  <si>
    <t>ftp.sra.ebi.ac.uk/vol1/ERA990/ERA990581/fastq/BZZ_DNOSTA_1_1_HNTHMBCXY.12BA139_clean.fastq.gz;ftp.sra.ebi.ac.uk/vol1/ERA990/ERA990581/fastq/BZZ_DNOSTA_1_2_HNTHMBCXY.12BA139_clean.fastq.gz</t>
  </si>
  <si>
    <t>ftp.sra.ebi.ac.uk/vol1/err/ERR209/003/ERR2098513</t>
  </si>
  <si>
    <t>ftp.sra.ebi.ac.uk/vol1/ERA990/ERA990581/fastq/BZZ_DOOSTA_1_1_HNTHMBCXY.12BA151_clean.fastq.gz;ftp.sra.ebi.ac.uk/vol1/ERA990/ERA990581/fastq/BZZ_DOOSTA_1_2_HNTHMBCXY.12BA151_clean.fastq.gz</t>
  </si>
  <si>
    <t>ftp.sra.ebi.ac.uk/vol1/err/ERR209/004/ERR2098514</t>
  </si>
  <si>
    <t>ftp.sra.ebi.ac.uk/vol1/ERA990/ERA990581/fastq/CAN_AABDOSTA_1_1_HNTHMBCXY.12BA175_clean.fastq.gz;ftp.sra.ebi.ac.uk/vol1/ERA990/ERA990581/fastq/CAN_AABDOSTA_1_2_HNTHMBCXY.12BA175_clean.fastq.gz</t>
  </si>
  <si>
    <t>ftp.sra.ebi.ac.uk/vol1/err/ERR209/005/ERR2098515</t>
  </si>
  <si>
    <t>ftp.sra.ebi.ac.uk/vol1/ERA990/ERA990581/fastq/CAN_AABEOSTA_1_1_HNTHMBCXY.12BA187_clean.fastq.gz;ftp.sra.ebi.ac.uk/vol1/ERA990/ERA990581/fastq/CAN_AABEOSTA_1_2_HNTHMBCXY.12BA187_clean.fastq.gz</t>
  </si>
  <si>
    <t>ftp.sra.ebi.ac.uk/vol1/err/ERR209/006/ERR2098516</t>
  </si>
  <si>
    <t>ftp.sra.ebi.ac.uk/vol1/ERA990/ERA990582/fastq/BZZ_BSOSTB_1_1_HNMC5BCXY.12BA145_clean.fastq.gz;ftp.sra.ebi.ac.uk/vol1/ERA990/ERA990582/fastq/BZZ_BSOSTB_1_2_HNMC5BCXY.12BA145_clean.fastq.gz</t>
  </si>
  <si>
    <t>ftp.sra.ebi.ac.uk/vol1/err/ERR209/007/ERR2098517</t>
  </si>
  <si>
    <t>ftp.sra.ebi.ac.uk/vol1/ERA990/ERA990582/fastq/BZZ_BTOSTB_1_1_HNMC5BCXY.12BA097_clean.fastq.gz;ftp.sra.ebi.ac.uk/vol1/ERA990/ERA990582/fastq/BZZ_BTOSTB_1_2_HNMC5BCXY.12BA097_clean.fastq.gz</t>
  </si>
  <si>
    <t>ftp.sra.ebi.ac.uk/vol1/err/ERR209/008/ERR2098518</t>
  </si>
  <si>
    <t>ftp.sra.ebi.ac.uk/vol1/ERA990/ERA990582/fastq/BZZ_BUOSTB_1_1_HNMC5BCXY.12BA109_clean.fastq.gz;ftp.sra.ebi.ac.uk/vol1/ERA990/ERA990582/fastq/BZZ_BUOSTB_1_2_HNMC5BCXY.12BA109_clean.fastq.gz</t>
  </si>
  <si>
    <t>ftp.sra.ebi.ac.uk/vol1/err/ERR209/009/ERR2098519</t>
  </si>
  <si>
    <t>ftp.sra.ebi.ac.uk/vol1/ERA990/ERA990582/fastq/BZZ_BVOSTB_1_1_HNMC5BCXY.12BA121_clean.fastq.gz;ftp.sra.ebi.ac.uk/vol1/ERA990/ERA990582/fastq/BZZ_BVOSTB_1_2_HNMC5BCXY.12BA121_clean.fastq.gz</t>
  </si>
  <si>
    <t>ftp.sra.ebi.ac.uk/vol1/err/ERR209/000/ERR2098520</t>
  </si>
  <si>
    <t>ftp.sra.ebi.ac.uk/vol1/ERA990/ERA990582/fastq/BZZ_BWOSTB_1_1_HNMC5BCXY.12BA133_clean.fastq.gz;ftp.sra.ebi.ac.uk/vol1/ERA990/ERA990582/fastq/BZZ_BWOSTB_1_2_HNMC5BCXY.12BA133_clean.fastq.gz</t>
  </si>
  <si>
    <t>ftp.sra.ebi.ac.uk/vol1/err/ERR209/001/ERR2098521</t>
  </si>
  <si>
    <t>ftp.sra.ebi.ac.uk/vol1/ERA990/ERA990582/fastq/BZZ_BXOSTB_1_1_HNMC5BCXY.12BA157_clean.fastq.gz;ftp.sra.ebi.ac.uk/vol1/ERA990/ERA990582/fastq/BZZ_BXOSTB_1_2_HNMC5BCXY.12BA157_clean.fastq.gz</t>
  </si>
  <si>
    <t>ftp.sra.ebi.ac.uk/vol1/err/ERR209/002/ERR2098522</t>
  </si>
  <si>
    <t>ftp.sra.ebi.ac.uk/vol1/ERA990/ERA990582/fastq/BZZ_BYOSTB_1_1_HNMC5BCXY.12BA169_clean.fastq.gz;ftp.sra.ebi.ac.uk/vol1/ERA990/ERA990582/fastq/BZZ_BYOSTB_1_2_HNMC5BCXY.12BA169_clean.fastq.gz</t>
  </si>
  <si>
    <t>ftp.sra.ebi.ac.uk/vol1/err/ERR209/003/ERR2098523</t>
  </si>
  <si>
    <t>ftp.sra.ebi.ac.uk/vol1/ERA990/ERA990582/fastq/BZZ_BZOSTB_1_1_HNMC5BCXY.12BA181_clean.fastq.gz;ftp.sra.ebi.ac.uk/vol1/ERA990/ERA990582/fastq/BZZ_BZOSTB_1_2_HNMC5BCXY.12BA181_clean.fastq.gz</t>
  </si>
  <si>
    <t>ftp.sra.ebi.ac.uk/vol1/err/ERR209/004/ERR2098524</t>
  </si>
  <si>
    <t>ftp.sra.ebi.ac.uk/vol1/ERA990/ERA990582/fastq/BZZ_CAOSTB_1_1_HNMC5BCXY.12BA098_clean.fastq.gz;ftp.sra.ebi.ac.uk/vol1/ERA990/ERA990582/fastq/BZZ_CAOSTB_1_2_HNMC5BCXY.12BA098_clean.fastq.gz</t>
  </si>
  <si>
    <t>ftp.sra.ebi.ac.uk/vol1/err/ERR209/005/ERR2098525</t>
  </si>
  <si>
    <t>ftp.sra.ebi.ac.uk/vol1/ERA990/ERA990582/fastq/BZZ_CBOSTB_1_1_HNMC5BCXY.12BA110_clean.fastq.gz;ftp.sra.ebi.ac.uk/vol1/ERA990/ERA990582/fastq/BZZ_CBOSTB_1_2_HNMC5BCXY.12BA110_clean.fastq.gz</t>
  </si>
  <si>
    <t>ftp.sra.ebi.ac.uk/vol1/err/ERR209/006/ERR2098526</t>
  </si>
  <si>
    <t>ftp.sra.ebi.ac.uk/vol1/ERA990/ERA990582/fastq/BZZ_CCOSTB_1_1_HNMC5BCXY.12BA158_clean.fastq.gz;ftp.sra.ebi.ac.uk/vol1/ERA990/ERA990582/fastq/BZZ_CCOSTB_1_2_HNMC5BCXY.12BA158_clean.fastq.gz</t>
  </si>
  <si>
    <t>ftp.sra.ebi.ac.uk/vol1/err/ERR209/007/ERR2098527</t>
  </si>
  <si>
    <t>ftp.sra.ebi.ac.uk/vol1/ERA990/ERA990582/fastq/BZZ_CDOSTB_1_1_HNMC5BCXY.12BA122_clean.fastq.gz;ftp.sra.ebi.ac.uk/vol1/ERA990/ERA990582/fastq/BZZ_CDOSTB_1_2_HNMC5BCXY.12BA122_clean.fastq.gz</t>
  </si>
  <si>
    <t>ftp.sra.ebi.ac.uk/vol1/err/ERR209/008/ERR2098528</t>
  </si>
  <si>
    <t>ftp.sra.ebi.ac.uk/vol1/ERA990/ERA990582/fastq/BZZ_CEOSTB_1_1_HNMC5BCXY.12BA134_clean.fastq.gz;ftp.sra.ebi.ac.uk/vol1/ERA990/ERA990582/fastq/BZZ_CEOSTB_1_2_HNMC5BCXY.12BA134_clean.fastq.gz</t>
  </si>
  <si>
    <t>ftp.sra.ebi.ac.uk/vol1/err/ERR209/009/ERR2098529</t>
  </si>
  <si>
    <t>ftp.sra.ebi.ac.uk/vol1/ERA990/ERA990582/fastq/BZZ_CFOSTB_1_1_HNMC5BCXY.12BA185_clean.fastq.gz;ftp.sra.ebi.ac.uk/vol1/ERA990/ERA990582/fastq/BZZ_CFOSTB_1_2_HNMC5BCXY.12BA185_clean.fastq.gz</t>
  </si>
  <si>
    <t>ftp.sra.ebi.ac.uk/vol1/err/ERR209/000/ERR2098530</t>
  </si>
  <si>
    <t>ftp.sra.ebi.ac.uk/vol1/ERA990/ERA990582/fastq/BZZ_CGOSTB_1_1_HNMC5BCXY.12BA170_clean.fastq.gz;ftp.sra.ebi.ac.uk/vol1/ERA990/ERA990582/fastq/BZZ_CGOSTB_1_2_HNMC5BCXY.12BA170_clean.fastq.gz</t>
  </si>
  <si>
    <t>ftp.sra.ebi.ac.uk/vol1/err/ERR209/001/ERR2098531</t>
  </si>
  <si>
    <t>ftp.sra.ebi.ac.uk/vol1/ERA990/ERA990582/fastq/BZZ_CHOSTB_1_1_HNMC5BCXY.12BA182_clean.fastq.gz;ftp.sra.ebi.ac.uk/vol1/ERA990/ERA990582/fastq/BZZ_CHOSTB_1_2_HNMC5BCXY.12BA182_clean.fastq.gz</t>
  </si>
  <si>
    <t>ftp.sra.ebi.ac.uk/vol1/err/ERR209/002/ERR2098532</t>
  </si>
  <si>
    <t>ftp.sra.ebi.ac.uk/vol1/ERA990/ERA990582/fastq/BZZ_CIOSTB_1_1_HNMC5BCXY.12BA099_clean.fastq.gz;ftp.sra.ebi.ac.uk/vol1/ERA990/ERA990582/fastq/BZZ_CIOSTB_1_2_HNMC5BCXY.12BA099_clean.fastq.gz</t>
  </si>
  <si>
    <t>ftp.sra.ebi.ac.uk/vol1/err/ERR209/003/ERR2098533</t>
  </si>
  <si>
    <t>ftp.sra.ebi.ac.uk/vol1/ERA990/ERA990582/fastq/BZZ_CJOSTB_1_1_HNMC5BCXY.12BA147_clean.fastq.gz;ftp.sra.ebi.ac.uk/vol1/ERA990/ERA990582/fastq/BZZ_CJOSTB_1_2_HNMC5BCXY.12BA147_clean.fastq.gz</t>
  </si>
  <si>
    <t>ftp.sra.ebi.ac.uk/vol1/err/ERR209/004/ERR2098534</t>
  </si>
  <si>
    <t>ftp.sra.ebi.ac.uk/vol1/ERA990/ERA990582/fastq/BZZ_CKOSTB_1_1_HNMC5BCXY.12BA159_clean.fastq.gz;ftp.sra.ebi.ac.uk/vol1/ERA990/ERA990582/fastq/BZZ_CKOSTB_1_2_HNMC5BCXY.12BA159_clean.fastq.gz</t>
  </si>
  <si>
    <t>ftp.sra.ebi.ac.uk/vol1/err/ERR209/005/ERR2098535</t>
  </si>
  <si>
    <t>ftp.sra.ebi.ac.uk/vol1/ERA990/ERA990582/fastq/BZZ_CLOSTB_1_1_HNMC5BCXY.12BA171_clean.fastq.gz;ftp.sra.ebi.ac.uk/vol1/ERA990/ERA990582/fastq/BZZ_CLOSTB_1_2_HNMC5BCXY.12BA171_clean.fastq.gz</t>
  </si>
  <si>
    <t>ftp.sra.ebi.ac.uk/vol1/err/ERR209/006/ERR2098536</t>
  </si>
  <si>
    <t>ftp.sra.ebi.ac.uk/vol1/ERA990/ERA990582/fastq/BZZ_CMOSTB_1_1_HNMC5BCXY.12BA111_clean.fastq.gz;ftp.sra.ebi.ac.uk/vol1/ERA990/ERA990582/fastq/BZZ_CMOSTB_1_2_HNMC5BCXY.12BA111_clean.fastq.gz</t>
  </si>
  <si>
    <t>ftp.sra.ebi.ac.uk/vol1/err/ERR209/007/ERR2098537</t>
  </si>
  <si>
    <t>ftp.sra.ebi.ac.uk/vol1/ERA990/ERA990582/fastq/BZZ_CNOSTB_1_1_HNMC5BCXY.12BA123_clean.fastq.gz;ftp.sra.ebi.ac.uk/vol1/ERA990/ERA990582/fastq/BZZ_CNOSTB_1_2_HNMC5BCXY.12BA123_clean.fastq.gz</t>
  </si>
  <si>
    <t>ftp.sra.ebi.ac.uk/vol1/err/ERR209/008/ERR2098538</t>
  </si>
  <si>
    <t>ftp.sra.ebi.ac.uk/vol1/ERA990/ERA990582/fastq/BZZ_COOSTB_1_1_HNMC5BCXY.12BA135_clean.fastq.gz;ftp.sra.ebi.ac.uk/vol1/ERA990/ERA990582/fastq/BZZ_COOSTB_1_2_HNMC5BCXY.12BA135_clean.fastq.gz</t>
  </si>
  <si>
    <t>ftp.sra.ebi.ac.uk/vol1/err/ERR209/009/ERR2098539</t>
  </si>
  <si>
    <t>ftp.sra.ebi.ac.uk/vol1/ERA990/ERA990582/fastq/BZZ_CPOSTB_1_1_HNMC5BCXY.12BA183_clean.fastq.gz;ftp.sra.ebi.ac.uk/vol1/ERA990/ERA990582/fastq/BZZ_CPOSTB_1_2_HNMC5BCXY.12BA183_clean.fastq.gz</t>
  </si>
  <si>
    <t>ftp.sra.ebi.ac.uk/vol1/err/ERR209/000/ERR2098540</t>
  </si>
  <si>
    <t>ftp.sra.ebi.ac.uk/vol1/ERA990/ERA990582/fastq/BZZ_CQOSTB_1_1_HNMC5BCXY.12BA100_clean.fastq.gz;ftp.sra.ebi.ac.uk/vol1/ERA990/ERA990582/fastq/BZZ_CQOSTB_1_2_HNMC5BCXY.12BA100_clean.fastq.gz</t>
  </si>
  <si>
    <t>ftp.sra.ebi.ac.uk/vol1/err/ERR209/001/ERR2098541</t>
  </si>
  <si>
    <t>ftp.sra.ebi.ac.uk/vol1/ERA990/ERA990582/fastq/BZZ_CROSTB_1_1_HNMC5BCXY.12BA112_clean.fastq.gz;ftp.sra.ebi.ac.uk/vol1/ERA990/ERA990582/fastq/BZZ_CROSTB_1_2_HNMC5BCXY.12BA112_clean.fastq.gz</t>
  </si>
  <si>
    <t>ftp.sra.ebi.ac.uk/vol1/err/ERR209/002/ERR2098542</t>
  </si>
  <si>
    <t>ftp.sra.ebi.ac.uk/vol1/ERA990/ERA990582/fastq/BZZ_CSOSTB_1_1_HNMC5BCXY.12BA172_clean.fastq.gz;ftp.sra.ebi.ac.uk/vol1/ERA990/ERA990582/fastq/BZZ_CSOSTB_1_2_HNMC5BCXY.12BA172_clean.fastq.gz</t>
  </si>
  <si>
    <t>ftp.sra.ebi.ac.uk/vol1/err/ERR209/003/ERR2098543</t>
  </si>
  <si>
    <t>ftp.sra.ebi.ac.uk/vol1/ERA990/ERA990582/fastq/BZZ_CTOSTB_1_1_HNMC5BCXY.12BA137_clean.fastq.gz;ftp.sra.ebi.ac.uk/vol1/ERA990/ERA990582/fastq/BZZ_CTOSTB_1_2_HNMC5BCXY.12BA137_clean.fastq.gz</t>
  </si>
  <si>
    <t>ftp.sra.ebi.ac.uk/vol1/err/ERR209/004/ERR2098544</t>
  </si>
  <si>
    <t>ftp.sra.ebi.ac.uk/vol1/ERA990/ERA990582/fastq/BZZ_CUOSTB_1_1_HNMC5BCXY.12BA125_clean.fastq.gz;ftp.sra.ebi.ac.uk/vol1/ERA990/ERA990582/fastq/BZZ_CUOSTB_1_2_HNMC5BCXY.12BA125_clean.fastq.gz</t>
  </si>
  <si>
    <t>ftp.sra.ebi.ac.uk/vol1/err/ERR209/005/ERR2098545</t>
  </si>
  <si>
    <t>ftp.sra.ebi.ac.uk/vol1/ERA990/ERA990582/fastq/BZZ_CVOSTB_1_1_HNMC5BCXY.12BA113_clean.fastq.gz;ftp.sra.ebi.ac.uk/vol1/ERA990/ERA990582/fastq/BZZ_CVOSTB_1_2_HNMC5BCXY.12BA113_clean.fastq.gz</t>
  </si>
  <si>
    <t>ftp.sra.ebi.ac.uk/vol1/err/ERR209/006/ERR2098546</t>
  </si>
  <si>
    <t>ftp.sra.ebi.ac.uk/vol1/ERA990/ERA990582/fastq/BZZ_CWOSTB_1_1_HNMC5BCXY.12BA149_clean.fastq.gz;ftp.sra.ebi.ac.uk/vol1/ERA990/ERA990582/fastq/BZZ_CWOSTB_1_2_HNMC5BCXY.12BA149_clean.fastq.gz</t>
  </si>
  <si>
    <t>ftp.sra.ebi.ac.uk/vol1/err/ERR209/007/ERR2098547</t>
  </si>
  <si>
    <t>ftp.sra.ebi.ac.uk/vol1/ERA990/ERA990582/fastq/BZZ_CXOSTB_1_1_HNMC5BCXY.12BA146_clean.fastq.gz;ftp.sra.ebi.ac.uk/vol1/ERA990/ERA990582/fastq/BZZ_CXOSTB_1_2_HNMC5BCXY.12BA146_clean.fastq.gz</t>
  </si>
  <si>
    <t>ftp.sra.ebi.ac.uk/vol1/err/ERR209/008/ERR2098548</t>
  </si>
  <si>
    <t>ftp.sra.ebi.ac.uk/vol1/ERA990/ERA990582/fastq/BZZ_CYOSTB_1_1_HNMC5BCXY.12BA173_clean.fastq.gz;ftp.sra.ebi.ac.uk/vol1/ERA990/ERA990582/fastq/BZZ_CYOSTB_1_2_HNMC5BCXY.12BA173_clean.fastq.gz</t>
  </si>
  <si>
    <t>ftp.sra.ebi.ac.uk/vol1/err/ERR209/009/ERR2098549</t>
  </si>
  <si>
    <t>ftp.sra.ebi.ac.uk/vol1/ERA990/ERA990582/fastq/BZZ_CZOSTB_1_1_HNMC5BCXY.12BA161_clean.fastq.gz;ftp.sra.ebi.ac.uk/vol1/ERA990/ERA990582/fastq/BZZ_CZOSTB_1_2_HNMC5BCXY.12BA161_clean.fastq.gz</t>
  </si>
  <si>
    <t>ftp.sra.ebi.ac.uk/vol1/err/ERR209/000/ERR2098550</t>
  </si>
  <si>
    <t>ftp.sra.ebi.ac.uk/vol1/ERA990/ERA990582/fastq/BZZ_DAOSTB_1_1_HNMC5BCXY.12BA124_clean.fastq.gz;ftp.sra.ebi.ac.uk/vol1/ERA990/ERA990582/fastq/BZZ_DAOSTB_1_2_HNMC5BCXY.12BA124_clean.fastq.gz</t>
  </si>
  <si>
    <t>ftp.sra.ebi.ac.uk/vol1/err/ERR209/001/ERR2098551</t>
  </si>
  <si>
    <t>ftp.sra.ebi.ac.uk/vol1/ERA990/ERA990582/fastq/BZZ_DBOSTB_1_1_HNMC5BCXY.12BA160_clean.fastq.gz;ftp.sra.ebi.ac.uk/vol1/ERA990/ERA990582/fastq/BZZ_DBOSTB_1_2_HNMC5BCXY.12BA160_clean.fastq.gz</t>
  </si>
  <si>
    <t>ftp.sra.ebi.ac.uk/vol1/err/ERR209/002/ERR2098552</t>
  </si>
  <si>
    <t>ftp.sra.ebi.ac.uk/vol1/ERA990/ERA990582/fastq/BZZ_DCOSTB_1_1_HNMC5BCXY.12BA148_clean.fastq.gz;ftp.sra.ebi.ac.uk/vol1/ERA990/ERA990582/fastq/BZZ_DCOSTB_1_2_HNMC5BCXY.12BA148_clean.fastq.gz</t>
  </si>
  <si>
    <t>ftp.sra.ebi.ac.uk/vol1/err/ERR209/003/ERR2098553</t>
  </si>
  <si>
    <t>ftp.sra.ebi.ac.uk/vol1/ERA990/ERA990582/fastq/BZZ_DDOSTB_1_1_HNMC5BCXY.12BA136_clean.fastq.gz;ftp.sra.ebi.ac.uk/vol1/ERA990/ERA990582/fastq/BZZ_DDOSTB_1_2_HNMC5BCXY.12BA136_clean.fastq.gz</t>
  </si>
  <si>
    <t>ftp.sra.ebi.ac.uk/vol1/err/ERR209/004/ERR2098554</t>
  </si>
  <si>
    <t>ftp.sra.ebi.ac.uk/vol1/ERA990/ERA990582/fastq/BZZ_DEOSTB_1_1_HNMC5BCXY.12BA102_clean.fastq.gz;ftp.sra.ebi.ac.uk/vol1/ERA990/ERA990582/fastq/BZZ_DEOSTB_1_2_HNMC5BCXY.12BA102_clean.fastq.gz</t>
  </si>
  <si>
    <t>ftp.sra.ebi.ac.uk/vol1/err/ERR209/005/ERR2098555</t>
  </si>
  <si>
    <t>ftp.sra.ebi.ac.uk/vol1/ERA990/ERA990582/fastq/BZZ_DFOSTB_1_1_HNMC5BCXY.12BA114_clean.fastq.gz;ftp.sra.ebi.ac.uk/vol1/ERA990/ERA990582/fastq/BZZ_DFOSTB_1_2_HNMC5BCXY.12BA114_clean.fastq.gz</t>
  </si>
  <si>
    <t>ftp.sra.ebi.ac.uk/vol1/err/ERR209/006/ERR2098556</t>
  </si>
  <si>
    <t>ftp.sra.ebi.ac.uk/vol1/ERA990/ERA990582/fastq/BZZ_DGOSTB_1_1_HNMC5BCXY.12BA184_clean.fastq.gz;ftp.sra.ebi.ac.uk/vol1/ERA990/ERA990582/fastq/BZZ_DGOSTB_1_2_HNMC5BCXY.12BA184_clean.fastq.gz</t>
  </si>
  <si>
    <t>ftp.sra.ebi.ac.uk/vol1/err/ERR209/007/ERR2098557</t>
  </si>
  <si>
    <t>ftp.sra.ebi.ac.uk/vol1/ERA990/ERA990582/fastq/BZZ_DHOSTB_1_1_HNMC5BCXY.12BA101_clean.fastq.gz;ftp.sra.ebi.ac.uk/vol1/ERA990/ERA990582/fastq/BZZ_DHOSTB_1_2_HNMC5BCXY.12BA101_clean.fastq.gz</t>
  </si>
  <si>
    <t>ftp.sra.ebi.ac.uk/vol1/err/ERR209/008/ERR2098558</t>
  </si>
  <si>
    <t>ftp.sra.ebi.ac.uk/vol1/ERA990/ERA990582/fastq/BZZ_DIOSTB_1_1_HNMC5BCXY.12BA138_clean.fastq.gz;ftp.sra.ebi.ac.uk/vol1/ERA990/ERA990582/fastq/BZZ_DIOSTB_1_2_HNMC5BCXY.12BA138_clean.fastq.gz</t>
  </si>
  <si>
    <t>ftp.sra.ebi.ac.uk/vol1/err/ERR209/009/ERR2098559</t>
  </si>
  <si>
    <t>ftp.sra.ebi.ac.uk/vol1/ERA990/ERA990582/fastq/BZZ_DJOSTB_1_1_HNMC5BCXY.12BA126_clean.fastq.gz;ftp.sra.ebi.ac.uk/vol1/ERA990/ERA990582/fastq/BZZ_DJOSTB_1_2_HNMC5BCXY.12BA126_clean.fastq.gz</t>
  </si>
  <si>
    <t>ftp.sra.ebi.ac.uk/vol1/err/ERR209/000/ERR2098560</t>
  </si>
  <si>
    <t>ftp.sra.ebi.ac.uk/vol1/ERA990/ERA990582/fastq/CAN_AABAOSTB_1_1_HNMC5BCXY.12BA162_clean.fastq.gz;ftp.sra.ebi.ac.uk/vol1/ERA990/ERA990582/fastq/CAN_AABAOSTB_1_2_HNMC5BCXY.12BA162_clean.fastq.gz</t>
  </si>
  <si>
    <t>ftp.sra.ebi.ac.uk/vol1/err/ERR209/001/ERR2098561</t>
  </si>
  <si>
    <t>ftp.sra.ebi.ac.uk/vol1/ERA990/ERA990582/fastq/CAN_AABBOSTB_1_1_HNMC5BCXY.12BA174_clean.fastq.gz;ftp.sra.ebi.ac.uk/vol1/ERA990/ERA990582/fastq/CAN_AABBOSTB_1_2_HNMC5BCXY.12BA174_clean.fastq.gz</t>
  </si>
  <si>
    <t>ftp.sra.ebi.ac.uk/vol1/err/ERR209/002/ERR2098562</t>
  </si>
  <si>
    <t>ftp.sra.ebi.ac.uk/vol1/ERA990/ERA990582/fastq/BZZ_DKOSTB_1_1_HNMC5BCXY.12BA103_clean.fastq.gz;ftp.sra.ebi.ac.uk/vol1/ERA990/ERA990582/fastq/BZZ_DKOSTB_1_2_HNMC5BCXY.12BA103_clean.fastq.gz</t>
  </si>
  <si>
    <t>ftp.sra.ebi.ac.uk/vol1/err/ERR209/003/ERR2098563</t>
  </si>
  <si>
    <t>ftp.sra.ebi.ac.uk/vol1/ERA990/ERA990582/fastq/BZZ_DLOSTB_1_1_HNMC5BCXY.12BA115_clean.fastq.gz;ftp.sra.ebi.ac.uk/vol1/ERA990/ERA990582/fastq/BZZ_DLOSTB_1_2_HNMC5BCXY.12BA115_clean.fastq.gz</t>
  </si>
  <si>
    <t>ftp.sra.ebi.ac.uk/vol1/err/ERR209/004/ERR2098564</t>
  </si>
  <si>
    <t>ftp.sra.ebi.ac.uk/vol1/ERA990/ERA990582/fastq/BZZ_DMOSTB_1_1_HNMC5BCXY.12BA127_clean.fastq.gz;ftp.sra.ebi.ac.uk/vol1/ERA990/ERA990582/fastq/BZZ_DMOSTB_1_2_HNMC5BCXY.12BA127_clean.fastq.gz</t>
  </si>
  <si>
    <t>ftp.sra.ebi.ac.uk/vol1/err/ERR209/005/ERR2098565</t>
  </si>
  <si>
    <t>ftp.sra.ebi.ac.uk/vol1/ERA990/ERA990582/fastq/BZZ_DNOSTB_1_1_HNMC5BCXY.12BA139_clean.fastq.gz;ftp.sra.ebi.ac.uk/vol1/ERA990/ERA990582/fastq/BZZ_DNOSTB_1_2_HNMC5BCXY.12BA139_clean.fastq.gz</t>
  </si>
  <si>
    <t>ftp.sra.ebi.ac.uk/vol1/err/ERR209/006/ERR2098566</t>
  </si>
  <si>
    <t>ftp.sra.ebi.ac.uk/vol1/ERA990/ERA990582/fastq/BZZ_DOOSTB_1_1_HNMC5BCXY.12BA151_clean.fastq.gz;ftp.sra.ebi.ac.uk/vol1/ERA990/ERA990582/fastq/BZZ_DOOSTB_1_2_HNMC5BCXY.12BA151_clean.fastq.gz</t>
  </si>
  <si>
    <t>ftp.sra.ebi.ac.uk/vol1/err/ERR209/007/ERR2098567</t>
  </si>
  <si>
    <t>ftp.sra.ebi.ac.uk/vol1/ERA990/ERA990582/fastq/CAN_AABDOSTB_1_1_HNMC5BCXY.12BA175_clean.fastq.gz;ftp.sra.ebi.ac.uk/vol1/ERA990/ERA990582/fastq/CAN_AABDOSTB_1_2_HNMC5BCXY.12BA175_clean.fastq.gz</t>
  </si>
  <si>
    <t>ftp.sra.ebi.ac.uk/vol1/err/ERR209/008/ERR2098568</t>
  </si>
  <si>
    <t>ftp.sra.ebi.ac.uk/vol1/ERA990/ERA990582/fastq/CAN_AABEOSTB_1_1_HNMC5BCXY.12BA187_clean.fastq.gz;ftp.sra.ebi.ac.uk/vol1/ERA990/ERA990582/fastq/CAN_AABEOSTB_1_2_HNMC5BCXY.12BA187_clean.fastq.gz</t>
  </si>
  <si>
    <t>ftp.sra.ebi.ac.uk/vol1/err/ERR209/009/ERR2098569</t>
  </si>
  <si>
    <t>ftp.sra.ebi.ac.uk/vol1/ERA990/ERA990583/fastq/BZZ_BSOSTB_2_1_HNMC5BCXY.12BA145_clean.fastq.gz;ftp.sra.ebi.ac.uk/vol1/ERA990/ERA990583/fastq/BZZ_BSOSTB_2_2_HNMC5BCXY.12BA145_clean.fastq.gz</t>
  </si>
  <si>
    <t>ftp.sra.ebi.ac.uk/vol1/err/ERR209/000/ERR2098570</t>
  </si>
  <si>
    <t>ftp.sra.ebi.ac.uk/vol1/ERA990/ERA990583/fastq/BZZ_BTOSTB_2_1_HNMC5BCXY.12BA097_clean.fastq.gz;ftp.sra.ebi.ac.uk/vol1/ERA990/ERA990583/fastq/BZZ_BTOSTB_2_2_HNMC5BCXY.12BA097_clean.fastq.gz</t>
  </si>
  <si>
    <t>ftp.sra.ebi.ac.uk/vol1/err/ERR209/001/ERR2098571</t>
  </si>
  <si>
    <t>ftp.sra.ebi.ac.uk/vol1/ERA990/ERA990583/fastq/BZZ_BUOSTB_2_1_HNMC5BCXY.12BA109_clean.fastq.gz;ftp.sra.ebi.ac.uk/vol1/ERA990/ERA990583/fastq/BZZ_BUOSTB_2_2_HNMC5BCXY.12BA109_clean.fastq.gz</t>
  </si>
  <si>
    <t>ftp.sra.ebi.ac.uk/vol1/err/ERR209/002/ERR2098572</t>
  </si>
  <si>
    <t>ftp.sra.ebi.ac.uk/vol1/ERA990/ERA990583/fastq/BZZ_BVOSTB_2_1_HNMC5BCXY.12BA121_clean.fastq.gz;ftp.sra.ebi.ac.uk/vol1/ERA990/ERA990583/fastq/BZZ_BVOSTB_2_2_HNMC5BCXY.12BA121_clean.fastq.gz</t>
  </si>
  <si>
    <t>ftp.sra.ebi.ac.uk/vol1/err/ERR209/003/ERR2098573</t>
  </si>
  <si>
    <t>ftp.sra.ebi.ac.uk/vol1/ERA990/ERA990583/fastq/BZZ_BWOSTB_2_1_HNMC5BCXY.12BA133_clean.fastq.gz;ftp.sra.ebi.ac.uk/vol1/ERA990/ERA990583/fastq/BZZ_BWOSTB_2_2_HNMC5BCXY.12BA133_clean.fastq.gz</t>
  </si>
  <si>
    <t>ftp.sra.ebi.ac.uk/vol1/err/ERR209/004/ERR2098574</t>
  </si>
  <si>
    <t>ftp.sra.ebi.ac.uk/vol1/ERA990/ERA990583/fastq/BZZ_BXOSTB_2_1_HNMC5BCXY.12BA157_clean.fastq.gz;ftp.sra.ebi.ac.uk/vol1/ERA990/ERA990583/fastq/BZZ_BXOSTB_2_2_HNMC5BCXY.12BA157_clean.fastq.gz</t>
  </si>
  <si>
    <t>ftp.sra.ebi.ac.uk/vol1/err/ERR209/005/ERR2098575</t>
  </si>
  <si>
    <t>ftp.sra.ebi.ac.uk/vol1/ERA990/ERA990583/fastq/BZZ_BYOSTB_2_1_HNMC5BCXY.12BA169_clean.fastq.gz;ftp.sra.ebi.ac.uk/vol1/ERA990/ERA990583/fastq/BZZ_BYOSTB_2_2_HNMC5BCXY.12BA169_clean.fastq.gz</t>
  </si>
  <si>
    <t>ftp.sra.ebi.ac.uk/vol1/err/ERR209/006/ERR2098576</t>
  </si>
  <si>
    <t>ftp.sra.ebi.ac.uk/vol1/ERA990/ERA990583/fastq/BZZ_BZOSTB_2_1_HNMC5BCXY.12BA181_clean.fastq.gz;ftp.sra.ebi.ac.uk/vol1/ERA990/ERA990583/fastq/BZZ_BZOSTB_2_2_HNMC5BCXY.12BA181_clean.fastq.gz</t>
  </si>
  <si>
    <t>ftp.sra.ebi.ac.uk/vol1/err/ERR209/007/ERR2098577</t>
  </si>
  <si>
    <t>ftp.sra.ebi.ac.uk/vol1/ERA990/ERA990583/fastq/BZZ_CAOSTB_2_1_HNMC5BCXY.12BA098_clean.fastq.gz;ftp.sra.ebi.ac.uk/vol1/ERA990/ERA990583/fastq/BZZ_CAOSTB_2_2_HNMC5BCXY.12BA098_clean.fastq.gz</t>
  </si>
  <si>
    <t>ftp.sra.ebi.ac.uk/vol1/err/ERR209/008/ERR2098578</t>
  </si>
  <si>
    <t>ftp.sra.ebi.ac.uk/vol1/ERA990/ERA990583/fastq/BZZ_CBOSTB_2_1_HNMC5BCXY.12BA110_clean.fastq.gz;ftp.sra.ebi.ac.uk/vol1/ERA990/ERA990583/fastq/BZZ_CBOSTB_2_2_HNMC5BCXY.12BA110_clean.fastq.gz</t>
  </si>
  <si>
    <t>ftp.sra.ebi.ac.uk/vol1/err/ERR209/009/ERR2098579</t>
  </si>
  <si>
    <t>ftp.sra.ebi.ac.uk/vol1/ERA990/ERA990583/fastq/BZZ_CCOSTB_2_1_HNMC5BCXY.12BA158_clean.fastq.gz;ftp.sra.ebi.ac.uk/vol1/ERA990/ERA990583/fastq/BZZ_CCOSTB_2_2_HNMC5BCXY.12BA158_clean.fastq.gz</t>
  </si>
  <si>
    <t>ftp.sra.ebi.ac.uk/vol1/err/ERR209/000/ERR2098580</t>
  </si>
  <si>
    <t>ftp.sra.ebi.ac.uk/vol1/ERA990/ERA990583/fastq/BZZ_CDOSTB_2_1_HNMC5BCXY.12BA122_clean.fastq.gz;ftp.sra.ebi.ac.uk/vol1/ERA990/ERA990583/fastq/BZZ_CDOSTB_2_2_HNMC5BCXY.12BA122_clean.fastq.gz</t>
  </si>
  <si>
    <t>ftp.sra.ebi.ac.uk/vol1/err/ERR209/001/ERR2098581</t>
  </si>
  <si>
    <t>ftp.sra.ebi.ac.uk/vol1/ERA990/ERA990583/fastq/BZZ_CEOSTB_2_1_HNMC5BCXY.12BA134_clean.fastq.gz;ftp.sra.ebi.ac.uk/vol1/ERA990/ERA990583/fastq/BZZ_CEOSTB_2_2_HNMC5BCXY.12BA134_clean.fastq.gz</t>
  </si>
  <si>
    <t>ftp.sra.ebi.ac.uk/vol1/err/ERR209/002/ERR2098582</t>
  </si>
  <si>
    <t>ftp.sra.ebi.ac.uk/vol1/ERA990/ERA990583/fastq/BZZ_CFOSTB_2_1_HNMC5BCXY.12BA185_clean.fastq.gz;ftp.sra.ebi.ac.uk/vol1/ERA990/ERA990583/fastq/BZZ_CFOSTB_2_2_HNMC5BCXY.12BA185_clean.fastq.gz</t>
  </si>
  <si>
    <t>ftp.sra.ebi.ac.uk/vol1/err/ERR209/003/ERR2098583</t>
  </si>
  <si>
    <t>ftp.sra.ebi.ac.uk/vol1/ERA990/ERA990583/fastq/BZZ_CGOSTB_2_1_HNMC5BCXY.12BA170_clean.fastq.gz;ftp.sra.ebi.ac.uk/vol1/ERA990/ERA990583/fastq/BZZ_CGOSTB_2_2_HNMC5BCXY.12BA170_clean.fastq.gz</t>
  </si>
  <si>
    <t>ftp.sra.ebi.ac.uk/vol1/err/ERR209/004/ERR2098584</t>
  </si>
  <si>
    <t>ftp.sra.ebi.ac.uk/vol1/ERA990/ERA990583/fastq/BZZ_CHOSTB_2_1_HNMC5BCXY.12BA182_clean.fastq.gz;ftp.sra.ebi.ac.uk/vol1/ERA990/ERA990583/fastq/BZZ_CHOSTB_2_2_HNMC5BCXY.12BA182_clean.fastq.gz</t>
  </si>
  <si>
    <t>ftp.sra.ebi.ac.uk/vol1/err/ERR209/005/ERR2098585</t>
  </si>
  <si>
    <t>ftp.sra.ebi.ac.uk/vol1/ERA990/ERA990583/fastq/BZZ_CIOSTB_2_1_HNMC5BCXY.12BA099_clean.fastq.gz;ftp.sra.ebi.ac.uk/vol1/ERA990/ERA990583/fastq/BZZ_CIOSTB_2_2_HNMC5BCXY.12BA099_clean.fastq.gz</t>
  </si>
  <si>
    <t>ftp.sra.ebi.ac.uk/vol1/err/ERR209/006/ERR2098586</t>
  </si>
  <si>
    <t>ftp.sra.ebi.ac.uk/vol1/ERA990/ERA990583/fastq/BZZ_CJOSTB_2_1_HNMC5BCXY.12BA147_clean.fastq.gz;ftp.sra.ebi.ac.uk/vol1/ERA990/ERA990583/fastq/BZZ_CJOSTB_2_2_HNMC5BCXY.12BA147_clean.fastq.gz</t>
  </si>
  <si>
    <t>ftp.sra.ebi.ac.uk/vol1/err/ERR209/007/ERR2098587</t>
  </si>
  <si>
    <t>ftp.sra.ebi.ac.uk/vol1/ERA990/ERA990583/fastq/BZZ_CKOSTB_2_1_HNMC5BCXY.12BA159_clean.fastq.gz;ftp.sra.ebi.ac.uk/vol1/ERA990/ERA990583/fastq/BZZ_CKOSTB_2_2_HNMC5BCXY.12BA159_clean.fastq.gz</t>
  </si>
  <si>
    <t>ftp.sra.ebi.ac.uk/vol1/err/ERR209/008/ERR2098588</t>
  </si>
  <si>
    <t>ftp.sra.ebi.ac.uk/vol1/ERA990/ERA990583/fastq/BZZ_CLOSTB_2_1_HNMC5BCXY.12BA171_clean.fastq.gz;ftp.sra.ebi.ac.uk/vol1/ERA990/ERA990583/fastq/BZZ_CLOSTB_2_2_HNMC5BCXY.12BA171_clean.fastq.gz</t>
  </si>
  <si>
    <t>ftp.sra.ebi.ac.uk/vol1/err/ERR209/009/ERR2098589</t>
  </si>
  <si>
    <t>ftp.sra.ebi.ac.uk/vol1/ERA990/ERA990583/fastq/BZZ_CMOSTB_2_1_HNMC5BCXY.12BA111_clean.fastq.gz;ftp.sra.ebi.ac.uk/vol1/ERA990/ERA990583/fastq/BZZ_CMOSTB_2_2_HNMC5BCXY.12BA111_clean.fastq.gz</t>
  </si>
  <si>
    <t>ftp.sra.ebi.ac.uk/vol1/err/ERR209/000/ERR2098590</t>
  </si>
  <si>
    <t>ftp.sra.ebi.ac.uk/vol1/ERA990/ERA990583/fastq/BZZ_CNOSTB_2_1_HNMC5BCXY.12BA123_clean.fastq.gz;ftp.sra.ebi.ac.uk/vol1/ERA990/ERA990583/fastq/BZZ_CNOSTB_2_2_HNMC5BCXY.12BA123_clean.fastq.gz</t>
  </si>
  <si>
    <t>ftp.sra.ebi.ac.uk/vol1/err/ERR209/001/ERR2098591</t>
  </si>
  <si>
    <t>ftp.sra.ebi.ac.uk/vol1/ERA990/ERA990583/fastq/BZZ_COOSTB_2_1_HNMC5BCXY.12BA135_clean.fastq.gz;ftp.sra.ebi.ac.uk/vol1/ERA990/ERA990583/fastq/BZZ_COOSTB_2_2_HNMC5BCXY.12BA135_clean.fastq.gz</t>
  </si>
  <si>
    <t>ftp.sra.ebi.ac.uk/vol1/err/ERR209/002/ERR2098592</t>
  </si>
  <si>
    <t>ftp.sra.ebi.ac.uk/vol1/ERA990/ERA990583/fastq/BZZ_CPOSTB_2_1_HNMC5BCXY.12BA183_clean.fastq.gz;ftp.sra.ebi.ac.uk/vol1/ERA990/ERA990583/fastq/BZZ_CPOSTB_2_2_HNMC5BCXY.12BA183_clean.fastq.gz</t>
  </si>
  <si>
    <t>ftp.sra.ebi.ac.uk/vol1/err/ERR209/003/ERR2098593</t>
  </si>
  <si>
    <t>ftp.sra.ebi.ac.uk/vol1/ERA990/ERA990583/fastq/BZZ_CQOSTB_2_1_HNMC5BCXY.12BA100_clean.fastq.gz;ftp.sra.ebi.ac.uk/vol1/ERA990/ERA990583/fastq/BZZ_CQOSTB_2_2_HNMC5BCXY.12BA100_clean.fastq.gz</t>
  </si>
  <si>
    <t>ftp.sra.ebi.ac.uk/vol1/err/ERR209/004/ERR2098594</t>
  </si>
  <si>
    <t>ftp.sra.ebi.ac.uk/vol1/ERA990/ERA990583/fastq/BZZ_CROSTB_2_1_HNMC5BCXY.12BA112_clean.fastq.gz;ftp.sra.ebi.ac.uk/vol1/ERA990/ERA990583/fastq/BZZ_CROSTB_2_2_HNMC5BCXY.12BA112_clean.fastq.gz</t>
  </si>
  <si>
    <t>ftp.sra.ebi.ac.uk/vol1/err/ERR209/005/ERR2098595</t>
  </si>
  <si>
    <t>ftp.sra.ebi.ac.uk/vol1/ERA990/ERA990583/fastq/BZZ_CSOSTB_2_1_HNMC5BCXY.12BA172_clean.fastq.gz;ftp.sra.ebi.ac.uk/vol1/ERA990/ERA990583/fastq/BZZ_CSOSTB_2_2_HNMC5BCXY.12BA172_clean.fastq.gz</t>
  </si>
  <si>
    <t>ftp.sra.ebi.ac.uk/vol1/err/ERR209/006/ERR2098596</t>
  </si>
  <si>
    <t>ftp.sra.ebi.ac.uk/vol1/ERA990/ERA990583/fastq/BZZ_CTOSTB_2_1_HNMC5BCXY.12BA137_clean.fastq.gz;ftp.sra.ebi.ac.uk/vol1/ERA990/ERA990583/fastq/BZZ_CTOSTB_2_2_HNMC5BCXY.12BA137_clean.fastq.gz</t>
  </si>
  <si>
    <t>ftp.sra.ebi.ac.uk/vol1/err/ERR209/007/ERR2098597</t>
  </si>
  <si>
    <t>ftp.sra.ebi.ac.uk/vol1/ERA990/ERA990583/fastq/BZZ_CUOSTB_2_1_HNMC5BCXY.12BA125_clean.fastq.gz;ftp.sra.ebi.ac.uk/vol1/ERA990/ERA990583/fastq/BZZ_CUOSTB_2_2_HNMC5BCXY.12BA125_clean.fastq.gz</t>
  </si>
  <si>
    <t>ftp.sra.ebi.ac.uk/vol1/err/ERR209/008/ERR2098598</t>
  </si>
  <si>
    <t>ftp.sra.ebi.ac.uk/vol1/ERA990/ERA990583/fastq/BZZ_CVOSTB_2_1_HNMC5BCXY.12BA113_clean.fastq.gz;ftp.sra.ebi.ac.uk/vol1/ERA990/ERA990583/fastq/BZZ_CVOSTB_2_2_HNMC5BCXY.12BA113_clean.fastq.gz</t>
  </si>
  <si>
    <t>ftp.sra.ebi.ac.uk/vol1/err/ERR209/009/ERR2098599</t>
  </si>
  <si>
    <t>ftp.sra.ebi.ac.uk/vol1/ERA990/ERA990583/fastq/BZZ_CWOSTB_2_1_HNMC5BCXY.12BA149_clean.fastq.gz;ftp.sra.ebi.ac.uk/vol1/ERA990/ERA990583/fastq/BZZ_CWOSTB_2_2_HNMC5BCXY.12BA149_clean.fastq.gz</t>
  </si>
  <si>
    <t>ftp.sra.ebi.ac.uk/vol1/err/ERR209/000/ERR2098600</t>
  </si>
  <si>
    <t>ftp.sra.ebi.ac.uk/vol1/ERA990/ERA990583/fastq/BZZ_CXOSTB_2_1_HNMC5BCXY.12BA146_clean.fastq.gz;ftp.sra.ebi.ac.uk/vol1/ERA990/ERA990583/fastq/BZZ_CXOSTB_2_2_HNMC5BCXY.12BA146_clean.fastq.gz</t>
  </si>
  <si>
    <t>ftp.sra.ebi.ac.uk/vol1/err/ERR209/001/ERR2098601</t>
  </si>
  <si>
    <t>ftp.sra.ebi.ac.uk/vol1/ERA990/ERA990583/fastq/BZZ_CYOSTB_2_1_HNMC5BCXY.12BA173_clean.fastq.gz;ftp.sra.ebi.ac.uk/vol1/ERA990/ERA990583/fastq/BZZ_CYOSTB_2_2_HNMC5BCXY.12BA173_clean.fastq.gz</t>
  </si>
  <si>
    <t>ftp.sra.ebi.ac.uk/vol1/err/ERR209/002/ERR2098602</t>
  </si>
  <si>
    <t>ftp.sra.ebi.ac.uk/vol1/ERA990/ERA990583/fastq/BZZ_CZOSTB_2_1_HNMC5BCXY.12BA161_clean.fastq.gz;ftp.sra.ebi.ac.uk/vol1/ERA990/ERA990583/fastq/BZZ_CZOSTB_2_2_HNMC5BCXY.12BA161_clean.fastq.gz</t>
  </si>
  <si>
    <t>ftp.sra.ebi.ac.uk/vol1/err/ERR209/003/ERR2098603</t>
  </si>
  <si>
    <t>ftp.sra.ebi.ac.uk/vol1/ERA990/ERA990583/fastq/BZZ_DAOSTB_2_1_HNMC5BCXY.12BA124_clean.fastq.gz;ftp.sra.ebi.ac.uk/vol1/ERA990/ERA990583/fastq/BZZ_DAOSTB_2_2_HNMC5BCXY.12BA124_clean.fastq.gz</t>
  </si>
  <si>
    <t>ftp.sra.ebi.ac.uk/vol1/err/ERR209/004/ERR2098604</t>
  </si>
  <si>
    <t>ftp.sra.ebi.ac.uk/vol1/ERA990/ERA990583/fastq/BZZ_DBOSTB_2_1_HNMC5BCXY.12BA160_clean.fastq.gz;ftp.sra.ebi.ac.uk/vol1/ERA990/ERA990583/fastq/BZZ_DBOSTB_2_2_HNMC5BCXY.12BA160_clean.fastq.gz</t>
  </si>
  <si>
    <t>ftp.sra.ebi.ac.uk/vol1/err/ERR209/005/ERR2098605</t>
  </si>
  <si>
    <t>ftp.sra.ebi.ac.uk/vol1/ERA990/ERA990583/fastq/BZZ_DCOSTB_2_1_HNMC5BCXY.12BA148_clean.fastq.gz;ftp.sra.ebi.ac.uk/vol1/ERA990/ERA990583/fastq/BZZ_DCOSTB_2_2_HNMC5BCXY.12BA148_clean.fastq.gz</t>
  </si>
  <si>
    <t>ftp.sra.ebi.ac.uk/vol1/err/ERR209/006/ERR2098606</t>
  </si>
  <si>
    <t>ftp.sra.ebi.ac.uk/vol1/ERA990/ERA990583/fastq/BZZ_DDOSTB_2_1_HNMC5BCXY.12BA136_clean.fastq.gz;ftp.sra.ebi.ac.uk/vol1/ERA990/ERA990583/fastq/BZZ_DDOSTB_2_2_HNMC5BCXY.12BA136_clean.fastq.gz</t>
  </si>
  <si>
    <t>ftp.sra.ebi.ac.uk/vol1/err/ERR209/007/ERR2098607</t>
  </si>
  <si>
    <t>ftp.sra.ebi.ac.uk/vol1/ERA990/ERA990583/fastq/BZZ_DEOSTB_2_1_HNMC5BCXY.12BA102_clean.fastq.gz;ftp.sra.ebi.ac.uk/vol1/ERA990/ERA990583/fastq/BZZ_DEOSTB_2_2_HNMC5BCXY.12BA102_clean.fastq.gz</t>
  </si>
  <si>
    <t>ftp.sra.ebi.ac.uk/vol1/err/ERR209/008/ERR2098608</t>
  </si>
  <si>
    <t>ftp.sra.ebi.ac.uk/vol1/ERA990/ERA990583/fastq/BZZ_DFOSTB_2_1_HNMC5BCXY.12BA114_clean.fastq.gz;ftp.sra.ebi.ac.uk/vol1/ERA990/ERA990583/fastq/BZZ_DFOSTB_2_2_HNMC5BCXY.12BA114_clean.fastq.gz</t>
  </si>
  <si>
    <t>ftp.sra.ebi.ac.uk/vol1/err/ERR209/009/ERR2098609</t>
  </si>
  <si>
    <t>ftp.sra.ebi.ac.uk/vol1/ERA990/ERA990583/fastq/BZZ_DGOSTB_2_1_HNMC5BCXY.12BA184_clean.fastq.gz;ftp.sra.ebi.ac.uk/vol1/ERA990/ERA990583/fastq/BZZ_DGOSTB_2_2_HNMC5BCXY.12BA184_clean.fastq.gz</t>
  </si>
  <si>
    <t>ftp.sra.ebi.ac.uk/vol1/err/ERR209/000/ERR2098610</t>
  </si>
  <si>
    <t>ftp.sra.ebi.ac.uk/vol1/ERA990/ERA990583/fastq/BZZ_DHOSTB_2_1_HNMC5BCXY.12BA101_clean.fastq.gz;ftp.sra.ebi.ac.uk/vol1/ERA990/ERA990583/fastq/BZZ_DHOSTB_2_2_HNMC5BCXY.12BA101_clean.fastq.gz</t>
  </si>
  <si>
    <t>ftp.sra.ebi.ac.uk/vol1/err/ERR209/001/ERR2098611</t>
  </si>
  <si>
    <t>ftp.sra.ebi.ac.uk/vol1/ERA990/ERA990583/fastq/BZZ_DIOSTB_2_1_HNMC5BCXY.12BA138_clean.fastq.gz;ftp.sra.ebi.ac.uk/vol1/ERA990/ERA990583/fastq/BZZ_DIOSTB_2_2_HNMC5BCXY.12BA138_clean.fastq.gz</t>
  </si>
  <si>
    <t>ftp.sra.ebi.ac.uk/vol1/err/ERR209/002/ERR2098612</t>
  </si>
  <si>
    <t>ftp.sra.ebi.ac.uk/vol1/ERA990/ERA990583/fastq/BZZ_DJOSTB_2_1_HNMC5BCXY.12BA126_clean.fastq.gz;ftp.sra.ebi.ac.uk/vol1/ERA990/ERA990583/fastq/BZZ_DJOSTB_2_2_HNMC5BCXY.12BA126_clean.fastq.gz</t>
  </si>
  <si>
    <t>ftp.sra.ebi.ac.uk/vol1/err/ERR209/003/ERR2098613</t>
  </si>
  <si>
    <t>ftp.sra.ebi.ac.uk/vol1/ERA990/ERA990583/fastq/CAN_AABAOSTB_2_1_HNMC5BCXY.12BA162_clean.fastq.gz;ftp.sra.ebi.ac.uk/vol1/ERA990/ERA990583/fastq/CAN_AABAOSTB_2_2_HNMC5BCXY.12BA162_clean.fastq.gz</t>
  </si>
  <si>
    <t>ftp.sra.ebi.ac.uk/vol1/err/ERR209/004/ERR2098614</t>
  </si>
  <si>
    <t>ftp.sra.ebi.ac.uk/vol1/ERA990/ERA990583/fastq/CAN_AABBOSTB_2_1_HNMC5BCXY.12BA174_clean.fastq.gz;ftp.sra.ebi.ac.uk/vol1/ERA990/ERA990583/fastq/CAN_AABBOSTB_2_2_HNMC5BCXY.12BA174_clean.fastq.gz</t>
  </si>
  <si>
    <t>ftp.sra.ebi.ac.uk/vol1/err/ERR209/005/ERR2098615</t>
  </si>
  <si>
    <t>ftp.sra.ebi.ac.uk/vol1/ERA990/ERA990583/fastq/BZZ_DKOSTB_2_1_HNMC5BCXY.12BA103_clean.fastq.gz;ftp.sra.ebi.ac.uk/vol1/ERA990/ERA990583/fastq/BZZ_DKOSTB_2_2_HNMC5BCXY.12BA103_clean.fastq.gz</t>
  </si>
  <si>
    <t>ftp.sra.ebi.ac.uk/vol1/err/ERR209/006/ERR2098616</t>
  </si>
  <si>
    <t>ftp.sra.ebi.ac.uk/vol1/ERA990/ERA990583/fastq/BZZ_DLOSTB_2_1_HNMC5BCXY.12BA115_clean.fastq.gz;ftp.sra.ebi.ac.uk/vol1/ERA990/ERA990583/fastq/BZZ_DLOSTB_2_2_HNMC5BCXY.12BA115_clean.fastq.gz</t>
  </si>
  <si>
    <t>ftp.sra.ebi.ac.uk/vol1/err/ERR209/007/ERR2098617</t>
  </si>
  <si>
    <t>ftp.sra.ebi.ac.uk/vol1/ERA990/ERA990583/fastq/BZZ_DMOSTB_2_1_HNMC5BCXY.12BA127_clean.fastq.gz;ftp.sra.ebi.ac.uk/vol1/ERA990/ERA990583/fastq/BZZ_DMOSTB_2_2_HNMC5BCXY.12BA127_clean.fastq.gz</t>
  </si>
  <si>
    <t>ftp.sra.ebi.ac.uk/vol1/err/ERR209/008/ERR2098618</t>
  </si>
  <si>
    <t>ftp.sra.ebi.ac.uk/vol1/ERA990/ERA990583/fastq/BZZ_DNOSTB_2_1_HNMC5BCXY.12BA139_clean.fastq.gz;ftp.sra.ebi.ac.uk/vol1/ERA990/ERA990583/fastq/BZZ_DNOSTB_2_2_HNMC5BCXY.12BA139_clean.fastq.gz</t>
  </si>
  <si>
    <t>ftp.sra.ebi.ac.uk/vol1/err/ERR209/009/ERR2098619</t>
  </si>
  <si>
    <t>ftp.sra.ebi.ac.uk/vol1/ERA990/ERA990583/fastq/BZZ_DOOSTB_2_1_HNMC5BCXY.12BA151_clean.fastq.gz;ftp.sra.ebi.ac.uk/vol1/ERA990/ERA990583/fastq/BZZ_DOOSTB_2_2_HNMC5BCXY.12BA151_clean.fastq.gz</t>
  </si>
  <si>
    <t>ftp.sra.ebi.ac.uk/vol1/err/ERR209/000/ERR2098620</t>
  </si>
  <si>
    <t>ftp.sra.ebi.ac.uk/vol1/ERA990/ERA990583/fastq/CAN_AABDOSTB_2_1_HNMC5BCXY.12BA175_clean.fastq.gz;ftp.sra.ebi.ac.uk/vol1/ERA990/ERA990583/fastq/CAN_AABDOSTB_2_2_HNMC5BCXY.12BA175_clean.fastq.gz</t>
  </si>
  <si>
    <t>ftp.sra.ebi.ac.uk/vol1/err/ERR209/001/ERR2098621</t>
  </si>
  <si>
    <t>ftp.sra.ebi.ac.uk/vol1/ERA990/ERA990583/fastq/CAN_AABEOSTB_2_1_HNMC5BCXY.12BA187_clean.fastq.gz;ftp.sra.ebi.ac.uk/vol1/ERA990/ERA990583/fastq/CAN_AABEOSTB_2_2_HNMC5BCXY.12BA187_clean.fastq.gz</t>
  </si>
  <si>
    <t>ftp.sra.ebi.ac.uk/vol1/err/ERR209/002/ERR2098622</t>
  </si>
  <si>
    <t>ftp.sra.ebi.ac.uk/vol1/ERA113/ERA1135333/fastq/CAA_DQOSDA_7_1_HLWYFBBXX.12BA097_clean.fastq.gz;ftp.sra.ebi.ac.uk/vol1/ERA113/ERA1135333/fastq/CAA_DQOSDA_7_2_HLWYFBBXX.12BA097_clean.fastq.gz</t>
  </si>
  <si>
    <t>ftp.sra.ebi.ac.uk/vol1/err/ERR219/003/ERR2196983</t>
  </si>
  <si>
    <t>ftp.sra.ebi.ac.uk/vol1/ERA113/ERA1135333/fastq/CAA_DROSDA_7_1_HLWYFBBXX.12BA098_clean.fastq.gz;ftp.sra.ebi.ac.uk/vol1/ERA113/ERA1135333/fastq/CAA_DROSDA_7_2_HLWYFBBXX.12BA098_clean.fastq.gz</t>
  </si>
  <si>
    <t>ftp.sra.ebi.ac.uk/vol1/err/ERR219/004/ERR2196984</t>
  </si>
  <si>
    <t>ftp.sra.ebi.ac.uk/vol1/ERA113/ERA1135333/fastq/CAA_DSOSDA_7_1_HLWYFBBXX.12BA099_clean.fastq.gz;ftp.sra.ebi.ac.uk/vol1/ERA113/ERA1135333/fastq/CAA_DSOSDA_7_2_HLWYFBBXX.12BA099_clean.fastq.gz</t>
  </si>
  <si>
    <t>ftp.sra.ebi.ac.uk/vol1/err/ERR219/005/ERR2196985</t>
  </si>
  <si>
    <t>ftp.sra.ebi.ac.uk/vol1/ERA113/ERA1135337/fastq/BZZ_DVOSTA_1_1_BBHJP.12BA050_clean.fastq.gz;ftp.sra.ebi.ac.uk/vol1/ERA113/ERA1135337/fastq/BZZ_DVOSTA_1_2_BBHJP.12BA050_clean.fastq.gz</t>
  </si>
  <si>
    <t>ftp.sra.ebi.ac.uk/vol1/err/ERR219/006/ERR2196986</t>
  </si>
  <si>
    <t>ftp.sra.ebi.ac.uk/vol1/ERA113/ERA1135337/fastq/BZZ_DWOSTA_1_1_BBHJP.12BA051_clean.fastq.gz;ftp.sra.ebi.ac.uk/vol1/ERA113/ERA1135337/fastq/BZZ_DWOSTA_1_2_BBHJP.12BA051_clean.fastq.gz</t>
  </si>
  <si>
    <t>ftp.sra.ebi.ac.uk/vol1/err/ERR219/007/ERR2196987</t>
  </si>
  <si>
    <t>ftp.sra.ebi.ac.uk/vol1/ERA113/ERA1135337/fastq/BZZ_DXOSTA_1_1_BBHJP.12BA052_clean.fastq.gz;ftp.sra.ebi.ac.uk/vol1/ERA113/ERA1135337/fastq/BZZ_DXOSTA_1_2_BBHJP.12BA052_clean.fastq.gz</t>
  </si>
  <si>
    <t>ftp.sra.ebi.ac.uk/vol1/err/ERR219/008/ERR2196988</t>
  </si>
  <si>
    <t>ftp.sra.ebi.ac.uk/vol1/ERA113/ERA1135337/fastq/BZZ_DSOSTA_1_1_B9T4V.12BA193_clean.fastq.gz;ftp.sra.ebi.ac.uk/vol1/ERA113/ERA1135337/fastq/BZZ_DSOSTA_1_2_B9T4V.12BA193_clean.fastq.gz</t>
  </si>
  <si>
    <t>ftp.sra.ebi.ac.uk/vol1/err/ERR219/009/ERR2196989</t>
  </si>
  <si>
    <t>ftp.sra.ebi.ac.uk/vol1/ERA113/ERA1135337/fastq/BZZ_DTOSTA_1_1_B9T4V.12BA205_clean.fastq.gz;ftp.sra.ebi.ac.uk/vol1/ERA113/ERA1135337/fastq/BZZ_DTOSTA_1_2_B9T4V.12BA205_clean.fastq.gz</t>
  </si>
  <si>
    <t>ftp.sra.ebi.ac.uk/vol1/err/ERR219/000/ERR2196990</t>
  </si>
  <si>
    <t>ftp.sra.ebi.ac.uk/vol1/ERA113/ERA1135337/fastq/BZZ_DUOSTA_1_1_B9T4V.12BA217_clean.fastq.gz;ftp.sra.ebi.ac.uk/vol1/ERA113/ERA1135337/fastq/BZZ_DUOSTA_1_2_B9T4V.12BA217_clean.fastq.gz</t>
  </si>
  <si>
    <t>ftp.sra.ebi.ac.uk/vol1/err/ERR219/001/ERR2196991</t>
  </si>
  <si>
    <t>ftp.sra.ebi.ac.uk/vol1/ERA113/ERA1135337/fastq/CAN_AADIOSTA_1_1_B9T4V.12BA241_clean.fastq.gz;ftp.sra.ebi.ac.uk/vol1/ERA113/ERA1135337/fastq/CAN_AADIOSTA_1_2_B9T4V.12BA241_clean.fastq.gz</t>
  </si>
  <si>
    <t>ftp.sra.ebi.ac.uk/vol1/err/ERR219/002/ERR2196992</t>
  </si>
  <si>
    <t>ftp.sra.ebi.ac.uk/vol1/ERA113/ERA1135337/fastq/CAN_AADJOSTA_1_1_B9T4V.12BA253_clean.fastq.gz;ftp.sra.ebi.ac.uk/vol1/ERA113/ERA1135337/fastq/CAN_AADJOSTA_1_2_B9T4V.12BA253_clean.fastq.gz</t>
  </si>
  <si>
    <t>ftp.sra.ebi.ac.uk/vol1/err/ERR219/003/ERR2196993</t>
  </si>
  <si>
    <t>ftp.sra.ebi.ac.uk/vol1/ERA113/ERA1135337/fastq/CAN_AADKOSTA_1_1_B9T4V.12BA265_clean.fastq.gz;ftp.sra.ebi.ac.uk/vol1/ERA113/ERA1135337/fastq/CAN_AADKOSTA_1_2_B9T4V.12BA265_clean.fastq.gz</t>
  </si>
  <si>
    <t>ftp.sra.ebi.ac.uk/vol1/err/ERR219/004/ERR2196994</t>
  </si>
  <si>
    <t>ftp.sra.ebi.ac.uk/vol1/ERA113/ERA1135337/fastq/CAN_AADLOSTA_1_1_B9T4V.12BA277_clean.fastq.gz;ftp.sra.ebi.ac.uk/vol1/ERA113/ERA1135337/fastq/CAN_AADLOSTA_1_2_B9T4V.12BA277_clean.fastq.gz</t>
  </si>
  <si>
    <t>ftp.sra.ebi.ac.uk/vol1/err/ERR219/005/ERR2196995</t>
  </si>
  <si>
    <t>MetaG sequencing</t>
  </si>
  <si>
    <t>18SV9 sequencing</t>
  </si>
  <si>
    <t>16SV4V5 sequencing     no sizing</t>
  </si>
  <si>
    <t>16SV4V5 sequencing sizing 500bp</t>
  </si>
  <si>
    <t>16SV4V5 sequencing sizing 400bp</t>
  </si>
  <si>
    <t>registered at PANGAEA+ Data Publisher for Earth and Environmental Science (www.pangaea.de)</t>
  </si>
  <si>
    <t>seq/ext</t>
  </si>
  <si>
    <t>initial</t>
  </si>
  <si>
    <t>final</t>
  </si>
  <si>
    <t>quantity</t>
  </si>
  <si>
    <t>sequences (nb)</t>
  </si>
  <si>
    <t>4x2.5L</t>
  </si>
  <si>
    <t>EMOSE_N010000368+EMOSE_N010000369</t>
  </si>
  <si>
    <t>S023+S&gt;3</t>
  </si>
  <si>
    <t>pool of 2 fractions from 1 filtration (=2 samples) after sequencing</t>
  </si>
  <si>
    <t>EMOSE_N010000401+EMOSE_N010000402</t>
  </si>
  <si>
    <t>EMOSE_N010000995+EMOSE_N010000408</t>
  </si>
  <si>
    <t>S&gt;3</t>
  </si>
  <si>
    <t>EMOSE_N010000372+EMOSE_N010000373</t>
  </si>
  <si>
    <t>S023+S320</t>
  </si>
  <si>
    <t>EMOSE_N010000405+EMOSE_N010000406</t>
  </si>
  <si>
    <t>EMOSE_N010000411+EMOSE_N010000412</t>
  </si>
  <si>
    <t>EMOSE_N010000372+EMOSE_N010000373+EMOSE_N010000386</t>
  </si>
  <si>
    <t>S023+S320+S20</t>
  </si>
  <si>
    <t>pool of 3 fractions from 1 filtration (=3 samples) after sequencing</t>
  </si>
  <si>
    <t>EMOSE_N010000405+EMOSE_N010000406+EMOSE_N010000384</t>
  </si>
  <si>
    <t>EMOSE_N010000411+EMOSE_N010000412+EMOSE_N010000383</t>
  </si>
  <si>
    <t>EMOSE_N010000340+EMOSE_N030000342</t>
  </si>
  <si>
    <t>EMOSE_N010000344+EMOSE_N010000345</t>
  </si>
  <si>
    <t>EMOSE_N010000346+EMOSE_N010000347</t>
  </si>
  <si>
    <t>EMOSE_N010000340+EMOSE_N030000342+EMOSE_N010000374</t>
  </si>
  <si>
    <t>EMOSE_N010000344+EMOSE_N010000345+EMOSE_N010000375</t>
  </si>
  <si>
    <t>EMOSE_N010000346+EMOSE_N010000347+EMOSE_N010000376</t>
  </si>
  <si>
    <t>EMOSE_N020000340+EMOSE_N020000342</t>
  </si>
  <si>
    <t>pool of 2 fractions from 5 filtrations (=10 samples) after sequencing*</t>
  </si>
  <si>
    <t>EMOSE_N020000340+EMOSE_N020000342+EMOSE_N020000374</t>
  </si>
  <si>
    <t>pool of 3 fractions from 5 filtrations (=15 samples) after sequencing*</t>
  </si>
  <si>
    <t>EMOSE_N040000340+EMOSE_N040000342</t>
  </si>
  <si>
    <t>pool of 2 fractions from 8 filtrations (=16 samples) after sequencing*</t>
  </si>
  <si>
    <t>EMOSE_N040000340+EMOSE_N040000342+EMOSE_N040000374</t>
  </si>
  <si>
    <t>pool of 3 fractions from _ filtrations (=é' samples) after sequencing*</t>
  </si>
  <si>
    <t>EMOSE_N030000829+EMOSE_N010000830</t>
  </si>
  <si>
    <t>pool of 2 fractions from 1 filtration (=2, well =3 samples) after sequencing</t>
  </si>
  <si>
    <t>EMOSE_N030000829+EMOSE_N010000830+EMOSE_N010000715</t>
  </si>
  <si>
    <t>pool of 3 fractions from &amp; filtrations (=3 samples) after sequencing*</t>
  </si>
  <si>
    <t>EMOSE_N020000684+EMOSE_N020000685</t>
  </si>
  <si>
    <t>pool of 2 fractions from 10 filtrations (=20 samples) after sequencing*</t>
  </si>
  <si>
    <t>EMOSE_N020000684+EMOSE_N020000685+EMOSE_N020000704</t>
  </si>
  <si>
    <t>pool of 3 fractions from 10 filtrations (=30 samples) after sequencing*</t>
  </si>
  <si>
    <t>summary</t>
  </si>
  <si>
    <t>D1_S02_1L-s_R01</t>
  </si>
  <si>
    <t>D1_S02_1L-s_R02</t>
  </si>
  <si>
    <t>D1_S02_1L-s_R03</t>
  </si>
  <si>
    <t>D1_S02_2.5L-s_R01.1</t>
  </si>
  <si>
    <t>D1_S02_2.5L-s_R01.2</t>
  </si>
  <si>
    <t>D1_S02_2.5L-s_R01.3</t>
  </si>
  <si>
    <t>D1_S02_10L-s_R01</t>
  </si>
  <si>
    <t>D1_S02_10L-s_R02</t>
  </si>
  <si>
    <t>D1_S02_10L-s_R03</t>
  </si>
  <si>
    <t>D1_S02_10L-m_R01</t>
  </si>
  <si>
    <t>D1_S02_10L-m_R02</t>
  </si>
  <si>
    <t>D1_S02_10L-m_R03</t>
  </si>
  <si>
    <t>D1_S023+S&gt;3_10L-mm_R01</t>
  </si>
  <si>
    <t>ERR2098379,ERR2098382</t>
  </si>
  <si>
    <t>ERR2098423+ERR2098426</t>
  </si>
  <si>
    <t>ERR2098471+ERR2098474</t>
  </si>
  <si>
    <t>ERR2098581+ERR2098584</t>
  </si>
  <si>
    <t>ERR2098528+ERR2098531</t>
  </si>
  <si>
    <t>D1_S023+S&gt;3_10L-mm_R02</t>
  </si>
  <si>
    <t>ERR2098380,ERR2098383</t>
  </si>
  <si>
    <t>ERR2098424+ERR2098427</t>
  </si>
  <si>
    <t>ERR2098472+ERR2098475</t>
  </si>
  <si>
    <t>ERR2098582+ERR2098585</t>
  </si>
  <si>
    <t>ERR2098529+ERR2098532</t>
  </si>
  <si>
    <t>D1_S023+S&gt;3_10L-mm_R03</t>
  </si>
  <si>
    <t>ERR2098381,ERR2098384</t>
  </si>
  <si>
    <t>ERR2098425+ERR2098428</t>
  </si>
  <si>
    <t>ERR2098473+ERR2098476</t>
  </si>
  <si>
    <t>ERR2098583+ERR2098586</t>
  </si>
  <si>
    <t>ERR2098530+ERR2098533</t>
  </si>
  <si>
    <t>D1_S023+S320_100L-mmm_R01</t>
  </si>
  <si>
    <t>ERR2098388,ERR2098391</t>
  </si>
  <si>
    <t>ERR2098432+ERR2098435</t>
  </si>
  <si>
    <t>ERR2098480+ERR2098483</t>
  </si>
  <si>
    <t>ERR2098590+ERR2098593</t>
  </si>
  <si>
    <t>ERR2098537+ERR2098540</t>
  </si>
  <si>
    <t>D1_S023+S320_100L-mmm_R02</t>
  </si>
  <si>
    <t>ERR2098389,ERR2098392</t>
  </si>
  <si>
    <t>ERR2098433+ERR2098436</t>
  </si>
  <si>
    <t>ERR2098481+ERR2098484</t>
  </si>
  <si>
    <t>ERR2098591+ERR2098594</t>
  </si>
  <si>
    <t>ERR2098538+ERR2098541</t>
  </si>
  <si>
    <t>D1_S023+S320_100L-mmm_R03</t>
  </si>
  <si>
    <t>ERR2098390,ERR2098393</t>
  </si>
  <si>
    <t>ERR2098434+ERR2098437</t>
  </si>
  <si>
    <t>ERR2098482+ERR2098485</t>
  </si>
  <si>
    <t>ERR2098592+ERR2098595</t>
  </si>
  <si>
    <t>ERR2098539+ERR2098542</t>
  </si>
  <si>
    <t>D1_S023+S320_100L-mmfm_R01</t>
  </si>
  <si>
    <t>ERR2098399,ERR2098403</t>
  </si>
  <si>
    <t>ERR2098443+ERR2098447</t>
  </si>
  <si>
    <t>ERR2098493+ERR2098497</t>
  </si>
  <si>
    <t>ERR2098601+ERR2098605</t>
  </si>
  <si>
    <t>ERR2098548+ERR2098552</t>
  </si>
  <si>
    <t>D1_S023+S320_100L-mmfm_R02</t>
  </si>
  <si>
    <t>ERR2098400,ERR2098404</t>
  </si>
  <si>
    <t>ERR2098444+ERR2098448</t>
  </si>
  <si>
    <t>ERR2098494+ERR2098498</t>
  </si>
  <si>
    <t>ERR2098602+ERR2098606</t>
  </si>
  <si>
    <t>ERR2098549+ERR2098553</t>
  </si>
  <si>
    <t>D1_S023+S320_100L-mmfm_R03</t>
  </si>
  <si>
    <t>ERR2098401,ERR2098405</t>
  </si>
  <si>
    <t>ERR2098445+ERR2098449</t>
  </si>
  <si>
    <t>ERR2098495+ERR2098500</t>
  </si>
  <si>
    <t>ERR2098603+ERR2098607</t>
  </si>
  <si>
    <t>ERR2098550+ERR2098554</t>
  </si>
  <si>
    <t>D1_S023+S320_496L-mmfm_R00</t>
  </si>
  <si>
    <t>ERR2098398,ERR2098402</t>
  </si>
  <si>
    <t>ERR2098442+ERR2098446</t>
  </si>
  <si>
    <t>ERR2098492+ERR2098496</t>
  </si>
  <si>
    <t>ERR2098600+ERR2098604</t>
  </si>
  <si>
    <t>ERR2098547+ERR2098551</t>
  </si>
  <si>
    <t>D1_S023+S320_716L-mmfm_R00</t>
  </si>
  <si>
    <t>ERR2196984,ERR2196985</t>
  </si>
  <si>
    <t>ERR2196987+ERR2196988</t>
  </si>
  <si>
    <t>ERR2196990+ERR2196991</t>
  </si>
  <si>
    <t>D2_S023+S320_100L-mmfm_R11</t>
  </si>
  <si>
    <t>ERR2098409,ERR2098411</t>
  </si>
  <si>
    <t>ERR2098453+ERR2098455</t>
  </si>
  <si>
    <t>ERR2098504+ERR2098506</t>
  </si>
  <si>
    <t>ERR2098611+ERR2098613</t>
  </si>
  <si>
    <t>ERR2098558+ERR2098560</t>
  </si>
  <si>
    <t>D2_S023+S320_1000L-mmfm_R00</t>
  </si>
  <si>
    <t>ERR2098408,ERR2098410</t>
  </si>
  <si>
    <t>ERR2098452+ERR2098454</t>
  </si>
  <si>
    <t>ERR2098503+ERR2098505</t>
  </si>
  <si>
    <t>ERR2098610+ERR2098612</t>
  </si>
  <si>
    <t>ERR2098557+ERR2098559</t>
  </si>
  <si>
    <t>D1_S023+S320+S20_60L-mmm_R01</t>
  </si>
  <si>
    <t>ERR2098388,ERR2098391,ERR2098385</t>
  </si>
  <si>
    <t>ERR2098432+ERR2098435+ERR2098429</t>
  </si>
  <si>
    <t>ERR2098480+ERR2098483+ERR2098477</t>
  </si>
  <si>
    <t>ERR2098590+ERR2098593+ERR2098587</t>
  </si>
  <si>
    <t>ERR2098537+ERR2098540+ERR2098534</t>
  </si>
  <si>
    <t>D1_S023+S320+S20_100L-mmm_R02</t>
  </si>
  <si>
    <t>ERR2098389,ERR2098392,ERR2098386</t>
  </si>
  <si>
    <t>ERR2098433+ERR2098436+ERR2098430</t>
  </si>
  <si>
    <t>ERR2098481+ERR2098484+ERR2098478</t>
  </si>
  <si>
    <t>ERR2098591+ERR2098594+ERR2098588</t>
  </si>
  <si>
    <t>ERR2098538+ERR2098541+ERR2098535</t>
  </si>
  <si>
    <t>D1_S023+S320+S20_60L-mmm_R03</t>
  </si>
  <si>
    <t>ERR2098390,ERR2098393,ERR2098387</t>
  </si>
  <si>
    <t>ERR2098434+ERR2098437+ERR2098431</t>
  </si>
  <si>
    <t>ERR2098482+ERR2098485+ERR2098479</t>
  </si>
  <si>
    <t>ERR2098592+ERR2098595+ERR2098589</t>
  </si>
  <si>
    <t>ERR2098539+ERR2098542+ERR2098536</t>
  </si>
  <si>
    <t>D1_S023+S320+S20_100L-mmfm_R01</t>
  </si>
  <si>
    <t>ERR2098399,ERR2098403,ERR2098395</t>
  </si>
  <si>
    <t>ERR2098443+ERR2098447+ERR2098439</t>
  </si>
  <si>
    <t>ERR2098493+ERR2098497+ERR2098488</t>
  </si>
  <si>
    <t>ERR2098601+ERR2098605+ERR2098597</t>
  </si>
  <si>
    <t>ERR2098548+ERR2098552+ERR2098544</t>
  </si>
  <si>
    <t>D1_S023+S320+S20_100L-mmfm_R02</t>
  </si>
  <si>
    <t>ERR2098400,ERR2098404,ERR2098396</t>
  </si>
  <si>
    <t>ERR2098444+ERR2098448+ERR2098440</t>
  </si>
  <si>
    <t>ERR2098494+ERR2098498+ERR2098490</t>
  </si>
  <si>
    <t>ERR2098602+ERR2098606+ERR2098598</t>
  </si>
  <si>
    <t>ERR2098549+ERR2098553+ERR2098545</t>
  </si>
  <si>
    <t>D1_S023+S320+S20_100L-mmfm_R03</t>
  </si>
  <si>
    <t>ERR2098401,ERR2098405,ERR2098397</t>
  </si>
  <si>
    <t>ERR2098445+ERR2098449+ERR2098441</t>
  </si>
  <si>
    <t>ERR2098495+ERR2098500+ERR2098491</t>
  </si>
  <si>
    <t>ERR2098603+ERR2098607+ERR2098599</t>
  </si>
  <si>
    <t>ERR2098550+ERR2098554+ERR2098546</t>
  </si>
  <si>
    <t>D1_S023+S320+S20_496L-mmfm_R00</t>
  </si>
  <si>
    <t>ERR2098398,ERR2098402,ERR2098394</t>
  </si>
  <si>
    <t>ERR2098442+ERR2098446+ERR2098438</t>
  </si>
  <si>
    <t>ERR2098492+ERR2098496+ERR2098486</t>
  </si>
  <si>
    <t>ERR2098600+ERR2098604+ERR2098596</t>
  </si>
  <si>
    <t>ERR2098547+ERR2098551+ERR2098543</t>
  </si>
  <si>
    <t>D1_S023+S320+S20_716L-mmfm_R00</t>
  </si>
  <si>
    <t>ERR2196984,ERR2196985,ERR2196983</t>
  </si>
  <si>
    <t>ERR2196987+ERR2196988+ERR2196986</t>
  </si>
  <si>
    <t>ERR2196990+ERR2196991+ERR2196989</t>
  </si>
  <si>
    <t>D2_S023+S320+S20_100L-mmfm_R11</t>
  </si>
  <si>
    <t>ERR2098409,ERR2098411,ERR2098407</t>
  </si>
  <si>
    <t>ERR2098453+ERR2098455+ERR2098451</t>
  </si>
  <si>
    <t>ERR2098504+ERR2098506+ERR2098502</t>
  </si>
  <si>
    <t>ERR2098611+ERR2098613+ERR2098609</t>
  </si>
  <si>
    <t>ERR2098558+ERR2098560+ERR2098556</t>
  </si>
  <si>
    <t>D2_S023+S320+S20_1000L-mmfm_R00</t>
  </si>
  <si>
    <t>ERR2098408,ERR2098410,ERR2098406</t>
  </si>
  <si>
    <t>ERR2098452+ERR2098454+ERR2098450</t>
  </si>
  <si>
    <t>ERR2098503+ERR2098505+ERR2098501</t>
  </si>
  <si>
    <t>ERR2098610+ERR2098612+ERR2098608</t>
  </si>
  <si>
    <t>ERR2098557+ERR2098559+ERR2098555</t>
  </si>
  <si>
    <t>D1_S023_10L-mm_R01</t>
  </si>
  <si>
    <t>D1_S023_10L-mm_R02</t>
  </si>
  <si>
    <t>D1_S023_10L-mm_R03</t>
  </si>
  <si>
    <t>D1_S023_60L-mmm_R01</t>
  </si>
  <si>
    <t>D1_S023_100L-mmm_R02</t>
  </si>
  <si>
    <t>D1_S023_60L-mmm_R03</t>
  </si>
  <si>
    <t>D1_S023_100L-mmfm_R01</t>
  </si>
  <si>
    <t>D1_S023_100L-mmfm_R02</t>
  </si>
  <si>
    <t>D1_S023_100L-mmfm_R03</t>
  </si>
  <si>
    <t>D1_S023_496L-mmfm_R00</t>
  </si>
  <si>
    <t>D1_S023_716L-mmfm_R00</t>
  </si>
  <si>
    <t>D2_S023_100L-mmfm_R11</t>
  </si>
  <si>
    <t>D2_S023_1000L-mmfm_R00</t>
  </si>
  <si>
    <t>D1_S&gt;3_10L-mm_R01</t>
  </si>
  <si>
    <t>D1_S&gt;3_10L-mm_R02</t>
  </si>
  <si>
    <t>D1_S&gt;3_10L-mm_R03</t>
  </si>
  <si>
    <t>D1_S320_60L-mmm_R01</t>
  </si>
  <si>
    <t>D1_S320_100L-mmm_R02</t>
  </si>
  <si>
    <t>D1_S320_60L-mmm_R03</t>
  </si>
  <si>
    <t>D1_S320_100L-mmfm_R01</t>
  </si>
  <si>
    <t>D1_S320_100L-mmfm_R02</t>
  </si>
  <si>
    <t>D1_S320_100L-mmfm_R03</t>
  </si>
  <si>
    <t>D1_S320_496L-mmfm_R00</t>
  </si>
  <si>
    <t>D1_S320_716L-mmfm_R00</t>
  </si>
  <si>
    <t>D2_S320_100L-mmfm_R11</t>
  </si>
  <si>
    <t>D2_S320_1000L-mmfm_R00</t>
  </si>
  <si>
    <t>D1_S20_60L-mmm_R01</t>
  </si>
  <si>
    <t>D1_S20_100L-mmm_R02</t>
  </si>
  <si>
    <t>D1_S20_60L-mmm_R03</t>
  </si>
  <si>
    <t>D1_S20_100L-mmfm_R01</t>
  </si>
  <si>
    <t>D1_S20_100L-mmfm_R02</t>
  </si>
  <si>
    <t>D1_S20_100L-mmfm_R03</t>
  </si>
  <si>
    <t>D1_S20_496L-mmfm_R00</t>
  </si>
  <si>
    <t>D1_S20_776L-mmfm_R00</t>
  </si>
  <si>
    <t>D2_S20_100L-mmfm_R11</t>
  </si>
  <si>
    <t>D2_S20_1000L-mmfm_R00</t>
  </si>
  <si>
    <t>Biosamples</t>
  </si>
  <si>
    <t>SAMEA#</t>
  </si>
  <si>
    <t>ERS#</t>
  </si>
  <si>
    <t>s=sterivex, m=membrane, f=filtrate step</t>
  </si>
  <si>
    <t>SAMEA104212375+SAMEA104212378</t>
  </si>
  <si>
    <t>ERS1871393+ERS1871396</t>
  </si>
  <si>
    <t>ERR2098379+ERR2098382</t>
  </si>
  <si>
    <t>SAMEA104212376+SAMEA104212379</t>
  </si>
  <si>
    <t>ERS1871394+ERS1871397</t>
  </si>
  <si>
    <t>ERR2098380+ERR2098383</t>
  </si>
  <si>
    <t>SAMEA104212377+SAMEA104212380</t>
  </si>
  <si>
    <t>ERS1871395+ERS1871398</t>
  </si>
  <si>
    <t>ERR2098381+ERR2098384</t>
  </si>
  <si>
    <t>SAMEA104212386+SAMEA104212389</t>
  </si>
  <si>
    <t>ERS1871404+ERS1871407</t>
  </si>
  <si>
    <t>ERR2098388+ERR2098391</t>
  </si>
  <si>
    <t>SAMEA104212387+SAMEA104212390</t>
  </si>
  <si>
    <t>ERS1871405+ERS1871408</t>
  </si>
  <si>
    <t>ERR2098389+ERR2098392</t>
  </si>
  <si>
    <t>SAMEA104212388+SAMEA104212391</t>
  </si>
  <si>
    <t>ERS1871406+ERS1871409</t>
  </si>
  <si>
    <t>ERR2098390+ERR2098393</t>
  </si>
  <si>
    <t>SAMEA104212399+SAMEA104212405</t>
  </si>
  <si>
    <t>ERS1871417+ERS1871423</t>
  </si>
  <si>
    <t>ERR2098399+ERR2098403</t>
  </si>
  <si>
    <t>SAMEA104212400+SAMEA104212408</t>
  </si>
  <si>
    <t>ERS1871418+ERS1871426</t>
  </si>
  <si>
    <t>ERR2098400+ERR2098404</t>
  </si>
  <si>
    <t>SAMEA104212401+SAMEA104212409</t>
  </si>
  <si>
    <t>ERS1871419+ERS1871427</t>
  </si>
  <si>
    <t>ERR2098401+ERR2098405</t>
  </si>
  <si>
    <t>SAMEA104212398+SAMEA104212404</t>
  </si>
  <si>
    <t>ERS1871416+ERS1871422</t>
  </si>
  <si>
    <t>ERR2098398+ERR2098402</t>
  </si>
  <si>
    <t>SAMEA104371222+SAMEA104371223</t>
  </si>
  <si>
    <t>ERS1996200+ERS1996201</t>
  </si>
  <si>
    <t>ERR2196984+ERR2196985</t>
  </si>
  <si>
    <t>SAMEA104212439+SAMEA104212453</t>
  </si>
  <si>
    <t>ERS1871457+ERS1871471</t>
  </si>
  <si>
    <t>ERR2098409+ERR2098411</t>
  </si>
  <si>
    <t>SAMEA104212425+SAMEA104212442</t>
  </si>
  <si>
    <t>ERS1871443+ERS1871460</t>
  </si>
  <si>
    <t>ERR2098408+ERR2098410</t>
  </si>
  <si>
    <t>SAMEA104212386+SAMEA104212389+SAMEA104212383</t>
  </si>
  <si>
    <t>ERS1871404+ERS1871407+ERS1871401</t>
  </si>
  <si>
    <t>ERR2098388+ERR2098391+ERR2098385</t>
  </si>
  <si>
    <t>SAMEA104212387+SAMEA104212390+SAMEA104212384</t>
  </si>
  <si>
    <t>ERS1871405+ERS1871408+ERS1871402</t>
  </si>
  <si>
    <t>ERR2098389+ERR2098392+ERR2098386</t>
  </si>
  <si>
    <t>SAMEA104212388+SAMEA104212391+SAMEA104212385</t>
  </si>
  <si>
    <t>ERS1871406+ERS1871409+ERS1871403</t>
  </si>
  <si>
    <t>ERR2098390+ERR2098393+ERR2098387</t>
  </si>
  <si>
    <t>SAMEA104212399+SAMEA104212405+SAMEA104212393</t>
  </si>
  <si>
    <t>ERS1871417+ERS1871423+ERS1871411</t>
  </si>
  <si>
    <t>ERR2098399+ERR2098403+ERR2098395</t>
  </si>
  <si>
    <t>SAMEA104212400+SAMEA104212408+SAMEA104212394</t>
  </si>
  <si>
    <t>ERS1871418+ERS1871426+ERS1871412</t>
  </si>
  <si>
    <t>ERR2098400+ERR2098404+ERR2098396</t>
  </si>
  <si>
    <t>SAMEA104212401+SAMEA104212409+SAMEA104212395</t>
  </si>
  <si>
    <t>ERS1871419+ERS1871427+ERS1871413</t>
  </si>
  <si>
    <t>ERR2098401+ERR2098405+ERR2098397</t>
  </si>
  <si>
    <t>SAMEA104212398+SAMEA104212404+SAMEA104212392</t>
  </si>
  <si>
    <t>ERS1871416+ERS1871422+ERS1871410</t>
  </si>
  <si>
    <t>ERR2098398+ERR2098402+ERR2098394</t>
  </si>
  <si>
    <t>SAMEA104371222+SAMEA104371223+SAMEA104371221</t>
  </si>
  <si>
    <t>ERS1996200+ERS1996201+ERS1996199</t>
  </si>
  <si>
    <t>ERR2196984+ERR2196985+ERR2196983</t>
  </si>
  <si>
    <t>SAMEA104212439+SAMEA104212453+SAMEA104212423</t>
  </si>
  <si>
    <t>ERS1871457+ERS1871471+ERS1871441</t>
  </si>
  <si>
    <t>ERR2098409+ERR2098411+ERR2098407</t>
  </si>
  <si>
    <t>SAMEA104212425+SAMEA104212442+SAMEA104212412</t>
  </si>
  <si>
    <t>ERS1871443+ERS1871460+ERS1871430</t>
  </si>
  <si>
    <t>ERR2098408+ERR2098410+ERR2098406</t>
  </si>
</sst>
</file>

<file path=xl/styles.xml><?xml version="1.0" encoding="utf-8"?>
<styleSheet xmlns="http://schemas.openxmlformats.org/spreadsheetml/2006/main" xmlns:x14ac="http://schemas.microsoft.com/office/spreadsheetml/2009/9/ac" xmlns:mc="http://schemas.openxmlformats.org/markup-compatibility/2006">
  <numFmts count="6">
    <numFmt numFmtId="164" formatCode="H:MM"/>
    <numFmt numFmtId="165" formatCode="MM/DD/YYYY"/>
    <numFmt numFmtId="166" formatCode="#,##0.000"/>
    <numFmt numFmtId="167" formatCode="0.0E+00"/>
    <numFmt numFmtId="168" formatCode="0.0%"/>
    <numFmt numFmtId="169" formatCode="0.0"/>
  </numFmts>
  <fonts count="43">
    <font>
      <sz val="11.0"/>
      <color rgb="FF000000"/>
      <name val="Calibri"/>
    </font>
    <font>
      <b/>
      <u/>
      <sz val="14.0"/>
      <color rgb="FF000000"/>
      <name val="Arial"/>
    </font>
    <font>
      <sz val="14.0"/>
      <color theme="1"/>
      <name val="Cambria"/>
    </font>
    <font>
      <b/>
      <sz val="14.0"/>
      <color rgb="FFCC0000"/>
      <name val="Arial"/>
    </font>
    <font>
      <sz val="11.0"/>
      <color theme="1"/>
      <name val="Cambria"/>
    </font>
    <font>
      <b/>
      <sz val="14.0"/>
      <color rgb="FF00B050"/>
      <name val="Arial"/>
    </font>
    <font>
      <sz val="11.0"/>
      <color rgb="FF00B050"/>
      <name val="Cambria"/>
    </font>
    <font>
      <b/>
      <sz val="14.0"/>
      <color rgb="FF0000FF"/>
      <name val="Arial"/>
    </font>
    <font>
      <sz val="11.0"/>
      <color rgb="FF0000FF"/>
      <name val="Cambria"/>
    </font>
    <font>
      <b/>
      <sz val="11.0"/>
      <color rgb="FF000000"/>
      <name val="Calibri"/>
    </font>
    <font>
      <u/>
      <sz val="11.0"/>
      <color rgb="FF0563C1"/>
      <name val="Calibri"/>
    </font>
    <font>
      <u/>
      <sz val="11.0"/>
      <color rgb="FF0563C1"/>
      <name val="Calibri"/>
    </font>
    <font>
      <b/>
      <sz val="11.0"/>
      <color theme="1"/>
      <name val="Calibri"/>
    </font>
    <font>
      <b/>
      <sz val="11.0"/>
      <color rgb="FF0000FF"/>
      <name val="Calibri"/>
    </font>
    <font>
      <b/>
      <u/>
      <sz val="11.0"/>
      <color rgb="FF0000FF"/>
      <name val="Calibri"/>
    </font>
    <font>
      <sz val="11.0"/>
      <color rgb="FF0000FF"/>
      <name val="Calibri"/>
    </font>
    <font>
      <sz val="11.0"/>
      <color theme="1"/>
      <name val="Calibri"/>
    </font>
    <font>
      <sz val="11.0"/>
      <color rgb="FF00B050"/>
      <name val="Calibri"/>
    </font>
    <font>
      <sz val="11.0"/>
      <color rgb="FF0070C0"/>
      <name val="Calibri"/>
    </font>
    <font>
      <sz val="11.0"/>
      <color rgb="FFCC0000"/>
      <name val="Calibri"/>
    </font>
    <font>
      <sz val="11.0"/>
      <color rgb="FF000000"/>
      <name val="Cambria"/>
    </font>
    <font>
      <sz val="11.0"/>
      <color rgb="FFB7B7B7"/>
      <name val="Calibri"/>
    </font>
    <font>
      <sz val="11.0"/>
      <color rgb="FFB7B7B7"/>
      <name val="Cambria"/>
    </font>
    <font>
      <sz val="11.0"/>
      <color rgb="FFD9D9D9"/>
      <name val="Calibri"/>
    </font>
    <font>
      <sz val="11.0"/>
      <color rgb="FFD9D9D9"/>
      <name val="Cambria"/>
    </font>
    <font>
      <sz val="11.0"/>
      <color rgb="FFCCCCCC"/>
      <name val="Calibri"/>
    </font>
    <font>
      <sz val="11.0"/>
      <color rgb="FFCCCCCC"/>
      <name val="Cambria"/>
    </font>
    <font>
      <b/>
      <sz val="11.0"/>
      <color theme="1"/>
      <name val="Cambria"/>
    </font>
    <font>
      <b/>
      <sz val="11.0"/>
      <color rgb="FFCC0000"/>
      <name val="Calibri"/>
    </font>
    <font>
      <b/>
      <sz val="11.0"/>
      <color rgb="FFCC0000"/>
      <name val="Cambria"/>
    </font>
    <font>
      <sz val="11.0"/>
      <color rgb="FFCC0000"/>
      <name val="Cambria"/>
    </font>
    <font>
      <sz val="11.0"/>
      <color rgb="FFCC0000"/>
      <name val="Inconsolata"/>
    </font>
    <font>
      <sz val="11.0"/>
      <color rgb="FF000000"/>
      <name val="Inconsolata"/>
    </font>
    <font>
      <u/>
      <sz val="11.0"/>
      <color rgb="FF000000"/>
      <name val="Calibri"/>
    </font>
    <font>
      <b/>
      <sz val="11.0"/>
      <color rgb="FFFF0000"/>
      <name val="Calibri"/>
    </font>
    <font>
      <sz val="11.0"/>
      <color rgb="FFFF0000"/>
      <name val="Calibri"/>
    </font>
    <font>
      <strike/>
      <sz val="11.0"/>
      <color rgb="FF000000"/>
      <name val="Calibri"/>
    </font>
    <font>
      <strike/>
      <sz val="11.0"/>
      <color rgb="FF0000FF"/>
      <name val="Calibri"/>
    </font>
    <font>
      <strike/>
      <sz val="11.0"/>
      <color rgb="FFCC0000"/>
      <name val="Calibri"/>
    </font>
    <font>
      <strike/>
      <sz val="11.0"/>
      <color theme="1"/>
      <name val="Cambria"/>
    </font>
    <font>
      <b/>
      <strike/>
      <sz val="11.0"/>
      <color rgb="FFFF0000"/>
      <name val="Calibri"/>
    </font>
    <font>
      <strike/>
      <sz val="11.0"/>
      <color rgb="FFFF0000"/>
      <name val="Calibri"/>
    </font>
    <font>
      <sz val="12.0"/>
      <color rgb="FF000000"/>
      <name val="Calibri"/>
    </font>
  </fonts>
  <fills count="14">
    <fill>
      <patternFill patternType="none"/>
    </fill>
    <fill>
      <patternFill patternType="lightGray"/>
    </fill>
    <fill>
      <patternFill patternType="solid">
        <fgColor rgb="FFFFFFFF"/>
        <bgColor rgb="FFFFFFFF"/>
      </patternFill>
    </fill>
    <fill>
      <patternFill patternType="solid">
        <fgColor rgb="FFD9E2F3"/>
        <bgColor rgb="FFD9E2F3"/>
      </patternFill>
    </fill>
    <fill>
      <patternFill patternType="solid">
        <fgColor rgb="FFE2EFD9"/>
        <bgColor rgb="FFE2EFD9"/>
      </patternFill>
    </fill>
    <fill>
      <patternFill patternType="solid">
        <fgColor rgb="FFFEF2CB"/>
        <bgColor rgb="FFFEF2CB"/>
      </patternFill>
    </fill>
    <fill>
      <patternFill patternType="solid">
        <fgColor rgb="FFFEC7BE"/>
        <bgColor rgb="FFFEC7BE"/>
      </patternFill>
    </fill>
    <fill>
      <patternFill patternType="solid">
        <fgColor rgb="FFFBE4D5"/>
        <bgColor rgb="FFFBE4D5"/>
      </patternFill>
    </fill>
    <fill>
      <patternFill patternType="solid">
        <fgColor rgb="FFFFF2CC"/>
        <bgColor rgb="FFFFF2CC"/>
      </patternFill>
    </fill>
    <fill>
      <patternFill patternType="solid">
        <fgColor rgb="FF00FFFF"/>
        <bgColor rgb="FF00FFFF"/>
      </patternFill>
    </fill>
    <fill>
      <patternFill patternType="solid">
        <fgColor rgb="FFFFFF00"/>
        <bgColor rgb="FFFFFF00"/>
      </patternFill>
    </fill>
    <fill>
      <patternFill patternType="solid">
        <fgColor rgb="FFCFE2F3"/>
        <bgColor rgb="FFCFE2F3"/>
      </patternFill>
    </fill>
    <fill>
      <patternFill patternType="solid">
        <fgColor rgb="FFFCE5CD"/>
        <bgColor rgb="FFFCE5CD"/>
      </patternFill>
    </fill>
    <fill>
      <patternFill patternType="solid">
        <fgColor rgb="FF9FC5E8"/>
        <bgColor rgb="FF9FC5E8"/>
      </patternFill>
    </fill>
  </fills>
  <borders count="2">
    <border/>
    <border>
      <left/>
      <right/>
      <top/>
      <bottom/>
    </border>
  </borders>
  <cellStyleXfs count="1">
    <xf borderId="0" fillId="0" fontId="0" numFmtId="0" applyAlignment="1" applyFont="1"/>
  </cellStyleXfs>
  <cellXfs count="540">
    <xf borderId="0" fillId="0" fontId="0" numFmtId="0" xfId="0" applyAlignment="1" applyFont="1">
      <alignment readingOrder="0" shrinkToFit="0" vertical="bottom" wrapText="0"/>
    </xf>
    <xf borderId="0" fillId="0" fontId="1" numFmtId="0" xfId="0" applyAlignment="1" applyFont="1">
      <alignment shrinkToFit="0" vertical="bottom" wrapText="1"/>
    </xf>
    <xf borderId="0" fillId="0" fontId="2" numFmtId="0" xfId="0" applyAlignment="1" applyFont="1">
      <alignment shrinkToFit="0" vertical="bottom" wrapText="1"/>
    </xf>
    <xf borderId="1" fillId="2" fontId="3" numFmtId="0" xfId="0" applyAlignment="1" applyBorder="1" applyFill="1" applyFont="1">
      <alignment shrinkToFit="0" vertical="top" wrapText="1"/>
    </xf>
    <xf borderId="0" fillId="0" fontId="4" numFmtId="0" xfId="0" applyAlignment="1" applyFont="1">
      <alignment shrinkToFit="0" vertical="top" wrapText="0"/>
    </xf>
    <xf borderId="1" fillId="2" fontId="5" numFmtId="0" xfId="0" applyAlignment="1" applyBorder="1" applyFont="1">
      <alignment shrinkToFit="0" vertical="top" wrapText="1"/>
    </xf>
    <xf borderId="0" fillId="0" fontId="6" numFmtId="0" xfId="0" applyAlignment="1" applyFont="1">
      <alignment shrinkToFit="0" vertical="top" wrapText="0"/>
    </xf>
    <xf borderId="1" fillId="2" fontId="7" numFmtId="0" xfId="0" applyAlignment="1" applyBorder="1" applyFont="1">
      <alignment shrinkToFit="0" vertical="top" wrapText="1"/>
    </xf>
    <xf borderId="0" fillId="0" fontId="8" numFmtId="0" xfId="0" applyAlignment="1" applyFont="1">
      <alignment shrinkToFit="0" vertical="bottom" wrapText="0"/>
    </xf>
    <xf borderId="0" fillId="0" fontId="0" numFmtId="0" xfId="0" applyAlignment="1" applyFont="1">
      <alignment horizontal="left" shrinkToFit="0" vertical="top" wrapText="1"/>
    </xf>
    <xf borderId="0" fillId="0" fontId="0" numFmtId="0" xfId="0" applyAlignment="1" applyFont="1">
      <alignment shrinkToFit="0" vertical="bottom" wrapText="0"/>
    </xf>
    <xf borderId="0" fillId="0" fontId="9" numFmtId="0" xfId="0" applyAlignment="1" applyFont="1">
      <alignment shrinkToFit="0" vertical="bottom" wrapText="0"/>
    </xf>
    <xf borderId="1" fillId="3" fontId="0" numFmtId="0" xfId="0" applyAlignment="1" applyBorder="1" applyFill="1" applyFont="1">
      <alignment shrinkToFit="0" vertical="bottom" wrapText="0"/>
    </xf>
    <xf borderId="1" fillId="3" fontId="0" numFmtId="0" xfId="0" applyAlignment="1" applyBorder="1" applyFont="1">
      <alignment horizontal="left" shrinkToFit="0" vertical="top" wrapText="0"/>
    </xf>
    <xf borderId="1" fillId="3" fontId="0" numFmtId="164" xfId="0" applyAlignment="1" applyBorder="1" applyFont="1" applyNumberFormat="1">
      <alignment shrinkToFit="0" vertical="bottom" wrapText="0"/>
    </xf>
    <xf borderId="1" fillId="3" fontId="9" numFmtId="0" xfId="0" applyAlignment="1" applyBorder="1" applyFont="1">
      <alignment shrinkToFit="0" vertical="bottom" wrapText="0"/>
    </xf>
    <xf borderId="1" fillId="3" fontId="9" numFmtId="164" xfId="0" applyAlignment="1" applyBorder="1" applyFont="1" applyNumberFormat="1">
      <alignment shrinkToFit="0" vertical="bottom" wrapText="0"/>
    </xf>
    <xf borderId="1" fillId="3" fontId="10" numFmtId="0" xfId="0" applyAlignment="1" applyBorder="1" applyFont="1">
      <alignment shrinkToFit="0" vertical="bottom" wrapText="0"/>
    </xf>
    <xf borderId="1" fillId="4" fontId="0" numFmtId="0" xfId="0" applyAlignment="1" applyBorder="1" applyFill="1" applyFont="1">
      <alignment shrinkToFit="0" vertical="bottom" wrapText="0"/>
    </xf>
    <xf borderId="1" fillId="4" fontId="0" numFmtId="0" xfId="0" applyAlignment="1" applyBorder="1" applyFont="1">
      <alignment horizontal="left" shrinkToFit="0" vertical="top" wrapText="0"/>
    </xf>
    <xf borderId="1" fillId="4" fontId="0" numFmtId="164" xfId="0" applyAlignment="1" applyBorder="1" applyFont="1" applyNumberFormat="1">
      <alignment shrinkToFit="0" vertical="bottom" wrapText="0"/>
    </xf>
    <xf borderId="1" fillId="4" fontId="9" numFmtId="0" xfId="0" applyAlignment="1" applyBorder="1" applyFont="1">
      <alignment shrinkToFit="0" vertical="bottom" wrapText="0"/>
    </xf>
    <xf borderId="1" fillId="5" fontId="0" numFmtId="0" xfId="0" applyAlignment="1" applyBorder="1" applyFill="1" applyFont="1">
      <alignment shrinkToFit="0" vertical="bottom" wrapText="0"/>
    </xf>
    <xf borderId="1" fillId="5" fontId="0" numFmtId="0" xfId="0" applyAlignment="1" applyBorder="1" applyFont="1">
      <alignment horizontal="left" shrinkToFit="0" vertical="top" wrapText="0"/>
    </xf>
    <xf borderId="1" fillId="5" fontId="0" numFmtId="164" xfId="0" applyAlignment="1" applyBorder="1" applyFont="1" applyNumberFormat="1">
      <alignment shrinkToFit="0" vertical="bottom" wrapText="0"/>
    </xf>
    <xf borderId="1" fillId="5" fontId="11" numFmtId="0" xfId="0" applyAlignment="1" applyBorder="1" applyFont="1">
      <alignment shrinkToFit="0" vertical="bottom" wrapText="0"/>
    </xf>
    <xf borderId="0" fillId="0" fontId="0" numFmtId="0" xfId="0" applyAlignment="1" applyFont="1">
      <alignment horizontal="left" shrinkToFit="0" vertical="top" wrapText="0"/>
    </xf>
    <xf borderId="0" fillId="0" fontId="0" numFmtId="164" xfId="0" applyAlignment="1" applyFont="1" applyNumberFormat="1">
      <alignment shrinkToFit="0" vertical="bottom" wrapText="0"/>
    </xf>
    <xf borderId="1" fillId="6" fontId="9" numFmtId="0" xfId="0" applyAlignment="1" applyBorder="1" applyFill="1" applyFont="1">
      <alignment shrinkToFit="0" vertical="bottom" wrapText="0"/>
    </xf>
    <xf borderId="1" fillId="6" fontId="9" numFmtId="0" xfId="0" applyAlignment="1" applyBorder="1" applyFont="1">
      <alignment horizontal="left" shrinkToFit="0" vertical="top" wrapText="0"/>
    </xf>
    <xf borderId="1" fillId="6" fontId="0" numFmtId="0" xfId="0" applyAlignment="1" applyBorder="1" applyFont="1">
      <alignment shrinkToFit="0" vertical="bottom" wrapText="0"/>
    </xf>
    <xf borderId="1" fillId="6" fontId="9" numFmtId="164" xfId="0" applyAlignment="1" applyBorder="1" applyFont="1" applyNumberFormat="1">
      <alignment shrinkToFit="0" vertical="bottom" wrapText="0"/>
    </xf>
    <xf borderId="1" fillId="4" fontId="9" numFmtId="0" xfId="0" applyAlignment="1" applyBorder="1" applyFont="1">
      <alignment horizontal="left" shrinkToFit="0" vertical="top" wrapText="0"/>
    </xf>
    <xf borderId="1" fillId="4" fontId="9" numFmtId="164" xfId="0" applyAlignment="1" applyBorder="1" applyFont="1" applyNumberFormat="1">
      <alignment shrinkToFit="0" vertical="bottom" wrapText="0"/>
    </xf>
    <xf borderId="1" fillId="5" fontId="9" numFmtId="0" xfId="0" applyAlignment="1" applyBorder="1" applyFont="1">
      <alignment shrinkToFit="0" vertical="bottom" wrapText="0"/>
    </xf>
    <xf borderId="1" fillId="5" fontId="9" numFmtId="0" xfId="0" applyAlignment="1" applyBorder="1" applyFont="1">
      <alignment horizontal="left" shrinkToFit="0" vertical="top" wrapText="0"/>
    </xf>
    <xf borderId="1" fillId="5" fontId="9" numFmtId="164" xfId="0" applyAlignment="1" applyBorder="1" applyFont="1" applyNumberFormat="1">
      <alignment shrinkToFit="0" vertical="bottom" wrapText="0"/>
    </xf>
    <xf borderId="1" fillId="6" fontId="0" numFmtId="1" xfId="0" applyAlignment="1" applyBorder="1" applyFont="1" applyNumberFormat="1">
      <alignment shrinkToFit="0" vertical="bottom" wrapText="0"/>
    </xf>
    <xf borderId="1" fillId="6" fontId="0" numFmtId="1" xfId="0" applyAlignment="1" applyBorder="1" applyFont="1" applyNumberFormat="1">
      <alignment horizontal="left" shrinkToFit="0" vertical="top" wrapText="0"/>
    </xf>
    <xf borderId="1" fillId="6" fontId="0" numFmtId="1" xfId="0" applyAlignment="1" applyBorder="1" applyFont="1" applyNumberFormat="1">
      <alignment horizontal="right" shrinkToFit="0" vertical="bottom" wrapText="0"/>
    </xf>
    <xf borderId="1" fillId="6" fontId="0" numFmtId="164" xfId="0" applyAlignment="1" applyBorder="1" applyFont="1" applyNumberFormat="1">
      <alignment shrinkToFit="0" vertical="bottom" wrapText="0"/>
    </xf>
    <xf borderId="1" fillId="6" fontId="0" numFmtId="0" xfId="0" applyAlignment="1" applyBorder="1" applyFont="1">
      <alignment horizontal="left" shrinkToFit="0" vertical="top" wrapText="0"/>
    </xf>
    <xf borderId="1" fillId="7" fontId="0" numFmtId="0" xfId="0" applyAlignment="1" applyBorder="1" applyFill="1" applyFont="1">
      <alignment shrinkToFit="0" vertical="bottom" wrapText="0"/>
    </xf>
    <xf borderId="1" fillId="7" fontId="0" numFmtId="0" xfId="0" applyAlignment="1" applyBorder="1" applyFont="1">
      <alignment horizontal="left" shrinkToFit="0" vertical="top" wrapText="0"/>
    </xf>
    <xf borderId="1" fillId="7" fontId="0" numFmtId="164" xfId="0" applyAlignment="1" applyBorder="1" applyFont="1" applyNumberFormat="1">
      <alignment shrinkToFit="0" vertical="bottom" wrapText="0"/>
    </xf>
    <xf borderId="0" fillId="0" fontId="12" numFmtId="0" xfId="0" applyAlignment="1" applyFont="1">
      <alignment horizontal="left" shrinkToFit="0" vertical="bottom" wrapText="0"/>
    </xf>
    <xf borderId="0" fillId="0" fontId="13" numFmtId="0" xfId="0" applyAlignment="1" applyFont="1">
      <alignment horizontal="left" shrinkToFit="0" vertical="bottom" wrapText="0"/>
    </xf>
    <xf borderId="0" fillId="0" fontId="9" numFmtId="0" xfId="0" applyAlignment="1" applyFont="1">
      <alignment horizontal="left" shrinkToFit="0" vertical="bottom" wrapText="0"/>
    </xf>
    <xf borderId="0" fillId="0" fontId="14" numFmtId="0" xfId="0" applyAlignment="1" applyFont="1">
      <alignment horizontal="left" shrinkToFit="0" vertical="bottom" wrapText="0"/>
    </xf>
    <xf borderId="0" fillId="0" fontId="15" numFmtId="0" xfId="0" applyAlignment="1" applyFont="1">
      <alignment shrinkToFit="0" vertical="bottom" wrapText="0"/>
    </xf>
    <xf borderId="0" fillId="0" fontId="16" numFmtId="0" xfId="0" applyAlignment="1" applyFont="1">
      <alignment shrinkToFit="0" vertical="bottom" wrapText="0"/>
    </xf>
    <xf borderId="1" fillId="3" fontId="0" numFmtId="0" xfId="0" applyAlignment="1" applyBorder="1" applyFont="1">
      <alignment horizontal="right" shrinkToFit="0" vertical="bottom" wrapText="0"/>
    </xf>
    <xf borderId="1" fillId="3" fontId="0" numFmtId="0" xfId="0" applyAlignment="1" applyBorder="1" applyFont="1">
      <alignment horizontal="right" shrinkToFit="0" vertical="top" wrapText="0"/>
    </xf>
    <xf borderId="1" fillId="3" fontId="15" numFmtId="11" xfId="0" applyAlignment="1" applyBorder="1" applyFont="1" applyNumberFormat="1">
      <alignment horizontal="right" shrinkToFit="0" vertical="bottom" wrapText="0"/>
    </xf>
    <xf borderId="1" fillId="3" fontId="0" numFmtId="11" xfId="0" applyAlignment="1" applyBorder="1" applyFont="1" applyNumberFormat="1">
      <alignment horizontal="right" shrinkToFit="0" vertical="bottom" wrapText="0"/>
    </xf>
    <xf borderId="1" fillId="3" fontId="16" numFmtId="11" xfId="0" applyAlignment="1" applyBorder="1" applyFont="1" applyNumberFormat="1">
      <alignment horizontal="right" shrinkToFit="0" vertical="bottom" wrapText="0"/>
    </xf>
    <xf borderId="1" fillId="3" fontId="9" numFmtId="0" xfId="0" applyAlignment="1" applyBorder="1" applyFont="1">
      <alignment horizontal="right" shrinkToFit="0" vertical="bottom" wrapText="0"/>
    </xf>
    <xf borderId="1" fillId="3" fontId="13" numFmtId="11" xfId="0" applyAlignment="1" applyBorder="1" applyFont="1" applyNumberFormat="1">
      <alignment horizontal="right" shrinkToFit="0" vertical="bottom" wrapText="0"/>
    </xf>
    <xf borderId="1" fillId="3" fontId="9" numFmtId="11" xfId="0" applyAlignment="1" applyBorder="1" applyFont="1" applyNumberFormat="1">
      <alignment horizontal="right" shrinkToFit="0" vertical="bottom" wrapText="0"/>
    </xf>
    <xf borderId="1" fillId="3" fontId="12" numFmtId="11" xfId="0" applyAlignment="1" applyBorder="1" applyFont="1" applyNumberFormat="1">
      <alignment horizontal="right" shrinkToFit="0" vertical="bottom" wrapText="0"/>
    </xf>
    <xf borderId="1" fillId="4" fontId="0" numFmtId="0" xfId="0" applyAlignment="1" applyBorder="1" applyFont="1">
      <alignment horizontal="right" shrinkToFit="0" vertical="bottom" wrapText="0"/>
    </xf>
    <xf borderId="1" fillId="4" fontId="0" numFmtId="0" xfId="0" applyAlignment="1" applyBorder="1" applyFont="1">
      <alignment horizontal="right" shrinkToFit="0" vertical="top" wrapText="0"/>
    </xf>
    <xf borderId="1" fillId="4" fontId="15" numFmtId="11" xfId="0" applyAlignment="1" applyBorder="1" applyFont="1" applyNumberFormat="1">
      <alignment horizontal="right" shrinkToFit="0" vertical="bottom" wrapText="0"/>
    </xf>
    <xf borderId="1" fillId="4" fontId="0" numFmtId="11" xfId="0" applyAlignment="1" applyBorder="1" applyFont="1" applyNumberFormat="1">
      <alignment horizontal="right" shrinkToFit="0" vertical="bottom" wrapText="0"/>
    </xf>
    <xf borderId="1" fillId="4" fontId="16" numFmtId="11" xfId="0" applyAlignment="1" applyBorder="1" applyFont="1" applyNumberFormat="1">
      <alignment horizontal="right" shrinkToFit="0" vertical="bottom" wrapText="0"/>
    </xf>
    <xf borderId="1" fillId="4" fontId="9" numFmtId="11" xfId="0" applyAlignment="1" applyBorder="1" applyFont="1" applyNumberFormat="1">
      <alignment horizontal="right" shrinkToFit="0" vertical="bottom" wrapText="0"/>
    </xf>
    <xf borderId="1" fillId="5" fontId="0" numFmtId="0" xfId="0" applyAlignment="1" applyBorder="1" applyFont="1">
      <alignment horizontal="right" shrinkToFit="0" vertical="bottom" wrapText="0"/>
    </xf>
    <xf borderId="1" fillId="5" fontId="0" numFmtId="0" xfId="0" applyAlignment="1" applyBorder="1" applyFont="1">
      <alignment horizontal="right" shrinkToFit="0" vertical="top" wrapText="0"/>
    </xf>
    <xf borderId="1" fillId="5" fontId="15" numFmtId="11" xfId="0" applyAlignment="1" applyBorder="1" applyFont="1" applyNumberFormat="1">
      <alignment horizontal="right" shrinkToFit="0" vertical="bottom" wrapText="0"/>
    </xf>
    <xf borderId="1" fillId="5" fontId="0" numFmtId="11" xfId="0" applyAlignment="1" applyBorder="1" applyFont="1" applyNumberFormat="1">
      <alignment horizontal="right" shrinkToFit="0" vertical="bottom" wrapText="0"/>
    </xf>
    <xf borderId="1" fillId="5" fontId="16" numFmtId="11" xfId="0" applyAlignment="1" applyBorder="1" applyFont="1" applyNumberFormat="1">
      <alignment horizontal="right" shrinkToFit="0" vertical="bottom" wrapText="0"/>
    </xf>
    <xf borderId="0" fillId="0" fontId="0" numFmtId="0" xfId="0" applyAlignment="1" applyFont="1">
      <alignment horizontal="right" shrinkToFit="0" vertical="bottom" wrapText="0"/>
    </xf>
    <xf borderId="0" fillId="0" fontId="0" numFmtId="0" xfId="0" applyAlignment="1" applyFont="1">
      <alignment horizontal="right" shrinkToFit="0" vertical="top" wrapText="0"/>
    </xf>
    <xf borderId="0" fillId="0" fontId="15" numFmtId="11" xfId="0" applyAlignment="1" applyFont="1" applyNumberFormat="1">
      <alignment horizontal="right" shrinkToFit="0" vertical="bottom" wrapText="0"/>
    </xf>
    <xf borderId="0" fillId="0" fontId="0" numFmtId="11" xfId="0" applyAlignment="1" applyFont="1" applyNumberFormat="1">
      <alignment horizontal="right" shrinkToFit="0" vertical="bottom" wrapText="0"/>
    </xf>
    <xf borderId="0" fillId="0" fontId="16" numFmtId="11" xfId="0" applyAlignment="1" applyFont="1" applyNumberFormat="1">
      <alignment horizontal="right" shrinkToFit="0" vertical="bottom" wrapText="0"/>
    </xf>
    <xf borderId="1" fillId="6" fontId="0" numFmtId="0" xfId="0" applyAlignment="1" applyBorder="1" applyFont="1">
      <alignment horizontal="right" shrinkToFit="0" vertical="bottom" wrapText="0"/>
    </xf>
    <xf borderId="1" fillId="6" fontId="0" numFmtId="0" xfId="0" applyAlignment="1" applyBorder="1" applyFont="1">
      <alignment horizontal="right" shrinkToFit="0" vertical="top" wrapText="0"/>
    </xf>
    <xf borderId="1" fillId="6" fontId="15" numFmtId="11" xfId="0" applyAlignment="1" applyBorder="1" applyFont="1" applyNumberFormat="1">
      <alignment horizontal="right" shrinkToFit="0" vertical="bottom" wrapText="0"/>
    </xf>
    <xf borderId="1" fillId="6" fontId="0" numFmtId="11" xfId="0" applyAlignment="1" applyBorder="1" applyFont="1" applyNumberFormat="1">
      <alignment horizontal="right" shrinkToFit="0" vertical="bottom" wrapText="0"/>
    </xf>
    <xf borderId="1" fillId="6" fontId="16" numFmtId="11" xfId="0" applyAlignment="1" applyBorder="1" applyFont="1" applyNumberFormat="1">
      <alignment horizontal="right" shrinkToFit="0" vertical="bottom" wrapText="0"/>
    </xf>
    <xf borderId="1" fillId="6" fontId="9" numFmtId="0" xfId="0" applyAlignment="1" applyBorder="1" applyFont="1">
      <alignment horizontal="right" shrinkToFit="0" vertical="bottom" wrapText="0"/>
    </xf>
    <xf borderId="1" fillId="6" fontId="9" numFmtId="0" xfId="0" applyAlignment="1" applyBorder="1" applyFont="1">
      <alignment horizontal="right" shrinkToFit="0" vertical="top" wrapText="0"/>
    </xf>
    <xf borderId="1" fillId="6" fontId="13" numFmtId="11" xfId="0" applyAlignment="1" applyBorder="1" applyFont="1" applyNumberFormat="1">
      <alignment horizontal="right" shrinkToFit="0" vertical="bottom" wrapText="0"/>
    </xf>
    <xf borderId="1" fillId="6" fontId="9" numFmtId="11" xfId="0" applyAlignment="1" applyBorder="1" applyFont="1" applyNumberFormat="1">
      <alignment horizontal="right" shrinkToFit="0" vertical="bottom" wrapText="0"/>
    </xf>
    <xf borderId="1" fillId="6" fontId="12" numFmtId="11" xfId="0" applyAlignment="1" applyBorder="1" applyFont="1" applyNumberFormat="1">
      <alignment horizontal="right" shrinkToFit="0" vertical="bottom" wrapText="0"/>
    </xf>
    <xf borderId="1" fillId="4" fontId="9" numFmtId="0" xfId="0" applyAlignment="1" applyBorder="1" applyFont="1">
      <alignment horizontal="right" shrinkToFit="0" vertical="bottom" wrapText="0"/>
    </xf>
    <xf borderId="1" fillId="4" fontId="9" numFmtId="0" xfId="0" applyAlignment="1" applyBorder="1" applyFont="1">
      <alignment horizontal="right" shrinkToFit="0" vertical="top" wrapText="0"/>
    </xf>
    <xf borderId="1" fillId="4" fontId="13" numFmtId="11" xfId="0" applyAlignment="1" applyBorder="1" applyFont="1" applyNumberFormat="1">
      <alignment horizontal="right" shrinkToFit="0" vertical="bottom" wrapText="0"/>
    </xf>
    <xf borderId="1" fillId="4" fontId="12" numFmtId="11" xfId="0" applyAlignment="1" applyBorder="1" applyFont="1" applyNumberFormat="1">
      <alignment horizontal="right" shrinkToFit="0" vertical="bottom" wrapText="0"/>
    </xf>
    <xf borderId="1" fillId="5" fontId="9" numFmtId="0" xfId="0" applyAlignment="1" applyBorder="1" applyFont="1">
      <alignment horizontal="right" shrinkToFit="0" vertical="bottom" wrapText="0"/>
    </xf>
    <xf borderId="1" fillId="5" fontId="9" numFmtId="0" xfId="0" applyAlignment="1" applyBorder="1" applyFont="1">
      <alignment horizontal="right" shrinkToFit="0" vertical="top" wrapText="0"/>
    </xf>
    <xf borderId="1" fillId="5" fontId="13" numFmtId="11" xfId="0" applyAlignment="1" applyBorder="1" applyFont="1" applyNumberFormat="1">
      <alignment horizontal="right" shrinkToFit="0" vertical="bottom" wrapText="0"/>
    </xf>
    <xf borderId="1" fillId="5" fontId="9" numFmtId="11" xfId="0" applyAlignment="1" applyBorder="1" applyFont="1" applyNumberFormat="1">
      <alignment horizontal="right" shrinkToFit="0" vertical="bottom" wrapText="0"/>
    </xf>
    <xf borderId="1" fillId="5" fontId="12" numFmtId="11" xfId="0" applyAlignment="1" applyBorder="1" applyFont="1" applyNumberFormat="1">
      <alignment horizontal="right" shrinkToFit="0" vertical="bottom" wrapText="0"/>
    </xf>
    <xf borderId="1" fillId="7" fontId="0" numFmtId="0" xfId="0" applyAlignment="1" applyBorder="1" applyFont="1">
      <alignment horizontal="right" shrinkToFit="0" vertical="bottom" wrapText="0"/>
    </xf>
    <xf borderId="1" fillId="7" fontId="0" numFmtId="0" xfId="0" applyAlignment="1" applyBorder="1" applyFont="1">
      <alignment horizontal="right" shrinkToFit="0" vertical="top" wrapText="0"/>
    </xf>
    <xf borderId="1" fillId="7" fontId="15" numFmtId="11" xfId="0" applyAlignment="1" applyBorder="1" applyFont="1" applyNumberFormat="1">
      <alignment horizontal="right" shrinkToFit="0" vertical="bottom" wrapText="0"/>
    </xf>
    <xf borderId="1" fillId="7" fontId="0" numFmtId="11" xfId="0" applyAlignment="1" applyBorder="1" applyFont="1" applyNumberFormat="1">
      <alignment horizontal="right" shrinkToFit="0" vertical="bottom" wrapText="0"/>
    </xf>
    <xf borderId="1" fillId="7" fontId="16" numFmtId="11" xfId="0" applyAlignment="1" applyBorder="1" applyFont="1" applyNumberFormat="1">
      <alignment horizontal="right" shrinkToFit="0" vertical="bottom" wrapText="0"/>
    </xf>
    <xf borderId="0" fillId="0" fontId="9" numFmtId="0" xfId="0" applyAlignment="1" applyFont="1">
      <alignment horizontal="right" shrinkToFit="0" vertical="bottom" wrapText="0"/>
    </xf>
    <xf borderId="0" fillId="0" fontId="9" numFmtId="0" xfId="0" applyAlignment="1" applyFont="1">
      <alignment horizontal="right" shrinkToFit="0" vertical="top" wrapText="0"/>
    </xf>
    <xf borderId="0" fillId="0" fontId="13" numFmtId="11" xfId="0" applyAlignment="1" applyFont="1" applyNumberFormat="1">
      <alignment horizontal="right" shrinkToFit="0" vertical="bottom" wrapText="0"/>
    </xf>
    <xf borderId="0" fillId="0" fontId="9" numFmtId="11" xfId="0" applyAlignment="1" applyFont="1" applyNumberFormat="1">
      <alignment horizontal="right" shrinkToFit="0" vertical="bottom" wrapText="0"/>
    </xf>
    <xf borderId="0" fillId="0" fontId="12" numFmtId="11" xfId="0" applyAlignment="1" applyFont="1" applyNumberFormat="1">
      <alignment horizontal="right" shrinkToFit="0" vertical="bottom" wrapText="0"/>
    </xf>
    <xf borderId="0" fillId="0" fontId="15" numFmtId="0" xfId="0" applyAlignment="1" applyFont="1">
      <alignment horizontal="right" shrinkToFit="0" vertical="bottom" wrapText="0"/>
    </xf>
    <xf borderId="0" fillId="0" fontId="16" numFmtId="0" xfId="0" applyAlignment="1" applyFont="1">
      <alignment horizontal="right" shrinkToFit="0" vertical="bottom" wrapText="0"/>
    </xf>
    <xf borderId="0" fillId="0" fontId="0" numFmtId="2" xfId="0" applyAlignment="1" applyFont="1" applyNumberFormat="1">
      <alignment horizontal="right" shrinkToFit="0" vertical="bottom" wrapText="0"/>
    </xf>
    <xf borderId="0" fillId="0" fontId="17" numFmtId="0" xfId="0" applyAlignment="1" applyFont="1">
      <alignment horizontal="right" shrinkToFit="0" vertical="bottom" wrapText="0"/>
    </xf>
    <xf borderId="0" fillId="0" fontId="18" numFmtId="0" xfId="0" applyAlignment="1" applyFont="1">
      <alignment shrinkToFit="0" vertical="bottom" wrapText="0"/>
    </xf>
    <xf borderId="0" fillId="0" fontId="16" numFmtId="2" xfId="0" applyAlignment="1" applyFont="1" applyNumberFormat="1">
      <alignment horizontal="right" shrinkToFit="0" vertical="bottom" wrapText="0"/>
    </xf>
    <xf borderId="0" fillId="0" fontId="9" numFmtId="2" xfId="0" applyAlignment="1" applyFont="1" applyNumberFormat="1">
      <alignment shrinkToFit="0" vertical="bottom" wrapText="0"/>
    </xf>
    <xf borderId="0" fillId="0" fontId="9" numFmtId="4" xfId="0" applyAlignment="1" applyFont="1" applyNumberFormat="1">
      <alignment shrinkToFit="0" vertical="bottom" wrapText="0"/>
    </xf>
    <xf borderId="0" fillId="0" fontId="9" numFmtId="4" xfId="0" applyAlignment="1" applyFont="1" applyNumberFormat="1">
      <alignment horizontal="left" shrinkToFit="0" vertical="bottom" wrapText="0"/>
    </xf>
    <xf borderId="0" fillId="0" fontId="0" numFmtId="2" xfId="0" applyAlignment="1" applyFont="1" applyNumberFormat="1">
      <alignment shrinkToFit="0" vertical="bottom" wrapText="0"/>
    </xf>
    <xf borderId="0" fillId="0" fontId="9" numFmtId="0" xfId="0" applyAlignment="1" applyFont="1">
      <alignment shrinkToFit="0" vertical="center" wrapText="0"/>
    </xf>
    <xf borderId="0" fillId="0" fontId="13" numFmtId="0" xfId="0" applyAlignment="1" applyFont="1">
      <alignment horizontal="left" shrinkToFit="0" vertical="center" wrapText="0"/>
    </xf>
    <xf borderId="0" fillId="0" fontId="0" numFmtId="2" xfId="0" applyAlignment="1" applyFont="1" applyNumberFormat="1">
      <alignment shrinkToFit="0" vertical="center" wrapText="0"/>
    </xf>
    <xf borderId="0" fillId="0" fontId="9" numFmtId="4" xfId="0" applyAlignment="1" applyFont="1" applyNumberFormat="1">
      <alignment shrinkToFit="0" vertical="center" wrapText="0"/>
    </xf>
    <xf borderId="0" fillId="0" fontId="0" numFmtId="0" xfId="0" applyAlignment="1" applyFont="1">
      <alignment shrinkToFit="0" vertical="center" wrapText="0"/>
    </xf>
    <xf borderId="0" fillId="0" fontId="9" numFmtId="4" xfId="0" applyAlignment="1" applyFont="1" applyNumberFormat="1">
      <alignment horizontal="left" shrinkToFit="0" vertical="center" wrapText="0"/>
    </xf>
    <xf borderId="0" fillId="0" fontId="19" numFmtId="4" xfId="0" applyAlignment="1" applyFont="1" applyNumberFormat="1">
      <alignment shrinkToFit="0" vertical="center" wrapText="0"/>
    </xf>
    <xf borderId="0" fillId="0" fontId="4" numFmtId="0" xfId="0" applyAlignment="1" applyFont="1">
      <alignment shrinkToFit="0" vertical="center" wrapText="0"/>
    </xf>
    <xf borderId="0" fillId="0" fontId="0" numFmtId="0" xfId="0" applyAlignment="1" applyFont="1">
      <alignment horizontal="center" shrinkToFit="0" vertical="bottom" wrapText="0"/>
    </xf>
    <xf borderId="1" fillId="3" fontId="15" numFmtId="0" xfId="0" applyAlignment="1" applyBorder="1" applyFont="1">
      <alignment horizontal="right" shrinkToFit="0" vertical="bottom" wrapText="0"/>
    </xf>
    <xf borderId="1" fillId="3" fontId="15" numFmtId="0" xfId="0" applyAlignment="1" applyBorder="1" applyFont="1">
      <alignment shrinkToFit="0" vertical="bottom" wrapText="0"/>
    </xf>
    <xf borderId="1" fillId="3" fontId="15" numFmtId="1" xfId="0" applyAlignment="1" applyBorder="1" applyFont="1" applyNumberFormat="1">
      <alignment shrinkToFit="0" vertical="bottom" wrapText="0"/>
    </xf>
    <xf borderId="1" fillId="3" fontId="0" numFmtId="2" xfId="0" applyAlignment="1" applyBorder="1" applyFont="1" applyNumberFormat="1">
      <alignment shrinkToFit="0" vertical="bottom" wrapText="0"/>
    </xf>
    <xf borderId="1" fillId="3" fontId="0" numFmtId="4" xfId="0" applyAlignment="1" applyBorder="1" applyFont="1" applyNumberFormat="1">
      <alignment shrinkToFit="0" vertical="bottom" wrapText="0"/>
    </xf>
    <xf borderId="1" fillId="3" fontId="4" numFmtId="164" xfId="0" applyAlignment="1" applyBorder="1" applyFont="1" applyNumberFormat="1">
      <alignment shrinkToFit="0" vertical="bottom" wrapText="0"/>
    </xf>
    <xf borderId="1" fillId="3" fontId="0" numFmtId="4" xfId="0" applyAlignment="1" applyBorder="1" applyFont="1" applyNumberFormat="1">
      <alignment horizontal="left" shrinkToFit="0" vertical="bottom" wrapText="0"/>
    </xf>
    <xf borderId="1" fillId="3" fontId="13" numFmtId="0" xfId="0" applyAlignment="1" applyBorder="1" applyFont="1">
      <alignment horizontal="right" shrinkToFit="0" vertical="bottom" wrapText="0"/>
    </xf>
    <xf borderId="1" fillId="3" fontId="13" numFmtId="0" xfId="0" applyAlignment="1" applyBorder="1" applyFont="1">
      <alignment shrinkToFit="0" vertical="bottom" wrapText="0"/>
    </xf>
    <xf borderId="1" fillId="3" fontId="9" numFmtId="2" xfId="0" applyAlignment="1" applyBorder="1" applyFont="1" applyNumberFormat="1">
      <alignment shrinkToFit="0" vertical="bottom" wrapText="0"/>
    </xf>
    <xf borderId="1" fillId="3" fontId="9" numFmtId="4" xfId="0" applyAlignment="1" applyBorder="1" applyFont="1" applyNumberFormat="1">
      <alignment shrinkToFit="0" vertical="bottom" wrapText="0"/>
    </xf>
    <xf borderId="1" fillId="3" fontId="9" numFmtId="4" xfId="0" applyAlignment="1" applyBorder="1" applyFont="1" applyNumberFormat="1">
      <alignment horizontal="left" shrinkToFit="0" vertical="bottom" wrapText="0"/>
    </xf>
    <xf borderId="0" fillId="0" fontId="20" numFmtId="0" xfId="0" applyAlignment="1" applyFont="1">
      <alignment shrinkToFit="0" vertical="bottom" wrapText="0"/>
    </xf>
    <xf borderId="0" fillId="0" fontId="21" numFmtId="0" xfId="0" applyAlignment="1" applyFont="1">
      <alignment shrinkToFit="0" vertical="bottom" wrapText="0"/>
    </xf>
    <xf borderId="1" fillId="3" fontId="21" numFmtId="0" xfId="0" applyAlignment="1" applyBorder="1" applyFont="1">
      <alignment shrinkToFit="0" vertical="bottom" wrapText="0"/>
    </xf>
    <xf borderId="1" fillId="3" fontId="21" numFmtId="0" xfId="0" applyAlignment="1" applyBorder="1" applyFont="1">
      <alignment horizontal="right" shrinkToFit="0" vertical="bottom" wrapText="0"/>
    </xf>
    <xf borderId="1" fillId="3" fontId="21" numFmtId="2" xfId="0" applyAlignment="1" applyBorder="1" applyFont="1" applyNumberFormat="1">
      <alignment shrinkToFit="0" vertical="bottom" wrapText="0"/>
    </xf>
    <xf borderId="1" fillId="3" fontId="21" numFmtId="4" xfId="0" applyAlignment="1" applyBorder="1" applyFont="1" applyNumberFormat="1">
      <alignment shrinkToFit="0" vertical="bottom" wrapText="0"/>
    </xf>
    <xf borderId="1" fillId="3" fontId="4" numFmtId="0" xfId="0" applyAlignment="1" applyBorder="1" applyFont="1">
      <alignment shrinkToFit="0" vertical="bottom" wrapText="0"/>
    </xf>
    <xf borderId="1" fillId="3" fontId="21" numFmtId="4" xfId="0" applyAlignment="1" applyBorder="1" applyFont="1" applyNumberFormat="1">
      <alignment horizontal="left" shrinkToFit="0" vertical="bottom" wrapText="0"/>
    </xf>
    <xf borderId="1" fillId="3" fontId="21" numFmtId="164" xfId="0" applyAlignment="1" applyBorder="1" applyFont="1" applyNumberFormat="1">
      <alignment shrinkToFit="0" vertical="bottom" wrapText="0"/>
    </xf>
    <xf borderId="0" fillId="0" fontId="22" numFmtId="0" xfId="0" applyAlignment="1" applyFont="1">
      <alignment shrinkToFit="0" vertical="bottom" wrapText="0"/>
    </xf>
    <xf borderId="1" fillId="4" fontId="15" numFmtId="0" xfId="0" applyAlignment="1" applyBorder="1" applyFont="1">
      <alignment horizontal="right" shrinkToFit="0" vertical="bottom" wrapText="0"/>
    </xf>
    <xf borderId="1" fillId="4" fontId="15" numFmtId="0" xfId="0" applyAlignment="1" applyBorder="1" applyFont="1">
      <alignment shrinkToFit="0" vertical="bottom" wrapText="0"/>
    </xf>
    <xf borderId="1" fillId="4" fontId="0" numFmtId="2" xfId="0" applyAlignment="1" applyBorder="1" applyFont="1" applyNumberFormat="1">
      <alignment shrinkToFit="0" vertical="bottom" wrapText="0"/>
    </xf>
    <xf borderId="1" fillId="4" fontId="0" numFmtId="4" xfId="0" applyAlignment="1" applyBorder="1" applyFont="1" applyNumberFormat="1">
      <alignment shrinkToFit="0" vertical="bottom" wrapText="0"/>
    </xf>
    <xf borderId="1" fillId="4" fontId="4" numFmtId="164" xfId="0" applyAlignment="1" applyBorder="1" applyFont="1" applyNumberFormat="1">
      <alignment shrinkToFit="0" vertical="bottom" wrapText="0"/>
    </xf>
    <xf borderId="1" fillId="4" fontId="0" numFmtId="4" xfId="0" applyAlignment="1" applyBorder="1" applyFont="1" applyNumberFormat="1">
      <alignment horizontal="left" shrinkToFit="0" vertical="bottom" wrapText="0"/>
    </xf>
    <xf borderId="1" fillId="4" fontId="0" numFmtId="4" xfId="0" applyAlignment="1" applyBorder="1" applyFont="1" applyNumberFormat="1">
      <alignment horizontal="right" shrinkToFit="0" vertical="bottom" wrapText="0"/>
    </xf>
    <xf borderId="1" fillId="5" fontId="15" numFmtId="0" xfId="0" applyAlignment="1" applyBorder="1" applyFont="1">
      <alignment horizontal="right" shrinkToFit="0" vertical="bottom" wrapText="0"/>
    </xf>
    <xf borderId="1" fillId="5" fontId="15" numFmtId="0" xfId="0" applyAlignment="1" applyBorder="1" applyFont="1">
      <alignment shrinkToFit="0" vertical="bottom" wrapText="0"/>
    </xf>
    <xf borderId="1" fillId="5" fontId="0" numFmtId="2" xfId="0" applyAlignment="1" applyBorder="1" applyFont="1" applyNumberFormat="1">
      <alignment shrinkToFit="0" vertical="bottom" wrapText="0"/>
    </xf>
    <xf borderId="1" fillId="5" fontId="0" numFmtId="4" xfId="0" applyAlignment="1" applyBorder="1" applyFont="1" applyNumberFormat="1">
      <alignment shrinkToFit="0" vertical="bottom" wrapText="0"/>
    </xf>
    <xf borderId="1" fillId="5" fontId="4" numFmtId="164" xfId="0" applyAlignment="1" applyBorder="1" applyFont="1" applyNumberFormat="1">
      <alignment shrinkToFit="0" vertical="bottom" wrapText="0"/>
    </xf>
    <xf borderId="1" fillId="5" fontId="0" numFmtId="4" xfId="0" applyAlignment="1" applyBorder="1" applyFont="1" applyNumberFormat="1">
      <alignment horizontal="left" shrinkToFit="0" vertical="bottom" wrapText="0"/>
    </xf>
    <xf borderId="0" fillId="0" fontId="23" numFmtId="0" xfId="0" applyAlignment="1" applyFont="1">
      <alignment shrinkToFit="0" vertical="bottom" wrapText="0"/>
    </xf>
    <xf borderId="0" fillId="0" fontId="23" numFmtId="0" xfId="0" applyAlignment="1" applyFont="1">
      <alignment horizontal="right" shrinkToFit="0" vertical="bottom" wrapText="0"/>
    </xf>
    <xf borderId="0" fillId="0" fontId="23" numFmtId="2" xfId="0" applyAlignment="1" applyFont="1" applyNumberFormat="1">
      <alignment shrinkToFit="0" vertical="bottom" wrapText="0"/>
    </xf>
    <xf borderId="0" fillId="0" fontId="23" numFmtId="4" xfId="0" applyAlignment="1" applyFont="1" applyNumberFormat="1">
      <alignment horizontal="right" shrinkToFit="0" vertical="bottom" wrapText="0"/>
    </xf>
    <xf borderId="0" fillId="0" fontId="23" numFmtId="4" xfId="0" applyAlignment="1" applyFont="1" applyNumberFormat="1">
      <alignment horizontal="left" shrinkToFit="0" vertical="bottom" wrapText="0"/>
    </xf>
    <xf borderId="0" fillId="0" fontId="23" numFmtId="164" xfId="0" applyAlignment="1" applyFont="1" applyNumberFormat="1">
      <alignment shrinkToFit="0" vertical="bottom" wrapText="0"/>
    </xf>
    <xf borderId="0" fillId="0" fontId="24" numFmtId="0" xfId="0" applyAlignment="1" applyFont="1">
      <alignment shrinkToFit="0" vertical="bottom" wrapText="0"/>
    </xf>
    <xf borderId="0" fillId="0" fontId="25" numFmtId="0" xfId="0" applyAlignment="1" applyFont="1">
      <alignment shrinkToFit="0" vertical="bottom" wrapText="0"/>
    </xf>
    <xf borderId="0" fillId="0" fontId="25" numFmtId="0" xfId="0" applyAlignment="1" applyFont="1">
      <alignment horizontal="right" shrinkToFit="0" vertical="bottom" wrapText="0"/>
    </xf>
    <xf borderId="0" fillId="0" fontId="25" numFmtId="4" xfId="0" applyAlignment="1" applyFont="1" applyNumberFormat="1">
      <alignment shrinkToFit="0" vertical="bottom" wrapText="0"/>
    </xf>
    <xf borderId="0" fillId="0" fontId="4" numFmtId="164" xfId="0" applyAlignment="1" applyFont="1" applyNumberFormat="1">
      <alignment shrinkToFit="0" vertical="bottom" wrapText="0"/>
    </xf>
    <xf borderId="0" fillId="0" fontId="25" numFmtId="4" xfId="0" applyAlignment="1" applyFont="1" applyNumberFormat="1">
      <alignment horizontal="left" shrinkToFit="0" vertical="bottom" wrapText="0"/>
    </xf>
    <xf borderId="0" fillId="0" fontId="26" numFmtId="0" xfId="0" applyAlignment="1" applyFont="1">
      <alignment shrinkToFit="0" vertical="bottom" wrapText="0"/>
    </xf>
    <xf borderId="1" fillId="6" fontId="13" numFmtId="0" xfId="0" applyAlignment="1" applyBorder="1" applyFont="1">
      <alignment horizontal="right" shrinkToFit="0" vertical="bottom" wrapText="0"/>
    </xf>
    <xf borderId="1" fillId="6" fontId="13" numFmtId="0" xfId="0" applyAlignment="1" applyBorder="1" applyFont="1">
      <alignment shrinkToFit="0" vertical="bottom" wrapText="0"/>
    </xf>
    <xf borderId="1" fillId="6" fontId="13" numFmtId="1" xfId="0" applyAlignment="1" applyBorder="1" applyFont="1" applyNumberFormat="1">
      <alignment shrinkToFit="0" vertical="bottom" wrapText="0"/>
    </xf>
    <xf borderId="1" fillId="6" fontId="9" numFmtId="2" xfId="0" applyAlignment="1" applyBorder="1" applyFont="1" applyNumberFormat="1">
      <alignment shrinkToFit="0" vertical="bottom" wrapText="0"/>
    </xf>
    <xf borderId="1" fillId="6" fontId="9" numFmtId="4" xfId="0" applyAlignment="1" applyBorder="1" applyFont="1" applyNumberFormat="1">
      <alignment shrinkToFit="0" vertical="bottom" wrapText="0"/>
    </xf>
    <xf borderId="1" fillId="6" fontId="9" numFmtId="4" xfId="0" applyAlignment="1" applyBorder="1" applyFont="1" applyNumberFormat="1">
      <alignment horizontal="left" shrinkToFit="0" vertical="bottom" wrapText="0"/>
    </xf>
    <xf borderId="0" fillId="0" fontId="27" numFmtId="0" xfId="0" applyAlignment="1" applyFont="1">
      <alignment shrinkToFit="0" vertical="bottom" wrapText="0"/>
    </xf>
    <xf borderId="1" fillId="4" fontId="13" numFmtId="0" xfId="0" applyAlignment="1" applyBorder="1" applyFont="1">
      <alignment horizontal="right" shrinkToFit="0" vertical="bottom" wrapText="0"/>
    </xf>
    <xf borderId="1" fillId="4" fontId="13" numFmtId="0" xfId="0" applyAlignment="1" applyBorder="1" applyFont="1">
      <alignment shrinkToFit="0" vertical="bottom" wrapText="0"/>
    </xf>
    <xf borderId="1" fillId="4" fontId="13" numFmtId="1" xfId="0" applyAlignment="1" applyBorder="1" applyFont="1" applyNumberFormat="1">
      <alignment shrinkToFit="0" vertical="bottom" wrapText="0"/>
    </xf>
    <xf borderId="1" fillId="4" fontId="9" numFmtId="4" xfId="0" applyAlignment="1" applyBorder="1" applyFont="1" applyNumberFormat="1">
      <alignment shrinkToFit="0" vertical="bottom" wrapText="0"/>
    </xf>
    <xf borderId="1" fillId="4" fontId="9" numFmtId="4" xfId="0" applyAlignment="1" applyBorder="1" applyFont="1" applyNumberFormat="1">
      <alignment horizontal="left" shrinkToFit="0" vertical="bottom" wrapText="0"/>
    </xf>
    <xf borderId="1" fillId="5" fontId="13" numFmtId="0" xfId="0" applyAlignment="1" applyBorder="1" applyFont="1">
      <alignment horizontal="right" shrinkToFit="0" vertical="bottom" wrapText="0"/>
    </xf>
    <xf borderId="1" fillId="5" fontId="13" numFmtId="0" xfId="0" applyAlignment="1" applyBorder="1" applyFont="1">
      <alignment shrinkToFit="0" vertical="bottom" wrapText="0"/>
    </xf>
    <xf borderId="1" fillId="5" fontId="13" numFmtId="1" xfId="0" applyAlignment="1" applyBorder="1" applyFont="1" applyNumberFormat="1">
      <alignment shrinkToFit="0" vertical="bottom" wrapText="0"/>
    </xf>
    <xf borderId="1" fillId="5" fontId="9" numFmtId="4" xfId="0" applyAlignment="1" applyBorder="1" applyFont="1" applyNumberFormat="1">
      <alignment shrinkToFit="0" vertical="bottom" wrapText="0"/>
    </xf>
    <xf borderId="1" fillId="5" fontId="9" numFmtId="4" xfId="0" applyAlignment="1" applyBorder="1" applyFont="1" applyNumberFormat="1">
      <alignment horizontal="left" shrinkToFit="0" vertical="bottom" wrapText="0"/>
    </xf>
    <xf borderId="1" fillId="6" fontId="15" numFmtId="0" xfId="0" applyAlignment="1" applyBorder="1" applyFont="1">
      <alignment horizontal="right" shrinkToFit="0" vertical="bottom" wrapText="0"/>
    </xf>
    <xf borderId="1" fillId="6" fontId="0" numFmtId="4" xfId="0" applyAlignment="1" applyBorder="1" applyFont="1" applyNumberFormat="1">
      <alignment shrinkToFit="0" vertical="bottom" wrapText="0"/>
    </xf>
    <xf borderId="1" fillId="6" fontId="4" numFmtId="164" xfId="0" applyAlignment="1" applyBorder="1" applyFont="1" applyNumberFormat="1">
      <alignment shrinkToFit="0" vertical="bottom" wrapText="0"/>
    </xf>
    <xf borderId="1" fillId="6" fontId="0" numFmtId="4" xfId="0" applyAlignment="1" applyBorder="1" applyFont="1" applyNumberFormat="1">
      <alignment horizontal="left" shrinkToFit="0" vertical="bottom" wrapText="0"/>
    </xf>
    <xf borderId="1" fillId="6" fontId="15" numFmtId="0" xfId="0" applyAlignment="1" applyBorder="1" applyFont="1">
      <alignment shrinkToFit="0" vertical="bottom" wrapText="0"/>
    </xf>
    <xf borderId="1" fillId="6" fontId="0" numFmtId="2" xfId="0" applyAlignment="1" applyBorder="1" applyFont="1" applyNumberFormat="1">
      <alignment shrinkToFit="0" vertical="bottom" wrapText="0"/>
    </xf>
    <xf borderId="1" fillId="6" fontId="0" numFmtId="4" xfId="0" applyAlignment="1" applyBorder="1" applyFont="1" applyNumberFormat="1">
      <alignment horizontal="right" shrinkToFit="0" vertical="bottom" wrapText="0"/>
    </xf>
    <xf borderId="1" fillId="6" fontId="21" numFmtId="0" xfId="0" applyAlignment="1" applyBorder="1" applyFont="1">
      <alignment shrinkToFit="0" vertical="bottom" wrapText="0"/>
    </xf>
    <xf borderId="1" fillId="6" fontId="21" numFmtId="0" xfId="0" applyAlignment="1" applyBorder="1" applyFont="1">
      <alignment horizontal="right" shrinkToFit="0" vertical="bottom" wrapText="0"/>
    </xf>
    <xf borderId="1" fillId="6" fontId="21" numFmtId="2" xfId="0" applyAlignment="1" applyBorder="1" applyFont="1" applyNumberFormat="1">
      <alignment shrinkToFit="0" vertical="bottom" wrapText="0"/>
    </xf>
    <xf borderId="1" fillId="6" fontId="21" numFmtId="4" xfId="0" applyAlignment="1" applyBorder="1" applyFont="1" applyNumberFormat="1">
      <alignment horizontal="left" shrinkToFit="0" vertical="bottom" wrapText="0"/>
    </xf>
    <xf borderId="1" fillId="6" fontId="21" numFmtId="4" xfId="0" applyAlignment="1" applyBorder="1" applyFont="1" applyNumberFormat="1">
      <alignment shrinkToFit="0" vertical="bottom" wrapText="0"/>
    </xf>
    <xf borderId="1" fillId="6" fontId="16" numFmtId="0" xfId="0" applyAlignment="1" applyBorder="1" applyFont="1">
      <alignment shrinkToFit="0" vertical="bottom" wrapText="0"/>
    </xf>
    <xf borderId="1" fillId="6" fontId="21" numFmtId="164" xfId="0" applyAlignment="1" applyBorder="1" applyFont="1" applyNumberFormat="1">
      <alignment shrinkToFit="0" vertical="bottom" wrapText="0"/>
    </xf>
    <xf borderId="1" fillId="4" fontId="9" numFmtId="2" xfId="0" applyAlignment="1" applyBorder="1" applyFont="1" applyNumberFormat="1">
      <alignment shrinkToFit="0" vertical="bottom" wrapText="0"/>
    </xf>
    <xf borderId="1" fillId="4" fontId="21" numFmtId="0" xfId="0" applyAlignment="1" applyBorder="1" applyFont="1">
      <alignment shrinkToFit="0" vertical="bottom" wrapText="0"/>
    </xf>
    <xf borderId="1" fillId="4" fontId="21" numFmtId="0" xfId="0" applyAlignment="1" applyBorder="1" applyFont="1">
      <alignment horizontal="right" shrinkToFit="0" vertical="bottom" wrapText="0"/>
    </xf>
    <xf borderId="1" fillId="4" fontId="21" numFmtId="2" xfId="0" applyAlignment="1" applyBorder="1" applyFont="1" applyNumberFormat="1">
      <alignment shrinkToFit="0" vertical="bottom" wrapText="0"/>
    </xf>
    <xf borderId="1" fillId="4" fontId="21" numFmtId="4" xfId="0" applyAlignment="1" applyBorder="1" applyFont="1" applyNumberFormat="1">
      <alignment horizontal="left" shrinkToFit="0" vertical="bottom" wrapText="0"/>
    </xf>
    <xf borderId="1" fillId="4" fontId="21" numFmtId="4" xfId="0" applyAlignment="1" applyBorder="1" applyFont="1" applyNumberFormat="1">
      <alignment horizontal="right" shrinkToFit="0" vertical="bottom" wrapText="0"/>
    </xf>
    <xf borderId="1" fillId="4" fontId="16" numFmtId="0" xfId="0" applyAlignment="1" applyBorder="1" applyFont="1">
      <alignment shrinkToFit="0" vertical="bottom" wrapText="0"/>
    </xf>
    <xf borderId="1" fillId="5" fontId="9" numFmtId="2" xfId="0" applyAlignment="1" applyBorder="1" applyFont="1" applyNumberFormat="1">
      <alignment shrinkToFit="0" vertical="bottom" wrapText="0"/>
    </xf>
    <xf borderId="1" fillId="5" fontId="0" numFmtId="4" xfId="0" applyAlignment="1" applyBorder="1" applyFont="1" applyNumberFormat="1">
      <alignment horizontal="right" shrinkToFit="0" vertical="bottom" wrapText="0"/>
    </xf>
    <xf borderId="1" fillId="5" fontId="21" numFmtId="0" xfId="0" applyAlignment="1" applyBorder="1" applyFont="1">
      <alignment shrinkToFit="0" vertical="bottom" wrapText="0"/>
    </xf>
    <xf borderId="1" fillId="5" fontId="21" numFmtId="0" xfId="0" applyAlignment="1" applyBorder="1" applyFont="1">
      <alignment horizontal="right" shrinkToFit="0" vertical="bottom" wrapText="0"/>
    </xf>
    <xf borderId="1" fillId="5" fontId="21" numFmtId="2" xfId="0" applyAlignment="1" applyBorder="1" applyFont="1" applyNumberFormat="1">
      <alignment shrinkToFit="0" vertical="bottom" wrapText="0"/>
    </xf>
    <xf borderId="1" fillId="5" fontId="21" numFmtId="4" xfId="0" applyAlignment="1" applyBorder="1" applyFont="1" applyNumberFormat="1">
      <alignment horizontal="left" shrinkToFit="0" vertical="bottom" wrapText="0"/>
    </xf>
    <xf borderId="1" fillId="5" fontId="21" numFmtId="4" xfId="0" applyAlignment="1" applyBorder="1" applyFont="1" applyNumberFormat="1">
      <alignment horizontal="right" shrinkToFit="0" vertical="bottom" wrapText="0"/>
    </xf>
    <xf borderId="1" fillId="5" fontId="21" numFmtId="164" xfId="0" applyAlignment="1" applyBorder="1" applyFont="1" applyNumberFormat="1">
      <alignment shrinkToFit="0" vertical="bottom" wrapText="0"/>
    </xf>
    <xf borderId="1" fillId="8" fontId="0" numFmtId="2" xfId="0" applyAlignment="1" applyBorder="1" applyFill="1" applyFont="1" applyNumberFormat="1">
      <alignment shrinkToFit="0" vertical="bottom" wrapText="0"/>
    </xf>
    <xf borderId="1" fillId="5" fontId="16" numFmtId="0" xfId="0" applyAlignment="1" applyBorder="1" applyFont="1">
      <alignment shrinkToFit="0" vertical="bottom" wrapText="0"/>
    </xf>
    <xf borderId="1" fillId="6" fontId="21" numFmtId="4" xfId="0" applyAlignment="1" applyBorder="1" applyFont="1" applyNumberFormat="1">
      <alignment horizontal="right" shrinkToFit="0" vertical="bottom" wrapText="0"/>
    </xf>
    <xf borderId="1" fillId="4" fontId="21" numFmtId="4" xfId="0" applyAlignment="1" applyBorder="1" applyFont="1" applyNumberFormat="1">
      <alignment shrinkToFit="0" vertical="bottom" wrapText="0"/>
    </xf>
    <xf borderId="1" fillId="4" fontId="21" numFmtId="164" xfId="0" applyAlignment="1" applyBorder="1" applyFont="1" applyNumberFormat="1">
      <alignment shrinkToFit="0" vertical="bottom" wrapText="0"/>
    </xf>
    <xf borderId="1" fillId="5" fontId="21" numFmtId="4" xfId="0" applyAlignment="1" applyBorder="1" applyFont="1" applyNumberFormat="1">
      <alignment shrinkToFit="0" vertical="bottom" wrapText="0"/>
    </xf>
    <xf borderId="1" fillId="7" fontId="15" numFmtId="0" xfId="0" applyAlignment="1" applyBorder="1" applyFont="1">
      <alignment horizontal="right" shrinkToFit="0" vertical="bottom" wrapText="0"/>
    </xf>
    <xf borderId="1" fillId="7" fontId="15" numFmtId="0" xfId="0" applyAlignment="1" applyBorder="1" applyFont="1">
      <alignment shrinkToFit="0" vertical="bottom" wrapText="0"/>
    </xf>
    <xf borderId="1" fillId="7" fontId="0" numFmtId="2" xfId="0" applyAlignment="1" applyBorder="1" applyFont="1" applyNumberFormat="1">
      <alignment shrinkToFit="0" vertical="bottom" wrapText="0"/>
    </xf>
    <xf borderId="1" fillId="7" fontId="0" numFmtId="4" xfId="0" applyAlignment="1" applyBorder="1" applyFont="1" applyNumberFormat="1">
      <alignment horizontal="right" shrinkToFit="0" vertical="bottom" wrapText="0"/>
    </xf>
    <xf borderId="1" fillId="7" fontId="0" numFmtId="4" xfId="0" applyAlignment="1" applyBorder="1" applyFont="1" applyNumberFormat="1">
      <alignment horizontal="left" shrinkToFit="0" vertical="bottom" wrapText="0"/>
    </xf>
    <xf borderId="1" fillId="7" fontId="0" numFmtId="4" xfId="0" applyAlignment="1" applyBorder="1" applyFont="1" applyNumberFormat="1">
      <alignment shrinkToFit="0" vertical="bottom" wrapText="0"/>
    </xf>
    <xf borderId="1" fillId="3" fontId="0" numFmtId="4" xfId="0" applyAlignment="1" applyBorder="1" applyFont="1" applyNumberFormat="1">
      <alignment horizontal="right" shrinkToFit="0" vertical="bottom" wrapText="0"/>
    </xf>
    <xf borderId="0" fillId="0" fontId="0" numFmtId="4" xfId="0" applyAlignment="1" applyFont="1" applyNumberFormat="1">
      <alignment shrinkToFit="0" vertical="bottom" wrapText="0"/>
    </xf>
    <xf borderId="0" fillId="0" fontId="0" numFmtId="4" xfId="0" applyAlignment="1" applyFont="1" applyNumberFormat="1">
      <alignment horizontal="left" shrinkToFit="0" vertical="bottom" wrapText="0"/>
    </xf>
    <xf borderId="0" fillId="0" fontId="13" numFmtId="0" xfId="0" applyAlignment="1" applyFont="1">
      <alignment horizontal="right" shrinkToFit="0" vertical="bottom" wrapText="0"/>
    </xf>
    <xf borderId="0" fillId="0" fontId="4" numFmtId="4" xfId="0" applyAlignment="1" applyFont="1" applyNumberFormat="1">
      <alignment shrinkToFit="0" vertical="bottom" wrapText="0"/>
    </xf>
    <xf borderId="0" fillId="0" fontId="4" numFmtId="0" xfId="0" applyAlignment="1" applyFont="1">
      <alignment shrinkToFit="0" vertical="bottom" wrapText="0"/>
    </xf>
    <xf borderId="0" fillId="0" fontId="12" numFmtId="0" xfId="0" applyAlignment="1" applyFont="1">
      <alignment shrinkToFit="0" vertical="bottom" wrapText="0"/>
    </xf>
    <xf borderId="0" fillId="0" fontId="9" numFmtId="49" xfId="0" applyAlignment="1" applyFont="1" applyNumberFormat="1">
      <alignment shrinkToFit="0" vertical="center" wrapText="0"/>
    </xf>
    <xf borderId="0" fillId="0" fontId="28" numFmtId="0" xfId="0" applyAlignment="1" applyFont="1">
      <alignment horizontal="left" shrinkToFit="0" vertical="bottom" wrapText="0"/>
    </xf>
    <xf borderId="0" fillId="0" fontId="13" numFmtId="0" xfId="0" applyAlignment="1" applyFont="1">
      <alignment shrinkToFit="0" vertical="bottom" wrapText="0"/>
    </xf>
    <xf borderId="0" fillId="0" fontId="9" numFmtId="0" xfId="0" applyAlignment="1" applyFont="1">
      <alignment horizontal="left" shrinkToFit="0" vertical="center" wrapText="0"/>
    </xf>
    <xf borderId="0" fillId="0" fontId="29" numFmtId="0" xfId="0" applyAlignment="1" applyFont="1">
      <alignment shrinkToFit="0" vertical="bottom" wrapText="0"/>
    </xf>
    <xf borderId="0" fillId="0" fontId="27" numFmtId="0" xfId="0" applyAlignment="1" applyFont="1">
      <alignment horizontal="right" shrinkToFit="0" vertical="bottom" wrapText="0"/>
    </xf>
    <xf borderId="0" fillId="0" fontId="9" numFmtId="49" xfId="0" applyAlignment="1" applyFont="1" applyNumberFormat="1">
      <alignment shrinkToFit="0" vertical="bottom" wrapText="0"/>
    </xf>
    <xf borderId="0" fillId="0" fontId="12" numFmtId="0" xfId="0" applyAlignment="1" applyFont="1">
      <alignment horizontal="left" shrinkToFit="0" vertical="center" wrapText="0"/>
    </xf>
    <xf borderId="0" fillId="0" fontId="9" numFmtId="49" xfId="0" applyAlignment="1" applyFont="1" applyNumberFormat="1">
      <alignment horizontal="left" shrinkToFit="0" vertical="center" wrapText="0"/>
    </xf>
    <xf borderId="0" fillId="0" fontId="28" numFmtId="0" xfId="0" applyAlignment="1" applyFont="1">
      <alignment horizontal="left" shrinkToFit="0" vertical="center" wrapText="0"/>
    </xf>
    <xf borderId="0" fillId="0" fontId="13" numFmtId="0" xfId="0" applyAlignment="1" applyFont="1">
      <alignment horizontal="left" shrinkToFit="0" vertical="center" wrapText="1"/>
    </xf>
    <xf borderId="0" fillId="0" fontId="29" numFmtId="0" xfId="0" applyAlignment="1" applyFont="1">
      <alignment horizontal="left" shrinkToFit="0" vertical="center" wrapText="0"/>
    </xf>
    <xf borderId="0" fillId="0" fontId="27" numFmtId="0" xfId="0" applyAlignment="1" applyFont="1">
      <alignment horizontal="left" shrinkToFit="0" vertical="center" wrapText="0"/>
    </xf>
    <xf borderId="0" fillId="0" fontId="27" numFmtId="0" xfId="0" applyAlignment="1" applyFont="1">
      <alignment horizontal="right" shrinkToFit="0" vertical="center" wrapText="0"/>
    </xf>
    <xf borderId="0" fillId="0" fontId="9" numFmtId="0" xfId="0" applyAlignment="1" applyFont="1">
      <alignment horizontal="center" shrinkToFit="0" vertical="bottom" wrapText="0"/>
    </xf>
    <xf borderId="1" fillId="2" fontId="0" numFmtId="0" xfId="0" applyAlignment="1" applyBorder="1" applyFont="1">
      <alignment shrinkToFit="0" vertical="bottom" wrapText="0"/>
    </xf>
    <xf borderId="0" fillId="0" fontId="16" numFmtId="49" xfId="0" applyAlignment="1" applyFont="1" applyNumberFormat="1">
      <alignment horizontal="left" shrinkToFit="0" vertical="bottom" wrapText="0"/>
    </xf>
    <xf borderId="0" fillId="0" fontId="16" numFmtId="0" xfId="0" applyAlignment="1" applyFont="1">
      <alignment horizontal="left" shrinkToFit="0" vertical="bottom" wrapText="0"/>
    </xf>
    <xf borderId="0" fillId="0" fontId="19" numFmtId="0" xfId="0" applyAlignment="1" applyFont="1">
      <alignment shrinkToFit="0" vertical="bottom" wrapText="0"/>
    </xf>
    <xf borderId="0" fillId="0" fontId="15" numFmtId="0" xfId="0" applyAlignment="1" applyFont="1">
      <alignment horizontal="left" shrinkToFit="0" vertical="bottom" wrapText="0"/>
    </xf>
    <xf borderId="0" fillId="0" fontId="0" numFmtId="0" xfId="0" applyAlignment="1" applyFont="1">
      <alignment horizontal="left" shrinkToFit="0" vertical="bottom" wrapText="0"/>
    </xf>
    <xf borderId="0" fillId="0" fontId="30" numFmtId="0" xfId="0" applyAlignment="1" applyFont="1">
      <alignment shrinkToFit="0" vertical="bottom" wrapText="0"/>
    </xf>
    <xf borderId="0" fillId="0" fontId="4" numFmtId="0" xfId="0" applyAlignment="1" applyFont="1">
      <alignment horizontal="right" shrinkToFit="0" vertical="bottom" wrapText="0"/>
    </xf>
    <xf borderId="0" fillId="0" fontId="0" numFmtId="49" xfId="0" applyAlignment="1" applyFont="1" applyNumberFormat="1">
      <alignment shrinkToFit="0" vertical="bottom" wrapText="0"/>
    </xf>
    <xf borderId="0" fillId="0" fontId="8" numFmtId="0" xfId="0" applyAlignment="1" applyFont="1">
      <alignment horizontal="left" shrinkToFit="0" vertical="bottom" wrapText="0"/>
    </xf>
    <xf borderId="1" fillId="9" fontId="0" numFmtId="0" xfId="0" applyAlignment="1" applyBorder="1" applyFill="1" applyFont="1">
      <alignment shrinkToFit="0" vertical="bottom" wrapText="0"/>
    </xf>
    <xf borderId="1" fillId="9" fontId="16" numFmtId="0" xfId="0" applyAlignment="1" applyBorder="1" applyFont="1">
      <alignment shrinkToFit="0" vertical="bottom" wrapText="0"/>
    </xf>
    <xf borderId="1" fillId="9" fontId="16" numFmtId="49" xfId="0" applyAlignment="1" applyBorder="1" applyFont="1" applyNumberFormat="1">
      <alignment horizontal="left" shrinkToFit="0" vertical="bottom" wrapText="0"/>
    </xf>
    <xf borderId="1" fillId="9" fontId="16" numFmtId="0" xfId="0" applyAlignment="1" applyBorder="1" applyFont="1">
      <alignment horizontal="left" shrinkToFit="0" vertical="bottom" wrapText="0"/>
    </xf>
    <xf borderId="1" fillId="9" fontId="19" numFmtId="0" xfId="0" applyAlignment="1" applyBorder="1" applyFont="1">
      <alignment shrinkToFit="0" vertical="bottom" wrapText="0"/>
    </xf>
    <xf borderId="1" fillId="9" fontId="15" numFmtId="0" xfId="0" applyAlignment="1" applyBorder="1" applyFont="1">
      <alignment shrinkToFit="0" vertical="bottom" wrapText="0"/>
    </xf>
    <xf borderId="1" fillId="9" fontId="15" numFmtId="0" xfId="0" applyAlignment="1" applyBorder="1" applyFont="1">
      <alignment horizontal="left" shrinkToFit="0" vertical="bottom" wrapText="0"/>
    </xf>
    <xf borderId="1" fillId="9" fontId="0" numFmtId="0" xfId="0" applyAlignment="1" applyBorder="1" applyFont="1">
      <alignment horizontal="center" shrinkToFit="0" vertical="bottom" wrapText="0"/>
    </xf>
    <xf borderId="1" fillId="9" fontId="0" numFmtId="0" xfId="0" applyAlignment="1" applyBorder="1" applyFont="1">
      <alignment horizontal="left" shrinkToFit="0" vertical="bottom" wrapText="0"/>
    </xf>
    <xf borderId="1" fillId="9" fontId="30" numFmtId="0" xfId="0" applyAlignment="1" applyBorder="1" applyFont="1">
      <alignment shrinkToFit="0" vertical="bottom" wrapText="0"/>
    </xf>
    <xf borderId="1" fillId="9" fontId="4" numFmtId="0" xfId="0" applyAlignment="1" applyBorder="1" applyFont="1">
      <alignment shrinkToFit="0" vertical="bottom" wrapText="0"/>
    </xf>
    <xf borderId="1" fillId="9" fontId="4" numFmtId="0" xfId="0" applyAlignment="1" applyBorder="1" applyFont="1">
      <alignment horizontal="right" shrinkToFit="0" vertical="bottom" wrapText="0"/>
    </xf>
    <xf borderId="0" fillId="0" fontId="16" numFmtId="0" xfId="0" applyAlignment="1" applyFont="1">
      <alignment horizontal="center" shrinkToFit="0" vertical="bottom" wrapText="0"/>
    </xf>
    <xf borderId="1" fillId="9" fontId="16" numFmtId="0" xfId="0" applyAlignment="1" applyBorder="1" applyFont="1">
      <alignment horizontal="center" shrinkToFit="0" vertical="bottom" wrapText="0"/>
    </xf>
    <xf borderId="0" fillId="0" fontId="16" numFmtId="0" xfId="0" applyAlignment="1" applyFont="1">
      <alignment horizontal="left" shrinkToFit="0" vertical="center" wrapText="0"/>
    </xf>
    <xf borderId="0" fillId="0" fontId="16" numFmtId="0" xfId="0" applyAlignment="1" applyFont="1">
      <alignment horizontal="center" shrinkToFit="0" vertical="center" wrapText="0"/>
    </xf>
    <xf borderId="0" fillId="0" fontId="4" numFmtId="165" xfId="0" applyAlignment="1" applyFont="1" applyNumberFormat="1">
      <alignment horizontal="right" shrinkToFit="0" vertical="bottom" wrapText="0"/>
    </xf>
    <xf borderId="1" fillId="9" fontId="16" numFmtId="0" xfId="0" applyAlignment="1" applyBorder="1" applyFont="1">
      <alignment horizontal="left" shrinkToFit="0" vertical="center" wrapText="0"/>
    </xf>
    <xf borderId="1" fillId="9" fontId="8" numFmtId="0" xfId="0" applyAlignment="1" applyBorder="1" applyFont="1">
      <alignment horizontal="left" shrinkToFit="0" vertical="bottom" wrapText="0"/>
    </xf>
    <xf borderId="1" fillId="9" fontId="16" numFmtId="0" xfId="0" applyAlignment="1" applyBorder="1" applyFont="1">
      <alignment horizontal="center" shrinkToFit="0" vertical="center" wrapText="0"/>
    </xf>
    <xf borderId="1" fillId="9" fontId="4" numFmtId="165" xfId="0" applyAlignment="1" applyBorder="1" applyFont="1" applyNumberFormat="1">
      <alignment horizontal="right" shrinkToFit="0" vertical="bottom" wrapText="0"/>
    </xf>
    <xf borderId="0" fillId="0" fontId="16" numFmtId="49" xfId="0" applyAlignment="1" applyFont="1" applyNumberFormat="1">
      <alignment shrinkToFit="0" vertical="bottom" wrapText="0"/>
    </xf>
    <xf borderId="0" fillId="0" fontId="31" numFmtId="0" xfId="0" applyAlignment="1" applyFont="1">
      <alignment shrinkToFit="0" vertical="bottom" wrapText="0"/>
    </xf>
    <xf borderId="0" fillId="0" fontId="32" numFmtId="0" xfId="0" applyAlignment="1" applyFont="1">
      <alignment horizontal="right" shrinkToFit="0" vertical="bottom" wrapText="0"/>
    </xf>
    <xf borderId="0" fillId="0" fontId="32" numFmtId="165" xfId="0" applyAlignment="1" applyFont="1" applyNumberFormat="1">
      <alignment horizontal="right" shrinkToFit="0" vertical="bottom" wrapText="0"/>
    </xf>
    <xf borderId="0" fillId="0" fontId="32" numFmtId="0" xfId="0" applyAlignment="1" applyFont="1">
      <alignment shrinkToFit="0" vertical="bottom" wrapText="0"/>
    </xf>
    <xf borderId="1" fillId="10" fontId="16" numFmtId="0" xfId="0" applyAlignment="1" applyBorder="1" applyFill="1" applyFont="1">
      <alignment shrinkToFit="0" vertical="bottom" wrapText="0"/>
    </xf>
    <xf borderId="1" fillId="10" fontId="0" numFmtId="0" xfId="0" applyAlignment="1" applyBorder="1" applyFont="1">
      <alignment shrinkToFit="0" vertical="bottom" wrapText="0"/>
    </xf>
    <xf borderId="1" fillId="10" fontId="16" numFmtId="49" xfId="0" applyAlignment="1" applyBorder="1" applyFont="1" applyNumberFormat="1">
      <alignment shrinkToFit="0" vertical="bottom" wrapText="0"/>
    </xf>
    <xf borderId="1" fillId="10" fontId="19" numFmtId="0" xfId="0" applyAlignment="1" applyBorder="1" applyFont="1">
      <alignment shrinkToFit="0" vertical="bottom" wrapText="0"/>
    </xf>
    <xf borderId="1" fillId="10" fontId="15" numFmtId="0" xfId="0" applyAlignment="1" applyBorder="1" applyFont="1">
      <alignment shrinkToFit="0" vertical="bottom" wrapText="0"/>
    </xf>
    <xf borderId="1" fillId="10" fontId="16" numFmtId="0" xfId="0" applyAlignment="1" applyBorder="1" applyFont="1">
      <alignment horizontal="right" shrinkToFit="0" vertical="bottom" wrapText="0"/>
    </xf>
    <xf borderId="1" fillId="10" fontId="16" numFmtId="165" xfId="0" applyAlignment="1" applyBorder="1" applyFont="1" applyNumberFormat="1">
      <alignment horizontal="right" shrinkToFit="0" vertical="bottom" wrapText="0"/>
    </xf>
    <xf borderId="0" fillId="0" fontId="33" numFmtId="0" xfId="0" applyAlignment="1" applyFont="1">
      <alignment shrinkToFit="0" vertical="bottom" wrapText="0"/>
    </xf>
    <xf borderId="0" fillId="0" fontId="9" numFmtId="0" xfId="0" applyAlignment="1" applyFont="1">
      <alignment horizontal="center" shrinkToFit="0" vertical="center" wrapText="1"/>
    </xf>
    <xf borderId="0" fillId="0" fontId="13" numFmtId="0" xfId="0" applyAlignment="1" applyFont="1">
      <alignment horizontal="center" shrinkToFit="0" vertical="center" wrapText="1"/>
    </xf>
    <xf borderId="0" fillId="0" fontId="9" numFmtId="4" xfId="0" applyAlignment="1" applyFont="1" applyNumberFormat="1">
      <alignment horizontal="center" shrinkToFit="0" vertical="center" wrapText="1"/>
    </xf>
    <xf borderId="0" fillId="0" fontId="9" numFmtId="3" xfId="0" applyAlignment="1" applyFont="1" applyNumberFormat="1">
      <alignment horizontal="center" shrinkToFit="0" vertical="center" wrapText="1"/>
    </xf>
    <xf borderId="0" fillId="0" fontId="9" numFmtId="166" xfId="0" applyAlignment="1" applyFont="1" applyNumberFormat="1">
      <alignment horizontal="center" shrinkToFit="0" vertical="center" wrapText="1"/>
    </xf>
    <xf borderId="0" fillId="0" fontId="9" numFmtId="167" xfId="0" applyAlignment="1" applyFont="1" applyNumberFormat="1">
      <alignment horizontal="center" shrinkToFit="0" vertical="center" wrapText="1"/>
    </xf>
    <xf borderId="0" fillId="0" fontId="4" numFmtId="0" xfId="0" applyAlignment="1" applyFont="1">
      <alignment horizontal="center" shrinkToFit="0" vertical="center" wrapText="1"/>
    </xf>
    <xf borderId="0" fillId="0" fontId="13" numFmtId="0" xfId="0" applyAlignment="1" applyFont="1">
      <alignment horizontal="center" shrinkToFit="0" vertical="bottom" wrapText="0"/>
    </xf>
    <xf borderId="0" fillId="0" fontId="9" numFmtId="4" xfId="0" applyAlignment="1" applyFont="1" applyNumberFormat="1">
      <alignment horizontal="center" shrinkToFit="0" vertical="bottom" wrapText="0"/>
    </xf>
    <xf borderId="0" fillId="0" fontId="9" numFmtId="3" xfId="0" applyAlignment="1" applyFont="1" applyNumberFormat="1">
      <alignment horizontal="center" shrinkToFit="0" vertical="bottom" wrapText="0"/>
    </xf>
    <xf borderId="0" fillId="0" fontId="9" numFmtId="166" xfId="0" applyAlignment="1" applyFont="1" applyNumberFormat="1">
      <alignment horizontal="center" shrinkToFit="0" vertical="bottom" wrapText="0"/>
    </xf>
    <xf borderId="0" fillId="0" fontId="9" numFmtId="167" xfId="0" applyAlignment="1" applyFont="1" applyNumberFormat="1">
      <alignment horizontal="center" shrinkToFit="0" vertical="bottom" wrapText="0"/>
    </xf>
    <xf borderId="0" fillId="0" fontId="9" numFmtId="168" xfId="0" applyAlignment="1" applyFont="1" applyNumberFormat="1">
      <alignment horizontal="center" shrinkToFit="0" vertical="bottom" wrapText="0"/>
    </xf>
    <xf borderId="0" fillId="0" fontId="4" numFmtId="0" xfId="0" applyAlignment="1" applyFont="1">
      <alignment horizontal="center" shrinkToFit="0" vertical="bottom" wrapText="0"/>
    </xf>
    <xf borderId="0" fillId="0" fontId="13" numFmtId="0" xfId="0" applyAlignment="1" applyFont="1">
      <alignment horizontal="center" shrinkToFit="0" vertical="center" wrapText="0"/>
    </xf>
    <xf borderId="0" fillId="0" fontId="16" numFmtId="4" xfId="0" applyAlignment="1" applyFont="1" applyNumberFormat="1">
      <alignment horizontal="center" shrinkToFit="0" vertical="bottom" wrapText="0"/>
    </xf>
    <xf borderId="0" fillId="0" fontId="19" numFmtId="4" xfId="0" applyAlignment="1" applyFont="1" applyNumberFormat="1">
      <alignment horizontal="center" shrinkToFit="0" vertical="bottom" wrapText="0"/>
    </xf>
    <xf borderId="0" fillId="0" fontId="19" numFmtId="3" xfId="0" applyAlignment="1" applyFont="1" applyNumberFormat="1">
      <alignment horizontal="center" shrinkToFit="0" vertical="bottom" wrapText="0"/>
    </xf>
    <xf borderId="0" fillId="0" fontId="19" numFmtId="0" xfId="0" applyAlignment="1" applyFont="1">
      <alignment horizontal="center" shrinkToFit="0" vertical="bottom" wrapText="0"/>
    </xf>
    <xf borderId="0" fillId="0" fontId="19" numFmtId="166" xfId="0" applyAlignment="1" applyFont="1" applyNumberFormat="1">
      <alignment horizontal="center" shrinkToFit="0" vertical="bottom" wrapText="0"/>
    </xf>
    <xf borderId="0" fillId="0" fontId="19" numFmtId="167" xfId="0" applyAlignment="1" applyFont="1" applyNumberFormat="1">
      <alignment horizontal="center" shrinkToFit="0" vertical="bottom" wrapText="0"/>
    </xf>
    <xf borderId="0" fillId="0" fontId="19" numFmtId="168" xfId="0" applyAlignment="1" applyFont="1" applyNumberFormat="1">
      <alignment horizontal="center" shrinkToFit="0" vertical="bottom" wrapText="0"/>
    </xf>
    <xf borderId="0" fillId="0" fontId="15" numFmtId="0" xfId="0" applyAlignment="1" applyFont="1">
      <alignment horizontal="center" shrinkToFit="0" vertical="bottom" wrapText="0"/>
    </xf>
    <xf borderId="1" fillId="11" fontId="0" numFmtId="0" xfId="0" applyAlignment="1" applyBorder="1" applyFill="1" applyFont="1">
      <alignment shrinkToFit="0" vertical="bottom" wrapText="0"/>
    </xf>
    <xf borderId="1" fillId="11" fontId="15" numFmtId="0" xfId="0" applyAlignment="1" applyBorder="1" applyFont="1">
      <alignment horizontal="left" shrinkToFit="0" vertical="bottom" wrapText="0"/>
    </xf>
    <xf borderId="1" fillId="11" fontId="15" numFmtId="0" xfId="0" applyAlignment="1" applyBorder="1" applyFont="1">
      <alignment horizontal="right" shrinkToFit="0" vertical="bottom" wrapText="0"/>
    </xf>
    <xf borderId="1" fillId="11" fontId="15" numFmtId="1" xfId="0" applyAlignment="1" applyBorder="1" applyFont="1" applyNumberFormat="1">
      <alignment horizontal="right" shrinkToFit="0" vertical="bottom" wrapText="0"/>
    </xf>
    <xf borderId="1" fillId="11" fontId="15" numFmtId="4" xfId="0" applyAlignment="1" applyBorder="1" applyFont="1" applyNumberFormat="1">
      <alignment shrinkToFit="0" vertical="bottom" wrapText="0"/>
    </xf>
    <xf borderId="1" fillId="11" fontId="0" numFmtId="4" xfId="0" applyAlignment="1" applyBorder="1" applyFont="1" applyNumberFormat="1">
      <alignment shrinkToFit="0" vertical="bottom" wrapText="0"/>
    </xf>
    <xf borderId="1" fillId="11" fontId="0" numFmtId="4" xfId="0" applyAlignment="1" applyBorder="1" applyFont="1" applyNumberFormat="1">
      <alignment horizontal="right" shrinkToFit="0" vertical="bottom" wrapText="0"/>
    </xf>
    <xf borderId="0" fillId="0" fontId="0" numFmtId="4" xfId="0" applyAlignment="1" applyFont="1" applyNumberFormat="1">
      <alignment horizontal="right" shrinkToFit="0" vertical="bottom" wrapText="0"/>
    </xf>
    <xf borderId="1" fillId="11" fontId="0" numFmtId="3" xfId="0" applyAlignment="1" applyBorder="1" applyFont="1" applyNumberFormat="1">
      <alignment horizontal="right" shrinkToFit="0" vertical="bottom" wrapText="0"/>
    </xf>
    <xf borderId="1" fillId="11" fontId="0" numFmtId="168" xfId="0" applyAlignment="1" applyBorder="1" applyFont="1" applyNumberFormat="1">
      <alignment horizontal="right" shrinkToFit="0" vertical="bottom" wrapText="0"/>
    </xf>
    <xf borderId="1" fillId="11" fontId="0" numFmtId="167" xfId="0" applyAlignment="1" applyBorder="1" applyFont="1" applyNumberFormat="1">
      <alignment horizontal="right" shrinkToFit="0" vertical="bottom" wrapText="0"/>
    </xf>
    <xf borderId="1" fillId="11" fontId="4" numFmtId="0" xfId="0" applyAlignment="1" applyBorder="1" applyFont="1">
      <alignment shrinkToFit="0" vertical="bottom" wrapText="0"/>
    </xf>
    <xf borderId="1" fillId="11" fontId="4" numFmtId="168" xfId="0" applyAlignment="1" applyBorder="1" applyFont="1" applyNumberFormat="1">
      <alignment shrinkToFit="0" vertical="bottom" wrapText="0"/>
    </xf>
    <xf borderId="1" fillId="11" fontId="9" numFmtId="0" xfId="0" applyAlignment="1" applyBorder="1" applyFont="1">
      <alignment shrinkToFit="0" vertical="bottom" wrapText="0"/>
    </xf>
    <xf borderId="1" fillId="11" fontId="13" numFmtId="0" xfId="0" applyAlignment="1" applyBorder="1" applyFont="1">
      <alignment horizontal="left" shrinkToFit="0" vertical="bottom" wrapText="0"/>
    </xf>
    <xf borderId="1" fillId="11" fontId="13" numFmtId="0" xfId="0" applyAlignment="1" applyBorder="1" applyFont="1">
      <alignment horizontal="right" shrinkToFit="0" vertical="bottom" wrapText="0"/>
    </xf>
    <xf borderId="1" fillId="11" fontId="13" numFmtId="4" xfId="0" applyAlignment="1" applyBorder="1" applyFont="1" applyNumberFormat="1">
      <alignment shrinkToFit="0" vertical="bottom" wrapText="0"/>
    </xf>
    <xf borderId="1" fillId="11" fontId="9" numFmtId="4" xfId="0" applyAlignment="1" applyBorder="1" applyFont="1" applyNumberFormat="1">
      <alignment shrinkToFit="0" vertical="bottom" wrapText="0"/>
    </xf>
    <xf borderId="1" fillId="11" fontId="9" numFmtId="4" xfId="0" applyAlignment="1" applyBorder="1" applyFont="1" applyNumberFormat="1">
      <alignment horizontal="right" shrinkToFit="0" vertical="bottom" wrapText="0"/>
    </xf>
    <xf borderId="0" fillId="0" fontId="9" numFmtId="4" xfId="0" applyAlignment="1" applyFont="1" applyNumberFormat="1">
      <alignment horizontal="right" shrinkToFit="0" vertical="bottom" wrapText="0"/>
    </xf>
    <xf borderId="1" fillId="11" fontId="9" numFmtId="168" xfId="0" applyAlignment="1" applyBorder="1" applyFont="1" applyNumberFormat="1">
      <alignment horizontal="right" shrinkToFit="0" vertical="bottom" wrapText="0"/>
    </xf>
    <xf borderId="1" fillId="11" fontId="9" numFmtId="167" xfId="0" applyAlignment="1" applyBorder="1" applyFont="1" applyNumberFormat="1">
      <alignment horizontal="right" shrinkToFit="0" vertical="bottom" wrapText="0"/>
    </xf>
    <xf borderId="1" fillId="11" fontId="9" numFmtId="3" xfId="0" applyAlignment="1" applyBorder="1" applyFont="1" applyNumberFormat="1">
      <alignment horizontal="right" shrinkToFit="0" vertical="bottom" wrapText="0"/>
    </xf>
    <xf borderId="1" fillId="11" fontId="0" numFmtId="4" xfId="0" applyAlignment="1" applyBorder="1" applyFont="1" applyNumberFormat="1">
      <alignment horizontal="left" shrinkToFit="0" vertical="bottom" wrapText="0"/>
    </xf>
    <xf borderId="1" fillId="11" fontId="15" numFmtId="0" xfId="0" applyAlignment="1" applyBorder="1" applyFont="1">
      <alignment shrinkToFit="0" vertical="bottom" wrapText="0"/>
    </xf>
    <xf borderId="1" fillId="4" fontId="15" numFmtId="0" xfId="0" applyAlignment="1" applyBorder="1" applyFont="1">
      <alignment horizontal="left" shrinkToFit="0" vertical="bottom" wrapText="0"/>
    </xf>
    <xf borderId="1" fillId="4" fontId="15" numFmtId="4" xfId="0" applyAlignment="1" applyBorder="1" applyFont="1" applyNumberFormat="1">
      <alignment shrinkToFit="0" vertical="bottom" wrapText="0"/>
    </xf>
    <xf borderId="1" fillId="4" fontId="0" numFmtId="3" xfId="0" applyAlignment="1" applyBorder="1" applyFont="1" applyNumberFormat="1">
      <alignment horizontal="right" shrinkToFit="0" vertical="bottom" wrapText="0"/>
    </xf>
    <xf borderId="1" fillId="4" fontId="0" numFmtId="168" xfId="0" applyAlignment="1" applyBorder="1" applyFont="1" applyNumberFormat="1">
      <alignment horizontal="right" shrinkToFit="0" vertical="bottom" wrapText="0"/>
    </xf>
    <xf borderId="1" fillId="4" fontId="0" numFmtId="167" xfId="0" applyAlignment="1" applyBorder="1" applyFont="1" applyNumberFormat="1">
      <alignment horizontal="right" shrinkToFit="0" vertical="bottom" wrapText="0"/>
    </xf>
    <xf borderId="0" fillId="0" fontId="4" numFmtId="168" xfId="0" applyAlignment="1" applyFont="1" applyNumberFormat="1">
      <alignment shrinkToFit="0" vertical="bottom" wrapText="0"/>
    </xf>
    <xf borderId="1" fillId="4" fontId="34" numFmtId="4" xfId="0" applyAlignment="1" applyBorder="1" applyFont="1" applyNumberFormat="1">
      <alignment horizontal="right" shrinkToFit="0" vertical="bottom" wrapText="0"/>
    </xf>
    <xf borderId="1" fillId="4" fontId="35" numFmtId="4" xfId="0" applyAlignment="1" applyBorder="1" applyFont="1" applyNumberFormat="1">
      <alignment horizontal="right" shrinkToFit="0" vertical="bottom" wrapText="0"/>
    </xf>
    <xf borderId="0" fillId="0" fontId="35" numFmtId="4" xfId="0" applyAlignment="1" applyFont="1" applyNumberFormat="1">
      <alignment horizontal="right" shrinkToFit="0" vertical="bottom" wrapText="0"/>
    </xf>
    <xf borderId="1" fillId="4" fontId="35" numFmtId="3" xfId="0" applyAlignment="1" applyBorder="1" applyFont="1" applyNumberFormat="1">
      <alignment horizontal="right" shrinkToFit="0" vertical="bottom" wrapText="0"/>
    </xf>
    <xf borderId="1" fillId="4" fontId="35" numFmtId="168" xfId="0" applyAlignment="1" applyBorder="1" applyFont="1" applyNumberFormat="1">
      <alignment horizontal="right" shrinkToFit="0" vertical="bottom" wrapText="0"/>
    </xf>
    <xf borderId="1" fillId="12" fontId="0" numFmtId="0" xfId="0" applyAlignment="1" applyBorder="1" applyFill="1" applyFont="1">
      <alignment shrinkToFit="0" vertical="bottom" wrapText="0"/>
    </xf>
    <xf borderId="1" fillId="12" fontId="15" numFmtId="0" xfId="0" applyAlignment="1" applyBorder="1" applyFont="1">
      <alignment horizontal="left" shrinkToFit="0" vertical="bottom" wrapText="0"/>
    </xf>
    <xf borderId="1" fillId="12" fontId="15" numFmtId="0" xfId="0" applyAlignment="1" applyBorder="1" applyFont="1">
      <alignment horizontal="right" shrinkToFit="0" vertical="bottom" wrapText="0"/>
    </xf>
    <xf borderId="1" fillId="12" fontId="15" numFmtId="4" xfId="0" applyAlignment="1" applyBorder="1" applyFont="1" applyNumberFormat="1">
      <alignment shrinkToFit="0" vertical="bottom" wrapText="0"/>
    </xf>
    <xf borderId="1" fillId="12" fontId="0" numFmtId="4" xfId="0" applyAlignment="1" applyBorder="1" applyFont="1" applyNumberFormat="1">
      <alignment shrinkToFit="0" vertical="bottom" wrapText="0"/>
    </xf>
    <xf borderId="1" fillId="12" fontId="0" numFmtId="4" xfId="0" applyAlignment="1" applyBorder="1" applyFont="1" applyNumberFormat="1">
      <alignment horizontal="right" shrinkToFit="0" vertical="bottom" wrapText="0"/>
    </xf>
    <xf borderId="1" fillId="12" fontId="0" numFmtId="3" xfId="0" applyAlignment="1" applyBorder="1" applyFont="1" applyNumberFormat="1">
      <alignment horizontal="right" shrinkToFit="0" vertical="bottom" wrapText="0"/>
    </xf>
    <xf borderId="1" fillId="12" fontId="0" numFmtId="168" xfId="0" applyAlignment="1" applyBorder="1" applyFont="1" applyNumberFormat="1">
      <alignment horizontal="right" shrinkToFit="0" vertical="bottom" wrapText="0"/>
    </xf>
    <xf borderId="1" fillId="12" fontId="0" numFmtId="167" xfId="0" applyAlignment="1" applyBorder="1" applyFont="1" applyNumberFormat="1">
      <alignment horizontal="right" shrinkToFit="0" vertical="bottom" wrapText="0"/>
    </xf>
    <xf borderId="1" fillId="12" fontId="4" numFmtId="0" xfId="0" applyAlignment="1" applyBorder="1" applyFont="1">
      <alignment shrinkToFit="0" vertical="bottom" wrapText="0"/>
    </xf>
    <xf borderId="1" fillId="12" fontId="4" numFmtId="168" xfId="0" applyAlignment="1" applyBorder="1" applyFont="1" applyNumberFormat="1">
      <alignment shrinkToFit="0" vertical="bottom" wrapText="0"/>
    </xf>
    <xf borderId="1" fillId="12" fontId="34" numFmtId="4" xfId="0" applyAlignment="1" applyBorder="1" applyFont="1" applyNumberFormat="1">
      <alignment horizontal="right" shrinkToFit="0" vertical="bottom" wrapText="0"/>
    </xf>
    <xf borderId="1" fillId="12" fontId="35" numFmtId="4" xfId="0" applyAlignment="1" applyBorder="1" applyFont="1" applyNumberFormat="1">
      <alignment horizontal="right" shrinkToFit="0" vertical="bottom" wrapText="0"/>
    </xf>
    <xf borderId="1" fillId="12" fontId="35" numFmtId="3" xfId="0" applyAlignment="1" applyBorder="1" applyFont="1" applyNumberFormat="1">
      <alignment horizontal="right" shrinkToFit="0" vertical="bottom" wrapText="0"/>
    </xf>
    <xf borderId="1" fillId="12" fontId="35" numFmtId="168" xfId="0" applyAlignment="1" applyBorder="1" applyFont="1" applyNumberFormat="1">
      <alignment horizontal="right" shrinkToFit="0" vertical="bottom" wrapText="0"/>
    </xf>
    <xf borderId="1" fillId="13" fontId="0" numFmtId="0" xfId="0" applyAlignment="1" applyBorder="1" applyFill="1" applyFont="1">
      <alignment shrinkToFit="0" vertical="bottom" wrapText="0"/>
    </xf>
    <xf borderId="1" fillId="13" fontId="15" numFmtId="0" xfId="0" applyAlignment="1" applyBorder="1" applyFont="1">
      <alignment horizontal="left" shrinkToFit="0" vertical="bottom" wrapText="0"/>
    </xf>
    <xf borderId="1" fillId="13" fontId="15" numFmtId="0" xfId="0" applyAlignment="1" applyBorder="1" applyFont="1">
      <alignment horizontal="right" shrinkToFit="0" vertical="bottom" wrapText="0"/>
    </xf>
    <xf borderId="1" fillId="13" fontId="15" numFmtId="4" xfId="0" applyAlignment="1" applyBorder="1" applyFont="1" applyNumberFormat="1">
      <alignment shrinkToFit="0" vertical="bottom" wrapText="0"/>
    </xf>
    <xf borderId="1" fillId="13" fontId="0" numFmtId="4" xfId="0" applyAlignment="1" applyBorder="1" applyFont="1" applyNumberFormat="1">
      <alignment shrinkToFit="0" vertical="bottom" wrapText="0"/>
    </xf>
    <xf borderId="1" fillId="13" fontId="16" numFmtId="4" xfId="0" applyAlignment="1" applyBorder="1" applyFont="1" applyNumberFormat="1">
      <alignment horizontal="right" shrinkToFit="0" vertical="bottom" wrapText="0"/>
    </xf>
    <xf borderId="1" fillId="13" fontId="16" numFmtId="3" xfId="0" applyAlignment="1" applyBorder="1" applyFont="1" applyNumberFormat="1">
      <alignment horizontal="right" shrinkToFit="0" vertical="bottom" wrapText="0"/>
    </xf>
    <xf borderId="1" fillId="13" fontId="16" numFmtId="168" xfId="0" applyAlignment="1" applyBorder="1" applyFont="1" applyNumberFormat="1">
      <alignment horizontal="right" shrinkToFit="0" vertical="bottom" wrapText="0"/>
    </xf>
    <xf borderId="1" fillId="13" fontId="0" numFmtId="167" xfId="0" applyAlignment="1" applyBorder="1" applyFont="1" applyNumberFormat="1">
      <alignment horizontal="right" shrinkToFit="0" vertical="bottom" wrapText="0"/>
    </xf>
    <xf borderId="1" fillId="13" fontId="4" numFmtId="0" xfId="0" applyAlignment="1" applyBorder="1" applyFont="1">
      <alignment shrinkToFit="0" vertical="bottom" wrapText="0"/>
    </xf>
    <xf borderId="1" fillId="13" fontId="4" numFmtId="168" xfId="0" applyAlignment="1" applyBorder="1" applyFont="1" applyNumberFormat="1">
      <alignment shrinkToFit="0" vertical="bottom" wrapText="0"/>
    </xf>
    <xf borderId="1" fillId="5" fontId="15" numFmtId="0" xfId="0" applyAlignment="1" applyBorder="1" applyFont="1">
      <alignment horizontal="left" shrinkToFit="0" vertical="bottom" wrapText="0"/>
    </xf>
    <xf borderId="1" fillId="5" fontId="15" numFmtId="4" xfId="0" applyAlignment="1" applyBorder="1" applyFont="1" applyNumberFormat="1">
      <alignment shrinkToFit="0" vertical="bottom" wrapText="0"/>
    </xf>
    <xf borderId="1" fillId="5" fontId="0" numFmtId="3" xfId="0" applyAlignment="1" applyBorder="1" applyFont="1" applyNumberFormat="1">
      <alignment horizontal="right" shrinkToFit="0" vertical="bottom" wrapText="0"/>
    </xf>
    <xf borderId="1" fillId="5" fontId="0" numFmtId="168" xfId="0" applyAlignment="1" applyBorder="1" applyFont="1" applyNumberFormat="1">
      <alignment horizontal="right" shrinkToFit="0" vertical="bottom" wrapText="0"/>
    </xf>
    <xf borderId="1" fillId="5" fontId="0" numFmtId="167" xfId="0" applyAlignment="1" applyBorder="1" applyFont="1" applyNumberFormat="1">
      <alignment horizontal="right" shrinkToFit="0" vertical="bottom" wrapText="0"/>
    </xf>
    <xf borderId="1" fillId="6" fontId="15" numFmtId="0" xfId="0" applyAlignment="1" applyBorder="1" applyFont="1">
      <alignment horizontal="left" shrinkToFit="0" vertical="bottom" wrapText="0"/>
    </xf>
    <xf borderId="1" fillId="6" fontId="15" numFmtId="4" xfId="0" applyAlignment="1" applyBorder="1" applyFont="1" applyNumberFormat="1">
      <alignment shrinkToFit="0" vertical="bottom" wrapText="0"/>
    </xf>
    <xf borderId="1" fillId="6" fontId="0" numFmtId="3" xfId="0" applyAlignment="1" applyBorder="1" applyFont="1" applyNumberFormat="1">
      <alignment horizontal="right" shrinkToFit="0" vertical="bottom" wrapText="0"/>
    </xf>
    <xf borderId="1" fillId="6" fontId="0" numFmtId="168" xfId="0" applyAlignment="1" applyBorder="1" applyFont="1" applyNumberFormat="1">
      <alignment horizontal="right" shrinkToFit="0" vertical="bottom" wrapText="0"/>
    </xf>
    <xf borderId="1" fillId="6" fontId="0" numFmtId="167" xfId="0" applyAlignment="1" applyBorder="1" applyFont="1" applyNumberFormat="1">
      <alignment horizontal="right" shrinkToFit="0" vertical="bottom" wrapText="0"/>
    </xf>
    <xf borderId="1" fillId="6" fontId="34" numFmtId="4" xfId="0" applyAlignment="1" applyBorder="1" applyFont="1" applyNumberFormat="1">
      <alignment horizontal="right" shrinkToFit="0" vertical="bottom" wrapText="0"/>
    </xf>
    <xf borderId="1" fillId="6" fontId="35" numFmtId="4" xfId="0" applyAlignment="1" applyBorder="1" applyFont="1" applyNumberFormat="1">
      <alignment horizontal="right" shrinkToFit="0" vertical="bottom" wrapText="0"/>
    </xf>
    <xf borderId="1" fillId="6" fontId="35" numFmtId="3" xfId="0" applyAlignment="1" applyBorder="1" applyFont="1" applyNumberFormat="1">
      <alignment horizontal="right" shrinkToFit="0" vertical="bottom" wrapText="0"/>
    </xf>
    <xf borderId="1" fillId="6" fontId="35" numFmtId="168" xfId="0" applyAlignment="1" applyBorder="1" applyFont="1" applyNumberFormat="1">
      <alignment horizontal="right" shrinkToFit="0" vertical="bottom" wrapText="0"/>
    </xf>
    <xf borderId="0" fillId="0" fontId="16" numFmtId="4" xfId="0" applyAlignment="1" applyFont="1" applyNumberFormat="1">
      <alignment horizontal="right" shrinkToFit="0" vertical="bottom" wrapText="0"/>
    </xf>
    <xf borderId="0" fillId="0" fontId="16" numFmtId="4" xfId="0" applyAlignment="1" applyFont="1" applyNumberFormat="1">
      <alignment shrinkToFit="0" vertical="bottom" wrapText="0"/>
    </xf>
    <xf borderId="1" fillId="4" fontId="16" numFmtId="4" xfId="0" applyAlignment="1" applyBorder="1" applyFont="1" applyNumberFormat="1">
      <alignment horizontal="right" shrinkToFit="0" vertical="bottom" wrapText="0"/>
    </xf>
    <xf borderId="1" fillId="4" fontId="16" numFmtId="3" xfId="0" applyAlignment="1" applyBorder="1" applyFont="1" applyNumberFormat="1">
      <alignment shrinkToFit="0" vertical="bottom" wrapText="0"/>
    </xf>
    <xf borderId="1" fillId="4" fontId="16" numFmtId="168" xfId="0" applyAlignment="1" applyBorder="1" applyFont="1" applyNumberFormat="1">
      <alignment shrinkToFit="0" vertical="bottom" wrapText="0"/>
    </xf>
    <xf borderId="1" fillId="4" fontId="16" numFmtId="4" xfId="0" applyAlignment="1" applyBorder="1" applyFont="1" applyNumberFormat="1">
      <alignment shrinkToFit="0" vertical="bottom" wrapText="0"/>
    </xf>
    <xf borderId="1" fillId="4" fontId="16" numFmtId="167" xfId="0" applyAlignment="1" applyBorder="1" applyFont="1" applyNumberFormat="1">
      <alignment shrinkToFit="0" vertical="bottom" wrapText="0"/>
    </xf>
    <xf borderId="1" fillId="11" fontId="9" numFmtId="4" xfId="0" applyAlignment="1" applyBorder="1" applyFont="1" applyNumberFormat="1">
      <alignment horizontal="left" shrinkToFit="0" vertical="bottom" wrapText="0"/>
    </xf>
    <xf borderId="1" fillId="11" fontId="13" numFmtId="0" xfId="0" applyAlignment="1" applyBorder="1" applyFont="1">
      <alignment shrinkToFit="0" vertical="bottom" wrapText="0"/>
    </xf>
    <xf borderId="1" fillId="11" fontId="13" numFmtId="1" xfId="0" applyAlignment="1" applyBorder="1" applyFont="1" applyNumberFormat="1">
      <alignment horizontal="right" shrinkToFit="0" vertical="bottom" wrapText="0"/>
    </xf>
    <xf borderId="1" fillId="11" fontId="16" numFmtId="0" xfId="0" applyAlignment="1" applyBorder="1" applyFont="1">
      <alignment shrinkToFit="0" vertical="bottom" wrapText="0"/>
    </xf>
    <xf borderId="1" fillId="13" fontId="9" numFmtId="4" xfId="0" applyAlignment="1" applyBorder="1" applyFont="1" applyNumberFormat="1">
      <alignment horizontal="left" shrinkToFit="0" vertical="bottom" wrapText="0"/>
    </xf>
    <xf borderId="1" fillId="13" fontId="13" numFmtId="0" xfId="0" applyAlignment="1" applyBorder="1" applyFont="1">
      <alignment shrinkToFit="0" vertical="bottom" wrapText="0"/>
    </xf>
    <xf borderId="1" fillId="13" fontId="13" numFmtId="0" xfId="0" applyAlignment="1" applyBorder="1" applyFont="1">
      <alignment horizontal="right" shrinkToFit="0" vertical="bottom" wrapText="0"/>
    </xf>
    <xf borderId="1" fillId="13" fontId="13" numFmtId="1" xfId="0" applyAlignment="1" applyBorder="1" applyFont="1" applyNumberFormat="1">
      <alignment horizontal="right" shrinkToFit="0" vertical="bottom" wrapText="0"/>
    </xf>
    <xf borderId="1" fillId="13" fontId="13" numFmtId="4" xfId="0" applyAlignment="1" applyBorder="1" applyFont="1" applyNumberFormat="1">
      <alignment shrinkToFit="0" vertical="bottom" wrapText="0"/>
    </xf>
    <xf borderId="1" fillId="13" fontId="9" numFmtId="4" xfId="0" applyAlignment="1" applyBorder="1" applyFont="1" applyNumberFormat="1">
      <alignment shrinkToFit="0" vertical="bottom" wrapText="0"/>
    </xf>
    <xf borderId="1" fillId="13" fontId="9" numFmtId="4" xfId="0" applyAlignment="1" applyBorder="1" applyFont="1" applyNumberFormat="1">
      <alignment horizontal="right" shrinkToFit="0" vertical="bottom" wrapText="0"/>
    </xf>
    <xf borderId="1" fillId="13" fontId="9" numFmtId="3" xfId="0" applyAlignment="1" applyBorder="1" applyFont="1" applyNumberFormat="1">
      <alignment horizontal="right" shrinkToFit="0" vertical="bottom" wrapText="0"/>
    </xf>
    <xf borderId="1" fillId="13" fontId="0" numFmtId="168" xfId="0" applyAlignment="1" applyBorder="1" applyFont="1" applyNumberFormat="1">
      <alignment horizontal="right" shrinkToFit="0" vertical="bottom" wrapText="0"/>
    </xf>
    <xf borderId="1" fillId="13" fontId="9" numFmtId="167" xfId="0" applyAlignment="1" applyBorder="1" applyFont="1" applyNumberFormat="1">
      <alignment horizontal="right" shrinkToFit="0" vertical="bottom" wrapText="0"/>
    </xf>
    <xf borderId="1" fillId="13" fontId="16" numFmtId="0" xfId="0" applyAlignment="1" applyBorder="1" applyFont="1">
      <alignment shrinkToFit="0" vertical="bottom" wrapText="0"/>
    </xf>
    <xf borderId="1" fillId="4" fontId="13" numFmtId="1" xfId="0" applyAlignment="1" applyBorder="1" applyFont="1" applyNumberFormat="1">
      <alignment horizontal="right" shrinkToFit="0" vertical="bottom" wrapText="0"/>
    </xf>
    <xf borderId="1" fillId="4" fontId="13" numFmtId="4" xfId="0" applyAlignment="1" applyBorder="1" applyFont="1" applyNumberFormat="1">
      <alignment shrinkToFit="0" vertical="bottom" wrapText="0"/>
    </xf>
    <xf borderId="1" fillId="4" fontId="9" numFmtId="4" xfId="0" applyAlignment="1" applyBorder="1" applyFont="1" applyNumberFormat="1">
      <alignment horizontal="right" shrinkToFit="0" vertical="bottom" wrapText="0"/>
    </xf>
    <xf borderId="1" fillId="4" fontId="9" numFmtId="3" xfId="0" applyAlignment="1" applyBorder="1" applyFont="1" applyNumberFormat="1">
      <alignment horizontal="right" shrinkToFit="0" vertical="bottom" wrapText="0"/>
    </xf>
    <xf borderId="1" fillId="4" fontId="9" numFmtId="168" xfId="0" applyAlignment="1" applyBorder="1" applyFont="1" applyNumberFormat="1">
      <alignment horizontal="right" shrinkToFit="0" vertical="bottom" wrapText="0"/>
    </xf>
    <xf borderId="1" fillId="4" fontId="9" numFmtId="167" xfId="0" applyAlignment="1" applyBorder="1" applyFont="1" applyNumberFormat="1">
      <alignment horizontal="right" shrinkToFit="0" vertical="bottom" wrapText="0"/>
    </xf>
    <xf borderId="1" fillId="5" fontId="13" numFmtId="4" xfId="0" applyAlignment="1" applyBorder="1" applyFont="1" applyNumberFormat="1">
      <alignment shrinkToFit="0" vertical="bottom" wrapText="0"/>
    </xf>
    <xf borderId="1" fillId="5" fontId="9" numFmtId="4" xfId="0" applyAlignment="1" applyBorder="1" applyFont="1" applyNumberFormat="1">
      <alignment horizontal="right" shrinkToFit="0" vertical="bottom" wrapText="0"/>
    </xf>
    <xf borderId="1" fillId="5" fontId="9" numFmtId="3" xfId="0" applyAlignment="1" applyBorder="1" applyFont="1" applyNumberFormat="1">
      <alignment horizontal="right" shrinkToFit="0" vertical="bottom" wrapText="0"/>
    </xf>
    <xf borderId="1" fillId="5" fontId="9" numFmtId="168" xfId="0" applyAlignment="1" applyBorder="1" applyFont="1" applyNumberFormat="1">
      <alignment horizontal="right" shrinkToFit="0" vertical="bottom" wrapText="0"/>
    </xf>
    <xf borderId="1" fillId="5" fontId="9" numFmtId="167" xfId="0" applyAlignment="1" applyBorder="1" applyFont="1" applyNumberFormat="1">
      <alignment horizontal="right" shrinkToFit="0" vertical="bottom" wrapText="0"/>
    </xf>
    <xf borderId="1" fillId="6" fontId="13" numFmtId="0" xfId="0" applyAlignment="1" applyBorder="1" applyFont="1">
      <alignment horizontal="left" shrinkToFit="0" vertical="bottom" wrapText="0"/>
    </xf>
    <xf borderId="1" fillId="6" fontId="13" numFmtId="4" xfId="0" applyAlignment="1" applyBorder="1" applyFont="1" applyNumberFormat="1">
      <alignment shrinkToFit="0" vertical="bottom" wrapText="0"/>
    </xf>
    <xf borderId="1" fillId="6" fontId="9" numFmtId="4" xfId="0" applyAlignment="1" applyBorder="1" applyFont="1" applyNumberFormat="1">
      <alignment horizontal="right" shrinkToFit="0" vertical="bottom" wrapText="0"/>
    </xf>
    <xf borderId="1" fillId="6" fontId="9" numFmtId="3" xfId="0" applyAlignment="1" applyBorder="1" applyFont="1" applyNumberFormat="1">
      <alignment horizontal="right" shrinkToFit="0" vertical="bottom" wrapText="0"/>
    </xf>
    <xf borderId="1" fillId="6" fontId="9" numFmtId="168" xfId="0" applyAlignment="1" applyBorder="1" applyFont="1" applyNumberFormat="1">
      <alignment horizontal="right" shrinkToFit="0" vertical="bottom" wrapText="0"/>
    </xf>
    <xf borderId="1" fillId="6" fontId="9" numFmtId="167" xfId="0" applyAlignment="1" applyBorder="1" applyFont="1" applyNumberFormat="1">
      <alignment horizontal="right" shrinkToFit="0" vertical="bottom" wrapText="0"/>
    </xf>
    <xf borderId="1" fillId="4" fontId="13" numFmtId="0" xfId="0" applyAlignment="1" applyBorder="1" applyFont="1">
      <alignment horizontal="left" shrinkToFit="0" vertical="bottom" wrapText="0"/>
    </xf>
    <xf borderId="1" fillId="5" fontId="13" numFmtId="0" xfId="0" applyAlignment="1" applyBorder="1" applyFont="1">
      <alignment horizontal="left" shrinkToFit="0" vertical="bottom" wrapText="0"/>
    </xf>
    <xf borderId="1" fillId="5" fontId="13" numFmtId="1" xfId="0" applyAlignment="1" applyBorder="1" applyFont="1" applyNumberFormat="1">
      <alignment horizontal="right" shrinkToFit="0" vertical="bottom" wrapText="0"/>
    </xf>
    <xf borderId="1" fillId="6" fontId="13" numFmtId="1" xfId="0" applyAlignment="1" applyBorder="1" applyFont="1" applyNumberFormat="1">
      <alignment horizontal="right" shrinkToFit="0" vertical="bottom" wrapText="0"/>
    </xf>
    <xf borderId="1" fillId="13" fontId="0" numFmtId="4" xfId="0" applyAlignment="1" applyBorder="1" applyFont="1" applyNumberFormat="1">
      <alignment horizontal="left" shrinkToFit="0" vertical="bottom" wrapText="0"/>
    </xf>
    <xf borderId="1" fillId="13" fontId="15" numFmtId="0" xfId="0" applyAlignment="1" applyBorder="1" applyFont="1">
      <alignment shrinkToFit="0" vertical="bottom" wrapText="0"/>
    </xf>
    <xf borderId="1" fillId="13" fontId="15" numFmtId="1" xfId="0" applyAlignment="1" applyBorder="1" applyFont="1" applyNumberFormat="1">
      <alignment horizontal="right" shrinkToFit="0" vertical="bottom" wrapText="0"/>
    </xf>
    <xf borderId="1" fillId="13" fontId="0" numFmtId="4" xfId="0" applyAlignment="1" applyBorder="1" applyFont="1" applyNumberFormat="1">
      <alignment horizontal="right" shrinkToFit="0" vertical="bottom" wrapText="0"/>
    </xf>
    <xf borderId="1" fillId="13" fontId="0" numFmtId="3" xfId="0" applyAlignment="1" applyBorder="1" applyFont="1" applyNumberFormat="1">
      <alignment horizontal="right" shrinkToFit="0" vertical="bottom" wrapText="0"/>
    </xf>
    <xf borderId="0" fillId="0" fontId="28" numFmtId="0" xfId="0" applyAlignment="1" applyFont="1">
      <alignment horizontal="center" shrinkToFit="0" vertical="center" wrapText="1"/>
    </xf>
    <xf borderId="0" fillId="0" fontId="9" numFmtId="1" xfId="0" applyAlignment="1" applyFont="1" applyNumberFormat="1">
      <alignment horizontal="center" shrinkToFit="0" vertical="center" wrapText="1"/>
    </xf>
    <xf borderId="0" fillId="0" fontId="28" numFmtId="0" xfId="0" applyAlignment="1" applyFont="1">
      <alignment horizontal="center" shrinkToFit="0" vertical="bottom" wrapText="0"/>
    </xf>
    <xf borderId="0" fillId="0" fontId="9" numFmtId="1" xfId="0" applyAlignment="1" applyFont="1" applyNumberFormat="1">
      <alignment horizontal="center" shrinkToFit="0" vertical="bottom" wrapText="0"/>
    </xf>
    <xf borderId="0" fillId="0" fontId="28" numFmtId="0" xfId="0" applyAlignment="1" applyFont="1">
      <alignment horizontal="center" shrinkToFit="0" vertical="center" wrapText="0"/>
    </xf>
    <xf borderId="0" fillId="0" fontId="19" numFmtId="1" xfId="0" applyAlignment="1" applyFont="1" applyNumberFormat="1">
      <alignment horizontal="center" shrinkToFit="0" vertical="bottom" wrapText="0"/>
    </xf>
    <xf borderId="1" fillId="11" fontId="19" numFmtId="4" xfId="0" applyAlignment="1" applyBorder="1" applyFont="1" applyNumberFormat="1">
      <alignment shrinkToFit="0" vertical="bottom" wrapText="0"/>
    </xf>
    <xf borderId="1" fillId="11" fontId="0" numFmtId="1" xfId="0" applyAlignment="1" applyBorder="1" applyFont="1" applyNumberFormat="1">
      <alignment horizontal="right" shrinkToFit="0" vertical="bottom" wrapText="0"/>
    </xf>
    <xf borderId="1" fillId="11" fontId="9" numFmtId="1" xfId="0" applyAlignment="1" applyBorder="1" applyFont="1" applyNumberFormat="1">
      <alignment horizontal="right" shrinkToFit="0" vertical="bottom" wrapText="0"/>
    </xf>
    <xf borderId="1" fillId="11" fontId="36" numFmtId="4" xfId="0" applyAlignment="1" applyBorder="1" applyFont="1" applyNumberFormat="1">
      <alignment horizontal="left" shrinkToFit="0" vertical="bottom" wrapText="0"/>
    </xf>
    <xf borderId="1" fillId="11" fontId="37" numFmtId="0" xfId="0" applyAlignment="1" applyBorder="1" applyFont="1">
      <alignment horizontal="left" shrinkToFit="0" vertical="bottom" wrapText="0"/>
    </xf>
    <xf borderId="1" fillId="11" fontId="37" numFmtId="0" xfId="0" applyAlignment="1" applyBorder="1" applyFont="1">
      <alignment shrinkToFit="0" vertical="bottom" wrapText="0"/>
    </xf>
    <xf borderId="1" fillId="11" fontId="37" numFmtId="0" xfId="0" applyAlignment="1" applyBorder="1" applyFont="1">
      <alignment horizontal="right" shrinkToFit="0" vertical="bottom" wrapText="0"/>
    </xf>
    <xf borderId="1" fillId="11" fontId="37" numFmtId="4" xfId="0" applyAlignment="1" applyBorder="1" applyFont="1" applyNumberFormat="1">
      <alignment shrinkToFit="0" vertical="bottom" wrapText="0"/>
    </xf>
    <xf borderId="1" fillId="11" fontId="38" numFmtId="4" xfId="0" applyAlignment="1" applyBorder="1" applyFont="1" applyNumberFormat="1">
      <alignment shrinkToFit="0" vertical="bottom" wrapText="0"/>
    </xf>
    <xf borderId="1" fillId="11" fontId="36" numFmtId="4" xfId="0" applyAlignment="1" applyBorder="1" applyFont="1" applyNumberFormat="1">
      <alignment shrinkToFit="0" vertical="bottom" wrapText="0"/>
    </xf>
    <xf borderId="1" fillId="11" fontId="36" numFmtId="1" xfId="0" applyAlignment="1" applyBorder="1" applyFont="1" applyNumberFormat="1">
      <alignment horizontal="right" shrinkToFit="0" vertical="bottom" wrapText="0"/>
    </xf>
    <xf borderId="0" fillId="0" fontId="36" numFmtId="4" xfId="0" applyAlignment="1" applyFont="1" applyNumberFormat="1">
      <alignment horizontal="right" shrinkToFit="0" vertical="bottom" wrapText="0"/>
    </xf>
    <xf borderId="1" fillId="11" fontId="36" numFmtId="3" xfId="0" applyAlignment="1" applyBorder="1" applyFont="1" applyNumberFormat="1">
      <alignment horizontal="right" shrinkToFit="0" vertical="bottom" wrapText="0"/>
    </xf>
    <xf borderId="1" fillId="11" fontId="36" numFmtId="168" xfId="0" applyAlignment="1" applyBorder="1" applyFont="1" applyNumberFormat="1">
      <alignment horizontal="right" shrinkToFit="0" vertical="bottom" wrapText="0"/>
    </xf>
    <xf borderId="1" fillId="11" fontId="36" numFmtId="4" xfId="0" applyAlignment="1" applyBorder="1" applyFont="1" applyNumberFormat="1">
      <alignment horizontal="right" shrinkToFit="0" vertical="bottom" wrapText="0"/>
    </xf>
    <xf borderId="1" fillId="11" fontId="39" numFmtId="0" xfId="0" applyAlignment="1" applyBorder="1" applyFont="1">
      <alignment shrinkToFit="0" vertical="bottom" wrapText="0"/>
    </xf>
    <xf borderId="1" fillId="11" fontId="39" numFmtId="168" xfId="0" applyAlignment="1" applyBorder="1" applyFont="1" applyNumberFormat="1">
      <alignment shrinkToFit="0" vertical="bottom" wrapText="0"/>
    </xf>
    <xf borderId="1" fillId="13" fontId="19" numFmtId="4" xfId="0" applyAlignment="1" applyBorder="1" applyFont="1" applyNumberFormat="1">
      <alignment shrinkToFit="0" vertical="bottom" wrapText="0"/>
    </xf>
    <xf borderId="1" fillId="13" fontId="16" numFmtId="1" xfId="0" applyAlignment="1" applyBorder="1" applyFont="1" applyNumberFormat="1">
      <alignment horizontal="right" shrinkToFit="0" vertical="bottom" wrapText="0"/>
    </xf>
    <xf borderId="1" fillId="13" fontId="16" numFmtId="168" xfId="0" applyAlignment="1" applyBorder="1" applyFont="1" applyNumberFormat="1">
      <alignment shrinkToFit="0" vertical="bottom" wrapText="0"/>
    </xf>
    <xf borderId="1" fillId="13" fontId="9" numFmtId="1" xfId="0" applyAlignment="1" applyBorder="1" applyFont="1" applyNumberFormat="1">
      <alignment horizontal="right" shrinkToFit="0" vertical="bottom" wrapText="0"/>
    </xf>
    <xf borderId="1" fillId="13" fontId="0" numFmtId="1" xfId="0" applyAlignment="1" applyBorder="1" applyFont="1" applyNumberFormat="1">
      <alignment horizontal="right" shrinkToFit="0" vertical="bottom" wrapText="0"/>
    </xf>
    <xf borderId="1" fillId="4" fontId="36" numFmtId="0" xfId="0" applyAlignment="1" applyBorder="1" applyFont="1">
      <alignment shrinkToFit="0" vertical="bottom" wrapText="0"/>
    </xf>
    <xf borderId="1" fillId="4" fontId="37" numFmtId="0" xfId="0" applyAlignment="1" applyBorder="1" applyFont="1">
      <alignment horizontal="left" shrinkToFit="0" vertical="bottom" wrapText="0"/>
    </xf>
    <xf borderId="1" fillId="4" fontId="37" numFmtId="0" xfId="0" applyAlignment="1" applyBorder="1" applyFont="1">
      <alignment horizontal="right" shrinkToFit="0" vertical="bottom" wrapText="0"/>
    </xf>
    <xf borderId="1" fillId="4" fontId="37" numFmtId="4" xfId="0" applyAlignment="1" applyBorder="1" applyFont="1" applyNumberFormat="1">
      <alignment shrinkToFit="0" vertical="bottom" wrapText="0"/>
    </xf>
    <xf borderId="1" fillId="4" fontId="38" numFmtId="4" xfId="0" applyAlignment="1" applyBorder="1" applyFont="1" applyNumberFormat="1">
      <alignment shrinkToFit="0" vertical="bottom" wrapText="0"/>
    </xf>
    <xf borderId="1" fillId="4" fontId="36" numFmtId="4" xfId="0" applyAlignment="1" applyBorder="1" applyFont="1" applyNumberFormat="1">
      <alignment shrinkToFit="0" vertical="bottom" wrapText="0"/>
    </xf>
    <xf borderId="1" fillId="4" fontId="36" numFmtId="1" xfId="0" applyAlignment="1" applyBorder="1" applyFont="1" applyNumberFormat="1">
      <alignment horizontal="right" shrinkToFit="0" vertical="bottom" wrapText="0"/>
    </xf>
    <xf borderId="1" fillId="4" fontId="36" numFmtId="4" xfId="0" applyAlignment="1" applyBorder="1" applyFont="1" applyNumberFormat="1">
      <alignment horizontal="right" shrinkToFit="0" vertical="bottom" wrapText="0"/>
    </xf>
    <xf borderId="1" fillId="4" fontId="36" numFmtId="3" xfId="0" applyAlignment="1" applyBorder="1" applyFont="1" applyNumberFormat="1">
      <alignment horizontal="right" shrinkToFit="0" vertical="bottom" wrapText="0"/>
    </xf>
    <xf borderId="1" fillId="4" fontId="36" numFmtId="168" xfId="0" applyAlignment="1" applyBorder="1" applyFont="1" applyNumberFormat="1">
      <alignment horizontal="right" shrinkToFit="0" vertical="bottom" wrapText="0"/>
    </xf>
    <xf borderId="0" fillId="0" fontId="39" numFmtId="0" xfId="0" applyAlignment="1" applyFont="1">
      <alignment shrinkToFit="0" vertical="bottom" wrapText="0"/>
    </xf>
    <xf borderId="0" fillId="0" fontId="39" numFmtId="168" xfId="0" applyAlignment="1" applyFont="1" applyNumberFormat="1">
      <alignment shrinkToFit="0" vertical="bottom" wrapText="0"/>
    </xf>
    <xf borderId="1" fillId="4" fontId="40" numFmtId="1" xfId="0" applyAlignment="1" applyBorder="1" applyFont="1" applyNumberFormat="1">
      <alignment horizontal="right" shrinkToFit="0" vertical="bottom" wrapText="0"/>
    </xf>
    <xf borderId="1" fillId="4" fontId="41" numFmtId="1" xfId="0" applyAlignment="1" applyBorder="1" applyFont="1" applyNumberFormat="1">
      <alignment horizontal="right" shrinkToFit="0" vertical="bottom" wrapText="0"/>
    </xf>
    <xf borderId="0" fillId="0" fontId="41" numFmtId="4" xfId="0" applyAlignment="1" applyFont="1" applyNumberFormat="1">
      <alignment horizontal="right" shrinkToFit="0" vertical="bottom" wrapText="0"/>
    </xf>
    <xf borderId="1" fillId="4" fontId="41" numFmtId="4" xfId="0" applyAlignment="1" applyBorder="1" applyFont="1" applyNumberFormat="1">
      <alignment horizontal="right" shrinkToFit="0" vertical="bottom" wrapText="0"/>
    </xf>
    <xf borderId="1" fillId="4" fontId="41" numFmtId="3" xfId="0" applyAlignment="1" applyBorder="1" applyFont="1" applyNumberFormat="1">
      <alignment horizontal="right" shrinkToFit="0" vertical="bottom" wrapText="0"/>
    </xf>
    <xf borderId="1" fillId="4" fontId="41" numFmtId="168" xfId="0" applyAlignment="1" applyBorder="1" applyFont="1" applyNumberFormat="1">
      <alignment horizontal="right" shrinkToFit="0" vertical="bottom" wrapText="0"/>
    </xf>
    <xf borderId="1" fillId="4" fontId="19" numFmtId="4" xfId="0" applyAlignment="1" applyBorder="1" applyFont="1" applyNumberFormat="1">
      <alignment shrinkToFit="0" vertical="bottom" wrapText="0"/>
    </xf>
    <xf borderId="1" fillId="4" fontId="34" numFmtId="1" xfId="0" applyAlignment="1" applyBorder="1" applyFont="1" applyNumberFormat="1">
      <alignment horizontal="right" shrinkToFit="0" vertical="bottom" wrapText="0"/>
    </xf>
    <xf borderId="1" fillId="4" fontId="35" numFmtId="1" xfId="0" applyAlignment="1" applyBorder="1" applyFont="1" applyNumberFormat="1">
      <alignment horizontal="right" shrinkToFit="0" vertical="bottom" wrapText="0"/>
    </xf>
    <xf borderId="1" fillId="4" fontId="0" numFmtId="1" xfId="0" applyAlignment="1" applyBorder="1" applyFont="1" applyNumberFormat="1">
      <alignment horizontal="right" shrinkToFit="0" vertical="bottom" wrapText="0"/>
    </xf>
    <xf borderId="1" fillId="4" fontId="28" numFmtId="4" xfId="0" applyAlignment="1" applyBorder="1" applyFont="1" applyNumberFormat="1">
      <alignment shrinkToFit="0" vertical="bottom" wrapText="0"/>
    </xf>
    <xf borderId="1" fillId="4" fontId="9" numFmtId="1" xfId="0" applyAlignment="1" applyBorder="1" applyFont="1" applyNumberFormat="1">
      <alignment horizontal="right" shrinkToFit="0" vertical="bottom" wrapText="0"/>
    </xf>
    <xf borderId="0" fillId="0" fontId="16" numFmtId="168" xfId="0" applyAlignment="1" applyFont="1" applyNumberFormat="1">
      <alignment shrinkToFit="0" vertical="bottom" wrapText="0"/>
    </xf>
    <xf borderId="1" fillId="12" fontId="36" numFmtId="0" xfId="0" applyAlignment="1" applyBorder="1" applyFont="1">
      <alignment shrinkToFit="0" vertical="bottom" wrapText="0"/>
    </xf>
    <xf borderId="1" fillId="12" fontId="37" numFmtId="0" xfId="0" applyAlignment="1" applyBorder="1" applyFont="1">
      <alignment horizontal="left" shrinkToFit="0" vertical="bottom" wrapText="0"/>
    </xf>
    <xf borderId="1" fillId="12" fontId="37" numFmtId="0" xfId="0" applyAlignment="1" applyBorder="1" applyFont="1">
      <alignment horizontal="right" shrinkToFit="0" vertical="bottom" wrapText="0"/>
    </xf>
    <xf borderId="1" fillId="12" fontId="37" numFmtId="4" xfId="0" applyAlignment="1" applyBorder="1" applyFont="1" applyNumberFormat="1">
      <alignment shrinkToFit="0" vertical="bottom" wrapText="0"/>
    </xf>
    <xf borderId="1" fillId="12" fontId="38" numFmtId="4" xfId="0" applyAlignment="1" applyBorder="1" applyFont="1" applyNumberFormat="1">
      <alignment shrinkToFit="0" vertical="bottom" wrapText="0"/>
    </xf>
    <xf borderId="1" fillId="12" fontId="36" numFmtId="4" xfId="0" applyAlignment="1" applyBorder="1" applyFont="1" applyNumberFormat="1">
      <alignment shrinkToFit="0" vertical="bottom" wrapText="0"/>
    </xf>
    <xf borderId="1" fillId="12" fontId="36" numFmtId="1" xfId="0" applyAlignment="1" applyBorder="1" applyFont="1" applyNumberFormat="1">
      <alignment horizontal="right" shrinkToFit="0" vertical="bottom" wrapText="0"/>
    </xf>
    <xf borderId="1" fillId="12" fontId="36" numFmtId="4" xfId="0" applyAlignment="1" applyBorder="1" applyFont="1" applyNumberFormat="1">
      <alignment horizontal="right" shrinkToFit="0" vertical="bottom" wrapText="0"/>
    </xf>
    <xf borderId="1" fillId="12" fontId="36" numFmtId="3" xfId="0" applyAlignment="1" applyBorder="1" applyFont="1" applyNumberFormat="1">
      <alignment horizontal="right" shrinkToFit="0" vertical="bottom" wrapText="0"/>
    </xf>
    <xf borderId="1" fillId="12" fontId="36" numFmtId="168" xfId="0" applyAlignment="1" applyBorder="1" applyFont="1" applyNumberFormat="1">
      <alignment horizontal="right" shrinkToFit="0" vertical="bottom" wrapText="0"/>
    </xf>
    <xf borderId="1" fillId="12" fontId="39" numFmtId="0" xfId="0" applyAlignment="1" applyBorder="1" applyFont="1">
      <alignment shrinkToFit="0" vertical="bottom" wrapText="0"/>
    </xf>
    <xf borderId="1" fillId="12" fontId="39" numFmtId="168" xfId="0" applyAlignment="1" applyBorder="1" applyFont="1" applyNumberFormat="1">
      <alignment shrinkToFit="0" vertical="bottom" wrapText="0"/>
    </xf>
    <xf borderId="1" fillId="12" fontId="40" numFmtId="1" xfId="0" applyAlignment="1" applyBorder="1" applyFont="1" applyNumberFormat="1">
      <alignment horizontal="right" shrinkToFit="0" vertical="bottom" wrapText="0"/>
    </xf>
    <xf borderId="1" fillId="12" fontId="41" numFmtId="1" xfId="0" applyAlignment="1" applyBorder="1" applyFont="1" applyNumberFormat="1">
      <alignment horizontal="right" shrinkToFit="0" vertical="bottom" wrapText="0"/>
    </xf>
    <xf borderId="1" fillId="12" fontId="41" numFmtId="4" xfId="0" applyAlignment="1" applyBorder="1" applyFont="1" applyNumberFormat="1">
      <alignment horizontal="right" shrinkToFit="0" vertical="bottom" wrapText="0"/>
    </xf>
    <xf borderId="1" fillId="12" fontId="41" numFmtId="3" xfId="0" applyAlignment="1" applyBorder="1" applyFont="1" applyNumberFormat="1">
      <alignment horizontal="right" shrinkToFit="0" vertical="bottom" wrapText="0"/>
    </xf>
    <xf borderId="1" fillId="12" fontId="41" numFmtId="168" xfId="0" applyAlignment="1" applyBorder="1" applyFont="1" applyNumberFormat="1">
      <alignment horizontal="right" shrinkToFit="0" vertical="bottom" wrapText="0"/>
    </xf>
    <xf borderId="1" fillId="5" fontId="19" numFmtId="4" xfId="0" applyAlignment="1" applyBorder="1" applyFont="1" applyNumberFormat="1">
      <alignment shrinkToFit="0" vertical="bottom" wrapText="0"/>
    </xf>
    <xf borderId="1" fillId="5" fontId="0" numFmtId="1" xfId="0" applyAlignment="1" applyBorder="1" applyFont="1" applyNumberFormat="1">
      <alignment horizontal="right" shrinkToFit="0" vertical="bottom" wrapText="0"/>
    </xf>
    <xf borderId="1" fillId="5" fontId="28" numFmtId="4" xfId="0" applyAlignment="1" applyBorder="1" applyFont="1" applyNumberFormat="1">
      <alignment shrinkToFit="0" vertical="bottom" wrapText="0"/>
    </xf>
    <xf borderId="1" fillId="5" fontId="9" numFmtId="1" xfId="0" applyAlignment="1" applyBorder="1" applyFont="1" applyNumberFormat="1">
      <alignment horizontal="right" shrinkToFit="0" vertical="bottom" wrapText="0"/>
    </xf>
    <xf borderId="1" fillId="6" fontId="15" numFmtId="169" xfId="0" applyAlignment="1" applyBorder="1" applyFont="1" applyNumberFormat="1">
      <alignment horizontal="right" shrinkToFit="0" vertical="bottom" wrapText="0"/>
    </xf>
    <xf borderId="1" fillId="6" fontId="19" numFmtId="4" xfId="0" applyAlignment="1" applyBorder="1" applyFont="1" applyNumberFormat="1">
      <alignment shrinkToFit="0" vertical="bottom" wrapText="0"/>
    </xf>
    <xf borderId="1" fillId="6" fontId="0" numFmtId="169" xfId="0" applyAlignment="1" applyBorder="1" applyFont="1" applyNumberFormat="1">
      <alignment horizontal="right" shrinkToFit="0" vertical="bottom" wrapText="0"/>
    </xf>
    <xf borderId="1" fillId="6" fontId="34" numFmtId="169" xfId="0" applyAlignment="1" applyBorder="1" applyFont="1" applyNumberFormat="1">
      <alignment horizontal="right" shrinkToFit="0" vertical="bottom" wrapText="0"/>
    </xf>
    <xf borderId="1" fillId="6" fontId="35" numFmtId="1" xfId="0" applyAlignment="1" applyBorder="1" applyFont="1" applyNumberFormat="1">
      <alignment horizontal="right" shrinkToFit="0" vertical="bottom" wrapText="0"/>
    </xf>
    <xf borderId="1" fillId="6" fontId="13" numFmtId="169" xfId="0" applyAlignment="1" applyBorder="1" applyFont="1" applyNumberFormat="1">
      <alignment horizontal="right" shrinkToFit="0" vertical="bottom" wrapText="0"/>
    </xf>
    <xf borderId="1" fillId="6" fontId="28" numFmtId="4" xfId="0" applyAlignment="1" applyBorder="1" applyFont="1" applyNumberFormat="1">
      <alignment shrinkToFit="0" vertical="bottom" wrapText="0"/>
    </xf>
    <xf borderId="1" fillId="6" fontId="9" numFmtId="169" xfId="0" applyAlignment="1" applyBorder="1" applyFont="1" applyNumberFormat="1">
      <alignment horizontal="right" shrinkToFit="0" vertical="bottom" wrapText="0"/>
    </xf>
    <xf borderId="1" fillId="6" fontId="9" numFmtId="1" xfId="0" applyAlignment="1" applyBorder="1" applyFont="1" applyNumberFormat="1">
      <alignment horizontal="right" shrinkToFit="0" vertical="bottom" wrapText="0"/>
    </xf>
    <xf borderId="0" fillId="0" fontId="9" numFmtId="0" xfId="0" applyAlignment="1" applyFont="1">
      <alignment horizontal="center" shrinkToFit="0" vertical="center" wrapText="0"/>
    </xf>
    <xf borderId="0" fillId="0" fontId="9" numFmtId="4" xfId="0" applyAlignment="1" applyFont="1" applyNumberFormat="1">
      <alignment horizontal="center" shrinkToFit="0" vertical="center" wrapText="0"/>
    </xf>
    <xf borderId="0" fillId="0" fontId="16" numFmtId="4" xfId="0" applyAlignment="1" applyFont="1" applyNumberFormat="1">
      <alignment shrinkToFit="0" vertical="center" wrapText="0"/>
    </xf>
    <xf borderId="0" fillId="0" fontId="0" numFmtId="4" xfId="0" applyAlignment="1" applyFont="1" applyNumberFormat="1">
      <alignment shrinkToFit="0" vertical="center" wrapText="0"/>
    </xf>
    <xf borderId="0" fillId="0" fontId="42" numFmtId="0" xfId="0" applyAlignment="1" applyFont="1">
      <alignment shrinkToFit="0" vertical="bottom" wrapText="0"/>
    </xf>
    <xf borderId="1" fillId="11" fontId="28" numFmtId="4" xfId="0" applyAlignment="1" applyBorder="1" applyFont="1" applyNumberFormat="1">
      <alignment shrinkToFit="0" vertical="bottom" wrapText="0"/>
    </xf>
    <xf borderId="1" fillId="13" fontId="0" numFmtId="0" xfId="0" applyAlignment="1" applyBorder="1" applyFont="1">
      <alignment horizontal="left" shrinkToFit="0" vertical="bottom" wrapText="0"/>
    </xf>
    <xf borderId="1" fillId="13" fontId="28" numFmtId="4" xfId="0" applyAlignment="1" applyBorder="1" applyFont="1" applyNumberFormat="1">
      <alignment shrinkToFit="0" vertical="bottom" wrapText="0"/>
    </xf>
    <xf borderId="1" fillId="4" fontId="35" numFmtId="4" xfId="0" applyAlignment="1" applyBorder="1" applyFont="1" applyNumberFormat="1">
      <alignment horizontal="left" shrinkToFit="0" vertical="bottom" wrapText="0"/>
    </xf>
    <xf borderId="1" fillId="4" fontId="16" numFmtId="4" xfId="0" applyAlignment="1" applyBorder="1" applyFont="1" applyNumberFormat="1">
      <alignment horizontal="left" shrinkToFit="0" vertical="bottom" wrapText="0"/>
    </xf>
    <xf borderId="1" fillId="12" fontId="19" numFmtId="4" xfId="0" applyAlignment="1" applyBorder="1" applyFont="1" applyNumberFormat="1">
      <alignment shrinkToFit="0" vertical="bottom" wrapText="0"/>
    </xf>
    <xf borderId="1" fillId="12" fontId="0" numFmtId="4" xfId="0" applyAlignment="1" applyBorder="1" applyFont="1" applyNumberFormat="1">
      <alignment horizontal="left" shrinkToFit="0" vertical="bottom" wrapText="0"/>
    </xf>
    <xf borderId="1" fillId="12" fontId="35" numFmtId="4" xfId="0" applyAlignment="1" applyBorder="1" applyFont="1" applyNumberFormat="1">
      <alignment horizontal="left" shrinkToFit="0" vertical="bottom" wrapText="0"/>
    </xf>
    <xf borderId="1" fillId="6" fontId="35" numFmtId="4" xfId="0" applyAlignment="1" applyBorder="1" applyFont="1" applyNumberFormat="1">
      <alignment horizontal="left"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ocs.google.com/spreadsheets/d/1Rfx9Es34NbhdH9FU5blG3xXPAKnvXMtPSdvA8r4vOm0/edit?usp=sharing" TargetMode="External"/><Relationship Id="rId2"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392" Type="http://schemas.openxmlformats.org/officeDocument/2006/relationships/hyperlink" Target="http://ftp.sra.ebi.ac.uk/vol1/fastq/ERR209/000/ERR2098430/ERR2098430_1.fastq.gz;ftp.sra.ebi.ac.uk/vol1/fastq/ERR209/000/ERR2098430/ERR2098430_2.fastq.gz" TargetMode="External"/><Relationship Id="rId391" Type="http://schemas.openxmlformats.org/officeDocument/2006/relationships/hyperlink" Target="http://ftp.sra.ebi.ac.uk/vol1/fastq/ERR209/000/ERR2098430/ERR2098430_1.fastq.gz;ftp.sra.ebi.ac.uk/vol1/fastq/ERR209/000/ERR2098430/ERR2098430_2.fastq.gz" TargetMode="External"/><Relationship Id="rId390" Type="http://schemas.openxmlformats.org/officeDocument/2006/relationships/hyperlink" Target="http://ftp.sra.ebi.ac.uk/vol1/err/ERR209/009/ERR2098429" TargetMode="External"/><Relationship Id="rId1" Type="http://schemas.openxmlformats.org/officeDocument/2006/relationships/hyperlink" Target="http://ftp.sra.ebi.ac.uk/vol1/fastq/ERR209/005/ERR2098365/ERR2098365_1.fastq.gz;ftp.sra.ebi.ac.uk/vol1/fastq/ERR209/005/ERR2098365/ERR2098365_2.fastq.gz" TargetMode="External"/><Relationship Id="rId2" Type="http://schemas.openxmlformats.org/officeDocument/2006/relationships/hyperlink" Target="http://ftp.sra.ebi.ac.uk/vol1/fastq/ERR209/005/ERR2098365/ERR2098365_1.fastq.gz;ftp.sra.ebi.ac.uk/vol1/fastq/ERR209/005/ERR2098365/ERR2098365_2.fastq.gz" TargetMode="External"/><Relationship Id="rId3" Type="http://schemas.openxmlformats.org/officeDocument/2006/relationships/hyperlink" Target="http://ftp.sra.ebi.ac.uk/vol1/ERA990/ERA990579/fastq/CAA_AAOSDA_4_1_HKJHCBBXX.12BA193_clean.fastq.gz;ftp.sra.ebi.ac.uk/vol1/ERA990/ERA990579/fastq/CAA_AAOSDA_4_2_HKJHCBBXX.12BA193_clean.fastq.gz" TargetMode="External"/><Relationship Id="rId4" Type="http://schemas.openxmlformats.org/officeDocument/2006/relationships/hyperlink" Target="http://ftp.sra.ebi.ac.uk/vol1/ERA990/ERA990579/fastq/CAA_AAOSDA_4_1_HKJHCBBXX.12BA193_clean.fastq.gz;ftp.sra.ebi.ac.uk/vol1/ERA990/ERA990579/fastq/CAA_AAOSDA_4_2_HKJHCBBXX.12BA193_clean.fastq.gz" TargetMode="External"/><Relationship Id="rId9" Type="http://schemas.openxmlformats.org/officeDocument/2006/relationships/hyperlink" Target="http://ftp.sra.ebi.ac.uk/vol1/ERA990/ERA990579/fastq/CAA_ABOSDA_4_1_HKJHCBBXX.12BA194_clean.fastq.gz;ftp.sra.ebi.ac.uk/vol1/ERA990/ERA990579/fastq/CAA_ABOSDA_4_2_HKJHCBBXX.12BA194_clean.fastq.gz" TargetMode="External"/><Relationship Id="rId385" Type="http://schemas.openxmlformats.org/officeDocument/2006/relationships/hyperlink" Target="http://ftp.sra.ebi.ac.uk/vol1/fastq/ERR209/009/ERR2098429/ERR2098429_1.fastq.gz;ftp.sra.ebi.ac.uk/vol1/fastq/ERR209/009/ERR2098429/ERR2098429_2.fastq.gz" TargetMode="External"/><Relationship Id="rId384" Type="http://schemas.openxmlformats.org/officeDocument/2006/relationships/hyperlink" Target="http://ftp.sra.ebi.ac.uk/vol1/err/ERR209/008/ERR2098428" TargetMode="External"/><Relationship Id="rId383" Type="http://schemas.openxmlformats.org/officeDocument/2006/relationships/hyperlink" Target="http://ftp.sra.ebi.ac.uk/vol1/err/ERR209/008/ERR2098428" TargetMode="External"/><Relationship Id="rId382" Type="http://schemas.openxmlformats.org/officeDocument/2006/relationships/hyperlink" Target="http://ftp.sra.ebi.ac.uk/vol1/ERA990/ERA990580/fastq/BZZ_AQOSTA_1_1_HNNTCBCXY.12BA195_clean.fastq.gz;ftp.sra.ebi.ac.uk/vol1/ERA990/ERA990580/fastq/BZZ_AQOSTA_1_2_HNNTCBCXY.12BA195_clean.fastq.gz" TargetMode="External"/><Relationship Id="rId5" Type="http://schemas.openxmlformats.org/officeDocument/2006/relationships/hyperlink" Target="http://ftp.sra.ebi.ac.uk/vol1/err/ERR209/005/ERR2098365" TargetMode="External"/><Relationship Id="rId389" Type="http://schemas.openxmlformats.org/officeDocument/2006/relationships/hyperlink" Target="http://ftp.sra.ebi.ac.uk/vol1/err/ERR209/009/ERR2098429" TargetMode="External"/><Relationship Id="rId6" Type="http://schemas.openxmlformats.org/officeDocument/2006/relationships/hyperlink" Target="http://ftp.sra.ebi.ac.uk/vol1/err/ERR209/005/ERR2098365" TargetMode="External"/><Relationship Id="rId388" Type="http://schemas.openxmlformats.org/officeDocument/2006/relationships/hyperlink" Target="http://ftp.sra.ebi.ac.uk/vol1/ERA990/ERA990580/fastq/BZZ_AROSTA_1_1_HNNTCBCXY.12BA243_clean.fastq.gz;ftp.sra.ebi.ac.uk/vol1/ERA990/ERA990580/fastq/BZZ_AROSTA_1_2_HNNTCBCXY.12BA243_clean.fastq.gz" TargetMode="External"/><Relationship Id="rId7" Type="http://schemas.openxmlformats.org/officeDocument/2006/relationships/hyperlink" Target="http://ftp.sra.ebi.ac.uk/vol1/fastq/ERR209/006/ERR2098366/ERR2098366_1.fastq.gz;ftp.sra.ebi.ac.uk/vol1/fastq/ERR209/006/ERR2098366/ERR2098366_2.fastq.gz" TargetMode="External"/><Relationship Id="rId387" Type="http://schemas.openxmlformats.org/officeDocument/2006/relationships/hyperlink" Target="http://ftp.sra.ebi.ac.uk/vol1/ERA990/ERA990580/fastq/BZZ_AROSTA_1_1_HNNTCBCXY.12BA243_clean.fastq.gz;ftp.sra.ebi.ac.uk/vol1/ERA990/ERA990580/fastq/BZZ_AROSTA_1_2_HNNTCBCXY.12BA243_clean.fastq.gz" TargetMode="External"/><Relationship Id="rId8" Type="http://schemas.openxmlformats.org/officeDocument/2006/relationships/hyperlink" Target="http://ftp.sra.ebi.ac.uk/vol1/fastq/ERR209/006/ERR2098366/ERR2098366_1.fastq.gz;ftp.sra.ebi.ac.uk/vol1/fastq/ERR209/006/ERR2098366/ERR2098366_2.fastq.gz" TargetMode="External"/><Relationship Id="rId386" Type="http://schemas.openxmlformats.org/officeDocument/2006/relationships/hyperlink" Target="http://ftp.sra.ebi.ac.uk/vol1/fastq/ERR209/009/ERR2098429/ERR2098429_1.fastq.gz;ftp.sra.ebi.ac.uk/vol1/fastq/ERR209/009/ERR2098429/ERR2098429_2.fastq.gz" TargetMode="External"/><Relationship Id="rId381" Type="http://schemas.openxmlformats.org/officeDocument/2006/relationships/hyperlink" Target="http://ftp.sra.ebi.ac.uk/vol1/ERA990/ERA990580/fastq/BZZ_AQOSTA_1_1_HNNTCBCXY.12BA195_clean.fastq.gz;ftp.sra.ebi.ac.uk/vol1/ERA990/ERA990580/fastq/BZZ_AQOSTA_1_2_HNNTCBCXY.12BA195_clean.fastq.gz" TargetMode="External"/><Relationship Id="rId380" Type="http://schemas.openxmlformats.org/officeDocument/2006/relationships/hyperlink" Target="http://ftp.sra.ebi.ac.uk/vol1/fastq/ERR209/008/ERR2098428/ERR2098428_1.fastq.gz;ftp.sra.ebi.ac.uk/vol1/fastq/ERR209/008/ERR2098428/ERR2098428_2.fastq.gz" TargetMode="External"/><Relationship Id="rId379" Type="http://schemas.openxmlformats.org/officeDocument/2006/relationships/hyperlink" Target="http://ftp.sra.ebi.ac.uk/vol1/fastq/ERR209/008/ERR2098428/ERR2098428_1.fastq.gz;ftp.sra.ebi.ac.uk/vol1/fastq/ERR209/008/ERR2098428/ERR2098428_2.fastq.gz" TargetMode="External"/><Relationship Id="rId374" Type="http://schemas.openxmlformats.org/officeDocument/2006/relationships/hyperlink" Target="http://ftp.sra.ebi.ac.uk/vol1/fastq/ERR209/007/ERR2098427/ERR2098427_1.fastq.gz;ftp.sra.ebi.ac.uk/vol1/fastq/ERR209/007/ERR2098427/ERR2098427_2.fastq.gz" TargetMode="External"/><Relationship Id="rId373" Type="http://schemas.openxmlformats.org/officeDocument/2006/relationships/hyperlink" Target="http://ftp.sra.ebi.ac.uk/vol1/fastq/ERR209/007/ERR2098427/ERR2098427_1.fastq.gz;ftp.sra.ebi.ac.uk/vol1/fastq/ERR209/007/ERR2098427/ERR2098427_2.fastq.gz" TargetMode="External"/><Relationship Id="rId372" Type="http://schemas.openxmlformats.org/officeDocument/2006/relationships/hyperlink" Target="http://ftp.sra.ebi.ac.uk/vol1/err/ERR209/006/ERR2098426" TargetMode="External"/><Relationship Id="rId371" Type="http://schemas.openxmlformats.org/officeDocument/2006/relationships/hyperlink" Target="http://ftp.sra.ebi.ac.uk/vol1/err/ERR209/006/ERR2098426" TargetMode="External"/><Relationship Id="rId378" Type="http://schemas.openxmlformats.org/officeDocument/2006/relationships/hyperlink" Target="http://ftp.sra.ebi.ac.uk/vol1/err/ERR209/007/ERR2098427" TargetMode="External"/><Relationship Id="rId377" Type="http://schemas.openxmlformats.org/officeDocument/2006/relationships/hyperlink" Target="http://ftp.sra.ebi.ac.uk/vol1/err/ERR209/007/ERR2098427" TargetMode="External"/><Relationship Id="rId376" Type="http://schemas.openxmlformats.org/officeDocument/2006/relationships/hyperlink" Target="http://ftp.sra.ebi.ac.uk/vol1/ERA990/ERA990580/fastq/BZZ_APOSTA_1_1_HNNTCBCXY.12BA278_clean.fastq.gz;ftp.sra.ebi.ac.uk/vol1/ERA990/ERA990580/fastq/BZZ_APOSTA_1_2_HNNTCBCXY.12BA278_clean.fastq.gz" TargetMode="External"/><Relationship Id="rId375" Type="http://schemas.openxmlformats.org/officeDocument/2006/relationships/hyperlink" Target="http://ftp.sra.ebi.ac.uk/vol1/ERA990/ERA990580/fastq/BZZ_APOSTA_1_1_HNNTCBCXY.12BA278_clean.fastq.gz;ftp.sra.ebi.ac.uk/vol1/ERA990/ERA990580/fastq/BZZ_APOSTA_1_2_HNNTCBCXY.12BA278_clean.fastq.gz" TargetMode="External"/><Relationship Id="rId396" Type="http://schemas.openxmlformats.org/officeDocument/2006/relationships/hyperlink" Target="http://ftp.sra.ebi.ac.uk/vol1/err/ERR209/000/ERR2098430" TargetMode="External"/><Relationship Id="rId395" Type="http://schemas.openxmlformats.org/officeDocument/2006/relationships/hyperlink" Target="http://ftp.sra.ebi.ac.uk/vol1/err/ERR209/000/ERR2098430" TargetMode="External"/><Relationship Id="rId394" Type="http://schemas.openxmlformats.org/officeDocument/2006/relationships/hyperlink" Target="http://ftp.sra.ebi.ac.uk/vol1/ERA990/ERA990580/fastq/BZZ_ASOSTA_1_1_HNNTCBCXY.12BA255_clean.fastq.gz;ftp.sra.ebi.ac.uk/vol1/ERA990/ERA990580/fastq/BZZ_ASOSTA_1_2_HNNTCBCXY.12BA255_clean.fastq.gz" TargetMode="External"/><Relationship Id="rId393" Type="http://schemas.openxmlformats.org/officeDocument/2006/relationships/hyperlink" Target="http://ftp.sra.ebi.ac.uk/vol1/ERA990/ERA990580/fastq/BZZ_ASOSTA_1_1_HNNTCBCXY.12BA255_clean.fastq.gz;ftp.sra.ebi.ac.uk/vol1/ERA990/ERA990580/fastq/BZZ_ASOSTA_1_2_HNNTCBCXY.12BA255_clean.fastq.gz" TargetMode="External"/><Relationship Id="rId399" Type="http://schemas.openxmlformats.org/officeDocument/2006/relationships/hyperlink" Target="http://ftp.sra.ebi.ac.uk/vol1/ERA990/ERA990580/fastq/BZZ_ATOSTA_1_1_HNNTCBCXY.12BA267_clean.fastq.gz;ftp.sra.ebi.ac.uk/vol1/ERA990/ERA990580/fastq/BZZ_ATOSTA_1_2_HNNTCBCXY.12BA267_clean.fastq.gz" TargetMode="External"/><Relationship Id="rId398" Type="http://schemas.openxmlformats.org/officeDocument/2006/relationships/hyperlink" Target="http://ftp.sra.ebi.ac.uk/vol1/fastq/ERR209/001/ERR2098431/ERR2098431_1.fastq.gz;ftp.sra.ebi.ac.uk/vol1/fastq/ERR209/001/ERR2098431/ERR2098431_2.fastq.gz" TargetMode="External"/><Relationship Id="rId397" Type="http://schemas.openxmlformats.org/officeDocument/2006/relationships/hyperlink" Target="http://ftp.sra.ebi.ac.uk/vol1/fastq/ERR209/001/ERR2098431/ERR2098431_1.fastq.gz;ftp.sra.ebi.ac.uk/vol1/fastq/ERR209/001/ERR2098431/ERR2098431_2.fastq.gz" TargetMode="External"/><Relationship Id="rId808" Type="http://schemas.openxmlformats.org/officeDocument/2006/relationships/hyperlink" Target="http://ftp.sra.ebi.ac.uk/vol1/ERA990/ERA990581/fastq/BZZ_DDOSTA_1_1_B8HLB.12BA136_clean.fastq.gz;ftp.sra.ebi.ac.uk/vol1/ERA990/ERA990581/fastq/BZZ_DDOSTA_1_2_B8HLB.12BA136_clean.fastq.gz" TargetMode="External"/><Relationship Id="rId807" Type="http://schemas.openxmlformats.org/officeDocument/2006/relationships/hyperlink" Target="http://ftp.sra.ebi.ac.uk/vol1/ERA990/ERA990581/fastq/BZZ_DDOSTA_1_1_B8HLB.12BA136_clean.fastq.gz;ftp.sra.ebi.ac.uk/vol1/ERA990/ERA990581/fastq/BZZ_DDOSTA_1_2_B8HLB.12BA136_clean.fastq.gz" TargetMode="External"/><Relationship Id="rId806" Type="http://schemas.openxmlformats.org/officeDocument/2006/relationships/hyperlink" Target="http://ftp.sra.ebi.ac.uk/vol1/fastq/ERR209/009/ERR2098499/ERR2098499_1.fastq.gz;ftp.sra.ebi.ac.uk/vol1/fastq/ERR209/009/ERR2098499/ERR2098499_2.fastq.gz" TargetMode="External"/><Relationship Id="rId805" Type="http://schemas.openxmlformats.org/officeDocument/2006/relationships/hyperlink" Target="http://ftp.sra.ebi.ac.uk/vol1/fastq/ERR209/009/ERR2098499/ERR2098499_1.fastq.gz;ftp.sra.ebi.ac.uk/vol1/fastq/ERR209/009/ERR2098499/ERR2098499_2.fastq.gz" TargetMode="External"/><Relationship Id="rId809" Type="http://schemas.openxmlformats.org/officeDocument/2006/relationships/hyperlink" Target="http://ftp.sra.ebi.ac.uk/vol1/err/ERR209/009/ERR2098499" TargetMode="External"/><Relationship Id="rId800" Type="http://schemas.openxmlformats.org/officeDocument/2006/relationships/hyperlink" Target="http://ftp.sra.ebi.ac.uk/vol1/fastq/ERR209/008/ERR2098498/ERR2098498_1.fastq.gz;ftp.sra.ebi.ac.uk/vol1/fastq/ERR209/008/ERR2098498/ERR2098498_2.fastq.gz" TargetMode="External"/><Relationship Id="rId804" Type="http://schemas.openxmlformats.org/officeDocument/2006/relationships/hyperlink" Target="http://ftp.sra.ebi.ac.uk/vol1/err/ERR209/008/ERR2098498" TargetMode="External"/><Relationship Id="rId803" Type="http://schemas.openxmlformats.org/officeDocument/2006/relationships/hyperlink" Target="http://ftp.sra.ebi.ac.uk/vol1/err/ERR209/008/ERR2098498" TargetMode="External"/><Relationship Id="rId802" Type="http://schemas.openxmlformats.org/officeDocument/2006/relationships/hyperlink" Target="http://ftp.sra.ebi.ac.uk/vol1/ERA990/ERA990581/fastq/BZZ_DCOSTA_1_1_HNTHMBCXY.12BA148_clean.fastq.gz;ftp.sra.ebi.ac.uk/vol1/ERA990/ERA990581/fastq/BZZ_DCOSTA_1_2_HNTHMBCXY.12BA148_clean.fastq.gz" TargetMode="External"/><Relationship Id="rId801" Type="http://schemas.openxmlformats.org/officeDocument/2006/relationships/hyperlink" Target="http://ftp.sra.ebi.ac.uk/vol1/ERA990/ERA990581/fastq/BZZ_DCOSTA_1_1_HNTHMBCXY.12BA148_clean.fastq.gz;ftp.sra.ebi.ac.uk/vol1/ERA990/ERA990581/fastq/BZZ_DCOSTA_1_2_HNTHMBCXY.12BA148_clean.fastq.gz" TargetMode="External"/><Relationship Id="rId40" Type="http://schemas.openxmlformats.org/officeDocument/2006/relationships/hyperlink" Target="http://ftp.sra.ebi.ac.uk/vol1/ERA990/ERA990579/fastq/CAA_AGOSDA_7_1_HKJHCBBXX.12BA100_clean.fastq.gz;ftp.sra.ebi.ac.uk/vol1/ERA990/ERA990579/fastq/CAA_AGOSDA_7_2_HKJHCBBXX.12BA100_clean.fastq.gz" TargetMode="External"/><Relationship Id="rId1334" Type="http://schemas.openxmlformats.org/officeDocument/2006/relationships/hyperlink" Target="http://ftp.sra.ebi.ac.uk/vol1/fastq/ERR209/007/ERR2098587/ERR2098587_1.fastq.gz;ftp.sra.ebi.ac.uk/vol1/fastq/ERR209/007/ERR2098587/ERR2098587_2.fastq.gz" TargetMode="External"/><Relationship Id="rId1335" Type="http://schemas.openxmlformats.org/officeDocument/2006/relationships/hyperlink" Target="http://ftp.sra.ebi.ac.uk/vol1/ERA990/ERA990583/fastq/BZZ_CJOSTB_2_1_HNMC5BCXY.12BA147_clean.fastq.gz;ftp.sra.ebi.ac.uk/vol1/ERA990/ERA990583/fastq/BZZ_CJOSTB_2_2_HNMC5BCXY.12BA147_clean.fastq.gz" TargetMode="External"/><Relationship Id="rId42" Type="http://schemas.openxmlformats.org/officeDocument/2006/relationships/hyperlink" Target="http://ftp.sra.ebi.ac.uk/vol1/err/ERR209/001/ERR2098371" TargetMode="External"/><Relationship Id="rId1336" Type="http://schemas.openxmlformats.org/officeDocument/2006/relationships/hyperlink" Target="http://ftp.sra.ebi.ac.uk/vol1/ERA990/ERA990583/fastq/BZZ_CJOSTB_2_1_HNMC5BCXY.12BA147_clean.fastq.gz;ftp.sra.ebi.ac.uk/vol1/ERA990/ERA990583/fastq/BZZ_CJOSTB_2_2_HNMC5BCXY.12BA147_clean.fastq.gz" TargetMode="External"/><Relationship Id="rId41" Type="http://schemas.openxmlformats.org/officeDocument/2006/relationships/hyperlink" Target="http://ftp.sra.ebi.ac.uk/vol1/err/ERR209/001/ERR2098371" TargetMode="External"/><Relationship Id="rId1337" Type="http://schemas.openxmlformats.org/officeDocument/2006/relationships/hyperlink" Target="http://ftp.sra.ebi.ac.uk/vol1/err/ERR209/007/ERR2098587" TargetMode="External"/><Relationship Id="rId44" Type="http://schemas.openxmlformats.org/officeDocument/2006/relationships/hyperlink" Target="http://ftp.sra.ebi.ac.uk/vol1/fastq/ERR209/002/ERR2098372/ERR2098372_1.fastq.gz;ftp.sra.ebi.ac.uk/vol1/fastq/ERR209/002/ERR2098372/ERR2098372_2.fastq.gz" TargetMode="External"/><Relationship Id="rId1338" Type="http://schemas.openxmlformats.org/officeDocument/2006/relationships/hyperlink" Target="http://ftp.sra.ebi.ac.uk/vol1/err/ERR209/007/ERR2098587" TargetMode="External"/><Relationship Id="rId43" Type="http://schemas.openxmlformats.org/officeDocument/2006/relationships/hyperlink" Target="http://ftp.sra.ebi.ac.uk/vol1/fastq/ERR209/002/ERR2098372/ERR2098372_1.fastq.gz;ftp.sra.ebi.ac.uk/vol1/fastq/ERR209/002/ERR2098372/ERR2098372_2.fastq.gz" TargetMode="External"/><Relationship Id="rId1339" Type="http://schemas.openxmlformats.org/officeDocument/2006/relationships/hyperlink" Target="http://ftp.sra.ebi.ac.uk/vol1/fastq/ERR209/008/ERR2098588/ERR2098588_1.fastq.gz;ftp.sra.ebi.ac.uk/vol1/fastq/ERR209/008/ERR2098588/ERR2098588_2.fastq.gz" TargetMode="External"/><Relationship Id="rId46" Type="http://schemas.openxmlformats.org/officeDocument/2006/relationships/hyperlink" Target="http://ftp.sra.ebi.ac.uk/vol1/ERA990/ERA990579/fastq/CAA_AHOSDA_7_1_HKJHCBBXX.12BA101_clean.fastq.gz;ftp.sra.ebi.ac.uk/vol1/ERA990/ERA990579/fastq/CAA_AHOSDA_7_2_HKJHCBBXX.12BA101_clean.fastq.gz" TargetMode="External"/><Relationship Id="rId45" Type="http://schemas.openxmlformats.org/officeDocument/2006/relationships/hyperlink" Target="http://ftp.sra.ebi.ac.uk/vol1/ERA990/ERA990579/fastq/CAA_AHOSDA_7_1_HKJHCBBXX.12BA101_clean.fastq.gz;ftp.sra.ebi.ac.uk/vol1/ERA990/ERA990579/fastq/CAA_AHOSDA_7_2_HKJHCBBXX.12BA101_clean.fastq.gz" TargetMode="External"/><Relationship Id="rId745" Type="http://schemas.openxmlformats.org/officeDocument/2006/relationships/hyperlink" Target="http://ftp.sra.ebi.ac.uk/vol1/fastq/ERR209/009/ERR2098489/ERR2098489_1.fastq.gz;ftp.sra.ebi.ac.uk/vol1/fastq/ERR209/009/ERR2098489/ERR2098489_2.fastq.gz" TargetMode="External"/><Relationship Id="rId744" Type="http://schemas.openxmlformats.org/officeDocument/2006/relationships/hyperlink" Target="http://ftp.sra.ebi.ac.uk/vol1/err/ERR209/008/ERR2098488" TargetMode="External"/><Relationship Id="rId743" Type="http://schemas.openxmlformats.org/officeDocument/2006/relationships/hyperlink" Target="http://ftp.sra.ebi.ac.uk/vol1/err/ERR209/008/ERR2098488" TargetMode="External"/><Relationship Id="rId742" Type="http://schemas.openxmlformats.org/officeDocument/2006/relationships/hyperlink" Target="http://ftp.sra.ebi.ac.uk/vol1/ERA990/ERA990581/fastq/BZZ_CTOSTA_1_1_B9D4J.12BA137_clean.fastq.gz;ftp.sra.ebi.ac.uk/vol1/ERA990/ERA990581/fastq/BZZ_CTOSTA_1_2_B9D4J.12BA137_clean.fastq.gz" TargetMode="External"/><Relationship Id="rId749" Type="http://schemas.openxmlformats.org/officeDocument/2006/relationships/hyperlink" Target="http://ftp.sra.ebi.ac.uk/vol1/err/ERR209/009/ERR2098489" TargetMode="External"/><Relationship Id="rId748" Type="http://schemas.openxmlformats.org/officeDocument/2006/relationships/hyperlink" Target="http://ftp.sra.ebi.ac.uk/vol1/ERA990/ERA990581/fastq/BZZ_CUOSTA_1_1_B8HLB.12BA125_clean.fastq.gz;ftp.sra.ebi.ac.uk/vol1/ERA990/ERA990581/fastq/BZZ_CUOSTA_1_2_B8HLB.12BA125_clean.fastq.gz" TargetMode="External"/><Relationship Id="rId747" Type="http://schemas.openxmlformats.org/officeDocument/2006/relationships/hyperlink" Target="http://ftp.sra.ebi.ac.uk/vol1/ERA990/ERA990581/fastq/BZZ_CUOSTA_1_1_B8HLB.12BA125_clean.fastq.gz;ftp.sra.ebi.ac.uk/vol1/ERA990/ERA990581/fastq/BZZ_CUOSTA_1_2_B8HLB.12BA125_clean.fastq.gz" TargetMode="External"/><Relationship Id="rId746" Type="http://schemas.openxmlformats.org/officeDocument/2006/relationships/hyperlink" Target="http://ftp.sra.ebi.ac.uk/vol1/fastq/ERR209/009/ERR2098489/ERR2098489_1.fastq.gz;ftp.sra.ebi.ac.uk/vol1/fastq/ERR209/009/ERR2098489/ERR2098489_2.fastq.gz" TargetMode="External"/><Relationship Id="rId48" Type="http://schemas.openxmlformats.org/officeDocument/2006/relationships/hyperlink" Target="http://ftp.sra.ebi.ac.uk/vol1/err/ERR209/002/ERR2098372" TargetMode="External"/><Relationship Id="rId47" Type="http://schemas.openxmlformats.org/officeDocument/2006/relationships/hyperlink" Target="http://ftp.sra.ebi.ac.uk/vol1/err/ERR209/002/ERR2098372" TargetMode="External"/><Relationship Id="rId49" Type="http://schemas.openxmlformats.org/officeDocument/2006/relationships/hyperlink" Target="http://ftp.sra.ebi.ac.uk/vol1/fastq/ERR209/003/ERR2098373/ERR2098373_1.fastq.gz;ftp.sra.ebi.ac.uk/vol1/fastq/ERR209/003/ERR2098373/ERR2098373_2.fastq.gz" TargetMode="External"/><Relationship Id="rId741" Type="http://schemas.openxmlformats.org/officeDocument/2006/relationships/hyperlink" Target="http://ftp.sra.ebi.ac.uk/vol1/ERA990/ERA990581/fastq/BZZ_CTOSTA_1_1_B9D4J.12BA137_clean.fastq.gz;ftp.sra.ebi.ac.uk/vol1/ERA990/ERA990581/fastq/BZZ_CTOSTA_1_2_B9D4J.12BA137_clean.fastq.gz" TargetMode="External"/><Relationship Id="rId1330" Type="http://schemas.openxmlformats.org/officeDocument/2006/relationships/hyperlink" Target="http://ftp.sra.ebi.ac.uk/vol1/ERA990/ERA990583/fastq/BZZ_CIOSTB_2_1_HNMC5BCXY.12BA099_clean.fastq.gz;ftp.sra.ebi.ac.uk/vol1/ERA990/ERA990583/fastq/BZZ_CIOSTB_2_2_HNMC5BCXY.12BA099_clean.fastq.gz" TargetMode="External"/><Relationship Id="rId740" Type="http://schemas.openxmlformats.org/officeDocument/2006/relationships/hyperlink" Target="http://ftp.sra.ebi.ac.uk/vol1/fastq/ERR209/008/ERR2098488/ERR2098488_1.fastq.gz;ftp.sra.ebi.ac.uk/vol1/fastq/ERR209/008/ERR2098488/ERR2098488_2.fastq.gz" TargetMode="External"/><Relationship Id="rId1331" Type="http://schemas.openxmlformats.org/officeDocument/2006/relationships/hyperlink" Target="http://ftp.sra.ebi.ac.uk/vol1/err/ERR209/006/ERR2098586" TargetMode="External"/><Relationship Id="rId1332" Type="http://schemas.openxmlformats.org/officeDocument/2006/relationships/hyperlink" Target="http://ftp.sra.ebi.ac.uk/vol1/err/ERR209/006/ERR2098586" TargetMode="External"/><Relationship Id="rId1333" Type="http://schemas.openxmlformats.org/officeDocument/2006/relationships/hyperlink" Target="http://ftp.sra.ebi.ac.uk/vol1/fastq/ERR209/007/ERR2098587/ERR2098587_1.fastq.gz;ftp.sra.ebi.ac.uk/vol1/fastq/ERR209/007/ERR2098587/ERR2098587_2.fastq.gz" TargetMode="External"/><Relationship Id="rId1323" Type="http://schemas.openxmlformats.org/officeDocument/2006/relationships/hyperlink" Target="http://ftp.sra.ebi.ac.uk/vol1/ERA990/ERA990583/fastq/BZZ_CHOSTB_2_1_HNMC5BCXY.12BA182_clean.fastq.gz;ftp.sra.ebi.ac.uk/vol1/ERA990/ERA990583/fastq/BZZ_CHOSTB_2_2_HNMC5BCXY.12BA182_clean.fastq.gz" TargetMode="External"/><Relationship Id="rId1324" Type="http://schemas.openxmlformats.org/officeDocument/2006/relationships/hyperlink" Target="http://ftp.sra.ebi.ac.uk/vol1/ERA990/ERA990583/fastq/BZZ_CHOSTB_2_1_HNMC5BCXY.12BA182_clean.fastq.gz;ftp.sra.ebi.ac.uk/vol1/ERA990/ERA990583/fastq/BZZ_CHOSTB_2_2_HNMC5BCXY.12BA182_clean.fastq.gz" TargetMode="External"/><Relationship Id="rId31" Type="http://schemas.openxmlformats.org/officeDocument/2006/relationships/hyperlink" Target="http://ftp.sra.ebi.ac.uk/vol1/fastq/ERR209/000/ERR2098370/ERR2098370_1.fastq.gz;ftp.sra.ebi.ac.uk/vol1/fastq/ERR209/000/ERR2098370/ERR2098370_2.fastq.gz" TargetMode="External"/><Relationship Id="rId1325" Type="http://schemas.openxmlformats.org/officeDocument/2006/relationships/hyperlink" Target="http://ftp.sra.ebi.ac.uk/vol1/err/ERR209/005/ERR2098585" TargetMode="External"/><Relationship Id="rId30" Type="http://schemas.openxmlformats.org/officeDocument/2006/relationships/hyperlink" Target="http://ftp.sra.ebi.ac.uk/vol1/err/ERR209/009/ERR2098369" TargetMode="External"/><Relationship Id="rId1326" Type="http://schemas.openxmlformats.org/officeDocument/2006/relationships/hyperlink" Target="http://ftp.sra.ebi.ac.uk/vol1/err/ERR209/005/ERR2098585" TargetMode="External"/><Relationship Id="rId33" Type="http://schemas.openxmlformats.org/officeDocument/2006/relationships/hyperlink" Target="http://ftp.sra.ebi.ac.uk/vol1/ERA990/ERA990579/fastq/CAA_AFOSDA_4_1_HKJHCBBXX.12BA099_clean.fastq.gz;ftp.sra.ebi.ac.uk/vol1/ERA990/ERA990579/fastq/CAA_AFOSDA_4_2_HKJHCBBXX.12BA099_clean.fastq.gz" TargetMode="External"/><Relationship Id="rId1327" Type="http://schemas.openxmlformats.org/officeDocument/2006/relationships/hyperlink" Target="http://ftp.sra.ebi.ac.uk/vol1/fastq/ERR209/006/ERR2098586/ERR2098586_1.fastq.gz;ftp.sra.ebi.ac.uk/vol1/fastq/ERR209/006/ERR2098586/ERR2098586_2.fastq.gz" TargetMode="External"/><Relationship Id="rId32" Type="http://schemas.openxmlformats.org/officeDocument/2006/relationships/hyperlink" Target="http://ftp.sra.ebi.ac.uk/vol1/fastq/ERR209/000/ERR2098370/ERR2098370_1.fastq.gz;ftp.sra.ebi.ac.uk/vol1/fastq/ERR209/000/ERR2098370/ERR2098370_2.fastq.gz" TargetMode="External"/><Relationship Id="rId1328" Type="http://schemas.openxmlformats.org/officeDocument/2006/relationships/hyperlink" Target="http://ftp.sra.ebi.ac.uk/vol1/fastq/ERR209/006/ERR2098586/ERR2098586_1.fastq.gz;ftp.sra.ebi.ac.uk/vol1/fastq/ERR209/006/ERR2098586/ERR2098586_2.fastq.gz" TargetMode="External"/><Relationship Id="rId35" Type="http://schemas.openxmlformats.org/officeDocument/2006/relationships/hyperlink" Target="http://ftp.sra.ebi.ac.uk/vol1/err/ERR209/000/ERR2098370" TargetMode="External"/><Relationship Id="rId1329" Type="http://schemas.openxmlformats.org/officeDocument/2006/relationships/hyperlink" Target="http://ftp.sra.ebi.ac.uk/vol1/ERA990/ERA990583/fastq/BZZ_CIOSTB_2_1_HNMC5BCXY.12BA099_clean.fastq.gz;ftp.sra.ebi.ac.uk/vol1/ERA990/ERA990583/fastq/BZZ_CIOSTB_2_2_HNMC5BCXY.12BA099_clean.fastq.gz" TargetMode="External"/><Relationship Id="rId34" Type="http://schemas.openxmlformats.org/officeDocument/2006/relationships/hyperlink" Target="http://ftp.sra.ebi.ac.uk/vol1/ERA990/ERA990579/fastq/CAA_AFOSDA_4_1_HKJHCBBXX.12BA099_clean.fastq.gz;ftp.sra.ebi.ac.uk/vol1/ERA990/ERA990579/fastq/CAA_AFOSDA_4_2_HKJHCBBXX.12BA099_clean.fastq.gz" TargetMode="External"/><Relationship Id="rId739" Type="http://schemas.openxmlformats.org/officeDocument/2006/relationships/hyperlink" Target="http://ftp.sra.ebi.ac.uk/vol1/fastq/ERR209/008/ERR2098488/ERR2098488_1.fastq.gz;ftp.sra.ebi.ac.uk/vol1/fastq/ERR209/008/ERR2098488/ERR2098488_2.fastq.gz" TargetMode="External"/><Relationship Id="rId734" Type="http://schemas.openxmlformats.org/officeDocument/2006/relationships/hyperlink" Target="http://ftp.sra.ebi.ac.uk/vol1/fastq/ERR209/007/ERR2098487/ERR2098487_1.fastq.gz;ftp.sra.ebi.ac.uk/vol1/fastq/ERR209/007/ERR2098487/ERR2098487_2.fastq.gz" TargetMode="External"/><Relationship Id="rId733" Type="http://schemas.openxmlformats.org/officeDocument/2006/relationships/hyperlink" Target="http://ftp.sra.ebi.ac.uk/vol1/fastq/ERR209/007/ERR2098487/ERR2098487_1.fastq.gz;ftp.sra.ebi.ac.uk/vol1/fastq/ERR209/007/ERR2098487/ERR2098487_2.fastq.gz" TargetMode="External"/><Relationship Id="rId732" Type="http://schemas.openxmlformats.org/officeDocument/2006/relationships/hyperlink" Target="http://ftp.sra.ebi.ac.uk/vol1/err/ERR209/006/ERR2098486" TargetMode="External"/><Relationship Id="rId731" Type="http://schemas.openxmlformats.org/officeDocument/2006/relationships/hyperlink" Target="http://ftp.sra.ebi.ac.uk/vol1/err/ERR209/006/ERR2098486" TargetMode="External"/><Relationship Id="rId738" Type="http://schemas.openxmlformats.org/officeDocument/2006/relationships/hyperlink" Target="http://ftp.sra.ebi.ac.uk/vol1/err/ERR209/007/ERR2098487" TargetMode="External"/><Relationship Id="rId737" Type="http://schemas.openxmlformats.org/officeDocument/2006/relationships/hyperlink" Target="http://ftp.sra.ebi.ac.uk/vol1/err/ERR209/007/ERR2098487" TargetMode="External"/><Relationship Id="rId736" Type="http://schemas.openxmlformats.org/officeDocument/2006/relationships/hyperlink" Target="http://ftp.sra.ebi.ac.uk/vol1/ERA990/ERA990581/fastq/BZZ_CTOSTA_1_1_B8HLB.12BA137_clean.fastq.gz;ftp.sra.ebi.ac.uk/vol1/ERA990/ERA990581/fastq/BZZ_CTOSTA_1_2_B8HLB.12BA137_clean.fastq.gz" TargetMode="External"/><Relationship Id="rId735" Type="http://schemas.openxmlformats.org/officeDocument/2006/relationships/hyperlink" Target="http://ftp.sra.ebi.ac.uk/vol1/ERA990/ERA990581/fastq/BZZ_CTOSTA_1_1_B8HLB.12BA137_clean.fastq.gz;ftp.sra.ebi.ac.uk/vol1/ERA990/ERA990581/fastq/BZZ_CTOSTA_1_2_B8HLB.12BA137_clean.fastq.gz" TargetMode="External"/><Relationship Id="rId37" Type="http://schemas.openxmlformats.org/officeDocument/2006/relationships/hyperlink" Target="http://ftp.sra.ebi.ac.uk/vol1/fastq/ERR209/001/ERR2098371/ERR2098371_1.fastq.gz;ftp.sra.ebi.ac.uk/vol1/fastq/ERR209/001/ERR2098371/ERR2098371_2.fastq.gz" TargetMode="External"/><Relationship Id="rId36" Type="http://schemas.openxmlformats.org/officeDocument/2006/relationships/hyperlink" Target="http://ftp.sra.ebi.ac.uk/vol1/err/ERR209/000/ERR2098370" TargetMode="External"/><Relationship Id="rId39" Type="http://schemas.openxmlformats.org/officeDocument/2006/relationships/hyperlink" Target="http://ftp.sra.ebi.ac.uk/vol1/ERA990/ERA990579/fastq/CAA_AGOSDA_7_1_HKJHCBBXX.12BA100_clean.fastq.gz;ftp.sra.ebi.ac.uk/vol1/ERA990/ERA990579/fastq/CAA_AGOSDA_7_2_HKJHCBBXX.12BA100_clean.fastq.gz" TargetMode="External"/><Relationship Id="rId38" Type="http://schemas.openxmlformats.org/officeDocument/2006/relationships/hyperlink" Target="http://ftp.sra.ebi.ac.uk/vol1/fastq/ERR209/001/ERR2098371/ERR2098371_1.fastq.gz;ftp.sra.ebi.ac.uk/vol1/fastq/ERR209/001/ERR2098371/ERR2098371_2.fastq.gz" TargetMode="External"/><Relationship Id="rId730" Type="http://schemas.openxmlformats.org/officeDocument/2006/relationships/hyperlink" Target="http://ftp.sra.ebi.ac.uk/vol1/ERA990/ERA990581/fastq/BZZ_CSOSTA_1_1_HNTHMBCXY.12BA172_clean.fastq.gz;ftp.sra.ebi.ac.uk/vol1/ERA990/ERA990581/fastq/BZZ_CSOSTA_1_2_HNTHMBCXY.12BA172_clean.fastq.gz" TargetMode="External"/><Relationship Id="rId1320" Type="http://schemas.openxmlformats.org/officeDocument/2006/relationships/hyperlink" Target="http://ftp.sra.ebi.ac.uk/vol1/err/ERR209/004/ERR2098584" TargetMode="External"/><Relationship Id="rId1321" Type="http://schemas.openxmlformats.org/officeDocument/2006/relationships/hyperlink" Target="http://ftp.sra.ebi.ac.uk/vol1/fastq/ERR209/005/ERR2098585/ERR2098585_1.fastq.gz;ftp.sra.ebi.ac.uk/vol1/fastq/ERR209/005/ERR2098585/ERR2098585_2.fastq.gz" TargetMode="External"/><Relationship Id="rId1322" Type="http://schemas.openxmlformats.org/officeDocument/2006/relationships/hyperlink" Target="http://ftp.sra.ebi.ac.uk/vol1/fastq/ERR209/005/ERR2098585/ERR2098585_1.fastq.gz;ftp.sra.ebi.ac.uk/vol1/fastq/ERR209/005/ERR2098585/ERR2098585_2.fastq.gz" TargetMode="External"/><Relationship Id="rId1356" Type="http://schemas.openxmlformats.org/officeDocument/2006/relationships/hyperlink" Target="http://ftp.sra.ebi.ac.uk/vol1/err/ERR209/000/ERR2098590" TargetMode="External"/><Relationship Id="rId1357" Type="http://schemas.openxmlformats.org/officeDocument/2006/relationships/hyperlink" Target="http://ftp.sra.ebi.ac.uk/vol1/fastq/ERR209/001/ERR2098591/ERR2098591_1.fastq.gz;ftp.sra.ebi.ac.uk/vol1/fastq/ERR209/001/ERR2098591/ERR2098591_2.fastq.gz" TargetMode="External"/><Relationship Id="rId20" Type="http://schemas.openxmlformats.org/officeDocument/2006/relationships/hyperlink" Target="http://ftp.sra.ebi.ac.uk/vol1/fastq/ERR209/008/ERR2098368/ERR2098368_1.fastq.gz;ftp.sra.ebi.ac.uk/vol1/fastq/ERR209/008/ERR2098368/ERR2098368_2.fastq.gz" TargetMode="External"/><Relationship Id="rId1358" Type="http://schemas.openxmlformats.org/officeDocument/2006/relationships/hyperlink" Target="http://ftp.sra.ebi.ac.uk/vol1/fastq/ERR209/001/ERR2098591/ERR2098591_1.fastq.gz;ftp.sra.ebi.ac.uk/vol1/fastq/ERR209/001/ERR2098591/ERR2098591_2.fastq.gz" TargetMode="External"/><Relationship Id="rId1359" Type="http://schemas.openxmlformats.org/officeDocument/2006/relationships/hyperlink" Target="http://ftp.sra.ebi.ac.uk/vol1/ERA990/ERA990583/fastq/BZZ_CNOSTB_2_1_HNMC5BCXY.12BA123_clean.fastq.gz;ftp.sra.ebi.ac.uk/vol1/ERA990/ERA990583/fastq/BZZ_CNOSTB_2_2_HNMC5BCXY.12BA123_clean.fastq.gz" TargetMode="External"/><Relationship Id="rId22" Type="http://schemas.openxmlformats.org/officeDocument/2006/relationships/hyperlink" Target="http://ftp.sra.ebi.ac.uk/vol1/ERA990/ERA990579/fastq/CAA_ADOSDA_4_1_HKJHCBBXX.12BA097_clean.fastq.gz;ftp.sra.ebi.ac.uk/vol1/ERA990/ERA990579/fastq/CAA_ADOSDA_4_2_HKJHCBBXX.12BA097_clean.fastq.gz" TargetMode="External"/><Relationship Id="rId21" Type="http://schemas.openxmlformats.org/officeDocument/2006/relationships/hyperlink" Target="http://ftp.sra.ebi.ac.uk/vol1/ERA990/ERA990579/fastq/CAA_ADOSDA_4_1_HKJHCBBXX.12BA097_clean.fastq.gz;ftp.sra.ebi.ac.uk/vol1/ERA990/ERA990579/fastq/CAA_ADOSDA_4_2_HKJHCBBXX.12BA097_clean.fastq.gz" TargetMode="External"/><Relationship Id="rId24" Type="http://schemas.openxmlformats.org/officeDocument/2006/relationships/hyperlink" Target="http://ftp.sra.ebi.ac.uk/vol1/err/ERR209/008/ERR2098368" TargetMode="External"/><Relationship Id="rId23" Type="http://schemas.openxmlformats.org/officeDocument/2006/relationships/hyperlink" Target="http://ftp.sra.ebi.ac.uk/vol1/err/ERR209/008/ERR2098368" TargetMode="External"/><Relationship Id="rId767" Type="http://schemas.openxmlformats.org/officeDocument/2006/relationships/hyperlink" Target="http://ftp.sra.ebi.ac.uk/vol1/err/ERR209/002/ERR2098492" TargetMode="External"/><Relationship Id="rId766" Type="http://schemas.openxmlformats.org/officeDocument/2006/relationships/hyperlink" Target="http://ftp.sra.ebi.ac.uk/vol1/ERA990/ERA990581/fastq/BZZ_CWOSTA_1_1_HNTHMBCXY.12BA149_clean.fastq.gz;ftp.sra.ebi.ac.uk/vol1/ERA990/ERA990581/fastq/BZZ_CWOSTA_1_2_HNTHMBCXY.12BA149_clean.fastq.gz" TargetMode="External"/><Relationship Id="rId765" Type="http://schemas.openxmlformats.org/officeDocument/2006/relationships/hyperlink" Target="http://ftp.sra.ebi.ac.uk/vol1/ERA990/ERA990581/fastq/BZZ_CWOSTA_1_1_HNTHMBCXY.12BA149_clean.fastq.gz;ftp.sra.ebi.ac.uk/vol1/ERA990/ERA990581/fastq/BZZ_CWOSTA_1_2_HNTHMBCXY.12BA149_clean.fastq.gz" TargetMode="External"/><Relationship Id="rId764" Type="http://schemas.openxmlformats.org/officeDocument/2006/relationships/hyperlink" Target="http://ftp.sra.ebi.ac.uk/vol1/fastq/ERR209/002/ERR2098492/ERR2098492_1.fastq.gz;ftp.sra.ebi.ac.uk/vol1/fastq/ERR209/002/ERR2098492/ERR2098492_2.fastq.gz" TargetMode="External"/><Relationship Id="rId769" Type="http://schemas.openxmlformats.org/officeDocument/2006/relationships/hyperlink" Target="http://ftp.sra.ebi.ac.uk/vol1/fastq/ERR209/003/ERR2098493/ERR2098493_1.fastq.gz;ftp.sra.ebi.ac.uk/vol1/fastq/ERR209/003/ERR2098493/ERR2098493_2.fastq.gz" TargetMode="External"/><Relationship Id="rId768" Type="http://schemas.openxmlformats.org/officeDocument/2006/relationships/hyperlink" Target="http://ftp.sra.ebi.ac.uk/vol1/err/ERR209/002/ERR2098492" TargetMode="External"/><Relationship Id="rId26" Type="http://schemas.openxmlformats.org/officeDocument/2006/relationships/hyperlink" Target="http://ftp.sra.ebi.ac.uk/vol1/fastq/ERR209/009/ERR2098369/ERR2098369_1.fastq.gz;ftp.sra.ebi.ac.uk/vol1/fastq/ERR209/009/ERR2098369/ERR2098369_2.fastq.gz" TargetMode="External"/><Relationship Id="rId25" Type="http://schemas.openxmlformats.org/officeDocument/2006/relationships/hyperlink" Target="http://ftp.sra.ebi.ac.uk/vol1/fastq/ERR209/009/ERR2098369/ERR2098369_1.fastq.gz;ftp.sra.ebi.ac.uk/vol1/fastq/ERR209/009/ERR2098369/ERR2098369_2.fastq.gz" TargetMode="External"/><Relationship Id="rId28" Type="http://schemas.openxmlformats.org/officeDocument/2006/relationships/hyperlink" Target="http://ftp.sra.ebi.ac.uk/vol1/ERA990/ERA990579/fastq/CAA_AEOSDA_4_1_HKJHCBBXX.12BA098_clean.fastq.gz;ftp.sra.ebi.ac.uk/vol1/ERA990/ERA990579/fastq/CAA_AEOSDA_4_2_HKJHCBBXX.12BA098_clean.fastq.gz" TargetMode="External"/><Relationship Id="rId1350" Type="http://schemas.openxmlformats.org/officeDocument/2006/relationships/hyperlink" Target="http://ftp.sra.ebi.ac.uk/vol1/err/ERR209/009/ERR2098589" TargetMode="External"/><Relationship Id="rId27" Type="http://schemas.openxmlformats.org/officeDocument/2006/relationships/hyperlink" Target="http://ftp.sra.ebi.ac.uk/vol1/ERA990/ERA990579/fastq/CAA_AEOSDA_4_1_HKJHCBBXX.12BA098_clean.fastq.gz;ftp.sra.ebi.ac.uk/vol1/ERA990/ERA990579/fastq/CAA_AEOSDA_4_2_HKJHCBBXX.12BA098_clean.fastq.gz" TargetMode="External"/><Relationship Id="rId1351" Type="http://schemas.openxmlformats.org/officeDocument/2006/relationships/hyperlink" Target="http://ftp.sra.ebi.ac.uk/vol1/fastq/ERR209/000/ERR2098590/ERR2098590_1.fastq.gz;ftp.sra.ebi.ac.uk/vol1/fastq/ERR209/000/ERR2098590/ERR2098590_2.fastq.gz" TargetMode="External"/><Relationship Id="rId763" Type="http://schemas.openxmlformats.org/officeDocument/2006/relationships/hyperlink" Target="http://ftp.sra.ebi.ac.uk/vol1/fastq/ERR209/002/ERR2098492/ERR2098492_1.fastq.gz;ftp.sra.ebi.ac.uk/vol1/fastq/ERR209/002/ERR2098492/ERR2098492_2.fastq.gz" TargetMode="External"/><Relationship Id="rId1352" Type="http://schemas.openxmlformats.org/officeDocument/2006/relationships/hyperlink" Target="http://ftp.sra.ebi.ac.uk/vol1/fastq/ERR209/000/ERR2098590/ERR2098590_1.fastq.gz;ftp.sra.ebi.ac.uk/vol1/fastq/ERR209/000/ERR2098590/ERR2098590_2.fastq.gz" TargetMode="External"/><Relationship Id="rId29" Type="http://schemas.openxmlformats.org/officeDocument/2006/relationships/hyperlink" Target="http://ftp.sra.ebi.ac.uk/vol1/err/ERR209/009/ERR2098369" TargetMode="External"/><Relationship Id="rId762" Type="http://schemas.openxmlformats.org/officeDocument/2006/relationships/hyperlink" Target="http://ftp.sra.ebi.ac.uk/vol1/err/ERR209/001/ERR2098491" TargetMode="External"/><Relationship Id="rId1353" Type="http://schemas.openxmlformats.org/officeDocument/2006/relationships/hyperlink" Target="http://ftp.sra.ebi.ac.uk/vol1/ERA990/ERA990583/fastq/BZZ_CMOSTB_2_1_HNMC5BCXY.12BA111_clean.fastq.gz;ftp.sra.ebi.ac.uk/vol1/ERA990/ERA990583/fastq/BZZ_CMOSTB_2_2_HNMC5BCXY.12BA111_clean.fastq.gz" TargetMode="External"/><Relationship Id="rId761" Type="http://schemas.openxmlformats.org/officeDocument/2006/relationships/hyperlink" Target="http://ftp.sra.ebi.ac.uk/vol1/err/ERR209/001/ERR2098491" TargetMode="External"/><Relationship Id="rId1354" Type="http://schemas.openxmlformats.org/officeDocument/2006/relationships/hyperlink" Target="http://ftp.sra.ebi.ac.uk/vol1/ERA990/ERA990583/fastq/BZZ_CMOSTB_2_1_HNMC5BCXY.12BA111_clean.fastq.gz;ftp.sra.ebi.ac.uk/vol1/ERA990/ERA990583/fastq/BZZ_CMOSTB_2_2_HNMC5BCXY.12BA111_clean.fastq.gz" TargetMode="External"/><Relationship Id="rId760" Type="http://schemas.openxmlformats.org/officeDocument/2006/relationships/hyperlink" Target="http://ftp.sra.ebi.ac.uk/vol1/ERA990/ERA990581/fastq/BZZ_CVOSTA_1_1_HNTHMBCXY.12BA113_clean.fastq.gz;ftp.sra.ebi.ac.uk/vol1/ERA990/ERA990581/fastq/BZZ_CVOSTA_1_2_HNTHMBCXY.12BA113_clean.fastq.gz" TargetMode="External"/><Relationship Id="rId1355" Type="http://schemas.openxmlformats.org/officeDocument/2006/relationships/hyperlink" Target="http://ftp.sra.ebi.ac.uk/vol1/err/ERR209/000/ERR2098590" TargetMode="External"/><Relationship Id="rId1345" Type="http://schemas.openxmlformats.org/officeDocument/2006/relationships/hyperlink" Target="http://ftp.sra.ebi.ac.uk/vol1/fastq/ERR209/009/ERR2098589/ERR2098589_1.fastq.gz;ftp.sra.ebi.ac.uk/vol1/fastq/ERR209/009/ERR2098589/ERR2098589_2.fastq.gz" TargetMode="External"/><Relationship Id="rId1346" Type="http://schemas.openxmlformats.org/officeDocument/2006/relationships/hyperlink" Target="http://ftp.sra.ebi.ac.uk/vol1/fastq/ERR209/009/ERR2098589/ERR2098589_1.fastq.gz;ftp.sra.ebi.ac.uk/vol1/fastq/ERR209/009/ERR2098589/ERR2098589_2.fastq.gz" TargetMode="External"/><Relationship Id="rId1347" Type="http://schemas.openxmlformats.org/officeDocument/2006/relationships/hyperlink" Target="http://ftp.sra.ebi.ac.uk/vol1/ERA990/ERA990583/fastq/BZZ_CLOSTB_2_1_HNMC5BCXY.12BA171_clean.fastq.gz;ftp.sra.ebi.ac.uk/vol1/ERA990/ERA990583/fastq/BZZ_CLOSTB_2_2_HNMC5BCXY.12BA171_clean.fastq.gz" TargetMode="External"/><Relationship Id="rId1348" Type="http://schemas.openxmlformats.org/officeDocument/2006/relationships/hyperlink" Target="http://ftp.sra.ebi.ac.uk/vol1/ERA990/ERA990583/fastq/BZZ_CLOSTB_2_1_HNMC5BCXY.12BA171_clean.fastq.gz;ftp.sra.ebi.ac.uk/vol1/ERA990/ERA990583/fastq/BZZ_CLOSTB_2_2_HNMC5BCXY.12BA171_clean.fastq.gz" TargetMode="External"/><Relationship Id="rId11" Type="http://schemas.openxmlformats.org/officeDocument/2006/relationships/hyperlink" Target="http://ftp.sra.ebi.ac.uk/vol1/err/ERR209/006/ERR2098366" TargetMode="External"/><Relationship Id="rId1349" Type="http://schemas.openxmlformats.org/officeDocument/2006/relationships/hyperlink" Target="http://ftp.sra.ebi.ac.uk/vol1/err/ERR209/009/ERR2098589" TargetMode="External"/><Relationship Id="rId10" Type="http://schemas.openxmlformats.org/officeDocument/2006/relationships/hyperlink" Target="http://ftp.sra.ebi.ac.uk/vol1/ERA990/ERA990579/fastq/CAA_ABOSDA_4_1_HKJHCBBXX.12BA194_clean.fastq.gz;ftp.sra.ebi.ac.uk/vol1/ERA990/ERA990579/fastq/CAA_ABOSDA_4_2_HKJHCBBXX.12BA194_clean.fastq.gz" TargetMode="External"/><Relationship Id="rId13" Type="http://schemas.openxmlformats.org/officeDocument/2006/relationships/hyperlink" Target="http://ftp.sra.ebi.ac.uk/vol1/fastq/ERR209/007/ERR2098367/ERR2098367_1.fastq.gz;ftp.sra.ebi.ac.uk/vol1/fastq/ERR209/007/ERR2098367/ERR2098367_2.fastq.gz" TargetMode="External"/><Relationship Id="rId12" Type="http://schemas.openxmlformats.org/officeDocument/2006/relationships/hyperlink" Target="http://ftp.sra.ebi.ac.uk/vol1/err/ERR209/006/ERR2098366" TargetMode="External"/><Relationship Id="rId756" Type="http://schemas.openxmlformats.org/officeDocument/2006/relationships/hyperlink" Target="http://ftp.sra.ebi.ac.uk/vol1/err/ERR209/000/ERR2098490" TargetMode="External"/><Relationship Id="rId755" Type="http://schemas.openxmlformats.org/officeDocument/2006/relationships/hyperlink" Target="http://ftp.sra.ebi.ac.uk/vol1/err/ERR209/000/ERR2098490" TargetMode="External"/><Relationship Id="rId754" Type="http://schemas.openxmlformats.org/officeDocument/2006/relationships/hyperlink" Target="http://ftp.sra.ebi.ac.uk/vol1/ERA990/ERA990581/fastq/BZZ_CUOSTA_1_1_B9D4J.12BA125_clean.fastq.gz;ftp.sra.ebi.ac.uk/vol1/ERA990/ERA990581/fastq/BZZ_CUOSTA_1_2_B9D4J.12BA125_clean.fastq.gz" TargetMode="External"/><Relationship Id="rId753" Type="http://schemas.openxmlformats.org/officeDocument/2006/relationships/hyperlink" Target="http://ftp.sra.ebi.ac.uk/vol1/ERA990/ERA990581/fastq/BZZ_CUOSTA_1_1_B9D4J.12BA125_clean.fastq.gz;ftp.sra.ebi.ac.uk/vol1/ERA990/ERA990581/fastq/BZZ_CUOSTA_1_2_B9D4J.12BA125_clean.fastq.gz" TargetMode="External"/><Relationship Id="rId759" Type="http://schemas.openxmlformats.org/officeDocument/2006/relationships/hyperlink" Target="http://ftp.sra.ebi.ac.uk/vol1/ERA990/ERA990581/fastq/BZZ_CVOSTA_1_1_HNTHMBCXY.12BA113_clean.fastq.gz;ftp.sra.ebi.ac.uk/vol1/ERA990/ERA990581/fastq/BZZ_CVOSTA_1_2_HNTHMBCXY.12BA113_clean.fastq.gz" TargetMode="External"/><Relationship Id="rId758" Type="http://schemas.openxmlformats.org/officeDocument/2006/relationships/hyperlink" Target="http://ftp.sra.ebi.ac.uk/vol1/fastq/ERR209/001/ERR2098491/ERR2098491_1.fastq.gz;ftp.sra.ebi.ac.uk/vol1/fastq/ERR209/001/ERR2098491/ERR2098491_2.fastq.gz" TargetMode="External"/><Relationship Id="rId757" Type="http://schemas.openxmlformats.org/officeDocument/2006/relationships/hyperlink" Target="http://ftp.sra.ebi.ac.uk/vol1/fastq/ERR209/001/ERR2098491/ERR2098491_1.fastq.gz;ftp.sra.ebi.ac.uk/vol1/fastq/ERR209/001/ERR2098491/ERR2098491_2.fastq.gz" TargetMode="External"/><Relationship Id="rId15" Type="http://schemas.openxmlformats.org/officeDocument/2006/relationships/hyperlink" Target="http://ftp.sra.ebi.ac.uk/vol1/ERA990/ERA990579/fastq/CAA_ACOSDA_4_1_HKJHCBBXX.12BA195_clean.fastq.gz;ftp.sra.ebi.ac.uk/vol1/ERA990/ERA990579/fastq/CAA_ACOSDA_4_2_HKJHCBBXX.12BA195_clean.fastq.gz" TargetMode="External"/><Relationship Id="rId14" Type="http://schemas.openxmlformats.org/officeDocument/2006/relationships/hyperlink" Target="http://ftp.sra.ebi.ac.uk/vol1/fastq/ERR209/007/ERR2098367/ERR2098367_1.fastq.gz;ftp.sra.ebi.ac.uk/vol1/fastq/ERR209/007/ERR2098367/ERR2098367_2.fastq.gz" TargetMode="External"/><Relationship Id="rId17" Type="http://schemas.openxmlformats.org/officeDocument/2006/relationships/hyperlink" Target="http://ftp.sra.ebi.ac.uk/vol1/err/ERR209/007/ERR2098367" TargetMode="External"/><Relationship Id="rId16" Type="http://schemas.openxmlformats.org/officeDocument/2006/relationships/hyperlink" Target="http://ftp.sra.ebi.ac.uk/vol1/ERA990/ERA990579/fastq/CAA_ACOSDA_4_1_HKJHCBBXX.12BA195_clean.fastq.gz;ftp.sra.ebi.ac.uk/vol1/ERA990/ERA990579/fastq/CAA_ACOSDA_4_2_HKJHCBBXX.12BA195_clean.fastq.gz" TargetMode="External"/><Relationship Id="rId1340" Type="http://schemas.openxmlformats.org/officeDocument/2006/relationships/hyperlink" Target="http://ftp.sra.ebi.ac.uk/vol1/fastq/ERR209/008/ERR2098588/ERR2098588_1.fastq.gz;ftp.sra.ebi.ac.uk/vol1/fastq/ERR209/008/ERR2098588/ERR2098588_2.fastq.gz" TargetMode="External"/><Relationship Id="rId19" Type="http://schemas.openxmlformats.org/officeDocument/2006/relationships/hyperlink" Target="http://ftp.sra.ebi.ac.uk/vol1/fastq/ERR209/008/ERR2098368/ERR2098368_1.fastq.gz;ftp.sra.ebi.ac.uk/vol1/fastq/ERR209/008/ERR2098368/ERR2098368_2.fastq.gz" TargetMode="External"/><Relationship Id="rId752" Type="http://schemas.openxmlformats.org/officeDocument/2006/relationships/hyperlink" Target="http://ftp.sra.ebi.ac.uk/vol1/fastq/ERR209/000/ERR2098490/ERR2098490_1.fastq.gz;ftp.sra.ebi.ac.uk/vol1/fastq/ERR209/000/ERR2098490/ERR2098490_2.fastq.gz" TargetMode="External"/><Relationship Id="rId1341" Type="http://schemas.openxmlformats.org/officeDocument/2006/relationships/hyperlink" Target="http://ftp.sra.ebi.ac.uk/vol1/ERA990/ERA990583/fastq/BZZ_CKOSTB_2_1_HNMC5BCXY.12BA159_clean.fastq.gz;ftp.sra.ebi.ac.uk/vol1/ERA990/ERA990583/fastq/BZZ_CKOSTB_2_2_HNMC5BCXY.12BA159_clean.fastq.gz" TargetMode="External"/><Relationship Id="rId18" Type="http://schemas.openxmlformats.org/officeDocument/2006/relationships/hyperlink" Target="http://ftp.sra.ebi.ac.uk/vol1/err/ERR209/007/ERR2098367" TargetMode="External"/><Relationship Id="rId751" Type="http://schemas.openxmlformats.org/officeDocument/2006/relationships/hyperlink" Target="http://ftp.sra.ebi.ac.uk/vol1/fastq/ERR209/000/ERR2098490/ERR2098490_1.fastq.gz;ftp.sra.ebi.ac.uk/vol1/fastq/ERR209/000/ERR2098490/ERR2098490_2.fastq.gz" TargetMode="External"/><Relationship Id="rId1342" Type="http://schemas.openxmlformats.org/officeDocument/2006/relationships/hyperlink" Target="http://ftp.sra.ebi.ac.uk/vol1/ERA990/ERA990583/fastq/BZZ_CKOSTB_2_1_HNMC5BCXY.12BA159_clean.fastq.gz;ftp.sra.ebi.ac.uk/vol1/ERA990/ERA990583/fastq/BZZ_CKOSTB_2_2_HNMC5BCXY.12BA159_clean.fastq.gz" TargetMode="External"/><Relationship Id="rId750" Type="http://schemas.openxmlformats.org/officeDocument/2006/relationships/hyperlink" Target="http://ftp.sra.ebi.ac.uk/vol1/err/ERR209/009/ERR2098489" TargetMode="External"/><Relationship Id="rId1343" Type="http://schemas.openxmlformats.org/officeDocument/2006/relationships/hyperlink" Target="http://ftp.sra.ebi.ac.uk/vol1/err/ERR209/008/ERR2098588" TargetMode="External"/><Relationship Id="rId1344" Type="http://schemas.openxmlformats.org/officeDocument/2006/relationships/hyperlink" Target="http://ftp.sra.ebi.ac.uk/vol1/err/ERR209/008/ERR2098588" TargetMode="External"/><Relationship Id="rId84" Type="http://schemas.openxmlformats.org/officeDocument/2006/relationships/hyperlink" Target="http://ftp.sra.ebi.ac.uk/vol1/err/ERR209/008/ERR2098378" TargetMode="External"/><Relationship Id="rId83" Type="http://schemas.openxmlformats.org/officeDocument/2006/relationships/hyperlink" Target="http://ftp.sra.ebi.ac.uk/vol1/err/ERR209/008/ERR2098378" TargetMode="External"/><Relationship Id="rId86" Type="http://schemas.openxmlformats.org/officeDocument/2006/relationships/hyperlink" Target="http://ftp.sra.ebi.ac.uk/vol1/fastq/ERR209/009/ERR2098379/ERR2098379_1.fastq.gz;ftp.sra.ebi.ac.uk/vol1/fastq/ERR209/009/ERR2098379/ERR2098379_2.fastq.gz" TargetMode="External"/><Relationship Id="rId85" Type="http://schemas.openxmlformats.org/officeDocument/2006/relationships/hyperlink" Target="http://ftp.sra.ebi.ac.uk/vol1/fastq/ERR209/009/ERR2098379/ERR2098379_1.fastq.gz;ftp.sra.ebi.ac.uk/vol1/fastq/ERR209/009/ERR2098379/ERR2098379_2.fastq.gz" TargetMode="External"/><Relationship Id="rId88" Type="http://schemas.openxmlformats.org/officeDocument/2006/relationships/hyperlink" Target="http://ftp.sra.ebi.ac.uk/vol1/ERA990/ERA990579/fastq/CAA_AWOSDA_3_1_HKJHCBBXX.12BA111_clean.fastq.gz;ftp.sra.ebi.ac.uk/vol1/ERA990/ERA990579/fastq/CAA_AWOSDA_3_2_HKJHCBBXX.12BA111_clean.fastq.gz" TargetMode="External"/><Relationship Id="rId87" Type="http://schemas.openxmlformats.org/officeDocument/2006/relationships/hyperlink" Target="http://ftp.sra.ebi.ac.uk/vol1/ERA990/ERA990579/fastq/CAA_AWOSDA_3_1_HKJHCBBXX.12BA111_clean.fastq.gz;ftp.sra.ebi.ac.uk/vol1/ERA990/ERA990579/fastq/CAA_AWOSDA_3_2_HKJHCBBXX.12BA111_clean.fastq.gz" TargetMode="External"/><Relationship Id="rId89" Type="http://schemas.openxmlformats.org/officeDocument/2006/relationships/hyperlink" Target="http://ftp.sra.ebi.ac.uk/vol1/err/ERR209/009/ERR2098379" TargetMode="External"/><Relationship Id="rId709" Type="http://schemas.openxmlformats.org/officeDocument/2006/relationships/hyperlink" Target="http://ftp.sra.ebi.ac.uk/vol1/fastq/ERR209/003/ERR2098483/ERR2098483_1.fastq.gz;ftp.sra.ebi.ac.uk/vol1/fastq/ERR209/003/ERR2098483/ERR2098483_2.fastq.gz" TargetMode="External"/><Relationship Id="rId708" Type="http://schemas.openxmlformats.org/officeDocument/2006/relationships/hyperlink" Target="http://ftp.sra.ebi.ac.uk/vol1/err/ERR209/002/ERR2098482" TargetMode="External"/><Relationship Id="rId707" Type="http://schemas.openxmlformats.org/officeDocument/2006/relationships/hyperlink" Target="http://ftp.sra.ebi.ac.uk/vol1/err/ERR209/002/ERR2098482" TargetMode="External"/><Relationship Id="rId706" Type="http://schemas.openxmlformats.org/officeDocument/2006/relationships/hyperlink" Target="http://ftp.sra.ebi.ac.uk/vol1/ERA990/ERA990581/fastq/BZZ_COOSTA_1_1_HNTHMBCXY.12BA135_clean.fastq.gz;ftp.sra.ebi.ac.uk/vol1/ERA990/ERA990581/fastq/BZZ_COOSTA_1_2_HNTHMBCXY.12BA135_clean.fastq.gz" TargetMode="External"/><Relationship Id="rId80" Type="http://schemas.openxmlformats.org/officeDocument/2006/relationships/hyperlink" Target="http://ftp.sra.ebi.ac.uk/vol1/fastq/ERR209/008/ERR2098378/ERR2098378_1.fastq.gz;ftp.sra.ebi.ac.uk/vol1/fastq/ERR209/008/ERR2098378/ERR2098378_2.fastq.gz" TargetMode="External"/><Relationship Id="rId82" Type="http://schemas.openxmlformats.org/officeDocument/2006/relationships/hyperlink" Target="http://ftp.sra.ebi.ac.uk/vol1/ERA990/ERA990579/fastq/CAA_AVOSDA_3_1_HKJHCBBXX.12BA104_clean.fastq.gz;ftp.sra.ebi.ac.uk/vol1/ERA990/ERA990579/fastq/CAA_AVOSDA_3_2_HKJHCBBXX.12BA104_clean.fastq.gz" TargetMode="External"/><Relationship Id="rId81" Type="http://schemas.openxmlformats.org/officeDocument/2006/relationships/hyperlink" Target="http://ftp.sra.ebi.ac.uk/vol1/ERA990/ERA990579/fastq/CAA_AVOSDA_3_1_HKJHCBBXX.12BA104_clean.fastq.gz;ftp.sra.ebi.ac.uk/vol1/ERA990/ERA990579/fastq/CAA_AVOSDA_3_2_HKJHCBBXX.12BA104_clean.fastq.gz" TargetMode="External"/><Relationship Id="rId701" Type="http://schemas.openxmlformats.org/officeDocument/2006/relationships/hyperlink" Target="http://ftp.sra.ebi.ac.uk/vol1/err/ERR209/001/ERR2098481" TargetMode="External"/><Relationship Id="rId700" Type="http://schemas.openxmlformats.org/officeDocument/2006/relationships/hyperlink" Target="http://ftp.sra.ebi.ac.uk/vol1/ERA990/ERA990581/fastq/BZZ_CNOSTA_1_1_HNTHMBCXY.12BA123_clean.fastq.gz;ftp.sra.ebi.ac.uk/vol1/ERA990/ERA990581/fastq/BZZ_CNOSTA_1_2_HNTHMBCXY.12BA123_clean.fastq.gz" TargetMode="External"/><Relationship Id="rId705" Type="http://schemas.openxmlformats.org/officeDocument/2006/relationships/hyperlink" Target="http://ftp.sra.ebi.ac.uk/vol1/ERA990/ERA990581/fastq/BZZ_COOSTA_1_1_HNTHMBCXY.12BA135_clean.fastq.gz;ftp.sra.ebi.ac.uk/vol1/ERA990/ERA990581/fastq/BZZ_COOSTA_1_2_HNTHMBCXY.12BA135_clean.fastq.gz" TargetMode="External"/><Relationship Id="rId704" Type="http://schemas.openxmlformats.org/officeDocument/2006/relationships/hyperlink" Target="http://ftp.sra.ebi.ac.uk/vol1/fastq/ERR209/002/ERR2098482/ERR2098482_1.fastq.gz;ftp.sra.ebi.ac.uk/vol1/fastq/ERR209/002/ERR2098482/ERR2098482_2.fastq.gz" TargetMode="External"/><Relationship Id="rId703" Type="http://schemas.openxmlformats.org/officeDocument/2006/relationships/hyperlink" Target="http://ftp.sra.ebi.ac.uk/vol1/fastq/ERR209/002/ERR2098482/ERR2098482_1.fastq.gz;ftp.sra.ebi.ac.uk/vol1/fastq/ERR209/002/ERR2098482/ERR2098482_2.fastq.gz" TargetMode="External"/><Relationship Id="rId702" Type="http://schemas.openxmlformats.org/officeDocument/2006/relationships/hyperlink" Target="http://ftp.sra.ebi.ac.uk/vol1/err/ERR209/001/ERR2098481" TargetMode="External"/><Relationship Id="rId73" Type="http://schemas.openxmlformats.org/officeDocument/2006/relationships/hyperlink" Target="http://ftp.sra.ebi.ac.uk/vol1/fastq/ERR209/007/ERR2098377/ERR2098377_1.fastq.gz;ftp.sra.ebi.ac.uk/vol1/fastq/ERR209/007/ERR2098377/ERR2098377_2.fastq.gz" TargetMode="External"/><Relationship Id="rId72" Type="http://schemas.openxmlformats.org/officeDocument/2006/relationships/hyperlink" Target="http://ftp.sra.ebi.ac.uk/vol1/err/ERR209/006/ERR2098376" TargetMode="External"/><Relationship Id="rId75" Type="http://schemas.openxmlformats.org/officeDocument/2006/relationships/hyperlink" Target="http://ftp.sra.ebi.ac.uk/vol1/ERA990/ERA990579/fastq/CAA_AUOSDA_3_1_HKJHCBBXX.12BA110_clean.fastq.gz;ftp.sra.ebi.ac.uk/vol1/ERA990/ERA990579/fastq/CAA_AUOSDA_3_2_HKJHCBBXX.12BA110_clean.fastq.gz" TargetMode="External"/><Relationship Id="rId74" Type="http://schemas.openxmlformats.org/officeDocument/2006/relationships/hyperlink" Target="http://ftp.sra.ebi.ac.uk/vol1/fastq/ERR209/007/ERR2098377/ERR2098377_1.fastq.gz;ftp.sra.ebi.ac.uk/vol1/fastq/ERR209/007/ERR2098377/ERR2098377_2.fastq.gz" TargetMode="External"/><Relationship Id="rId77" Type="http://schemas.openxmlformats.org/officeDocument/2006/relationships/hyperlink" Target="http://ftp.sra.ebi.ac.uk/vol1/err/ERR209/007/ERR2098377" TargetMode="External"/><Relationship Id="rId76" Type="http://schemas.openxmlformats.org/officeDocument/2006/relationships/hyperlink" Target="http://ftp.sra.ebi.ac.uk/vol1/ERA990/ERA990579/fastq/CAA_AUOSDA_3_1_HKJHCBBXX.12BA110_clean.fastq.gz;ftp.sra.ebi.ac.uk/vol1/ERA990/ERA990579/fastq/CAA_AUOSDA_3_2_HKJHCBBXX.12BA110_clean.fastq.gz" TargetMode="External"/><Relationship Id="rId79" Type="http://schemas.openxmlformats.org/officeDocument/2006/relationships/hyperlink" Target="http://ftp.sra.ebi.ac.uk/vol1/fastq/ERR209/008/ERR2098378/ERR2098378_1.fastq.gz;ftp.sra.ebi.ac.uk/vol1/fastq/ERR209/008/ERR2098378/ERR2098378_2.fastq.gz" TargetMode="External"/><Relationship Id="rId78" Type="http://schemas.openxmlformats.org/officeDocument/2006/relationships/hyperlink" Target="http://ftp.sra.ebi.ac.uk/vol1/err/ERR209/007/ERR2098377" TargetMode="External"/><Relationship Id="rId71" Type="http://schemas.openxmlformats.org/officeDocument/2006/relationships/hyperlink" Target="http://ftp.sra.ebi.ac.uk/vol1/err/ERR209/006/ERR2098376" TargetMode="External"/><Relationship Id="rId70" Type="http://schemas.openxmlformats.org/officeDocument/2006/relationships/hyperlink" Target="http://ftp.sra.ebi.ac.uk/vol1/ERA990/ERA990579/fastq/CAA_ATOSDA_7_1_HKJHCBBXX.12BA197_clean.fastq.gz;ftp.sra.ebi.ac.uk/vol1/ERA990/ERA990579/fastq/CAA_ATOSDA_7_2_HKJHCBBXX.12BA197_clean.fastq.gz" TargetMode="External"/><Relationship Id="rId62" Type="http://schemas.openxmlformats.org/officeDocument/2006/relationships/hyperlink" Target="http://ftp.sra.ebi.ac.uk/vol1/fastq/ERR209/005/ERR2098375/ERR2098375_1.fastq.gz;ftp.sra.ebi.ac.uk/vol1/fastq/ERR209/005/ERR2098375/ERR2098375_2.fastq.gz" TargetMode="External"/><Relationship Id="rId1312" Type="http://schemas.openxmlformats.org/officeDocument/2006/relationships/hyperlink" Target="http://ftp.sra.ebi.ac.uk/vol1/ERA990/ERA990583/fastq/BZZ_CFOSTB_2_1_HNMC5BCXY.12BA185_clean.fastq.gz;ftp.sra.ebi.ac.uk/vol1/ERA990/ERA990583/fastq/BZZ_CFOSTB_2_2_HNMC5BCXY.12BA185_clean.fastq.gz" TargetMode="External"/><Relationship Id="rId61" Type="http://schemas.openxmlformats.org/officeDocument/2006/relationships/hyperlink" Target="http://ftp.sra.ebi.ac.uk/vol1/fastq/ERR209/005/ERR2098375/ERR2098375_1.fastq.gz;ftp.sra.ebi.ac.uk/vol1/fastq/ERR209/005/ERR2098375/ERR2098375_2.fastq.gz" TargetMode="External"/><Relationship Id="rId1313" Type="http://schemas.openxmlformats.org/officeDocument/2006/relationships/hyperlink" Target="http://ftp.sra.ebi.ac.uk/vol1/err/ERR209/003/ERR2098583" TargetMode="External"/><Relationship Id="rId64" Type="http://schemas.openxmlformats.org/officeDocument/2006/relationships/hyperlink" Target="http://ftp.sra.ebi.ac.uk/vol1/ERA990/ERA990579/fastq/CAA_ASOSDA_7_1_HKJHCBBXX.12BA196_clean.fastq.gz;ftp.sra.ebi.ac.uk/vol1/ERA990/ERA990579/fastq/CAA_ASOSDA_7_2_HKJHCBBXX.12BA196_clean.fastq.gz" TargetMode="External"/><Relationship Id="rId1314" Type="http://schemas.openxmlformats.org/officeDocument/2006/relationships/hyperlink" Target="http://ftp.sra.ebi.ac.uk/vol1/err/ERR209/003/ERR2098583" TargetMode="External"/><Relationship Id="rId63" Type="http://schemas.openxmlformats.org/officeDocument/2006/relationships/hyperlink" Target="http://ftp.sra.ebi.ac.uk/vol1/ERA990/ERA990579/fastq/CAA_ASOSDA_7_1_HKJHCBBXX.12BA196_clean.fastq.gz;ftp.sra.ebi.ac.uk/vol1/ERA990/ERA990579/fastq/CAA_ASOSDA_7_2_HKJHCBBXX.12BA196_clean.fastq.gz" TargetMode="External"/><Relationship Id="rId1315" Type="http://schemas.openxmlformats.org/officeDocument/2006/relationships/hyperlink" Target="http://ftp.sra.ebi.ac.uk/vol1/fastq/ERR209/004/ERR2098584/ERR2098584_1.fastq.gz;ftp.sra.ebi.ac.uk/vol1/fastq/ERR209/004/ERR2098584/ERR2098584_2.fastq.gz" TargetMode="External"/><Relationship Id="rId66" Type="http://schemas.openxmlformats.org/officeDocument/2006/relationships/hyperlink" Target="http://ftp.sra.ebi.ac.uk/vol1/err/ERR209/005/ERR2098375" TargetMode="External"/><Relationship Id="rId1316" Type="http://schemas.openxmlformats.org/officeDocument/2006/relationships/hyperlink" Target="http://ftp.sra.ebi.ac.uk/vol1/fastq/ERR209/004/ERR2098584/ERR2098584_1.fastq.gz;ftp.sra.ebi.ac.uk/vol1/fastq/ERR209/004/ERR2098584/ERR2098584_2.fastq.gz" TargetMode="External"/><Relationship Id="rId65" Type="http://schemas.openxmlformats.org/officeDocument/2006/relationships/hyperlink" Target="http://ftp.sra.ebi.ac.uk/vol1/err/ERR209/005/ERR2098375" TargetMode="External"/><Relationship Id="rId1317" Type="http://schemas.openxmlformats.org/officeDocument/2006/relationships/hyperlink" Target="http://ftp.sra.ebi.ac.uk/vol1/ERA990/ERA990583/fastq/BZZ_CGOSTB_2_1_HNMC5BCXY.12BA170_clean.fastq.gz;ftp.sra.ebi.ac.uk/vol1/ERA990/ERA990583/fastq/BZZ_CGOSTB_2_2_HNMC5BCXY.12BA170_clean.fastq.gz" TargetMode="External"/><Relationship Id="rId68" Type="http://schemas.openxmlformats.org/officeDocument/2006/relationships/hyperlink" Target="http://ftp.sra.ebi.ac.uk/vol1/fastq/ERR209/006/ERR2098376/ERR2098376_1.fastq.gz;ftp.sra.ebi.ac.uk/vol1/fastq/ERR209/006/ERR2098376/ERR2098376_2.fastq.gz" TargetMode="External"/><Relationship Id="rId1318" Type="http://schemas.openxmlformats.org/officeDocument/2006/relationships/hyperlink" Target="http://ftp.sra.ebi.ac.uk/vol1/ERA990/ERA990583/fastq/BZZ_CGOSTB_2_1_HNMC5BCXY.12BA170_clean.fastq.gz;ftp.sra.ebi.ac.uk/vol1/ERA990/ERA990583/fastq/BZZ_CGOSTB_2_2_HNMC5BCXY.12BA170_clean.fastq.gz" TargetMode="External"/><Relationship Id="rId67" Type="http://schemas.openxmlformats.org/officeDocument/2006/relationships/hyperlink" Target="http://ftp.sra.ebi.ac.uk/vol1/fastq/ERR209/006/ERR2098376/ERR2098376_1.fastq.gz;ftp.sra.ebi.ac.uk/vol1/fastq/ERR209/006/ERR2098376/ERR2098376_2.fastq.gz" TargetMode="External"/><Relationship Id="rId1319" Type="http://schemas.openxmlformats.org/officeDocument/2006/relationships/hyperlink" Target="http://ftp.sra.ebi.ac.uk/vol1/err/ERR209/004/ERR2098584" TargetMode="External"/><Relationship Id="rId729" Type="http://schemas.openxmlformats.org/officeDocument/2006/relationships/hyperlink" Target="http://ftp.sra.ebi.ac.uk/vol1/ERA990/ERA990581/fastq/BZZ_CSOSTA_1_1_HNTHMBCXY.12BA172_clean.fastq.gz;ftp.sra.ebi.ac.uk/vol1/ERA990/ERA990581/fastq/BZZ_CSOSTA_1_2_HNTHMBCXY.12BA172_clean.fastq.gz" TargetMode="External"/><Relationship Id="rId728" Type="http://schemas.openxmlformats.org/officeDocument/2006/relationships/hyperlink" Target="http://ftp.sra.ebi.ac.uk/vol1/fastq/ERR209/006/ERR2098486/ERR2098486_1.fastq.gz;ftp.sra.ebi.ac.uk/vol1/fastq/ERR209/006/ERR2098486/ERR2098486_2.fastq.gz" TargetMode="External"/><Relationship Id="rId60" Type="http://schemas.openxmlformats.org/officeDocument/2006/relationships/hyperlink" Target="http://ftp.sra.ebi.ac.uk/vol1/err/ERR209/004/ERR2098374" TargetMode="External"/><Relationship Id="rId723" Type="http://schemas.openxmlformats.org/officeDocument/2006/relationships/hyperlink" Target="http://ftp.sra.ebi.ac.uk/vol1/ERA990/ERA990581/fastq/BZZ_CROSTA_1_1_HNTHMBCXY.12BA112_clean.fastq.gz;ftp.sra.ebi.ac.uk/vol1/ERA990/ERA990581/fastq/BZZ_CROSTA_1_2_HNTHMBCXY.12BA112_clean.fastq.gz" TargetMode="External"/><Relationship Id="rId722" Type="http://schemas.openxmlformats.org/officeDocument/2006/relationships/hyperlink" Target="http://ftp.sra.ebi.ac.uk/vol1/fastq/ERR209/005/ERR2098485/ERR2098485_1.fastq.gz;ftp.sra.ebi.ac.uk/vol1/fastq/ERR209/005/ERR2098485/ERR2098485_2.fastq.gz" TargetMode="External"/><Relationship Id="rId721" Type="http://schemas.openxmlformats.org/officeDocument/2006/relationships/hyperlink" Target="http://ftp.sra.ebi.ac.uk/vol1/fastq/ERR209/005/ERR2098485/ERR2098485_1.fastq.gz;ftp.sra.ebi.ac.uk/vol1/fastq/ERR209/005/ERR2098485/ERR2098485_2.fastq.gz" TargetMode="External"/><Relationship Id="rId720" Type="http://schemas.openxmlformats.org/officeDocument/2006/relationships/hyperlink" Target="http://ftp.sra.ebi.ac.uk/vol1/err/ERR209/004/ERR2098484" TargetMode="External"/><Relationship Id="rId727" Type="http://schemas.openxmlformats.org/officeDocument/2006/relationships/hyperlink" Target="http://ftp.sra.ebi.ac.uk/vol1/fastq/ERR209/006/ERR2098486/ERR2098486_1.fastq.gz;ftp.sra.ebi.ac.uk/vol1/fastq/ERR209/006/ERR2098486/ERR2098486_2.fastq.gz" TargetMode="External"/><Relationship Id="rId726" Type="http://schemas.openxmlformats.org/officeDocument/2006/relationships/hyperlink" Target="http://ftp.sra.ebi.ac.uk/vol1/err/ERR209/005/ERR2098485" TargetMode="External"/><Relationship Id="rId725" Type="http://schemas.openxmlformats.org/officeDocument/2006/relationships/hyperlink" Target="http://ftp.sra.ebi.ac.uk/vol1/err/ERR209/005/ERR2098485" TargetMode="External"/><Relationship Id="rId724" Type="http://schemas.openxmlformats.org/officeDocument/2006/relationships/hyperlink" Target="http://ftp.sra.ebi.ac.uk/vol1/ERA990/ERA990581/fastq/BZZ_CROSTA_1_1_HNTHMBCXY.12BA112_clean.fastq.gz;ftp.sra.ebi.ac.uk/vol1/ERA990/ERA990581/fastq/BZZ_CROSTA_1_2_HNTHMBCXY.12BA112_clean.fastq.gz" TargetMode="External"/><Relationship Id="rId69" Type="http://schemas.openxmlformats.org/officeDocument/2006/relationships/hyperlink" Target="http://ftp.sra.ebi.ac.uk/vol1/ERA990/ERA990579/fastq/CAA_ATOSDA_7_1_HKJHCBBXX.12BA197_clean.fastq.gz;ftp.sra.ebi.ac.uk/vol1/ERA990/ERA990579/fastq/CAA_ATOSDA_7_2_HKJHCBBXX.12BA197_clean.fastq.gz" TargetMode="External"/><Relationship Id="rId1310" Type="http://schemas.openxmlformats.org/officeDocument/2006/relationships/hyperlink" Target="http://ftp.sra.ebi.ac.uk/vol1/fastq/ERR209/003/ERR2098583/ERR2098583_1.fastq.gz;ftp.sra.ebi.ac.uk/vol1/fastq/ERR209/003/ERR2098583/ERR2098583_2.fastq.gz" TargetMode="External"/><Relationship Id="rId1311" Type="http://schemas.openxmlformats.org/officeDocument/2006/relationships/hyperlink" Target="http://ftp.sra.ebi.ac.uk/vol1/ERA990/ERA990583/fastq/BZZ_CFOSTB_2_1_HNMC5BCXY.12BA185_clean.fastq.gz;ftp.sra.ebi.ac.uk/vol1/ERA990/ERA990583/fastq/BZZ_CFOSTB_2_2_HNMC5BCXY.12BA185_clean.fastq.gz" TargetMode="External"/><Relationship Id="rId51" Type="http://schemas.openxmlformats.org/officeDocument/2006/relationships/hyperlink" Target="http://ftp.sra.ebi.ac.uk/vol1/ERA990/ERA990579/fastq/CAA_AIOSDA_7_1_HKJHCBBXX.12BA102_clean.fastq.gz;ftp.sra.ebi.ac.uk/vol1/ERA990/ERA990579/fastq/CAA_AIOSDA_7_2_HKJHCBBXX.12BA102_clean.fastq.gz" TargetMode="External"/><Relationship Id="rId1301" Type="http://schemas.openxmlformats.org/officeDocument/2006/relationships/hyperlink" Target="http://ftp.sra.ebi.ac.uk/vol1/err/ERR209/001/ERR2098581" TargetMode="External"/><Relationship Id="rId50" Type="http://schemas.openxmlformats.org/officeDocument/2006/relationships/hyperlink" Target="http://ftp.sra.ebi.ac.uk/vol1/fastq/ERR209/003/ERR2098373/ERR2098373_1.fastq.gz;ftp.sra.ebi.ac.uk/vol1/fastq/ERR209/003/ERR2098373/ERR2098373_2.fastq.gz" TargetMode="External"/><Relationship Id="rId1302" Type="http://schemas.openxmlformats.org/officeDocument/2006/relationships/hyperlink" Target="http://ftp.sra.ebi.ac.uk/vol1/err/ERR209/001/ERR2098581" TargetMode="External"/><Relationship Id="rId53" Type="http://schemas.openxmlformats.org/officeDocument/2006/relationships/hyperlink" Target="http://ftp.sra.ebi.ac.uk/vol1/err/ERR209/003/ERR2098373" TargetMode="External"/><Relationship Id="rId1303" Type="http://schemas.openxmlformats.org/officeDocument/2006/relationships/hyperlink" Target="http://ftp.sra.ebi.ac.uk/vol1/fastq/ERR209/002/ERR2098582/ERR2098582_1.fastq.gz;ftp.sra.ebi.ac.uk/vol1/fastq/ERR209/002/ERR2098582/ERR2098582_2.fastq.gz" TargetMode="External"/><Relationship Id="rId52" Type="http://schemas.openxmlformats.org/officeDocument/2006/relationships/hyperlink" Target="http://ftp.sra.ebi.ac.uk/vol1/ERA990/ERA990579/fastq/CAA_AIOSDA_7_1_HKJHCBBXX.12BA102_clean.fastq.gz;ftp.sra.ebi.ac.uk/vol1/ERA990/ERA990579/fastq/CAA_AIOSDA_7_2_HKJHCBBXX.12BA102_clean.fastq.gz" TargetMode="External"/><Relationship Id="rId1304" Type="http://schemas.openxmlformats.org/officeDocument/2006/relationships/hyperlink" Target="http://ftp.sra.ebi.ac.uk/vol1/fastq/ERR209/002/ERR2098582/ERR2098582_1.fastq.gz;ftp.sra.ebi.ac.uk/vol1/fastq/ERR209/002/ERR2098582/ERR2098582_2.fastq.gz" TargetMode="External"/><Relationship Id="rId55" Type="http://schemas.openxmlformats.org/officeDocument/2006/relationships/hyperlink" Target="http://ftp.sra.ebi.ac.uk/vol1/fastq/ERR209/004/ERR2098374/ERR2098374_1.fastq.gz;ftp.sra.ebi.ac.uk/vol1/fastq/ERR209/004/ERR2098374/ERR2098374_2.fastq.gz" TargetMode="External"/><Relationship Id="rId1305" Type="http://schemas.openxmlformats.org/officeDocument/2006/relationships/hyperlink" Target="http://ftp.sra.ebi.ac.uk/vol1/ERA990/ERA990583/fastq/BZZ_CEOSTB_2_1_HNMC5BCXY.12BA134_clean.fastq.gz;ftp.sra.ebi.ac.uk/vol1/ERA990/ERA990583/fastq/BZZ_CEOSTB_2_2_HNMC5BCXY.12BA134_clean.fastq.gz" TargetMode="External"/><Relationship Id="rId54" Type="http://schemas.openxmlformats.org/officeDocument/2006/relationships/hyperlink" Target="http://ftp.sra.ebi.ac.uk/vol1/err/ERR209/003/ERR2098373" TargetMode="External"/><Relationship Id="rId1306" Type="http://schemas.openxmlformats.org/officeDocument/2006/relationships/hyperlink" Target="http://ftp.sra.ebi.ac.uk/vol1/ERA990/ERA990583/fastq/BZZ_CEOSTB_2_1_HNMC5BCXY.12BA134_clean.fastq.gz;ftp.sra.ebi.ac.uk/vol1/ERA990/ERA990583/fastq/BZZ_CEOSTB_2_2_HNMC5BCXY.12BA134_clean.fastq.gz" TargetMode="External"/><Relationship Id="rId57" Type="http://schemas.openxmlformats.org/officeDocument/2006/relationships/hyperlink" Target="http://ftp.sra.ebi.ac.uk/vol1/ERA990/ERA990579/fastq/CAA_ANOSDA_7_1_HKJHCBBXX.12BA103_clean.fastq.gz;ftp.sra.ebi.ac.uk/vol1/ERA990/ERA990579/fastq/CAA_ANOSDA_7_2_HKJHCBBXX.12BA103_clean.fastq.gz" TargetMode="External"/><Relationship Id="rId1307" Type="http://schemas.openxmlformats.org/officeDocument/2006/relationships/hyperlink" Target="http://ftp.sra.ebi.ac.uk/vol1/err/ERR209/002/ERR2098582" TargetMode="External"/><Relationship Id="rId56" Type="http://schemas.openxmlformats.org/officeDocument/2006/relationships/hyperlink" Target="http://ftp.sra.ebi.ac.uk/vol1/fastq/ERR209/004/ERR2098374/ERR2098374_1.fastq.gz;ftp.sra.ebi.ac.uk/vol1/fastq/ERR209/004/ERR2098374/ERR2098374_2.fastq.gz" TargetMode="External"/><Relationship Id="rId1308" Type="http://schemas.openxmlformats.org/officeDocument/2006/relationships/hyperlink" Target="http://ftp.sra.ebi.ac.uk/vol1/err/ERR209/002/ERR2098582" TargetMode="External"/><Relationship Id="rId1309" Type="http://schemas.openxmlformats.org/officeDocument/2006/relationships/hyperlink" Target="http://ftp.sra.ebi.ac.uk/vol1/fastq/ERR209/003/ERR2098583/ERR2098583_1.fastq.gz;ftp.sra.ebi.ac.uk/vol1/fastq/ERR209/003/ERR2098583/ERR2098583_2.fastq.gz" TargetMode="External"/><Relationship Id="rId719" Type="http://schemas.openxmlformats.org/officeDocument/2006/relationships/hyperlink" Target="http://ftp.sra.ebi.ac.uk/vol1/err/ERR209/004/ERR2098484" TargetMode="External"/><Relationship Id="rId718" Type="http://schemas.openxmlformats.org/officeDocument/2006/relationships/hyperlink" Target="http://ftp.sra.ebi.ac.uk/vol1/ERA990/ERA990581/fastq/BZZ_CQOSTA_1_1_HNTHMBCXY.12BA100_clean.fastq.gz;ftp.sra.ebi.ac.uk/vol1/ERA990/ERA990581/fastq/BZZ_CQOSTA_1_2_HNTHMBCXY.12BA100_clean.fastq.gz" TargetMode="External"/><Relationship Id="rId717" Type="http://schemas.openxmlformats.org/officeDocument/2006/relationships/hyperlink" Target="http://ftp.sra.ebi.ac.uk/vol1/ERA990/ERA990581/fastq/BZZ_CQOSTA_1_1_HNTHMBCXY.12BA100_clean.fastq.gz;ftp.sra.ebi.ac.uk/vol1/ERA990/ERA990581/fastq/BZZ_CQOSTA_1_2_HNTHMBCXY.12BA100_clean.fastq.gz" TargetMode="External"/><Relationship Id="rId712" Type="http://schemas.openxmlformats.org/officeDocument/2006/relationships/hyperlink" Target="http://ftp.sra.ebi.ac.uk/vol1/ERA990/ERA990581/fastq/BZZ_CPOSTA_1_1_HNTHMBCXY.12BA183_clean.fastq.gz;ftp.sra.ebi.ac.uk/vol1/ERA990/ERA990581/fastq/BZZ_CPOSTA_1_2_HNTHMBCXY.12BA183_clean.fastq.gz" TargetMode="External"/><Relationship Id="rId711" Type="http://schemas.openxmlformats.org/officeDocument/2006/relationships/hyperlink" Target="http://ftp.sra.ebi.ac.uk/vol1/ERA990/ERA990581/fastq/BZZ_CPOSTA_1_1_HNTHMBCXY.12BA183_clean.fastq.gz;ftp.sra.ebi.ac.uk/vol1/ERA990/ERA990581/fastq/BZZ_CPOSTA_1_2_HNTHMBCXY.12BA183_clean.fastq.gz" TargetMode="External"/><Relationship Id="rId710" Type="http://schemas.openxmlformats.org/officeDocument/2006/relationships/hyperlink" Target="http://ftp.sra.ebi.ac.uk/vol1/fastq/ERR209/003/ERR2098483/ERR2098483_1.fastq.gz;ftp.sra.ebi.ac.uk/vol1/fastq/ERR209/003/ERR2098483/ERR2098483_2.fastq.gz" TargetMode="External"/><Relationship Id="rId716" Type="http://schemas.openxmlformats.org/officeDocument/2006/relationships/hyperlink" Target="http://ftp.sra.ebi.ac.uk/vol1/fastq/ERR209/004/ERR2098484/ERR2098484_1.fastq.gz;ftp.sra.ebi.ac.uk/vol1/fastq/ERR209/004/ERR2098484/ERR2098484_2.fastq.gz" TargetMode="External"/><Relationship Id="rId715" Type="http://schemas.openxmlformats.org/officeDocument/2006/relationships/hyperlink" Target="http://ftp.sra.ebi.ac.uk/vol1/fastq/ERR209/004/ERR2098484/ERR2098484_1.fastq.gz;ftp.sra.ebi.ac.uk/vol1/fastq/ERR209/004/ERR2098484/ERR2098484_2.fastq.gz" TargetMode="External"/><Relationship Id="rId714" Type="http://schemas.openxmlformats.org/officeDocument/2006/relationships/hyperlink" Target="http://ftp.sra.ebi.ac.uk/vol1/err/ERR209/003/ERR2098483" TargetMode="External"/><Relationship Id="rId713" Type="http://schemas.openxmlformats.org/officeDocument/2006/relationships/hyperlink" Target="http://ftp.sra.ebi.ac.uk/vol1/err/ERR209/003/ERR2098483" TargetMode="External"/><Relationship Id="rId59" Type="http://schemas.openxmlformats.org/officeDocument/2006/relationships/hyperlink" Target="http://ftp.sra.ebi.ac.uk/vol1/err/ERR209/004/ERR2098374" TargetMode="External"/><Relationship Id="rId58" Type="http://schemas.openxmlformats.org/officeDocument/2006/relationships/hyperlink" Target="http://ftp.sra.ebi.ac.uk/vol1/ERA990/ERA990579/fastq/CAA_ANOSDA_7_1_HKJHCBBXX.12BA103_clean.fastq.gz;ftp.sra.ebi.ac.uk/vol1/ERA990/ERA990579/fastq/CAA_ANOSDA_7_2_HKJHCBBXX.12BA103_clean.fastq.gz" TargetMode="External"/><Relationship Id="rId1300" Type="http://schemas.openxmlformats.org/officeDocument/2006/relationships/hyperlink" Target="http://ftp.sra.ebi.ac.uk/vol1/ERA990/ERA990583/fastq/BZZ_CDOSTB_2_1_HNMC5BCXY.12BA122_clean.fastq.gz;ftp.sra.ebi.ac.uk/vol1/ERA990/ERA990583/fastq/BZZ_CDOSTB_2_2_HNMC5BCXY.12BA122_clean.fastq.gz" TargetMode="External"/><Relationship Id="rId349" Type="http://schemas.openxmlformats.org/officeDocument/2006/relationships/hyperlink" Target="http://ftp.sra.ebi.ac.uk/vol1/fastq/ERR209/003/ERR2098423/ERR2098423_1.fastq.gz;ftp.sra.ebi.ac.uk/vol1/fastq/ERR209/003/ERR2098423/ERR2098423_2.fastq.gz" TargetMode="External"/><Relationship Id="rId348" Type="http://schemas.openxmlformats.org/officeDocument/2006/relationships/hyperlink" Target="http://ftp.sra.ebi.ac.uk/vol1/err/ERR209/002/ERR2098422" TargetMode="External"/><Relationship Id="rId347" Type="http://schemas.openxmlformats.org/officeDocument/2006/relationships/hyperlink" Target="http://ftp.sra.ebi.ac.uk/vol1/err/ERR209/002/ERR2098422" TargetMode="External"/><Relationship Id="rId346" Type="http://schemas.openxmlformats.org/officeDocument/2006/relationships/hyperlink" Target="http://ftp.sra.ebi.ac.uk/vol1/ERA990/ERA990580/fastq/BZZ_AKOSTA_1_1_HNNTCBCXY.12BA254_clean.fastq.gz;ftp.sra.ebi.ac.uk/vol1/ERA990/ERA990580/fastq/BZZ_AKOSTA_1_2_HNNTCBCXY.12BA254_clean.fastq.gz" TargetMode="External"/><Relationship Id="rId341" Type="http://schemas.openxmlformats.org/officeDocument/2006/relationships/hyperlink" Target="http://ftp.sra.ebi.ac.uk/vol1/err/ERR209/001/ERR2098421" TargetMode="External"/><Relationship Id="rId340" Type="http://schemas.openxmlformats.org/officeDocument/2006/relationships/hyperlink" Target="http://ftp.sra.ebi.ac.uk/vol1/ERA990/ERA990580/fastq/BZZ_AJOSTA_1_1_HNNTCBCXY.12BA206_clean.fastq.gz;ftp.sra.ebi.ac.uk/vol1/ERA990/ERA990580/fastq/BZZ_AJOSTA_1_2_HNNTCBCXY.12BA206_clean.fastq.gz" TargetMode="External"/><Relationship Id="rId345" Type="http://schemas.openxmlformats.org/officeDocument/2006/relationships/hyperlink" Target="http://ftp.sra.ebi.ac.uk/vol1/ERA990/ERA990580/fastq/BZZ_AKOSTA_1_1_HNNTCBCXY.12BA254_clean.fastq.gz;ftp.sra.ebi.ac.uk/vol1/ERA990/ERA990580/fastq/BZZ_AKOSTA_1_2_HNNTCBCXY.12BA254_clean.fastq.gz" TargetMode="External"/><Relationship Id="rId344" Type="http://schemas.openxmlformats.org/officeDocument/2006/relationships/hyperlink" Target="http://ftp.sra.ebi.ac.uk/vol1/fastq/ERR209/002/ERR2098422/ERR2098422_1.fastq.gz;ftp.sra.ebi.ac.uk/vol1/fastq/ERR209/002/ERR2098422/ERR2098422_2.fastq.gz" TargetMode="External"/><Relationship Id="rId343" Type="http://schemas.openxmlformats.org/officeDocument/2006/relationships/hyperlink" Target="http://ftp.sra.ebi.ac.uk/vol1/fastq/ERR209/002/ERR2098422/ERR2098422_1.fastq.gz;ftp.sra.ebi.ac.uk/vol1/fastq/ERR209/002/ERR2098422/ERR2098422_2.fastq.gz" TargetMode="External"/><Relationship Id="rId342" Type="http://schemas.openxmlformats.org/officeDocument/2006/relationships/hyperlink" Target="http://ftp.sra.ebi.ac.uk/vol1/err/ERR209/001/ERR2098421" TargetMode="External"/><Relationship Id="rId338" Type="http://schemas.openxmlformats.org/officeDocument/2006/relationships/hyperlink" Target="http://ftp.sra.ebi.ac.uk/vol1/fastq/ERR209/001/ERR2098421/ERR2098421_1.fastq.gz;ftp.sra.ebi.ac.uk/vol1/fastq/ERR209/001/ERR2098421/ERR2098421_2.fastq.gz" TargetMode="External"/><Relationship Id="rId337" Type="http://schemas.openxmlformats.org/officeDocument/2006/relationships/hyperlink" Target="http://ftp.sra.ebi.ac.uk/vol1/fastq/ERR209/001/ERR2098421/ERR2098421_1.fastq.gz;ftp.sra.ebi.ac.uk/vol1/fastq/ERR209/001/ERR2098421/ERR2098421_2.fastq.gz" TargetMode="External"/><Relationship Id="rId336" Type="http://schemas.openxmlformats.org/officeDocument/2006/relationships/hyperlink" Target="http://ftp.sra.ebi.ac.uk/vol1/err/ERR209/000/ERR2098420" TargetMode="External"/><Relationship Id="rId335" Type="http://schemas.openxmlformats.org/officeDocument/2006/relationships/hyperlink" Target="http://ftp.sra.ebi.ac.uk/vol1/err/ERR209/000/ERR2098420" TargetMode="External"/><Relationship Id="rId339" Type="http://schemas.openxmlformats.org/officeDocument/2006/relationships/hyperlink" Target="http://ftp.sra.ebi.ac.uk/vol1/ERA990/ERA990580/fastq/BZZ_AJOSTA_1_1_HNNTCBCXY.12BA206_clean.fastq.gz;ftp.sra.ebi.ac.uk/vol1/ERA990/ERA990580/fastq/BZZ_AJOSTA_1_2_HNNTCBCXY.12BA206_clean.fastq.gz" TargetMode="External"/><Relationship Id="rId330" Type="http://schemas.openxmlformats.org/officeDocument/2006/relationships/hyperlink" Target="http://ftp.sra.ebi.ac.uk/vol1/err/ERR209/009/ERR2098419" TargetMode="External"/><Relationship Id="rId334" Type="http://schemas.openxmlformats.org/officeDocument/2006/relationships/hyperlink" Target="http://ftp.sra.ebi.ac.uk/vol1/ERA990/ERA990580/fastq/BZZ_AIOSTA_1_1_HNNTCBCXY.12BA194_clean.fastq.gz;ftp.sra.ebi.ac.uk/vol1/ERA990/ERA990580/fastq/BZZ_AIOSTA_1_2_HNNTCBCXY.12BA194_clean.fastq.gz" TargetMode="External"/><Relationship Id="rId333" Type="http://schemas.openxmlformats.org/officeDocument/2006/relationships/hyperlink" Target="http://ftp.sra.ebi.ac.uk/vol1/ERA990/ERA990580/fastq/BZZ_AIOSTA_1_1_HNNTCBCXY.12BA194_clean.fastq.gz;ftp.sra.ebi.ac.uk/vol1/ERA990/ERA990580/fastq/BZZ_AIOSTA_1_2_HNNTCBCXY.12BA194_clean.fastq.gz" TargetMode="External"/><Relationship Id="rId332" Type="http://schemas.openxmlformats.org/officeDocument/2006/relationships/hyperlink" Target="http://ftp.sra.ebi.ac.uk/vol1/fastq/ERR209/000/ERR2098420/ERR2098420_1.fastq.gz;ftp.sra.ebi.ac.uk/vol1/fastq/ERR209/000/ERR2098420/ERR2098420_2.fastq.gz" TargetMode="External"/><Relationship Id="rId331" Type="http://schemas.openxmlformats.org/officeDocument/2006/relationships/hyperlink" Target="http://ftp.sra.ebi.ac.uk/vol1/fastq/ERR209/000/ERR2098420/ERR2098420_1.fastq.gz;ftp.sra.ebi.ac.uk/vol1/fastq/ERR209/000/ERR2098420/ERR2098420_2.fastq.gz" TargetMode="External"/><Relationship Id="rId370" Type="http://schemas.openxmlformats.org/officeDocument/2006/relationships/hyperlink" Target="http://ftp.sra.ebi.ac.uk/vol1/ERA990/ERA990580/fastq/BZZ_AOOSTA_1_1_HNNTCBCXY.12BA266_clean.fastq.gz;ftp.sra.ebi.ac.uk/vol1/ERA990/ERA990580/fastq/BZZ_AOOSTA_1_2_HNNTCBCXY.12BA266_clean.fastq.gz" TargetMode="External"/><Relationship Id="rId369" Type="http://schemas.openxmlformats.org/officeDocument/2006/relationships/hyperlink" Target="http://ftp.sra.ebi.ac.uk/vol1/ERA990/ERA990580/fastq/BZZ_AOOSTA_1_1_HNNTCBCXY.12BA266_clean.fastq.gz;ftp.sra.ebi.ac.uk/vol1/ERA990/ERA990580/fastq/BZZ_AOOSTA_1_2_HNNTCBCXY.12BA266_clean.fastq.gz" TargetMode="External"/><Relationship Id="rId368" Type="http://schemas.openxmlformats.org/officeDocument/2006/relationships/hyperlink" Target="http://ftp.sra.ebi.ac.uk/vol1/fastq/ERR209/006/ERR2098426/ERR2098426_1.fastq.gz;ftp.sra.ebi.ac.uk/vol1/fastq/ERR209/006/ERR2098426/ERR2098426_2.fastq.gz" TargetMode="External"/><Relationship Id="rId363" Type="http://schemas.openxmlformats.org/officeDocument/2006/relationships/hyperlink" Target="http://ftp.sra.ebi.ac.uk/vol1/ERA990/ERA990580/fastq/BZZ_ANOSTA_1_1_HNNTCBCXY.12BA281_clean.fastq.gz;ftp.sra.ebi.ac.uk/vol1/ERA990/ERA990580/fastq/BZZ_ANOSTA_1_2_HNNTCBCXY.12BA281_clean.fastq.gz" TargetMode="External"/><Relationship Id="rId362" Type="http://schemas.openxmlformats.org/officeDocument/2006/relationships/hyperlink" Target="http://ftp.sra.ebi.ac.uk/vol1/fastq/ERR209/005/ERR2098425/ERR2098425_1.fastq.gz;ftp.sra.ebi.ac.uk/vol1/fastq/ERR209/005/ERR2098425/ERR2098425_2.fastq.gz" TargetMode="External"/><Relationship Id="rId361" Type="http://schemas.openxmlformats.org/officeDocument/2006/relationships/hyperlink" Target="http://ftp.sra.ebi.ac.uk/vol1/fastq/ERR209/005/ERR2098425/ERR2098425_1.fastq.gz;ftp.sra.ebi.ac.uk/vol1/fastq/ERR209/005/ERR2098425/ERR2098425_2.fastq.gz" TargetMode="External"/><Relationship Id="rId360" Type="http://schemas.openxmlformats.org/officeDocument/2006/relationships/hyperlink" Target="http://ftp.sra.ebi.ac.uk/vol1/err/ERR209/004/ERR2098424" TargetMode="External"/><Relationship Id="rId367" Type="http://schemas.openxmlformats.org/officeDocument/2006/relationships/hyperlink" Target="http://ftp.sra.ebi.ac.uk/vol1/fastq/ERR209/006/ERR2098426/ERR2098426_1.fastq.gz;ftp.sra.ebi.ac.uk/vol1/fastq/ERR209/006/ERR2098426/ERR2098426_2.fastq.gz" TargetMode="External"/><Relationship Id="rId366" Type="http://schemas.openxmlformats.org/officeDocument/2006/relationships/hyperlink" Target="http://ftp.sra.ebi.ac.uk/vol1/err/ERR209/005/ERR2098425" TargetMode="External"/><Relationship Id="rId365" Type="http://schemas.openxmlformats.org/officeDocument/2006/relationships/hyperlink" Target="http://ftp.sra.ebi.ac.uk/vol1/err/ERR209/005/ERR2098425" TargetMode="External"/><Relationship Id="rId364" Type="http://schemas.openxmlformats.org/officeDocument/2006/relationships/hyperlink" Target="http://ftp.sra.ebi.ac.uk/vol1/ERA990/ERA990580/fastq/BZZ_ANOSTA_1_1_HNNTCBCXY.12BA281_clean.fastq.gz;ftp.sra.ebi.ac.uk/vol1/ERA990/ERA990580/fastq/BZZ_ANOSTA_1_2_HNNTCBCXY.12BA281_clean.fastq.gz" TargetMode="External"/><Relationship Id="rId95" Type="http://schemas.openxmlformats.org/officeDocument/2006/relationships/hyperlink" Target="http://ftp.sra.ebi.ac.uk/vol1/err/ERR209/000/ERR2098380" TargetMode="External"/><Relationship Id="rId94" Type="http://schemas.openxmlformats.org/officeDocument/2006/relationships/hyperlink" Target="http://ftp.sra.ebi.ac.uk/vol1/ERA990/ERA990579/fastq/CAA_AXOSDA_3_1_HKJHCBBXX.12BA105_clean.fastq.gz;ftp.sra.ebi.ac.uk/vol1/ERA990/ERA990579/fastq/CAA_AXOSDA_3_2_HKJHCBBXX.12BA105_clean.fastq.gz" TargetMode="External"/><Relationship Id="rId97" Type="http://schemas.openxmlformats.org/officeDocument/2006/relationships/hyperlink" Target="http://ftp.sra.ebi.ac.uk/vol1/fastq/ERR209/001/ERR2098381/ERR2098381_1.fastq.gz;ftp.sra.ebi.ac.uk/vol1/fastq/ERR209/001/ERR2098381/ERR2098381_2.fastq.gz" TargetMode="External"/><Relationship Id="rId96" Type="http://schemas.openxmlformats.org/officeDocument/2006/relationships/hyperlink" Target="http://ftp.sra.ebi.ac.uk/vol1/err/ERR209/000/ERR2098380" TargetMode="External"/><Relationship Id="rId99" Type="http://schemas.openxmlformats.org/officeDocument/2006/relationships/hyperlink" Target="http://ftp.sra.ebi.ac.uk/vol1/ERA990/ERA990579/fastq/CAA_AYOSDA_3_1_HKJHCBBXX.12BA117_clean.fastq.gz;ftp.sra.ebi.ac.uk/vol1/ERA990/ERA990579/fastq/CAA_AYOSDA_3_2_HKJHCBBXX.12BA117_clean.fastq.gz" TargetMode="External"/><Relationship Id="rId98" Type="http://schemas.openxmlformats.org/officeDocument/2006/relationships/hyperlink" Target="http://ftp.sra.ebi.ac.uk/vol1/fastq/ERR209/001/ERR2098381/ERR2098381_1.fastq.gz;ftp.sra.ebi.ac.uk/vol1/fastq/ERR209/001/ERR2098381/ERR2098381_2.fastq.gz" TargetMode="External"/><Relationship Id="rId91" Type="http://schemas.openxmlformats.org/officeDocument/2006/relationships/hyperlink" Target="http://ftp.sra.ebi.ac.uk/vol1/fastq/ERR209/000/ERR2098380/ERR2098380_1.fastq.gz;ftp.sra.ebi.ac.uk/vol1/fastq/ERR209/000/ERR2098380/ERR2098380_2.fastq.gz" TargetMode="External"/><Relationship Id="rId90" Type="http://schemas.openxmlformats.org/officeDocument/2006/relationships/hyperlink" Target="http://ftp.sra.ebi.ac.uk/vol1/err/ERR209/009/ERR2098379" TargetMode="External"/><Relationship Id="rId93" Type="http://schemas.openxmlformats.org/officeDocument/2006/relationships/hyperlink" Target="http://ftp.sra.ebi.ac.uk/vol1/ERA990/ERA990579/fastq/CAA_AXOSDA_3_1_HKJHCBBXX.12BA105_clean.fastq.gz;ftp.sra.ebi.ac.uk/vol1/ERA990/ERA990579/fastq/CAA_AXOSDA_3_2_HKJHCBBXX.12BA105_clean.fastq.gz" TargetMode="External"/><Relationship Id="rId92" Type="http://schemas.openxmlformats.org/officeDocument/2006/relationships/hyperlink" Target="http://ftp.sra.ebi.ac.uk/vol1/fastq/ERR209/000/ERR2098380/ERR2098380_1.fastq.gz;ftp.sra.ebi.ac.uk/vol1/fastq/ERR209/000/ERR2098380/ERR2098380_2.fastq.gz" TargetMode="External"/><Relationship Id="rId359" Type="http://schemas.openxmlformats.org/officeDocument/2006/relationships/hyperlink" Target="http://ftp.sra.ebi.ac.uk/vol1/err/ERR209/004/ERR2098424" TargetMode="External"/><Relationship Id="rId358" Type="http://schemas.openxmlformats.org/officeDocument/2006/relationships/hyperlink" Target="http://ftp.sra.ebi.ac.uk/vol1/ERA990/ERA990580/fastq/BZZ_AMOSTA_1_1_HNNTCBCXY.12BA230_clean.fastq.gz;ftp.sra.ebi.ac.uk/vol1/ERA990/ERA990580/fastq/BZZ_AMOSTA_1_2_HNNTCBCXY.12BA230_clean.fastq.gz" TargetMode="External"/><Relationship Id="rId357" Type="http://schemas.openxmlformats.org/officeDocument/2006/relationships/hyperlink" Target="http://ftp.sra.ebi.ac.uk/vol1/ERA990/ERA990580/fastq/BZZ_AMOSTA_1_1_HNNTCBCXY.12BA230_clean.fastq.gz;ftp.sra.ebi.ac.uk/vol1/ERA990/ERA990580/fastq/BZZ_AMOSTA_1_2_HNNTCBCXY.12BA230_clean.fastq.gz" TargetMode="External"/><Relationship Id="rId352" Type="http://schemas.openxmlformats.org/officeDocument/2006/relationships/hyperlink" Target="http://ftp.sra.ebi.ac.uk/vol1/ERA990/ERA990580/fastq/BZZ_ALOSTA_1_1_HNNTCBCXY.12BA218_clean.fastq.gz;ftp.sra.ebi.ac.uk/vol1/ERA990/ERA990580/fastq/BZZ_ALOSTA_1_2_HNNTCBCXY.12BA218_clean.fastq.gz" TargetMode="External"/><Relationship Id="rId351" Type="http://schemas.openxmlformats.org/officeDocument/2006/relationships/hyperlink" Target="http://ftp.sra.ebi.ac.uk/vol1/ERA990/ERA990580/fastq/BZZ_ALOSTA_1_1_HNNTCBCXY.12BA218_clean.fastq.gz;ftp.sra.ebi.ac.uk/vol1/ERA990/ERA990580/fastq/BZZ_ALOSTA_1_2_HNNTCBCXY.12BA218_clean.fastq.gz" TargetMode="External"/><Relationship Id="rId350" Type="http://schemas.openxmlformats.org/officeDocument/2006/relationships/hyperlink" Target="http://ftp.sra.ebi.ac.uk/vol1/fastq/ERR209/003/ERR2098423/ERR2098423_1.fastq.gz;ftp.sra.ebi.ac.uk/vol1/fastq/ERR209/003/ERR2098423/ERR2098423_2.fastq.gz" TargetMode="External"/><Relationship Id="rId356" Type="http://schemas.openxmlformats.org/officeDocument/2006/relationships/hyperlink" Target="http://ftp.sra.ebi.ac.uk/vol1/fastq/ERR209/004/ERR2098424/ERR2098424_1.fastq.gz;ftp.sra.ebi.ac.uk/vol1/fastq/ERR209/004/ERR2098424/ERR2098424_2.fastq.gz" TargetMode="External"/><Relationship Id="rId355" Type="http://schemas.openxmlformats.org/officeDocument/2006/relationships/hyperlink" Target="http://ftp.sra.ebi.ac.uk/vol1/fastq/ERR209/004/ERR2098424/ERR2098424_1.fastq.gz;ftp.sra.ebi.ac.uk/vol1/fastq/ERR209/004/ERR2098424/ERR2098424_2.fastq.gz" TargetMode="External"/><Relationship Id="rId354" Type="http://schemas.openxmlformats.org/officeDocument/2006/relationships/hyperlink" Target="http://ftp.sra.ebi.ac.uk/vol1/err/ERR209/003/ERR2098423" TargetMode="External"/><Relationship Id="rId353" Type="http://schemas.openxmlformats.org/officeDocument/2006/relationships/hyperlink" Target="http://ftp.sra.ebi.ac.uk/vol1/err/ERR209/003/ERR2098423" TargetMode="External"/><Relationship Id="rId1378" Type="http://schemas.openxmlformats.org/officeDocument/2006/relationships/hyperlink" Target="http://ftp.sra.ebi.ac.uk/vol1/ERA990/ERA990583/fastq/BZZ_CQOSTB_2_1_HNMC5BCXY.12BA100_clean.fastq.gz;ftp.sra.ebi.ac.uk/vol1/ERA990/ERA990583/fastq/BZZ_CQOSTB_2_2_HNMC5BCXY.12BA100_clean.fastq.gz" TargetMode="External"/><Relationship Id="rId1379" Type="http://schemas.openxmlformats.org/officeDocument/2006/relationships/hyperlink" Target="http://ftp.sra.ebi.ac.uk/vol1/err/ERR209/004/ERR2098594" TargetMode="External"/><Relationship Id="rId305" Type="http://schemas.openxmlformats.org/officeDocument/2006/relationships/hyperlink" Target="http://ftp.sra.ebi.ac.uk/vol1/err/ERR209/005/ERR2098415" TargetMode="External"/><Relationship Id="rId789" Type="http://schemas.openxmlformats.org/officeDocument/2006/relationships/hyperlink" Target="http://ftp.sra.ebi.ac.uk/vol1/ERA990/ERA990581/fastq/BZZ_DAOSTA_1_1_HNTHMBCXY.12BA124_clean.fastq.gz;ftp.sra.ebi.ac.uk/vol1/ERA990/ERA990581/fastq/BZZ_DAOSTA_1_2_HNTHMBCXY.12BA124_clean.fastq.gz" TargetMode="External"/><Relationship Id="rId304" Type="http://schemas.openxmlformats.org/officeDocument/2006/relationships/hyperlink" Target="http://ftp.sra.ebi.ac.uk/vol1/ERA990/ERA990580/fastq/BZZ_ADOSTA_1_1_HNNTCBCXY.12BA217_clean.fastq.gz;ftp.sra.ebi.ac.uk/vol1/ERA990/ERA990580/fastq/BZZ_ADOSTA_1_2_HNNTCBCXY.12BA217_clean.fastq.gz" TargetMode="External"/><Relationship Id="rId788" Type="http://schemas.openxmlformats.org/officeDocument/2006/relationships/hyperlink" Target="http://ftp.sra.ebi.ac.uk/vol1/fastq/ERR209/006/ERR2098496/ERR2098496_1.fastq.gz;ftp.sra.ebi.ac.uk/vol1/fastq/ERR209/006/ERR2098496/ERR2098496_2.fastq.gz" TargetMode="External"/><Relationship Id="rId303" Type="http://schemas.openxmlformats.org/officeDocument/2006/relationships/hyperlink" Target="http://ftp.sra.ebi.ac.uk/vol1/ERA990/ERA990580/fastq/BZZ_ADOSTA_1_1_HNNTCBCXY.12BA217_clean.fastq.gz;ftp.sra.ebi.ac.uk/vol1/ERA990/ERA990580/fastq/BZZ_ADOSTA_1_2_HNNTCBCXY.12BA217_clean.fastq.gz" TargetMode="External"/><Relationship Id="rId787" Type="http://schemas.openxmlformats.org/officeDocument/2006/relationships/hyperlink" Target="http://ftp.sra.ebi.ac.uk/vol1/fastq/ERR209/006/ERR2098496/ERR2098496_1.fastq.gz;ftp.sra.ebi.ac.uk/vol1/fastq/ERR209/006/ERR2098496/ERR2098496_2.fastq.gz" TargetMode="External"/><Relationship Id="rId302" Type="http://schemas.openxmlformats.org/officeDocument/2006/relationships/hyperlink" Target="http://ftp.sra.ebi.ac.uk/vol1/fastq/ERR209/005/ERR2098415/ERR2098415_1.fastq.gz;ftp.sra.ebi.ac.uk/vol1/fastq/ERR209/005/ERR2098415/ERR2098415_2.fastq.gz" TargetMode="External"/><Relationship Id="rId786" Type="http://schemas.openxmlformats.org/officeDocument/2006/relationships/hyperlink" Target="http://ftp.sra.ebi.ac.uk/vol1/err/ERR209/005/ERR2098495" TargetMode="External"/><Relationship Id="rId309" Type="http://schemas.openxmlformats.org/officeDocument/2006/relationships/hyperlink" Target="http://ftp.sra.ebi.ac.uk/vol1/ERA990/ERA990580/fastq/BZZ_AEOSTA_1_1_HNNTCBCXY.12BA229_clean.fastq.gz;ftp.sra.ebi.ac.uk/vol1/ERA990/ERA990580/fastq/BZZ_AEOSTA_1_2_HNNTCBCXY.12BA229_clean.fastq.gz" TargetMode="External"/><Relationship Id="rId308" Type="http://schemas.openxmlformats.org/officeDocument/2006/relationships/hyperlink" Target="http://ftp.sra.ebi.ac.uk/vol1/fastq/ERR209/006/ERR2098416/ERR2098416_1.fastq.gz;ftp.sra.ebi.ac.uk/vol1/fastq/ERR209/006/ERR2098416/ERR2098416_2.fastq.gz" TargetMode="External"/><Relationship Id="rId307" Type="http://schemas.openxmlformats.org/officeDocument/2006/relationships/hyperlink" Target="http://ftp.sra.ebi.ac.uk/vol1/fastq/ERR209/006/ERR2098416/ERR2098416_1.fastq.gz;ftp.sra.ebi.ac.uk/vol1/fastq/ERR209/006/ERR2098416/ERR2098416_2.fastq.gz" TargetMode="External"/><Relationship Id="rId306" Type="http://schemas.openxmlformats.org/officeDocument/2006/relationships/hyperlink" Target="http://ftp.sra.ebi.ac.uk/vol1/err/ERR209/005/ERR2098415" TargetMode="External"/><Relationship Id="rId781" Type="http://schemas.openxmlformats.org/officeDocument/2006/relationships/hyperlink" Target="http://ftp.sra.ebi.ac.uk/vol1/fastq/ERR209/005/ERR2098495/ERR2098495_1.fastq.gz;ftp.sra.ebi.ac.uk/vol1/fastq/ERR209/005/ERR2098495/ERR2098495_2.fastq.gz" TargetMode="External"/><Relationship Id="rId1370" Type="http://schemas.openxmlformats.org/officeDocument/2006/relationships/hyperlink" Target="http://ftp.sra.ebi.ac.uk/vol1/fastq/ERR209/003/ERR2098593/ERR2098593_1.fastq.gz;ftp.sra.ebi.ac.uk/vol1/fastq/ERR209/003/ERR2098593/ERR2098593_2.fastq.gz" TargetMode="External"/><Relationship Id="rId780" Type="http://schemas.openxmlformats.org/officeDocument/2006/relationships/hyperlink" Target="http://ftp.sra.ebi.ac.uk/vol1/err/ERR209/004/ERR2098494" TargetMode="External"/><Relationship Id="rId1371" Type="http://schemas.openxmlformats.org/officeDocument/2006/relationships/hyperlink" Target="http://ftp.sra.ebi.ac.uk/vol1/ERA990/ERA990583/fastq/BZZ_CPOSTB_2_1_HNMC5BCXY.12BA183_clean.fastq.gz;ftp.sra.ebi.ac.uk/vol1/ERA990/ERA990583/fastq/BZZ_CPOSTB_2_2_HNMC5BCXY.12BA183_clean.fastq.gz" TargetMode="External"/><Relationship Id="rId1372" Type="http://schemas.openxmlformats.org/officeDocument/2006/relationships/hyperlink" Target="http://ftp.sra.ebi.ac.uk/vol1/ERA990/ERA990583/fastq/BZZ_CPOSTB_2_1_HNMC5BCXY.12BA183_clean.fastq.gz;ftp.sra.ebi.ac.uk/vol1/ERA990/ERA990583/fastq/BZZ_CPOSTB_2_2_HNMC5BCXY.12BA183_clean.fastq.gz" TargetMode="External"/><Relationship Id="rId1373" Type="http://schemas.openxmlformats.org/officeDocument/2006/relationships/hyperlink" Target="http://ftp.sra.ebi.ac.uk/vol1/err/ERR209/003/ERR2098593" TargetMode="External"/><Relationship Id="rId301" Type="http://schemas.openxmlformats.org/officeDocument/2006/relationships/hyperlink" Target="http://ftp.sra.ebi.ac.uk/vol1/fastq/ERR209/005/ERR2098415/ERR2098415_1.fastq.gz;ftp.sra.ebi.ac.uk/vol1/fastq/ERR209/005/ERR2098415/ERR2098415_2.fastq.gz" TargetMode="External"/><Relationship Id="rId785" Type="http://schemas.openxmlformats.org/officeDocument/2006/relationships/hyperlink" Target="http://ftp.sra.ebi.ac.uk/vol1/err/ERR209/005/ERR2098495" TargetMode="External"/><Relationship Id="rId1374" Type="http://schemas.openxmlformats.org/officeDocument/2006/relationships/hyperlink" Target="http://ftp.sra.ebi.ac.uk/vol1/err/ERR209/003/ERR2098593" TargetMode="External"/><Relationship Id="rId300" Type="http://schemas.openxmlformats.org/officeDocument/2006/relationships/hyperlink" Target="http://ftp.sra.ebi.ac.uk/vol1/err/ERR209/004/ERR2098414" TargetMode="External"/><Relationship Id="rId784" Type="http://schemas.openxmlformats.org/officeDocument/2006/relationships/hyperlink" Target="http://ftp.sra.ebi.ac.uk/vol1/ERA990/ERA990581/fastq/BZZ_CZOSTA_1_1_HNTHMBCXY.12BA161_clean.fastq.gz;ftp.sra.ebi.ac.uk/vol1/ERA990/ERA990581/fastq/BZZ_CZOSTA_1_2_HNTHMBCXY.12BA161_clean.fastq.gz" TargetMode="External"/><Relationship Id="rId1375" Type="http://schemas.openxmlformats.org/officeDocument/2006/relationships/hyperlink" Target="http://ftp.sra.ebi.ac.uk/vol1/fastq/ERR209/004/ERR2098594/ERR2098594_1.fastq.gz;ftp.sra.ebi.ac.uk/vol1/fastq/ERR209/004/ERR2098594/ERR2098594_2.fastq.gz" TargetMode="External"/><Relationship Id="rId783" Type="http://schemas.openxmlformats.org/officeDocument/2006/relationships/hyperlink" Target="http://ftp.sra.ebi.ac.uk/vol1/ERA990/ERA990581/fastq/BZZ_CZOSTA_1_1_HNTHMBCXY.12BA161_clean.fastq.gz;ftp.sra.ebi.ac.uk/vol1/ERA990/ERA990581/fastq/BZZ_CZOSTA_1_2_HNTHMBCXY.12BA161_clean.fastq.gz" TargetMode="External"/><Relationship Id="rId1376" Type="http://schemas.openxmlformats.org/officeDocument/2006/relationships/hyperlink" Target="http://ftp.sra.ebi.ac.uk/vol1/fastq/ERR209/004/ERR2098594/ERR2098594_1.fastq.gz;ftp.sra.ebi.ac.uk/vol1/fastq/ERR209/004/ERR2098594/ERR2098594_2.fastq.gz" TargetMode="External"/><Relationship Id="rId782" Type="http://schemas.openxmlformats.org/officeDocument/2006/relationships/hyperlink" Target="http://ftp.sra.ebi.ac.uk/vol1/fastq/ERR209/005/ERR2098495/ERR2098495_1.fastq.gz;ftp.sra.ebi.ac.uk/vol1/fastq/ERR209/005/ERR2098495/ERR2098495_2.fastq.gz" TargetMode="External"/><Relationship Id="rId1377" Type="http://schemas.openxmlformats.org/officeDocument/2006/relationships/hyperlink" Target="http://ftp.sra.ebi.ac.uk/vol1/ERA990/ERA990583/fastq/BZZ_CQOSTB_2_1_HNMC5BCXY.12BA100_clean.fastq.gz;ftp.sra.ebi.ac.uk/vol1/ERA990/ERA990583/fastq/BZZ_CQOSTB_2_2_HNMC5BCXY.12BA100_clean.fastq.gz" TargetMode="External"/><Relationship Id="rId1367" Type="http://schemas.openxmlformats.org/officeDocument/2006/relationships/hyperlink" Target="http://ftp.sra.ebi.ac.uk/vol1/err/ERR209/002/ERR2098592" TargetMode="External"/><Relationship Id="rId1368" Type="http://schemas.openxmlformats.org/officeDocument/2006/relationships/hyperlink" Target="http://ftp.sra.ebi.ac.uk/vol1/err/ERR209/002/ERR2098592" TargetMode="External"/><Relationship Id="rId1369" Type="http://schemas.openxmlformats.org/officeDocument/2006/relationships/hyperlink" Target="http://ftp.sra.ebi.ac.uk/vol1/fastq/ERR209/003/ERR2098593/ERR2098593_1.fastq.gz;ftp.sra.ebi.ac.uk/vol1/fastq/ERR209/003/ERR2098593/ERR2098593_2.fastq.gz" TargetMode="External"/><Relationship Id="rId778" Type="http://schemas.openxmlformats.org/officeDocument/2006/relationships/hyperlink" Target="http://ftp.sra.ebi.ac.uk/vol1/ERA990/ERA990581/fastq/BZZ_CYOSTA_1_1_HNTHMBCXY.12BA173_clean.fastq.gz;ftp.sra.ebi.ac.uk/vol1/ERA990/ERA990581/fastq/BZZ_CYOSTA_1_2_HNTHMBCXY.12BA173_clean.fastq.gz" TargetMode="External"/><Relationship Id="rId777" Type="http://schemas.openxmlformats.org/officeDocument/2006/relationships/hyperlink" Target="http://ftp.sra.ebi.ac.uk/vol1/ERA990/ERA990581/fastq/BZZ_CYOSTA_1_1_HNTHMBCXY.12BA173_clean.fastq.gz;ftp.sra.ebi.ac.uk/vol1/ERA990/ERA990581/fastq/BZZ_CYOSTA_1_2_HNTHMBCXY.12BA173_clean.fastq.gz" TargetMode="External"/><Relationship Id="rId776" Type="http://schemas.openxmlformats.org/officeDocument/2006/relationships/hyperlink" Target="http://ftp.sra.ebi.ac.uk/vol1/fastq/ERR209/004/ERR2098494/ERR2098494_1.fastq.gz;ftp.sra.ebi.ac.uk/vol1/fastq/ERR209/004/ERR2098494/ERR2098494_2.fastq.gz" TargetMode="External"/><Relationship Id="rId775" Type="http://schemas.openxmlformats.org/officeDocument/2006/relationships/hyperlink" Target="http://ftp.sra.ebi.ac.uk/vol1/fastq/ERR209/004/ERR2098494/ERR2098494_1.fastq.gz;ftp.sra.ebi.ac.uk/vol1/fastq/ERR209/004/ERR2098494/ERR2098494_2.fastq.gz" TargetMode="External"/><Relationship Id="rId779" Type="http://schemas.openxmlformats.org/officeDocument/2006/relationships/hyperlink" Target="http://ftp.sra.ebi.ac.uk/vol1/err/ERR209/004/ERR2098494" TargetMode="External"/><Relationship Id="rId770" Type="http://schemas.openxmlformats.org/officeDocument/2006/relationships/hyperlink" Target="http://ftp.sra.ebi.ac.uk/vol1/fastq/ERR209/003/ERR2098493/ERR2098493_1.fastq.gz;ftp.sra.ebi.ac.uk/vol1/fastq/ERR209/003/ERR2098493/ERR2098493_2.fastq.gz" TargetMode="External"/><Relationship Id="rId1360" Type="http://schemas.openxmlformats.org/officeDocument/2006/relationships/hyperlink" Target="http://ftp.sra.ebi.ac.uk/vol1/ERA990/ERA990583/fastq/BZZ_CNOSTB_2_1_HNMC5BCXY.12BA123_clean.fastq.gz;ftp.sra.ebi.ac.uk/vol1/ERA990/ERA990583/fastq/BZZ_CNOSTB_2_2_HNMC5BCXY.12BA123_clean.fastq.gz" TargetMode="External"/><Relationship Id="rId1361" Type="http://schemas.openxmlformats.org/officeDocument/2006/relationships/hyperlink" Target="http://ftp.sra.ebi.ac.uk/vol1/err/ERR209/001/ERR2098591" TargetMode="External"/><Relationship Id="rId1362" Type="http://schemas.openxmlformats.org/officeDocument/2006/relationships/hyperlink" Target="http://ftp.sra.ebi.ac.uk/vol1/err/ERR209/001/ERR2098591" TargetMode="External"/><Relationship Id="rId774" Type="http://schemas.openxmlformats.org/officeDocument/2006/relationships/hyperlink" Target="http://ftp.sra.ebi.ac.uk/vol1/err/ERR209/003/ERR2098493" TargetMode="External"/><Relationship Id="rId1363" Type="http://schemas.openxmlformats.org/officeDocument/2006/relationships/hyperlink" Target="http://ftp.sra.ebi.ac.uk/vol1/fastq/ERR209/002/ERR2098592/ERR2098592_1.fastq.gz;ftp.sra.ebi.ac.uk/vol1/fastq/ERR209/002/ERR2098592/ERR2098592_2.fastq.gz" TargetMode="External"/><Relationship Id="rId773" Type="http://schemas.openxmlformats.org/officeDocument/2006/relationships/hyperlink" Target="http://ftp.sra.ebi.ac.uk/vol1/err/ERR209/003/ERR2098493" TargetMode="External"/><Relationship Id="rId1364" Type="http://schemas.openxmlformats.org/officeDocument/2006/relationships/hyperlink" Target="http://ftp.sra.ebi.ac.uk/vol1/fastq/ERR209/002/ERR2098592/ERR2098592_1.fastq.gz;ftp.sra.ebi.ac.uk/vol1/fastq/ERR209/002/ERR2098592/ERR2098592_2.fastq.gz" TargetMode="External"/><Relationship Id="rId772" Type="http://schemas.openxmlformats.org/officeDocument/2006/relationships/hyperlink" Target="http://ftp.sra.ebi.ac.uk/vol1/ERA990/ERA990581/fastq/BZZ_CXOSTA_1_1_HNTHMBCXY.12BA146_clean.fastq.gz;ftp.sra.ebi.ac.uk/vol1/ERA990/ERA990581/fastq/BZZ_CXOSTA_1_2_HNTHMBCXY.12BA146_clean.fastq.gz" TargetMode="External"/><Relationship Id="rId1365" Type="http://schemas.openxmlformats.org/officeDocument/2006/relationships/hyperlink" Target="http://ftp.sra.ebi.ac.uk/vol1/ERA990/ERA990583/fastq/BZZ_COOSTB_2_1_HNMC5BCXY.12BA135_clean.fastq.gz;ftp.sra.ebi.ac.uk/vol1/ERA990/ERA990583/fastq/BZZ_COOSTB_2_2_HNMC5BCXY.12BA135_clean.fastq.gz" TargetMode="External"/><Relationship Id="rId771" Type="http://schemas.openxmlformats.org/officeDocument/2006/relationships/hyperlink" Target="http://ftp.sra.ebi.ac.uk/vol1/ERA990/ERA990581/fastq/BZZ_CXOSTA_1_1_HNTHMBCXY.12BA146_clean.fastq.gz;ftp.sra.ebi.ac.uk/vol1/ERA990/ERA990581/fastq/BZZ_CXOSTA_1_2_HNTHMBCXY.12BA146_clean.fastq.gz" TargetMode="External"/><Relationship Id="rId1366" Type="http://schemas.openxmlformats.org/officeDocument/2006/relationships/hyperlink" Target="http://ftp.sra.ebi.ac.uk/vol1/ERA990/ERA990583/fastq/BZZ_COOSTB_2_1_HNMC5BCXY.12BA135_clean.fastq.gz;ftp.sra.ebi.ac.uk/vol1/ERA990/ERA990583/fastq/BZZ_COOSTB_2_2_HNMC5BCXY.12BA135_clean.fastq.gz" TargetMode="External"/><Relationship Id="rId327" Type="http://schemas.openxmlformats.org/officeDocument/2006/relationships/hyperlink" Target="http://ftp.sra.ebi.ac.uk/vol1/ERA990/ERA990580/fastq/BZZ_AHOSTA_1_1_HNNTCBCXY.12BA277_clean.fastq.gz;ftp.sra.ebi.ac.uk/vol1/ERA990/ERA990580/fastq/BZZ_AHOSTA_1_2_HNNTCBCXY.12BA277_clean.fastq.gz" TargetMode="External"/><Relationship Id="rId326" Type="http://schemas.openxmlformats.org/officeDocument/2006/relationships/hyperlink" Target="http://ftp.sra.ebi.ac.uk/vol1/fastq/ERR209/009/ERR2098419/ERR2098419_1.fastq.gz;ftp.sra.ebi.ac.uk/vol1/fastq/ERR209/009/ERR2098419/ERR2098419_2.fastq.gz" TargetMode="External"/><Relationship Id="rId325" Type="http://schemas.openxmlformats.org/officeDocument/2006/relationships/hyperlink" Target="http://ftp.sra.ebi.ac.uk/vol1/fastq/ERR209/009/ERR2098419/ERR2098419_1.fastq.gz;ftp.sra.ebi.ac.uk/vol1/fastq/ERR209/009/ERR2098419/ERR2098419_2.fastq.gz" TargetMode="External"/><Relationship Id="rId324" Type="http://schemas.openxmlformats.org/officeDocument/2006/relationships/hyperlink" Target="http://ftp.sra.ebi.ac.uk/vol1/err/ERR209/008/ERR2098418" TargetMode="External"/><Relationship Id="rId329" Type="http://schemas.openxmlformats.org/officeDocument/2006/relationships/hyperlink" Target="http://ftp.sra.ebi.ac.uk/vol1/err/ERR209/009/ERR2098419" TargetMode="External"/><Relationship Id="rId1390" Type="http://schemas.openxmlformats.org/officeDocument/2006/relationships/hyperlink" Target="http://ftp.sra.ebi.ac.uk/vol1/ERA990/ERA990583/fastq/BZZ_CSOSTB_2_1_HNMC5BCXY.12BA172_clean.fastq.gz;ftp.sra.ebi.ac.uk/vol1/ERA990/ERA990583/fastq/BZZ_CSOSTB_2_2_HNMC5BCXY.12BA172_clean.fastq.gz" TargetMode="External"/><Relationship Id="rId328" Type="http://schemas.openxmlformats.org/officeDocument/2006/relationships/hyperlink" Target="http://ftp.sra.ebi.ac.uk/vol1/ERA990/ERA990580/fastq/BZZ_AHOSTA_1_1_HNNTCBCXY.12BA277_clean.fastq.gz;ftp.sra.ebi.ac.uk/vol1/ERA990/ERA990580/fastq/BZZ_AHOSTA_1_2_HNNTCBCXY.12BA277_clean.fastq.gz" TargetMode="External"/><Relationship Id="rId1391" Type="http://schemas.openxmlformats.org/officeDocument/2006/relationships/hyperlink" Target="http://ftp.sra.ebi.ac.uk/vol1/err/ERR209/006/ERR2098596" TargetMode="External"/><Relationship Id="rId1392" Type="http://schemas.openxmlformats.org/officeDocument/2006/relationships/hyperlink" Target="http://ftp.sra.ebi.ac.uk/vol1/err/ERR209/006/ERR2098596" TargetMode="External"/><Relationship Id="rId1393" Type="http://schemas.openxmlformats.org/officeDocument/2006/relationships/hyperlink" Target="http://ftp.sra.ebi.ac.uk/vol1/fastq/ERR209/007/ERR2098597/ERR2098597_1.fastq.gz;ftp.sra.ebi.ac.uk/vol1/fastq/ERR209/007/ERR2098597/ERR2098597_2.fastq.gz" TargetMode="External"/><Relationship Id="rId1394" Type="http://schemas.openxmlformats.org/officeDocument/2006/relationships/hyperlink" Target="http://ftp.sra.ebi.ac.uk/vol1/fastq/ERR209/007/ERR2098597/ERR2098597_1.fastq.gz;ftp.sra.ebi.ac.uk/vol1/fastq/ERR209/007/ERR2098597/ERR2098597_2.fastq.gz" TargetMode="External"/><Relationship Id="rId1395" Type="http://schemas.openxmlformats.org/officeDocument/2006/relationships/hyperlink" Target="http://ftp.sra.ebi.ac.uk/vol1/ERA990/ERA990583/fastq/BZZ_CTOSTB_2_1_HNMC5BCXY.12BA137_clean.fastq.gz;ftp.sra.ebi.ac.uk/vol1/ERA990/ERA990583/fastq/BZZ_CTOSTB_2_2_HNMC5BCXY.12BA137_clean.fastq.gz" TargetMode="External"/><Relationship Id="rId323" Type="http://schemas.openxmlformats.org/officeDocument/2006/relationships/hyperlink" Target="http://ftp.sra.ebi.ac.uk/vol1/err/ERR209/008/ERR2098418" TargetMode="External"/><Relationship Id="rId1396" Type="http://schemas.openxmlformats.org/officeDocument/2006/relationships/hyperlink" Target="http://ftp.sra.ebi.ac.uk/vol1/ERA990/ERA990583/fastq/BZZ_CTOSTB_2_1_HNMC5BCXY.12BA137_clean.fastq.gz;ftp.sra.ebi.ac.uk/vol1/ERA990/ERA990583/fastq/BZZ_CTOSTB_2_2_HNMC5BCXY.12BA137_clean.fastq.gz" TargetMode="External"/><Relationship Id="rId322" Type="http://schemas.openxmlformats.org/officeDocument/2006/relationships/hyperlink" Target="http://ftp.sra.ebi.ac.uk/vol1/ERA990/ERA990580/fastq/BZZ_AGOSTA_1_1_HNNTCBCXY.12BA265_clean.fastq.gz;ftp.sra.ebi.ac.uk/vol1/ERA990/ERA990580/fastq/BZZ_AGOSTA_1_2_HNNTCBCXY.12BA265_clean.fastq.gz" TargetMode="External"/><Relationship Id="rId1397" Type="http://schemas.openxmlformats.org/officeDocument/2006/relationships/hyperlink" Target="http://ftp.sra.ebi.ac.uk/vol1/err/ERR209/007/ERR2098597" TargetMode="External"/><Relationship Id="rId321" Type="http://schemas.openxmlformats.org/officeDocument/2006/relationships/hyperlink" Target="http://ftp.sra.ebi.ac.uk/vol1/ERA990/ERA990580/fastq/BZZ_AGOSTA_1_1_HNNTCBCXY.12BA265_clean.fastq.gz;ftp.sra.ebi.ac.uk/vol1/ERA990/ERA990580/fastq/BZZ_AGOSTA_1_2_HNNTCBCXY.12BA265_clean.fastq.gz" TargetMode="External"/><Relationship Id="rId1398" Type="http://schemas.openxmlformats.org/officeDocument/2006/relationships/hyperlink" Target="http://ftp.sra.ebi.ac.uk/vol1/err/ERR209/007/ERR2098597" TargetMode="External"/><Relationship Id="rId320" Type="http://schemas.openxmlformats.org/officeDocument/2006/relationships/hyperlink" Target="http://ftp.sra.ebi.ac.uk/vol1/fastq/ERR209/008/ERR2098418/ERR2098418_1.fastq.gz;ftp.sra.ebi.ac.uk/vol1/fastq/ERR209/008/ERR2098418/ERR2098418_2.fastq.gz" TargetMode="External"/><Relationship Id="rId1399" Type="http://schemas.openxmlformats.org/officeDocument/2006/relationships/hyperlink" Target="http://ftp.sra.ebi.ac.uk/vol1/fastq/ERR209/008/ERR2098598/ERR2098598_1.fastq.gz;ftp.sra.ebi.ac.uk/vol1/fastq/ERR209/008/ERR2098598/ERR2098598_2.fastq.gz" TargetMode="External"/><Relationship Id="rId1389" Type="http://schemas.openxmlformats.org/officeDocument/2006/relationships/hyperlink" Target="http://ftp.sra.ebi.ac.uk/vol1/ERA990/ERA990583/fastq/BZZ_CSOSTB_2_1_HNMC5BCXY.12BA172_clean.fastq.gz;ftp.sra.ebi.ac.uk/vol1/ERA990/ERA990583/fastq/BZZ_CSOSTB_2_2_HNMC5BCXY.12BA172_clean.fastq.gz" TargetMode="External"/><Relationship Id="rId316" Type="http://schemas.openxmlformats.org/officeDocument/2006/relationships/hyperlink" Target="http://ftp.sra.ebi.ac.uk/vol1/ERA990/ERA990580/fastq/BZZ_AFOSTA_1_1_HNNTCBCXY.12BA253_clean.fastq.gz;ftp.sra.ebi.ac.uk/vol1/ERA990/ERA990580/fastq/BZZ_AFOSTA_1_2_HNNTCBCXY.12BA253_clean.fastq.gz" TargetMode="External"/><Relationship Id="rId315" Type="http://schemas.openxmlformats.org/officeDocument/2006/relationships/hyperlink" Target="http://ftp.sra.ebi.ac.uk/vol1/ERA990/ERA990580/fastq/BZZ_AFOSTA_1_1_HNNTCBCXY.12BA253_clean.fastq.gz;ftp.sra.ebi.ac.uk/vol1/ERA990/ERA990580/fastq/BZZ_AFOSTA_1_2_HNNTCBCXY.12BA253_clean.fastq.gz" TargetMode="External"/><Relationship Id="rId799" Type="http://schemas.openxmlformats.org/officeDocument/2006/relationships/hyperlink" Target="http://ftp.sra.ebi.ac.uk/vol1/fastq/ERR209/008/ERR2098498/ERR2098498_1.fastq.gz;ftp.sra.ebi.ac.uk/vol1/fastq/ERR209/008/ERR2098498/ERR2098498_2.fastq.gz" TargetMode="External"/><Relationship Id="rId314" Type="http://schemas.openxmlformats.org/officeDocument/2006/relationships/hyperlink" Target="http://ftp.sra.ebi.ac.uk/vol1/fastq/ERR209/007/ERR2098417/ERR2098417_1.fastq.gz;ftp.sra.ebi.ac.uk/vol1/fastq/ERR209/007/ERR2098417/ERR2098417_2.fastq.gz" TargetMode="External"/><Relationship Id="rId798" Type="http://schemas.openxmlformats.org/officeDocument/2006/relationships/hyperlink" Target="http://ftp.sra.ebi.ac.uk/vol1/err/ERR209/007/ERR2098497" TargetMode="External"/><Relationship Id="rId313" Type="http://schemas.openxmlformats.org/officeDocument/2006/relationships/hyperlink" Target="http://ftp.sra.ebi.ac.uk/vol1/fastq/ERR209/007/ERR2098417/ERR2098417_1.fastq.gz;ftp.sra.ebi.ac.uk/vol1/fastq/ERR209/007/ERR2098417/ERR2098417_2.fastq.gz" TargetMode="External"/><Relationship Id="rId797" Type="http://schemas.openxmlformats.org/officeDocument/2006/relationships/hyperlink" Target="http://ftp.sra.ebi.ac.uk/vol1/err/ERR209/007/ERR2098497" TargetMode="External"/><Relationship Id="rId319" Type="http://schemas.openxmlformats.org/officeDocument/2006/relationships/hyperlink" Target="http://ftp.sra.ebi.ac.uk/vol1/fastq/ERR209/008/ERR2098418/ERR2098418_1.fastq.gz;ftp.sra.ebi.ac.uk/vol1/fastq/ERR209/008/ERR2098418/ERR2098418_2.fastq.gz" TargetMode="External"/><Relationship Id="rId318" Type="http://schemas.openxmlformats.org/officeDocument/2006/relationships/hyperlink" Target="http://ftp.sra.ebi.ac.uk/vol1/err/ERR209/007/ERR2098417" TargetMode="External"/><Relationship Id="rId317" Type="http://schemas.openxmlformats.org/officeDocument/2006/relationships/hyperlink" Target="http://ftp.sra.ebi.ac.uk/vol1/err/ERR209/007/ERR2098417" TargetMode="External"/><Relationship Id="rId1380" Type="http://schemas.openxmlformats.org/officeDocument/2006/relationships/hyperlink" Target="http://ftp.sra.ebi.ac.uk/vol1/err/ERR209/004/ERR2098594" TargetMode="External"/><Relationship Id="rId792" Type="http://schemas.openxmlformats.org/officeDocument/2006/relationships/hyperlink" Target="http://ftp.sra.ebi.ac.uk/vol1/err/ERR209/006/ERR2098496" TargetMode="External"/><Relationship Id="rId1381" Type="http://schemas.openxmlformats.org/officeDocument/2006/relationships/hyperlink" Target="http://ftp.sra.ebi.ac.uk/vol1/fastq/ERR209/005/ERR2098595/ERR2098595_1.fastq.gz;ftp.sra.ebi.ac.uk/vol1/fastq/ERR209/005/ERR2098595/ERR2098595_2.fastq.gz" TargetMode="External"/><Relationship Id="rId791" Type="http://schemas.openxmlformats.org/officeDocument/2006/relationships/hyperlink" Target="http://ftp.sra.ebi.ac.uk/vol1/err/ERR209/006/ERR2098496" TargetMode="External"/><Relationship Id="rId1382" Type="http://schemas.openxmlformats.org/officeDocument/2006/relationships/hyperlink" Target="http://ftp.sra.ebi.ac.uk/vol1/fastq/ERR209/005/ERR2098595/ERR2098595_1.fastq.gz;ftp.sra.ebi.ac.uk/vol1/fastq/ERR209/005/ERR2098595/ERR2098595_2.fastq.gz" TargetMode="External"/><Relationship Id="rId790" Type="http://schemas.openxmlformats.org/officeDocument/2006/relationships/hyperlink" Target="http://ftp.sra.ebi.ac.uk/vol1/ERA990/ERA990581/fastq/BZZ_DAOSTA_1_1_HNTHMBCXY.12BA124_clean.fastq.gz;ftp.sra.ebi.ac.uk/vol1/ERA990/ERA990581/fastq/BZZ_DAOSTA_1_2_HNTHMBCXY.12BA124_clean.fastq.gz" TargetMode="External"/><Relationship Id="rId1383" Type="http://schemas.openxmlformats.org/officeDocument/2006/relationships/hyperlink" Target="http://ftp.sra.ebi.ac.uk/vol1/ERA990/ERA990583/fastq/BZZ_CROSTB_2_1_HNMC5BCXY.12BA112_clean.fastq.gz;ftp.sra.ebi.ac.uk/vol1/ERA990/ERA990583/fastq/BZZ_CROSTB_2_2_HNMC5BCXY.12BA112_clean.fastq.gz" TargetMode="External"/><Relationship Id="rId1384" Type="http://schemas.openxmlformats.org/officeDocument/2006/relationships/hyperlink" Target="http://ftp.sra.ebi.ac.uk/vol1/ERA990/ERA990583/fastq/BZZ_CROSTB_2_1_HNMC5BCXY.12BA112_clean.fastq.gz;ftp.sra.ebi.ac.uk/vol1/ERA990/ERA990583/fastq/BZZ_CROSTB_2_2_HNMC5BCXY.12BA112_clean.fastq.gz" TargetMode="External"/><Relationship Id="rId312" Type="http://schemas.openxmlformats.org/officeDocument/2006/relationships/hyperlink" Target="http://ftp.sra.ebi.ac.uk/vol1/err/ERR209/006/ERR2098416" TargetMode="External"/><Relationship Id="rId796" Type="http://schemas.openxmlformats.org/officeDocument/2006/relationships/hyperlink" Target="http://ftp.sra.ebi.ac.uk/vol1/ERA990/ERA990581/fastq/BZZ_DBOSTA_1_1_HNTHMBCXY.12BA160_clean.fastq.gz;ftp.sra.ebi.ac.uk/vol1/ERA990/ERA990581/fastq/BZZ_DBOSTA_1_2_HNTHMBCXY.12BA160_clean.fastq.gz" TargetMode="External"/><Relationship Id="rId1385" Type="http://schemas.openxmlformats.org/officeDocument/2006/relationships/hyperlink" Target="http://ftp.sra.ebi.ac.uk/vol1/err/ERR209/005/ERR2098595" TargetMode="External"/><Relationship Id="rId311" Type="http://schemas.openxmlformats.org/officeDocument/2006/relationships/hyperlink" Target="http://ftp.sra.ebi.ac.uk/vol1/err/ERR209/006/ERR2098416" TargetMode="External"/><Relationship Id="rId795" Type="http://schemas.openxmlformats.org/officeDocument/2006/relationships/hyperlink" Target="http://ftp.sra.ebi.ac.uk/vol1/ERA990/ERA990581/fastq/BZZ_DBOSTA_1_1_HNTHMBCXY.12BA160_clean.fastq.gz;ftp.sra.ebi.ac.uk/vol1/ERA990/ERA990581/fastq/BZZ_DBOSTA_1_2_HNTHMBCXY.12BA160_clean.fastq.gz" TargetMode="External"/><Relationship Id="rId1386" Type="http://schemas.openxmlformats.org/officeDocument/2006/relationships/hyperlink" Target="http://ftp.sra.ebi.ac.uk/vol1/err/ERR209/005/ERR2098595" TargetMode="External"/><Relationship Id="rId310" Type="http://schemas.openxmlformats.org/officeDocument/2006/relationships/hyperlink" Target="http://ftp.sra.ebi.ac.uk/vol1/ERA990/ERA990580/fastq/BZZ_AEOSTA_1_1_HNNTCBCXY.12BA229_clean.fastq.gz;ftp.sra.ebi.ac.uk/vol1/ERA990/ERA990580/fastq/BZZ_AEOSTA_1_2_HNNTCBCXY.12BA229_clean.fastq.gz" TargetMode="External"/><Relationship Id="rId794" Type="http://schemas.openxmlformats.org/officeDocument/2006/relationships/hyperlink" Target="http://ftp.sra.ebi.ac.uk/vol1/fastq/ERR209/007/ERR2098497/ERR2098497_1.fastq.gz;ftp.sra.ebi.ac.uk/vol1/fastq/ERR209/007/ERR2098497/ERR2098497_2.fastq.gz" TargetMode="External"/><Relationship Id="rId1387" Type="http://schemas.openxmlformats.org/officeDocument/2006/relationships/hyperlink" Target="http://ftp.sra.ebi.ac.uk/vol1/fastq/ERR209/006/ERR2098596/ERR2098596_1.fastq.gz;ftp.sra.ebi.ac.uk/vol1/fastq/ERR209/006/ERR2098596/ERR2098596_2.fastq.gz" TargetMode="External"/><Relationship Id="rId793" Type="http://schemas.openxmlformats.org/officeDocument/2006/relationships/hyperlink" Target="http://ftp.sra.ebi.ac.uk/vol1/fastq/ERR209/007/ERR2098497/ERR2098497_1.fastq.gz;ftp.sra.ebi.ac.uk/vol1/fastq/ERR209/007/ERR2098497/ERR2098497_2.fastq.gz" TargetMode="External"/><Relationship Id="rId1388" Type="http://schemas.openxmlformats.org/officeDocument/2006/relationships/hyperlink" Target="http://ftp.sra.ebi.ac.uk/vol1/fastq/ERR209/006/ERR2098596/ERR2098596_1.fastq.gz;ftp.sra.ebi.ac.uk/vol1/fastq/ERR209/006/ERR2098596/ERR2098596_2.fastq.gz" TargetMode="External"/><Relationship Id="rId297" Type="http://schemas.openxmlformats.org/officeDocument/2006/relationships/hyperlink" Target="http://ftp.sra.ebi.ac.uk/vol1/ERA990/ERA990580/fastq/BZZ_ACOSTA_1_1_HNNTCBCXY.12BA205_clean.fastq.gz;ftp.sra.ebi.ac.uk/vol1/ERA990/ERA990580/fastq/BZZ_ACOSTA_1_2_HNNTCBCXY.12BA205_clean.fastq.gz" TargetMode="External"/><Relationship Id="rId296" Type="http://schemas.openxmlformats.org/officeDocument/2006/relationships/hyperlink" Target="http://ftp.sra.ebi.ac.uk/vol1/fastq/ERR209/004/ERR2098414/ERR2098414_1.fastq.gz;ftp.sra.ebi.ac.uk/vol1/fastq/ERR209/004/ERR2098414/ERR2098414_2.fastq.gz" TargetMode="External"/><Relationship Id="rId295" Type="http://schemas.openxmlformats.org/officeDocument/2006/relationships/hyperlink" Target="http://ftp.sra.ebi.ac.uk/vol1/fastq/ERR209/004/ERR2098414/ERR2098414_1.fastq.gz;ftp.sra.ebi.ac.uk/vol1/fastq/ERR209/004/ERR2098414/ERR2098414_2.fastq.gz" TargetMode="External"/><Relationship Id="rId294" Type="http://schemas.openxmlformats.org/officeDocument/2006/relationships/hyperlink" Target="http://ftp.sra.ebi.ac.uk/vol1/err/ERR209/003/ERR2098413" TargetMode="External"/><Relationship Id="rId299" Type="http://schemas.openxmlformats.org/officeDocument/2006/relationships/hyperlink" Target="http://ftp.sra.ebi.ac.uk/vol1/err/ERR209/004/ERR2098414" TargetMode="External"/><Relationship Id="rId298" Type="http://schemas.openxmlformats.org/officeDocument/2006/relationships/hyperlink" Target="http://ftp.sra.ebi.ac.uk/vol1/ERA990/ERA990580/fastq/BZZ_ACOSTA_1_1_HNNTCBCXY.12BA205_clean.fastq.gz;ftp.sra.ebi.ac.uk/vol1/ERA990/ERA990580/fastq/BZZ_ACOSTA_1_2_HNNTCBCXY.12BA205_clean.fastq.gz" TargetMode="External"/><Relationship Id="rId271" Type="http://schemas.openxmlformats.org/officeDocument/2006/relationships/hyperlink" Target="http://ftp.sra.ebi.ac.uk/vol1/fastq/ERR209/000/ERR2098410/ERR2098410_1.fastq.gz;ftp.sra.ebi.ac.uk/vol1/fastq/ERR209/000/ERR2098410/ERR2098410_2.fastq.gz" TargetMode="External"/><Relationship Id="rId270" Type="http://schemas.openxmlformats.org/officeDocument/2006/relationships/hyperlink" Target="http://ftp.sra.ebi.ac.uk/vol1/err/ERR209/009/ERR2098409" TargetMode="External"/><Relationship Id="rId269" Type="http://schemas.openxmlformats.org/officeDocument/2006/relationships/hyperlink" Target="http://ftp.sra.ebi.ac.uk/vol1/err/ERR209/009/ERR2098409" TargetMode="External"/><Relationship Id="rId264" Type="http://schemas.openxmlformats.org/officeDocument/2006/relationships/hyperlink" Target="http://ftp.sra.ebi.ac.uk/vol1/err/ERR209/008/ERR2098408" TargetMode="External"/><Relationship Id="rId263" Type="http://schemas.openxmlformats.org/officeDocument/2006/relationships/hyperlink" Target="http://ftp.sra.ebi.ac.uk/vol1/err/ERR209/008/ERR2098408" TargetMode="External"/><Relationship Id="rId262" Type="http://schemas.openxmlformats.org/officeDocument/2006/relationships/hyperlink" Target="http://ftp.sra.ebi.ac.uk/vol1/ERA990/ERA990579/fastq/CAA_CPOSDA_1_1_HKJHCBBXX.12BA130_clean.fastq.gz;ftp.sra.ebi.ac.uk/vol1/ERA990/ERA990579/fastq/CAA_CPOSDA_1_2_HKJHCBBXX.12BA130_clean.fastq.gz" TargetMode="External"/><Relationship Id="rId261" Type="http://schemas.openxmlformats.org/officeDocument/2006/relationships/hyperlink" Target="http://ftp.sra.ebi.ac.uk/vol1/ERA990/ERA990579/fastq/CAA_CPOSDA_1_1_HKJHCBBXX.12BA130_clean.fastq.gz;ftp.sra.ebi.ac.uk/vol1/ERA990/ERA990579/fastq/CAA_CPOSDA_1_2_HKJHCBBXX.12BA130_clean.fastq.gz" TargetMode="External"/><Relationship Id="rId268" Type="http://schemas.openxmlformats.org/officeDocument/2006/relationships/hyperlink" Target="http://ftp.sra.ebi.ac.uk/vol1/ERA990/ERA990579/fastq/CAA_DAOSDA_1_1_HKJHCBBXX.12BA131_clean.fastq.gz;ftp.sra.ebi.ac.uk/vol1/ERA990/ERA990579/fastq/CAA_DAOSDA_1_2_HKJHCBBXX.12BA131_clean.fastq.gz" TargetMode="External"/><Relationship Id="rId267" Type="http://schemas.openxmlformats.org/officeDocument/2006/relationships/hyperlink" Target="http://ftp.sra.ebi.ac.uk/vol1/ERA990/ERA990579/fastq/CAA_DAOSDA_1_1_HKJHCBBXX.12BA131_clean.fastq.gz;ftp.sra.ebi.ac.uk/vol1/ERA990/ERA990579/fastq/CAA_DAOSDA_1_2_HKJHCBBXX.12BA131_clean.fastq.gz" TargetMode="External"/><Relationship Id="rId266" Type="http://schemas.openxmlformats.org/officeDocument/2006/relationships/hyperlink" Target="http://ftp.sra.ebi.ac.uk/vol1/fastq/ERR209/009/ERR2098409/ERR2098409_1.fastq.gz;ftp.sra.ebi.ac.uk/vol1/fastq/ERR209/009/ERR2098409/ERR2098409_2.fastq.gz" TargetMode="External"/><Relationship Id="rId265" Type="http://schemas.openxmlformats.org/officeDocument/2006/relationships/hyperlink" Target="http://ftp.sra.ebi.ac.uk/vol1/fastq/ERR209/009/ERR2098409/ERR2098409_1.fastq.gz;ftp.sra.ebi.ac.uk/vol1/fastq/ERR209/009/ERR2098409/ERR2098409_2.fastq.gz" TargetMode="External"/><Relationship Id="rId260" Type="http://schemas.openxmlformats.org/officeDocument/2006/relationships/hyperlink" Target="http://ftp.sra.ebi.ac.uk/vol1/fastq/ERR209/008/ERR2098408/ERR2098408_1.fastq.gz;ftp.sra.ebi.ac.uk/vol1/fastq/ERR209/008/ERR2098408/ERR2098408_2.fastq.gz" TargetMode="External"/><Relationship Id="rId259" Type="http://schemas.openxmlformats.org/officeDocument/2006/relationships/hyperlink" Target="http://ftp.sra.ebi.ac.uk/vol1/fastq/ERR209/008/ERR2098408/ERR2098408_1.fastq.gz;ftp.sra.ebi.ac.uk/vol1/fastq/ERR209/008/ERR2098408/ERR2098408_2.fastq.gz" TargetMode="External"/><Relationship Id="rId258" Type="http://schemas.openxmlformats.org/officeDocument/2006/relationships/hyperlink" Target="http://ftp.sra.ebi.ac.uk/vol1/err/ERR209/007/ERR2098407" TargetMode="External"/><Relationship Id="rId253" Type="http://schemas.openxmlformats.org/officeDocument/2006/relationships/hyperlink" Target="http://ftp.sra.ebi.ac.uk/vol1/fastq/ERR209/007/ERR2098407/ERR2098407_1.fastq.gz;ftp.sra.ebi.ac.uk/vol1/fastq/ERR209/007/ERR2098407/ERR2098407_2.fastq.gz" TargetMode="External"/><Relationship Id="rId252" Type="http://schemas.openxmlformats.org/officeDocument/2006/relationships/hyperlink" Target="http://ftp.sra.ebi.ac.uk/vol1/err/ERR209/006/ERR2098406" TargetMode="External"/><Relationship Id="rId251" Type="http://schemas.openxmlformats.org/officeDocument/2006/relationships/hyperlink" Target="http://ftp.sra.ebi.ac.uk/vol1/err/ERR209/006/ERR2098406" TargetMode="External"/><Relationship Id="rId250" Type="http://schemas.openxmlformats.org/officeDocument/2006/relationships/hyperlink" Target="http://ftp.sra.ebi.ac.uk/vol1/ERA990/ERA990579/fastq/CAA_CDOSDA_6_1_HKJHCBBXX.12BA129_clean.fastq.gz;ftp.sra.ebi.ac.uk/vol1/ERA990/ERA990579/fastq/CAA_CDOSDA_6_2_HKJHCBBXX.12BA129_clean.fastq.gz" TargetMode="External"/><Relationship Id="rId257" Type="http://schemas.openxmlformats.org/officeDocument/2006/relationships/hyperlink" Target="http://ftp.sra.ebi.ac.uk/vol1/err/ERR209/007/ERR2098407" TargetMode="External"/><Relationship Id="rId256" Type="http://schemas.openxmlformats.org/officeDocument/2006/relationships/hyperlink" Target="http://ftp.sra.ebi.ac.uk/vol1/ERA990/ERA990579/fastq/CAA_COOSDA_1_1_HKJHCBBXX.12BA203_clean.fastq.gz;ftp.sra.ebi.ac.uk/vol1/ERA990/ERA990579/fastq/CAA_COOSDA_1_2_HKJHCBBXX.12BA203_clean.fastq.gz" TargetMode="External"/><Relationship Id="rId255" Type="http://schemas.openxmlformats.org/officeDocument/2006/relationships/hyperlink" Target="http://ftp.sra.ebi.ac.uk/vol1/ERA990/ERA990579/fastq/CAA_COOSDA_1_1_HKJHCBBXX.12BA203_clean.fastq.gz;ftp.sra.ebi.ac.uk/vol1/ERA990/ERA990579/fastq/CAA_COOSDA_1_2_HKJHCBBXX.12BA203_clean.fastq.gz" TargetMode="External"/><Relationship Id="rId254" Type="http://schemas.openxmlformats.org/officeDocument/2006/relationships/hyperlink" Target="http://ftp.sra.ebi.ac.uk/vol1/fastq/ERR209/007/ERR2098407/ERR2098407_1.fastq.gz;ftp.sra.ebi.ac.uk/vol1/fastq/ERR209/007/ERR2098407/ERR2098407_2.fastq.gz" TargetMode="External"/><Relationship Id="rId293" Type="http://schemas.openxmlformats.org/officeDocument/2006/relationships/hyperlink" Target="http://ftp.sra.ebi.ac.uk/vol1/err/ERR209/003/ERR2098413" TargetMode="External"/><Relationship Id="rId292" Type="http://schemas.openxmlformats.org/officeDocument/2006/relationships/hyperlink" Target="http://ftp.sra.ebi.ac.uk/vol1/ERA990/ERA990580/fastq/BZZ_ABOSTA_1_1_HNNTCBCXY.12BA193_clean.fastq.gz;ftp.sra.ebi.ac.uk/vol1/ERA990/ERA990580/fastq/BZZ_ABOSTA_1_2_HNNTCBCXY.12BA193_clean.fastq.gz" TargetMode="External"/><Relationship Id="rId291" Type="http://schemas.openxmlformats.org/officeDocument/2006/relationships/hyperlink" Target="http://ftp.sra.ebi.ac.uk/vol1/ERA990/ERA990580/fastq/BZZ_ABOSTA_1_1_HNNTCBCXY.12BA193_clean.fastq.gz;ftp.sra.ebi.ac.uk/vol1/ERA990/ERA990580/fastq/BZZ_ABOSTA_1_2_HNNTCBCXY.12BA193_clean.fastq.gz" TargetMode="External"/><Relationship Id="rId290" Type="http://schemas.openxmlformats.org/officeDocument/2006/relationships/hyperlink" Target="http://ftp.sra.ebi.ac.uk/vol1/fastq/ERR209/003/ERR2098413/ERR2098413_1.fastq.gz;ftp.sra.ebi.ac.uk/vol1/fastq/ERR209/003/ERR2098413/ERR2098413_2.fastq.gz" TargetMode="External"/><Relationship Id="rId286" Type="http://schemas.openxmlformats.org/officeDocument/2006/relationships/hyperlink" Target="http://ftp.sra.ebi.ac.uk/vol1/ERA990/ERA990580/fastq/BZZ_AAOSTA_1_1_HNNTCBCXY.12BA241_clean.fastq.gz;ftp.sra.ebi.ac.uk/vol1/ERA990/ERA990580/fastq/BZZ_AAOSTA_1_2_HNNTCBCXY.12BA241_clean.fastq.gz" TargetMode="External"/><Relationship Id="rId285" Type="http://schemas.openxmlformats.org/officeDocument/2006/relationships/hyperlink" Target="http://ftp.sra.ebi.ac.uk/vol1/ERA990/ERA990580/fastq/BZZ_AAOSTA_1_1_HNNTCBCXY.12BA241_clean.fastq.gz;ftp.sra.ebi.ac.uk/vol1/ERA990/ERA990580/fastq/BZZ_AAOSTA_1_2_HNNTCBCXY.12BA241_clean.fastq.gz" TargetMode="External"/><Relationship Id="rId284" Type="http://schemas.openxmlformats.org/officeDocument/2006/relationships/hyperlink" Target="http://ftp.sra.ebi.ac.uk/vol1/fastq/ERR209/002/ERR2098412/ERR2098412_1.fastq.gz;ftp.sra.ebi.ac.uk/vol1/fastq/ERR209/002/ERR2098412/ERR2098412_2.fastq.gz" TargetMode="External"/><Relationship Id="rId283" Type="http://schemas.openxmlformats.org/officeDocument/2006/relationships/hyperlink" Target="http://ftp.sra.ebi.ac.uk/vol1/fastq/ERR209/002/ERR2098412/ERR2098412_1.fastq.gz;ftp.sra.ebi.ac.uk/vol1/fastq/ERR209/002/ERR2098412/ERR2098412_2.fastq.gz" TargetMode="External"/><Relationship Id="rId289" Type="http://schemas.openxmlformats.org/officeDocument/2006/relationships/hyperlink" Target="http://ftp.sra.ebi.ac.uk/vol1/fastq/ERR209/003/ERR2098413/ERR2098413_1.fastq.gz;ftp.sra.ebi.ac.uk/vol1/fastq/ERR209/003/ERR2098413/ERR2098413_2.fastq.gz" TargetMode="External"/><Relationship Id="rId288" Type="http://schemas.openxmlformats.org/officeDocument/2006/relationships/hyperlink" Target="http://ftp.sra.ebi.ac.uk/vol1/err/ERR209/002/ERR2098412" TargetMode="External"/><Relationship Id="rId287" Type="http://schemas.openxmlformats.org/officeDocument/2006/relationships/hyperlink" Target="http://ftp.sra.ebi.ac.uk/vol1/err/ERR209/002/ERR2098412" TargetMode="External"/><Relationship Id="rId282" Type="http://schemas.openxmlformats.org/officeDocument/2006/relationships/hyperlink" Target="http://ftp.sra.ebi.ac.uk/vol1/err/ERR209/001/ERR2098411" TargetMode="External"/><Relationship Id="rId281" Type="http://schemas.openxmlformats.org/officeDocument/2006/relationships/hyperlink" Target="http://ftp.sra.ebi.ac.uk/vol1/err/ERR209/001/ERR2098411" TargetMode="External"/><Relationship Id="rId280" Type="http://schemas.openxmlformats.org/officeDocument/2006/relationships/hyperlink" Target="http://ftp.sra.ebi.ac.uk/vol1/ERA990/ERA990579/fastq/CAA_DMOSDA_1_1_HKJHCBBXX.12BA133_clean.fastq.gz;ftp.sra.ebi.ac.uk/vol1/ERA990/ERA990579/fastq/CAA_DMOSDA_1_2_HKJHCBBXX.12BA133_clean.fastq.gz" TargetMode="External"/><Relationship Id="rId275" Type="http://schemas.openxmlformats.org/officeDocument/2006/relationships/hyperlink" Target="http://ftp.sra.ebi.ac.uk/vol1/err/ERR209/000/ERR2098410" TargetMode="External"/><Relationship Id="rId274" Type="http://schemas.openxmlformats.org/officeDocument/2006/relationships/hyperlink" Target="http://ftp.sra.ebi.ac.uk/vol1/ERA990/ERA990579/fastq/CAA_DBOSDA_1_1_HKJHCBBXX.12BA132_clean.fastq.gz;ftp.sra.ebi.ac.uk/vol1/ERA990/ERA990579/fastq/CAA_DBOSDA_1_2_HKJHCBBXX.12BA132_clean.fastq.gz" TargetMode="External"/><Relationship Id="rId273" Type="http://schemas.openxmlformats.org/officeDocument/2006/relationships/hyperlink" Target="http://ftp.sra.ebi.ac.uk/vol1/ERA990/ERA990579/fastq/CAA_DBOSDA_1_1_HKJHCBBXX.12BA132_clean.fastq.gz;ftp.sra.ebi.ac.uk/vol1/ERA990/ERA990579/fastq/CAA_DBOSDA_1_2_HKJHCBBXX.12BA132_clean.fastq.gz" TargetMode="External"/><Relationship Id="rId272" Type="http://schemas.openxmlformats.org/officeDocument/2006/relationships/hyperlink" Target="http://ftp.sra.ebi.ac.uk/vol1/fastq/ERR209/000/ERR2098410/ERR2098410_1.fastq.gz;ftp.sra.ebi.ac.uk/vol1/fastq/ERR209/000/ERR2098410/ERR2098410_2.fastq.gz" TargetMode="External"/><Relationship Id="rId279" Type="http://schemas.openxmlformats.org/officeDocument/2006/relationships/hyperlink" Target="http://ftp.sra.ebi.ac.uk/vol1/ERA990/ERA990579/fastq/CAA_DMOSDA_1_1_HKJHCBBXX.12BA133_clean.fastq.gz;ftp.sra.ebi.ac.uk/vol1/ERA990/ERA990579/fastq/CAA_DMOSDA_1_2_HKJHCBBXX.12BA133_clean.fastq.gz" TargetMode="External"/><Relationship Id="rId278" Type="http://schemas.openxmlformats.org/officeDocument/2006/relationships/hyperlink" Target="http://ftp.sra.ebi.ac.uk/vol1/fastq/ERR209/001/ERR2098411/ERR2098411_1.fastq.gz;ftp.sra.ebi.ac.uk/vol1/fastq/ERR209/001/ERR2098411/ERR2098411_2.fastq.gz" TargetMode="External"/><Relationship Id="rId277" Type="http://schemas.openxmlformats.org/officeDocument/2006/relationships/hyperlink" Target="http://ftp.sra.ebi.ac.uk/vol1/fastq/ERR209/001/ERR2098411/ERR2098411_1.fastq.gz;ftp.sra.ebi.ac.uk/vol1/fastq/ERR209/001/ERR2098411/ERR2098411_2.fastq.gz" TargetMode="External"/><Relationship Id="rId276" Type="http://schemas.openxmlformats.org/officeDocument/2006/relationships/hyperlink" Target="http://ftp.sra.ebi.ac.uk/vol1/err/ERR209/000/ERR2098410" TargetMode="External"/><Relationship Id="rId1455" Type="http://schemas.openxmlformats.org/officeDocument/2006/relationships/hyperlink" Target="http://ftp.sra.ebi.ac.uk/vol1/ERA990/ERA990583/fastq/BZZ_DDOSTB_2_1_HNMC5BCXY.12BA136_clean.fastq.gz;ftp.sra.ebi.ac.uk/vol1/ERA990/ERA990583/fastq/BZZ_DDOSTB_2_2_HNMC5BCXY.12BA136_clean.fastq.gz" TargetMode="External"/><Relationship Id="rId1456" Type="http://schemas.openxmlformats.org/officeDocument/2006/relationships/hyperlink" Target="http://ftp.sra.ebi.ac.uk/vol1/ERA990/ERA990583/fastq/BZZ_DDOSTB_2_1_HNMC5BCXY.12BA136_clean.fastq.gz;ftp.sra.ebi.ac.uk/vol1/ERA990/ERA990583/fastq/BZZ_DDOSTB_2_2_HNMC5BCXY.12BA136_clean.fastq.gz" TargetMode="External"/><Relationship Id="rId1457" Type="http://schemas.openxmlformats.org/officeDocument/2006/relationships/hyperlink" Target="http://ftp.sra.ebi.ac.uk/vol1/err/ERR209/007/ERR2098607" TargetMode="External"/><Relationship Id="rId1458" Type="http://schemas.openxmlformats.org/officeDocument/2006/relationships/hyperlink" Target="http://ftp.sra.ebi.ac.uk/vol1/err/ERR209/007/ERR2098607" TargetMode="External"/><Relationship Id="rId1459" Type="http://schemas.openxmlformats.org/officeDocument/2006/relationships/hyperlink" Target="http://ftp.sra.ebi.ac.uk/vol1/fastq/ERR209/008/ERR2098608/ERR2098608_1.fastq.gz;ftp.sra.ebi.ac.uk/vol1/fastq/ERR209/008/ERR2098608/ERR2098608_2.fastq.gz" TargetMode="External"/><Relationship Id="rId629" Type="http://schemas.openxmlformats.org/officeDocument/2006/relationships/hyperlink" Target="http://ftp.sra.ebi.ac.uk/vol1/err/ERR209/009/ERR2098469" TargetMode="External"/><Relationship Id="rId624" Type="http://schemas.openxmlformats.org/officeDocument/2006/relationships/hyperlink" Target="http://ftp.sra.ebi.ac.uk/vol1/err/ERR209/008/ERR2098468" TargetMode="External"/><Relationship Id="rId623" Type="http://schemas.openxmlformats.org/officeDocument/2006/relationships/hyperlink" Target="http://ftp.sra.ebi.ac.uk/vol1/err/ERR209/008/ERR2098468" TargetMode="External"/><Relationship Id="rId622" Type="http://schemas.openxmlformats.org/officeDocument/2006/relationships/hyperlink" Target="http://ftp.sra.ebi.ac.uk/vol1/ERA990/ERA990581/fastq/BZZ_CBOSTA_1_1_B8HLB.12BA110_clean.fastq.gz;ftp.sra.ebi.ac.uk/vol1/ERA990/ERA990581/fastq/BZZ_CBOSTA_1_2_B8HLB.12BA110_clean.fastq.gz" TargetMode="External"/><Relationship Id="rId621" Type="http://schemas.openxmlformats.org/officeDocument/2006/relationships/hyperlink" Target="http://ftp.sra.ebi.ac.uk/vol1/ERA990/ERA990581/fastq/BZZ_CBOSTA_1_1_B8HLB.12BA110_clean.fastq.gz;ftp.sra.ebi.ac.uk/vol1/ERA990/ERA990581/fastq/BZZ_CBOSTA_1_2_B8HLB.12BA110_clean.fastq.gz" TargetMode="External"/><Relationship Id="rId628" Type="http://schemas.openxmlformats.org/officeDocument/2006/relationships/hyperlink" Target="http://ftp.sra.ebi.ac.uk/vol1/ERA990/ERA990581/fastq/BZZ_CBOSTA_1_1_B9D4J.12BA110_clean.fastq.gz;ftp.sra.ebi.ac.uk/vol1/ERA990/ERA990581/fastq/BZZ_CBOSTA_1_2_B9D4J.12BA110_clean.fastq.gz" TargetMode="External"/><Relationship Id="rId627" Type="http://schemas.openxmlformats.org/officeDocument/2006/relationships/hyperlink" Target="http://ftp.sra.ebi.ac.uk/vol1/ERA990/ERA990581/fastq/BZZ_CBOSTA_1_1_B9D4J.12BA110_clean.fastq.gz;ftp.sra.ebi.ac.uk/vol1/ERA990/ERA990581/fastq/BZZ_CBOSTA_1_2_B9D4J.12BA110_clean.fastq.gz" TargetMode="External"/><Relationship Id="rId626" Type="http://schemas.openxmlformats.org/officeDocument/2006/relationships/hyperlink" Target="http://ftp.sra.ebi.ac.uk/vol1/fastq/ERR209/009/ERR2098469/ERR2098469_1.fastq.gz;ftp.sra.ebi.ac.uk/vol1/fastq/ERR209/009/ERR2098469/ERR2098469_2.fastq.gz" TargetMode="External"/><Relationship Id="rId625" Type="http://schemas.openxmlformats.org/officeDocument/2006/relationships/hyperlink" Target="http://ftp.sra.ebi.ac.uk/vol1/fastq/ERR209/009/ERR2098469/ERR2098469_1.fastq.gz;ftp.sra.ebi.ac.uk/vol1/fastq/ERR209/009/ERR2098469/ERR2098469_2.fastq.gz" TargetMode="External"/><Relationship Id="rId1450" Type="http://schemas.openxmlformats.org/officeDocument/2006/relationships/hyperlink" Target="http://ftp.sra.ebi.ac.uk/vol1/ERA990/ERA990583/fastq/BZZ_DCOSTB_2_1_HNMC5BCXY.12BA148_clean.fastq.gz;ftp.sra.ebi.ac.uk/vol1/ERA990/ERA990583/fastq/BZZ_DCOSTB_2_2_HNMC5BCXY.12BA148_clean.fastq.gz" TargetMode="External"/><Relationship Id="rId620" Type="http://schemas.openxmlformats.org/officeDocument/2006/relationships/hyperlink" Target="http://ftp.sra.ebi.ac.uk/vol1/fastq/ERR209/008/ERR2098468/ERR2098468_1.fastq.gz;ftp.sra.ebi.ac.uk/vol1/fastq/ERR209/008/ERR2098468/ERR2098468_2.fastq.gz" TargetMode="External"/><Relationship Id="rId1451" Type="http://schemas.openxmlformats.org/officeDocument/2006/relationships/hyperlink" Target="http://ftp.sra.ebi.ac.uk/vol1/err/ERR209/006/ERR2098606" TargetMode="External"/><Relationship Id="rId1452" Type="http://schemas.openxmlformats.org/officeDocument/2006/relationships/hyperlink" Target="http://ftp.sra.ebi.ac.uk/vol1/err/ERR209/006/ERR2098606" TargetMode="External"/><Relationship Id="rId1453" Type="http://schemas.openxmlformats.org/officeDocument/2006/relationships/hyperlink" Target="http://ftp.sra.ebi.ac.uk/vol1/fastq/ERR209/007/ERR2098607/ERR2098607_1.fastq.gz;ftp.sra.ebi.ac.uk/vol1/fastq/ERR209/007/ERR2098607/ERR2098607_2.fastq.gz" TargetMode="External"/><Relationship Id="rId1454" Type="http://schemas.openxmlformats.org/officeDocument/2006/relationships/hyperlink" Target="http://ftp.sra.ebi.ac.uk/vol1/fastq/ERR209/007/ERR2098607/ERR2098607_1.fastq.gz;ftp.sra.ebi.ac.uk/vol1/fastq/ERR209/007/ERR2098607/ERR2098607_2.fastq.gz" TargetMode="External"/><Relationship Id="rId1444" Type="http://schemas.openxmlformats.org/officeDocument/2006/relationships/hyperlink" Target="http://ftp.sra.ebi.ac.uk/vol1/ERA990/ERA990583/fastq/BZZ_DBOSTB_2_1_HNMC5BCXY.12BA160_clean.fastq.gz;ftp.sra.ebi.ac.uk/vol1/ERA990/ERA990583/fastq/BZZ_DBOSTB_2_2_HNMC5BCXY.12BA160_clean.fastq.gz" TargetMode="External"/><Relationship Id="rId1445" Type="http://schemas.openxmlformats.org/officeDocument/2006/relationships/hyperlink" Target="http://ftp.sra.ebi.ac.uk/vol1/err/ERR209/005/ERR2098605" TargetMode="External"/><Relationship Id="rId1446" Type="http://schemas.openxmlformats.org/officeDocument/2006/relationships/hyperlink" Target="http://ftp.sra.ebi.ac.uk/vol1/err/ERR209/005/ERR2098605" TargetMode="External"/><Relationship Id="rId1447" Type="http://schemas.openxmlformats.org/officeDocument/2006/relationships/hyperlink" Target="http://ftp.sra.ebi.ac.uk/vol1/fastq/ERR209/006/ERR2098606/ERR2098606_1.fastq.gz;ftp.sra.ebi.ac.uk/vol1/fastq/ERR209/006/ERR2098606/ERR2098606_2.fastq.gz" TargetMode="External"/><Relationship Id="rId1448" Type="http://schemas.openxmlformats.org/officeDocument/2006/relationships/hyperlink" Target="http://ftp.sra.ebi.ac.uk/vol1/fastq/ERR209/006/ERR2098606/ERR2098606_1.fastq.gz;ftp.sra.ebi.ac.uk/vol1/fastq/ERR209/006/ERR2098606/ERR2098606_2.fastq.gz" TargetMode="External"/><Relationship Id="rId1449" Type="http://schemas.openxmlformats.org/officeDocument/2006/relationships/hyperlink" Target="http://ftp.sra.ebi.ac.uk/vol1/ERA990/ERA990583/fastq/BZZ_DCOSTB_2_1_HNMC5BCXY.12BA148_clean.fastq.gz;ftp.sra.ebi.ac.uk/vol1/ERA990/ERA990583/fastq/BZZ_DCOSTB_2_2_HNMC5BCXY.12BA148_clean.fastq.gz" TargetMode="External"/><Relationship Id="rId619" Type="http://schemas.openxmlformats.org/officeDocument/2006/relationships/hyperlink" Target="http://ftp.sra.ebi.ac.uk/vol1/fastq/ERR209/008/ERR2098468/ERR2098468_1.fastq.gz;ftp.sra.ebi.ac.uk/vol1/fastq/ERR209/008/ERR2098468/ERR2098468_2.fastq.gz" TargetMode="External"/><Relationship Id="rId618" Type="http://schemas.openxmlformats.org/officeDocument/2006/relationships/hyperlink" Target="http://ftp.sra.ebi.ac.uk/vol1/err/ERR209/007/ERR2098467" TargetMode="External"/><Relationship Id="rId613" Type="http://schemas.openxmlformats.org/officeDocument/2006/relationships/hyperlink" Target="http://ftp.sra.ebi.ac.uk/vol1/fastq/ERR209/007/ERR2098467/ERR2098467_1.fastq.gz;ftp.sra.ebi.ac.uk/vol1/fastq/ERR209/007/ERR2098467/ERR2098467_2.fastq.gz" TargetMode="External"/><Relationship Id="rId612" Type="http://schemas.openxmlformats.org/officeDocument/2006/relationships/hyperlink" Target="http://ftp.sra.ebi.ac.uk/vol1/err/ERR209/006/ERR2098466" TargetMode="External"/><Relationship Id="rId611" Type="http://schemas.openxmlformats.org/officeDocument/2006/relationships/hyperlink" Target="http://ftp.sra.ebi.ac.uk/vol1/err/ERR209/006/ERR2098466" TargetMode="External"/><Relationship Id="rId610" Type="http://schemas.openxmlformats.org/officeDocument/2006/relationships/hyperlink" Target="http://ftp.sra.ebi.ac.uk/vol1/ERA990/ERA990581/fastq/BZZ_BZOSTA_1_1_B9D4J.12BA181_clean.fastq.gz;ftp.sra.ebi.ac.uk/vol1/ERA990/ERA990581/fastq/BZZ_BZOSTA_1_2_B9D4J.12BA181_clean.fastq.gz" TargetMode="External"/><Relationship Id="rId617" Type="http://schemas.openxmlformats.org/officeDocument/2006/relationships/hyperlink" Target="http://ftp.sra.ebi.ac.uk/vol1/err/ERR209/007/ERR2098467" TargetMode="External"/><Relationship Id="rId616" Type="http://schemas.openxmlformats.org/officeDocument/2006/relationships/hyperlink" Target="http://ftp.sra.ebi.ac.uk/vol1/ERA990/ERA990581/fastq/BZZ_CAOSTA_1_1_HNTHMBCXY.12BA098_clean.fastq.gz;ftp.sra.ebi.ac.uk/vol1/ERA990/ERA990581/fastq/BZZ_CAOSTA_1_2_HNTHMBCXY.12BA098_clean.fastq.gz" TargetMode="External"/><Relationship Id="rId615" Type="http://schemas.openxmlformats.org/officeDocument/2006/relationships/hyperlink" Target="http://ftp.sra.ebi.ac.uk/vol1/ERA990/ERA990581/fastq/BZZ_CAOSTA_1_1_HNTHMBCXY.12BA098_clean.fastq.gz;ftp.sra.ebi.ac.uk/vol1/ERA990/ERA990581/fastq/BZZ_CAOSTA_1_2_HNTHMBCXY.12BA098_clean.fastq.gz" TargetMode="External"/><Relationship Id="rId614" Type="http://schemas.openxmlformats.org/officeDocument/2006/relationships/hyperlink" Target="http://ftp.sra.ebi.ac.uk/vol1/fastq/ERR209/007/ERR2098467/ERR2098467_1.fastq.gz;ftp.sra.ebi.ac.uk/vol1/fastq/ERR209/007/ERR2098467/ERR2098467_2.fastq.gz" TargetMode="External"/><Relationship Id="rId1440" Type="http://schemas.openxmlformats.org/officeDocument/2006/relationships/hyperlink" Target="http://ftp.sra.ebi.ac.uk/vol1/err/ERR209/004/ERR2098604" TargetMode="External"/><Relationship Id="rId1441" Type="http://schemas.openxmlformats.org/officeDocument/2006/relationships/hyperlink" Target="http://ftp.sra.ebi.ac.uk/vol1/fastq/ERR209/005/ERR2098605/ERR2098605_1.fastq.gz;ftp.sra.ebi.ac.uk/vol1/fastq/ERR209/005/ERR2098605/ERR2098605_2.fastq.gz" TargetMode="External"/><Relationship Id="rId1442" Type="http://schemas.openxmlformats.org/officeDocument/2006/relationships/hyperlink" Target="http://ftp.sra.ebi.ac.uk/vol1/fastq/ERR209/005/ERR2098605/ERR2098605_1.fastq.gz;ftp.sra.ebi.ac.uk/vol1/fastq/ERR209/005/ERR2098605/ERR2098605_2.fastq.gz" TargetMode="External"/><Relationship Id="rId1443" Type="http://schemas.openxmlformats.org/officeDocument/2006/relationships/hyperlink" Target="http://ftp.sra.ebi.ac.uk/vol1/ERA990/ERA990583/fastq/BZZ_DBOSTB_2_1_HNMC5BCXY.12BA160_clean.fastq.gz;ftp.sra.ebi.ac.uk/vol1/ERA990/ERA990583/fastq/BZZ_DBOSTB_2_2_HNMC5BCXY.12BA160_clean.fastq.gz" TargetMode="External"/><Relationship Id="rId1477" Type="http://schemas.openxmlformats.org/officeDocument/2006/relationships/hyperlink" Target="http://ftp.sra.ebi.ac.uk/vol1/fastq/ERR209/001/ERR2098611/ERR2098611_1.fastq.gz;ftp.sra.ebi.ac.uk/vol1/fastq/ERR209/001/ERR2098611/ERR2098611_2.fastq.gz" TargetMode="External"/><Relationship Id="rId1478" Type="http://schemas.openxmlformats.org/officeDocument/2006/relationships/hyperlink" Target="http://ftp.sra.ebi.ac.uk/vol1/fastq/ERR209/001/ERR2098611/ERR2098611_1.fastq.gz;ftp.sra.ebi.ac.uk/vol1/fastq/ERR209/001/ERR2098611/ERR2098611_2.fastq.gz" TargetMode="External"/><Relationship Id="rId1479" Type="http://schemas.openxmlformats.org/officeDocument/2006/relationships/hyperlink" Target="http://ftp.sra.ebi.ac.uk/vol1/ERA990/ERA990583/fastq/BZZ_DHOSTB_2_1_HNMC5BCXY.12BA101_clean.fastq.gz;ftp.sra.ebi.ac.uk/vol1/ERA990/ERA990583/fastq/BZZ_DHOSTB_2_2_HNMC5BCXY.12BA101_clean.fastq.gz" TargetMode="External"/><Relationship Id="rId646" Type="http://schemas.openxmlformats.org/officeDocument/2006/relationships/hyperlink" Target="http://ftp.sra.ebi.ac.uk/vol1/ERA990/ERA990581/fastq/BZZ_CEOSTA_1_1_HNTHMBCXY.12BA134_clean.fastq.gz;ftp.sra.ebi.ac.uk/vol1/ERA990/ERA990581/fastq/BZZ_CEOSTA_1_2_HNTHMBCXY.12BA134_clean.fastq.gz" TargetMode="External"/><Relationship Id="rId645" Type="http://schemas.openxmlformats.org/officeDocument/2006/relationships/hyperlink" Target="http://ftp.sra.ebi.ac.uk/vol1/ERA990/ERA990581/fastq/BZZ_CEOSTA_1_1_HNTHMBCXY.12BA134_clean.fastq.gz;ftp.sra.ebi.ac.uk/vol1/ERA990/ERA990581/fastq/BZZ_CEOSTA_1_2_HNTHMBCXY.12BA134_clean.fastq.gz" TargetMode="External"/><Relationship Id="rId644" Type="http://schemas.openxmlformats.org/officeDocument/2006/relationships/hyperlink" Target="http://ftp.sra.ebi.ac.uk/vol1/fastq/ERR209/002/ERR2098472/ERR2098472_1.fastq.gz;ftp.sra.ebi.ac.uk/vol1/fastq/ERR209/002/ERR2098472/ERR2098472_2.fastq.gz" TargetMode="External"/><Relationship Id="rId643" Type="http://schemas.openxmlformats.org/officeDocument/2006/relationships/hyperlink" Target="http://ftp.sra.ebi.ac.uk/vol1/fastq/ERR209/002/ERR2098472/ERR2098472_1.fastq.gz;ftp.sra.ebi.ac.uk/vol1/fastq/ERR209/002/ERR2098472/ERR2098472_2.fastq.gz" TargetMode="External"/><Relationship Id="rId649" Type="http://schemas.openxmlformats.org/officeDocument/2006/relationships/hyperlink" Target="http://ftp.sra.ebi.ac.uk/vol1/fastq/ERR209/003/ERR2098473/ERR2098473_1.fastq.gz;ftp.sra.ebi.ac.uk/vol1/fastq/ERR209/003/ERR2098473/ERR2098473_2.fastq.gz" TargetMode="External"/><Relationship Id="rId648" Type="http://schemas.openxmlformats.org/officeDocument/2006/relationships/hyperlink" Target="http://ftp.sra.ebi.ac.uk/vol1/err/ERR209/002/ERR2098472" TargetMode="External"/><Relationship Id="rId647" Type="http://schemas.openxmlformats.org/officeDocument/2006/relationships/hyperlink" Target="http://ftp.sra.ebi.ac.uk/vol1/err/ERR209/002/ERR2098472" TargetMode="External"/><Relationship Id="rId1470" Type="http://schemas.openxmlformats.org/officeDocument/2006/relationships/hyperlink" Target="http://ftp.sra.ebi.ac.uk/vol1/err/ERR209/009/ERR2098609" TargetMode="External"/><Relationship Id="rId1471" Type="http://schemas.openxmlformats.org/officeDocument/2006/relationships/hyperlink" Target="http://ftp.sra.ebi.ac.uk/vol1/fastq/ERR209/000/ERR2098610/ERR2098610_1.fastq.gz;ftp.sra.ebi.ac.uk/vol1/fastq/ERR209/000/ERR2098610/ERR2098610_2.fastq.gz" TargetMode="External"/><Relationship Id="rId1472" Type="http://schemas.openxmlformats.org/officeDocument/2006/relationships/hyperlink" Target="http://ftp.sra.ebi.ac.uk/vol1/fastq/ERR209/000/ERR2098610/ERR2098610_1.fastq.gz;ftp.sra.ebi.ac.uk/vol1/fastq/ERR209/000/ERR2098610/ERR2098610_2.fastq.gz" TargetMode="External"/><Relationship Id="rId642" Type="http://schemas.openxmlformats.org/officeDocument/2006/relationships/hyperlink" Target="http://ftp.sra.ebi.ac.uk/vol1/err/ERR209/001/ERR2098471" TargetMode="External"/><Relationship Id="rId1473" Type="http://schemas.openxmlformats.org/officeDocument/2006/relationships/hyperlink" Target="http://ftp.sra.ebi.ac.uk/vol1/ERA990/ERA990583/fastq/BZZ_DGOSTB_2_1_HNMC5BCXY.12BA184_clean.fastq.gz;ftp.sra.ebi.ac.uk/vol1/ERA990/ERA990583/fastq/BZZ_DGOSTB_2_2_HNMC5BCXY.12BA184_clean.fastq.gz" TargetMode="External"/><Relationship Id="rId641" Type="http://schemas.openxmlformats.org/officeDocument/2006/relationships/hyperlink" Target="http://ftp.sra.ebi.ac.uk/vol1/err/ERR209/001/ERR2098471" TargetMode="External"/><Relationship Id="rId1474" Type="http://schemas.openxmlformats.org/officeDocument/2006/relationships/hyperlink" Target="http://ftp.sra.ebi.ac.uk/vol1/ERA990/ERA990583/fastq/BZZ_DGOSTB_2_1_HNMC5BCXY.12BA184_clean.fastq.gz;ftp.sra.ebi.ac.uk/vol1/ERA990/ERA990583/fastq/BZZ_DGOSTB_2_2_HNMC5BCXY.12BA184_clean.fastq.gz" TargetMode="External"/><Relationship Id="rId640" Type="http://schemas.openxmlformats.org/officeDocument/2006/relationships/hyperlink" Target="http://ftp.sra.ebi.ac.uk/vol1/ERA990/ERA990581/fastq/BZZ_CDOSTA_1_1_HNTHMBCXY.12BA122_clean.fastq.gz;ftp.sra.ebi.ac.uk/vol1/ERA990/ERA990581/fastq/BZZ_CDOSTA_1_2_HNTHMBCXY.12BA122_clean.fastq.gz" TargetMode="External"/><Relationship Id="rId1475" Type="http://schemas.openxmlformats.org/officeDocument/2006/relationships/hyperlink" Target="http://ftp.sra.ebi.ac.uk/vol1/err/ERR209/000/ERR2098610" TargetMode="External"/><Relationship Id="rId1476" Type="http://schemas.openxmlformats.org/officeDocument/2006/relationships/hyperlink" Target="http://ftp.sra.ebi.ac.uk/vol1/err/ERR209/000/ERR2098610" TargetMode="External"/><Relationship Id="rId1466" Type="http://schemas.openxmlformats.org/officeDocument/2006/relationships/hyperlink" Target="http://ftp.sra.ebi.ac.uk/vol1/fastq/ERR209/009/ERR2098609/ERR2098609_1.fastq.gz;ftp.sra.ebi.ac.uk/vol1/fastq/ERR209/009/ERR2098609/ERR2098609_2.fastq.gz" TargetMode="External"/><Relationship Id="rId1467" Type="http://schemas.openxmlformats.org/officeDocument/2006/relationships/hyperlink" Target="http://ftp.sra.ebi.ac.uk/vol1/ERA990/ERA990583/fastq/BZZ_DFOSTB_2_1_HNMC5BCXY.12BA114_clean.fastq.gz;ftp.sra.ebi.ac.uk/vol1/ERA990/ERA990583/fastq/BZZ_DFOSTB_2_2_HNMC5BCXY.12BA114_clean.fastq.gz" TargetMode="External"/><Relationship Id="rId1468" Type="http://schemas.openxmlformats.org/officeDocument/2006/relationships/hyperlink" Target="http://ftp.sra.ebi.ac.uk/vol1/ERA990/ERA990583/fastq/BZZ_DFOSTB_2_1_HNMC5BCXY.12BA114_clean.fastq.gz;ftp.sra.ebi.ac.uk/vol1/ERA990/ERA990583/fastq/BZZ_DFOSTB_2_2_HNMC5BCXY.12BA114_clean.fastq.gz" TargetMode="External"/><Relationship Id="rId1469" Type="http://schemas.openxmlformats.org/officeDocument/2006/relationships/hyperlink" Target="http://ftp.sra.ebi.ac.uk/vol1/err/ERR209/009/ERR2098609" TargetMode="External"/><Relationship Id="rId635" Type="http://schemas.openxmlformats.org/officeDocument/2006/relationships/hyperlink" Target="http://ftp.sra.ebi.ac.uk/vol1/err/ERR209/000/ERR2098470" TargetMode="External"/><Relationship Id="rId634" Type="http://schemas.openxmlformats.org/officeDocument/2006/relationships/hyperlink" Target="http://ftp.sra.ebi.ac.uk/vol1/ERA990/ERA990581/fastq/BZZ_CCOSTA_1_1_HNTHMBCXY.12BA158_clean.fastq.gz;ftp.sra.ebi.ac.uk/vol1/ERA990/ERA990581/fastq/BZZ_CCOSTA_1_2_HNTHMBCXY.12BA158_clean.fastq.gz" TargetMode="External"/><Relationship Id="rId633" Type="http://schemas.openxmlformats.org/officeDocument/2006/relationships/hyperlink" Target="http://ftp.sra.ebi.ac.uk/vol1/ERA990/ERA990581/fastq/BZZ_CCOSTA_1_1_HNTHMBCXY.12BA158_clean.fastq.gz;ftp.sra.ebi.ac.uk/vol1/ERA990/ERA990581/fastq/BZZ_CCOSTA_1_2_HNTHMBCXY.12BA158_clean.fastq.gz" TargetMode="External"/><Relationship Id="rId632" Type="http://schemas.openxmlformats.org/officeDocument/2006/relationships/hyperlink" Target="http://ftp.sra.ebi.ac.uk/vol1/fastq/ERR209/000/ERR2098470/ERR2098470_1.fastq.gz;ftp.sra.ebi.ac.uk/vol1/fastq/ERR209/000/ERR2098470/ERR2098470_2.fastq.gz" TargetMode="External"/><Relationship Id="rId639" Type="http://schemas.openxmlformats.org/officeDocument/2006/relationships/hyperlink" Target="http://ftp.sra.ebi.ac.uk/vol1/ERA990/ERA990581/fastq/BZZ_CDOSTA_1_1_HNTHMBCXY.12BA122_clean.fastq.gz;ftp.sra.ebi.ac.uk/vol1/ERA990/ERA990581/fastq/BZZ_CDOSTA_1_2_HNTHMBCXY.12BA122_clean.fastq.gz" TargetMode="External"/><Relationship Id="rId638" Type="http://schemas.openxmlformats.org/officeDocument/2006/relationships/hyperlink" Target="http://ftp.sra.ebi.ac.uk/vol1/fastq/ERR209/001/ERR2098471/ERR2098471_1.fastq.gz;ftp.sra.ebi.ac.uk/vol1/fastq/ERR209/001/ERR2098471/ERR2098471_2.fastq.gz" TargetMode="External"/><Relationship Id="rId637" Type="http://schemas.openxmlformats.org/officeDocument/2006/relationships/hyperlink" Target="http://ftp.sra.ebi.ac.uk/vol1/fastq/ERR209/001/ERR2098471/ERR2098471_1.fastq.gz;ftp.sra.ebi.ac.uk/vol1/fastq/ERR209/001/ERR2098471/ERR2098471_2.fastq.gz" TargetMode="External"/><Relationship Id="rId636" Type="http://schemas.openxmlformats.org/officeDocument/2006/relationships/hyperlink" Target="http://ftp.sra.ebi.ac.uk/vol1/err/ERR209/000/ERR2098470" TargetMode="External"/><Relationship Id="rId1460" Type="http://schemas.openxmlformats.org/officeDocument/2006/relationships/hyperlink" Target="http://ftp.sra.ebi.ac.uk/vol1/fastq/ERR209/008/ERR2098608/ERR2098608_1.fastq.gz;ftp.sra.ebi.ac.uk/vol1/fastq/ERR209/008/ERR2098608/ERR2098608_2.fastq.gz" TargetMode="External"/><Relationship Id="rId1461" Type="http://schemas.openxmlformats.org/officeDocument/2006/relationships/hyperlink" Target="http://ftp.sra.ebi.ac.uk/vol1/ERA990/ERA990583/fastq/BZZ_DEOSTB_2_1_HNMC5BCXY.12BA102_clean.fastq.gz;ftp.sra.ebi.ac.uk/vol1/ERA990/ERA990583/fastq/BZZ_DEOSTB_2_2_HNMC5BCXY.12BA102_clean.fastq.gz" TargetMode="External"/><Relationship Id="rId631" Type="http://schemas.openxmlformats.org/officeDocument/2006/relationships/hyperlink" Target="http://ftp.sra.ebi.ac.uk/vol1/fastq/ERR209/000/ERR2098470/ERR2098470_1.fastq.gz;ftp.sra.ebi.ac.uk/vol1/fastq/ERR209/000/ERR2098470/ERR2098470_2.fastq.gz" TargetMode="External"/><Relationship Id="rId1462" Type="http://schemas.openxmlformats.org/officeDocument/2006/relationships/hyperlink" Target="http://ftp.sra.ebi.ac.uk/vol1/ERA990/ERA990583/fastq/BZZ_DEOSTB_2_1_HNMC5BCXY.12BA102_clean.fastq.gz;ftp.sra.ebi.ac.uk/vol1/ERA990/ERA990583/fastq/BZZ_DEOSTB_2_2_HNMC5BCXY.12BA102_clean.fastq.gz" TargetMode="External"/><Relationship Id="rId630" Type="http://schemas.openxmlformats.org/officeDocument/2006/relationships/hyperlink" Target="http://ftp.sra.ebi.ac.uk/vol1/err/ERR209/009/ERR2098469" TargetMode="External"/><Relationship Id="rId1463" Type="http://schemas.openxmlformats.org/officeDocument/2006/relationships/hyperlink" Target="http://ftp.sra.ebi.ac.uk/vol1/err/ERR209/008/ERR2098608" TargetMode="External"/><Relationship Id="rId1464" Type="http://schemas.openxmlformats.org/officeDocument/2006/relationships/hyperlink" Target="http://ftp.sra.ebi.ac.uk/vol1/err/ERR209/008/ERR2098608" TargetMode="External"/><Relationship Id="rId1465" Type="http://schemas.openxmlformats.org/officeDocument/2006/relationships/hyperlink" Target="http://ftp.sra.ebi.ac.uk/vol1/fastq/ERR209/009/ERR2098609/ERR2098609_1.fastq.gz;ftp.sra.ebi.ac.uk/vol1/fastq/ERR209/009/ERR2098609/ERR2098609_2.fastq.gz" TargetMode="External"/><Relationship Id="rId1411" Type="http://schemas.openxmlformats.org/officeDocument/2006/relationships/hyperlink" Target="http://ftp.sra.ebi.ac.uk/vol1/fastq/ERR209/000/ERR2098600/ERR2098600_1.fastq.gz;ftp.sra.ebi.ac.uk/vol1/fastq/ERR209/000/ERR2098600/ERR2098600_2.fastq.gz" TargetMode="External"/><Relationship Id="rId1412" Type="http://schemas.openxmlformats.org/officeDocument/2006/relationships/hyperlink" Target="http://ftp.sra.ebi.ac.uk/vol1/fastq/ERR209/000/ERR2098600/ERR2098600_1.fastq.gz;ftp.sra.ebi.ac.uk/vol1/fastq/ERR209/000/ERR2098600/ERR2098600_2.fastq.gz" TargetMode="External"/><Relationship Id="rId1413" Type="http://schemas.openxmlformats.org/officeDocument/2006/relationships/hyperlink" Target="http://ftp.sra.ebi.ac.uk/vol1/ERA990/ERA990583/fastq/BZZ_CWOSTB_2_1_HNMC5BCXY.12BA149_clean.fastq.gz;ftp.sra.ebi.ac.uk/vol1/ERA990/ERA990583/fastq/BZZ_CWOSTB_2_2_HNMC5BCXY.12BA149_clean.fastq.gz" TargetMode="External"/><Relationship Id="rId1414" Type="http://schemas.openxmlformats.org/officeDocument/2006/relationships/hyperlink" Target="http://ftp.sra.ebi.ac.uk/vol1/ERA990/ERA990583/fastq/BZZ_CWOSTB_2_1_HNMC5BCXY.12BA149_clean.fastq.gz;ftp.sra.ebi.ac.uk/vol1/ERA990/ERA990583/fastq/BZZ_CWOSTB_2_2_HNMC5BCXY.12BA149_clean.fastq.gz" TargetMode="External"/><Relationship Id="rId1415" Type="http://schemas.openxmlformats.org/officeDocument/2006/relationships/hyperlink" Target="http://ftp.sra.ebi.ac.uk/vol1/err/ERR209/000/ERR2098600" TargetMode="External"/><Relationship Id="rId1416" Type="http://schemas.openxmlformats.org/officeDocument/2006/relationships/hyperlink" Target="http://ftp.sra.ebi.ac.uk/vol1/err/ERR209/000/ERR2098600" TargetMode="External"/><Relationship Id="rId1417" Type="http://schemas.openxmlformats.org/officeDocument/2006/relationships/hyperlink" Target="http://ftp.sra.ebi.ac.uk/vol1/fastq/ERR209/001/ERR2098601/ERR2098601_1.fastq.gz;ftp.sra.ebi.ac.uk/vol1/fastq/ERR209/001/ERR2098601/ERR2098601_2.fastq.gz" TargetMode="External"/><Relationship Id="rId1418" Type="http://schemas.openxmlformats.org/officeDocument/2006/relationships/hyperlink" Target="http://ftp.sra.ebi.ac.uk/vol1/fastq/ERR209/001/ERR2098601/ERR2098601_1.fastq.gz;ftp.sra.ebi.ac.uk/vol1/fastq/ERR209/001/ERR2098601/ERR2098601_2.fastq.gz" TargetMode="External"/><Relationship Id="rId1419" Type="http://schemas.openxmlformats.org/officeDocument/2006/relationships/hyperlink" Target="http://ftp.sra.ebi.ac.uk/vol1/ERA990/ERA990583/fastq/BZZ_CXOSTB_2_1_HNMC5BCXY.12BA146_clean.fastq.gz;ftp.sra.ebi.ac.uk/vol1/ERA990/ERA990583/fastq/BZZ_CXOSTB_2_2_HNMC5BCXY.12BA146_clean.fastq.gz" TargetMode="External"/><Relationship Id="rId1410" Type="http://schemas.openxmlformats.org/officeDocument/2006/relationships/hyperlink" Target="http://ftp.sra.ebi.ac.uk/vol1/err/ERR209/009/ERR2098599" TargetMode="External"/><Relationship Id="rId1400" Type="http://schemas.openxmlformats.org/officeDocument/2006/relationships/hyperlink" Target="http://ftp.sra.ebi.ac.uk/vol1/fastq/ERR209/008/ERR2098598/ERR2098598_1.fastq.gz;ftp.sra.ebi.ac.uk/vol1/fastq/ERR209/008/ERR2098598/ERR2098598_2.fastq.gz" TargetMode="External"/><Relationship Id="rId1401" Type="http://schemas.openxmlformats.org/officeDocument/2006/relationships/hyperlink" Target="http://ftp.sra.ebi.ac.uk/vol1/ERA990/ERA990583/fastq/BZZ_CUOSTB_2_1_HNMC5BCXY.12BA125_clean.fastq.gz;ftp.sra.ebi.ac.uk/vol1/ERA990/ERA990583/fastq/BZZ_CUOSTB_2_2_HNMC5BCXY.12BA125_clean.fastq.gz" TargetMode="External"/><Relationship Id="rId1402" Type="http://schemas.openxmlformats.org/officeDocument/2006/relationships/hyperlink" Target="http://ftp.sra.ebi.ac.uk/vol1/ERA990/ERA990583/fastq/BZZ_CUOSTB_2_1_HNMC5BCXY.12BA125_clean.fastq.gz;ftp.sra.ebi.ac.uk/vol1/ERA990/ERA990583/fastq/BZZ_CUOSTB_2_2_HNMC5BCXY.12BA125_clean.fastq.gz" TargetMode="External"/><Relationship Id="rId1403" Type="http://schemas.openxmlformats.org/officeDocument/2006/relationships/hyperlink" Target="http://ftp.sra.ebi.ac.uk/vol1/err/ERR209/008/ERR2098598" TargetMode="External"/><Relationship Id="rId1404" Type="http://schemas.openxmlformats.org/officeDocument/2006/relationships/hyperlink" Target="http://ftp.sra.ebi.ac.uk/vol1/err/ERR209/008/ERR2098598" TargetMode="External"/><Relationship Id="rId1405" Type="http://schemas.openxmlformats.org/officeDocument/2006/relationships/hyperlink" Target="http://ftp.sra.ebi.ac.uk/vol1/fastq/ERR209/009/ERR2098599/ERR2098599_1.fastq.gz;ftp.sra.ebi.ac.uk/vol1/fastq/ERR209/009/ERR2098599/ERR2098599_2.fastq.gz" TargetMode="External"/><Relationship Id="rId1406" Type="http://schemas.openxmlformats.org/officeDocument/2006/relationships/hyperlink" Target="http://ftp.sra.ebi.ac.uk/vol1/fastq/ERR209/009/ERR2098599/ERR2098599_1.fastq.gz;ftp.sra.ebi.ac.uk/vol1/fastq/ERR209/009/ERR2098599/ERR2098599_2.fastq.gz" TargetMode="External"/><Relationship Id="rId1407" Type="http://schemas.openxmlformats.org/officeDocument/2006/relationships/hyperlink" Target="http://ftp.sra.ebi.ac.uk/vol1/ERA990/ERA990583/fastq/BZZ_CVOSTB_2_1_HNMC5BCXY.12BA113_clean.fastq.gz;ftp.sra.ebi.ac.uk/vol1/ERA990/ERA990583/fastq/BZZ_CVOSTB_2_2_HNMC5BCXY.12BA113_clean.fastq.gz" TargetMode="External"/><Relationship Id="rId1408" Type="http://schemas.openxmlformats.org/officeDocument/2006/relationships/hyperlink" Target="http://ftp.sra.ebi.ac.uk/vol1/ERA990/ERA990583/fastq/BZZ_CVOSTB_2_1_HNMC5BCXY.12BA113_clean.fastq.gz;ftp.sra.ebi.ac.uk/vol1/ERA990/ERA990583/fastq/BZZ_CVOSTB_2_2_HNMC5BCXY.12BA113_clean.fastq.gz" TargetMode="External"/><Relationship Id="rId1409" Type="http://schemas.openxmlformats.org/officeDocument/2006/relationships/hyperlink" Target="http://ftp.sra.ebi.ac.uk/vol1/err/ERR209/009/ERR2098599" TargetMode="External"/><Relationship Id="rId1433" Type="http://schemas.openxmlformats.org/officeDocument/2006/relationships/hyperlink" Target="http://ftp.sra.ebi.ac.uk/vol1/err/ERR209/003/ERR2098603" TargetMode="External"/><Relationship Id="rId1434" Type="http://schemas.openxmlformats.org/officeDocument/2006/relationships/hyperlink" Target="http://ftp.sra.ebi.ac.uk/vol1/err/ERR209/003/ERR2098603" TargetMode="External"/><Relationship Id="rId1435" Type="http://schemas.openxmlformats.org/officeDocument/2006/relationships/hyperlink" Target="http://ftp.sra.ebi.ac.uk/vol1/fastq/ERR209/004/ERR2098604/ERR2098604_1.fastq.gz;ftp.sra.ebi.ac.uk/vol1/fastq/ERR209/004/ERR2098604/ERR2098604_2.fastq.gz" TargetMode="External"/><Relationship Id="rId1436" Type="http://schemas.openxmlformats.org/officeDocument/2006/relationships/hyperlink" Target="http://ftp.sra.ebi.ac.uk/vol1/fastq/ERR209/004/ERR2098604/ERR2098604_1.fastq.gz;ftp.sra.ebi.ac.uk/vol1/fastq/ERR209/004/ERR2098604/ERR2098604_2.fastq.gz" TargetMode="External"/><Relationship Id="rId1437" Type="http://schemas.openxmlformats.org/officeDocument/2006/relationships/hyperlink" Target="http://ftp.sra.ebi.ac.uk/vol1/ERA990/ERA990583/fastq/BZZ_DAOSTB_2_1_HNMC5BCXY.12BA124_clean.fastq.gz;ftp.sra.ebi.ac.uk/vol1/ERA990/ERA990583/fastq/BZZ_DAOSTB_2_2_HNMC5BCXY.12BA124_clean.fastq.gz" TargetMode="External"/><Relationship Id="rId1438" Type="http://schemas.openxmlformats.org/officeDocument/2006/relationships/hyperlink" Target="http://ftp.sra.ebi.ac.uk/vol1/ERA990/ERA990583/fastq/BZZ_DAOSTB_2_1_HNMC5BCXY.12BA124_clean.fastq.gz;ftp.sra.ebi.ac.uk/vol1/ERA990/ERA990583/fastq/BZZ_DAOSTB_2_2_HNMC5BCXY.12BA124_clean.fastq.gz" TargetMode="External"/><Relationship Id="rId1439" Type="http://schemas.openxmlformats.org/officeDocument/2006/relationships/hyperlink" Target="http://ftp.sra.ebi.ac.uk/vol1/err/ERR209/004/ERR2098604" TargetMode="External"/><Relationship Id="rId609" Type="http://schemas.openxmlformats.org/officeDocument/2006/relationships/hyperlink" Target="http://ftp.sra.ebi.ac.uk/vol1/ERA990/ERA990581/fastq/BZZ_BZOSTA_1_1_B9D4J.12BA181_clean.fastq.gz;ftp.sra.ebi.ac.uk/vol1/ERA990/ERA990581/fastq/BZZ_BZOSTA_1_2_B9D4J.12BA181_clean.fastq.gz" TargetMode="External"/><Relationship Id="rId608" Type="http://schemas.openxmlformats.org/officeDocument/2006/relationships/hyperlink" Target="http://ftp.sra.ebi.ac.uk/vol1/fastq/ERR209/006/ERR2098466/ERR2098466_1.fastq.gz;ftp.sra.ebi.ac.uk/vol1/fastq/ERR209/006/ERR2098466/ERR2098466_2.fastq.gz" TargetMode="External"/><Relationship Id="rId607" Type="http://schemas.openxmlformats.org/officeDocument/2006/relationships/hyperlink" Target="http://ftp.sra.ebi.ac.uk/vol1/fastq/ERR209/006/ERR2098466/ERR2098466_1.fastq.gz;ftp.sra.ebi.ac.uk/vol1/fastq/ERR209/006/ERR2098466/ERR2098466_2.fastq.gz" TargetMode="External"/><Relationship Id="rId602" Type="http://schemas.openxmlformats.org/officeDocument/2006/relationships/hyperlink" Target="http://ftp.sra.ebi.ac.uk/vol1/fastq/ERR209/005/ERR2098465/ERR2098465_1.fastq.gz;ftp.sra.ebi.ac.uk/vol1/fastq/ERR209/005/ERR2098465/ERR2098465_2.fastq.gz" TargetMode="External"/><Relationship Id="rId601" Type="http://schemas.openxmlformats.org/officeDocument/2006/relationships/hyperlink" Target="http://ftp.sra.ebi.ac.uk/vol1/fastq/ERR209/005/ERR2098465/ERR2098465_1.fastq.gz;ftp.sra.ebi.ac.uk/vol1/fastq/ERR209/005/ERR2098465/ERR2098465_2.fastq.gz" TargetMode="External"/><Relationship Id="rId600" Type="http://schemas.openxmlformats.org/officeDocument/2006/relationships/hyperlink" Target="http://ftp.sra.ebi.ac.uk/vol1/err/ERR209/004/ERR2098464" TargetMode="External"/><Relationship Id="rId606" Type="http://schemas.openxmlformats.org/officeDocument/2006/relationships/hyperlink" Target="http://ftp.sra.ebi.ac.uk/vol1/err/ERR209/005/ERR2098465" TargetMode="External"/><Relationship Id="rId605" Type="http://schemas.openxmlformats.org/officeDocument/2006/relationships/hyperlink" Target="http://ftp.sra.ebi.ac.uk/vol1/err/ERR209/005/ERR2098465" TargetMode="External"/><Relationship Id="rId604" Type="http://schemas.openxmlformats.org/officeDocument/2006/relationships/hyperlink" Target="http://ftp.sra.ebi.ac.uk/vol1/ERA990/ERA990581/fastq/BZZ_BZOSTA_1_1_B8HLB.12BA181_clean.fastq.gz;ftp.sra.ebi.ac.uk/vol1/ERA990/ERA990581/fastq/BZZ_BZOSTA_1_2_B8HLB.12BA181_clean.fastq.gz" TargetMode="External"/><Relationship Id="rId603" Type="http://schemas.openxmlformats.org/officeDocument/2006/relationships/hyperlink" Target="http://ftp.sra.ebi.ac.uk/vol1/ERA990/ERA990581/fastq/BZZ_BZOSTA_1_1_B8HLB.12BA181_clean.fastq.gz;ftp.sra.ebi.ac.uk/vol1/ERA990/ERA990581/fastq/BZZ_BZOSTA_1_2_B8HLB.12BA181_clean.fastq.gz" TargetMode="External"/><Relationship Id="rId1430" Type="http://schemas.openxmlformats.org/officeDocument/2006/relationships/hyperlink" Target="http://ftp.sra.ebi.ac.uk/vol1/fastq/ERR209/003/ERR2098603/ERR2098603_1.fastq.gz;ftp.sra.ebi.ac.uk/vol1/fastq/ERR209/003/ERR2098603/ERR2098603_2.fastq.gz" TargetMode="External"/><Relationship Id="rId1431" Type="http://schemas.openxmlformats.org/officeDocument/2006/relationships/hyperlink" Target="http://ftp.sra.ebi.ac.uk/vol1/ERA990/ERA990583/fastq/BZZ_CZOSTB_2_1_HNMC5BCXY.12BA161_clean.fastq.gz;ftp.sra.ebi.ac.uk/vol1/ERA990/ERA990583/fastq/BZZ_CZOSTB_2_2_HNMC5BCXY.12BA161_clean.fastq.gz" TargetMode="External"/><Relationship Id="rId1432" Type="http://schemas.openxmlformats.org/officeDocument/2006/relationships/hyperlink" Target="http://ftp.sra.ebi.ac.uk/vol1/ERA990/ERA990583/fastq/BZZ_CZOSTB_2_1_HNMC5BCXY.12BA161_clean.fastq.gz;ftp.sra.ebi.ac.uk/vol1/ERA990/ERA990583/fastq/BZZ_CZOSTB_2_2_HNMC5BCXY.12BA161_clean.fastq.gz" TargetMode="External"/><Relationship Id="rId1422" Type="http://schemas.openxmlformats.org/officeDocument/2006/relationships/hyperlink" Target="http://ftp.sra.ebi.ac.uk/vol1/err/ERR209/001/ERR2098601" TargetMode="External"/><Relationship Id="rId1423" Type="http://schemas.openxmlformats.org/officeDocument/2006/relationships/hyperlink" Target="http://ftp.sra.ebi.ac.uk/vol1/fastq/ERR209/002/ERR2098602/ERR2098602_1.fastq.gz;ftp.sra.ebi.ac.uk/vol1/fastq/ERR209/002/ERR2098602/ERR2098602_2.fastq.gz" TargetMode="External"/><Relationship Id="rId1424" Type="http://schemas.openxmlformats.org/officeDocument/2006/relationships/hyperlink" Target="http://ftp.sra.ebi.ac.uk/vol1/fastq/ERR209/002/ERR2098602/ERR2098602_1.fastq.gz;ftp.sra.ebi.ac.uk/vol1/fastq/ERR209/002/ERR2098602/ERR2098602_2.fastq.gz" TargetMode="External"/><Relationship Id="rId1425" Type="http://schemas.openxmlformats.org/officeDocument/2006/relationships/hyperlink" Target="http://ftp.sra.ebi.ac.uk/vol1/ERA990/ERA990583/fastq/BZZ_CYOSTB_2_1_HNMC5BCXY.12BA173_clean.fastq.gz;ftp.sra.ebi.ac.uk/vol1/ERA990/ERA990583/fastq/BZZ_CYOSTB_2_2_HNMC5BCXY.12BA173_clean.fastq.gz" TargetMode="External"/><Relationship Id="rId1426" Type="http://schemas.openxmlformats.org/officeDocument/2006/relationships/hyperlink" Target="http://ftp.sra.ebi.ac.uk/vol1/ERA990/ERA990583/fastq/BZZ_CYOSTB_2_1_HNMC5BCXY.12BA173_clean.fastq.gz;ftp.sra.ebi.ac.uk/vol1/ERA990/ERA990583/fastq/BZZ_CYOSTB_2_2_HNMC5BCXY.12BA173_clean.fastq.gz" TargetMode="External"/><Relationship Id="rId1427" Type="http://schemas.openxmlformats.org/officeDocument/2006/relationships/hyperlink" Target="http://ftp.sra.ebi.ac.uk/vol1/err/ERR209/002/ERR2098602" TargetMode="External"/><Relationship Id="rId1428" Type="http://schemas.openxmlformats.org/officeDocument/2006/relationships/hyperlink" Target="http://ftp.sra.ebi.ac.uk/vol1/err/ERR209/002/ERR2098602" TargetMode="External"/><Relationship Id="rId1429" Type="http://schemas.openxmlformats.org/officeDocument/2006/relationships/hyperlink" Target="http://ftp.sra.ebi.ac.uk/vol1/fastq/ERR209/003/ERR2098603/ERR2098603_1.fastq.gz;ftp.sra.ebi.ac.uk/vol1/fastq/ERR209/003/ERR2098603/ERR2098603_2.fastq.gz" TargetMode="External"/><Relationship Id="rId1420" Type="http://schemas.openxmlformats.org/officeDocument/2006/relationships/hyperlink" Target="http://ftp.sra.ebi.ac.uk/vol1/ERA990/ERA990583/fastq/BZZ_CXOSTB_2_1_HNMC5BCXY.12BA146_clean.fastq.gz;ftp.sra.ebi.ac.uk/vol1/ERA990/ERA990583/fastq/BZZ_CXOSTB_2_2_HNMC5BCXY.12BA146_clean.fastq.gz" TargetMode="External"/><Relationship Id="rId1421" Type="http://schemas.openxmlformats.org/officeDocument/2006/relationships/hyperlink" Target="http://ftp.sra.ebi.ac.uk/vol1/err/ERR209/001/ERR2098601" TargetMode="External"/><Relationship Id="rId1059" Type="http://schemas.openxmlformats.org/officeDocument/2006/relationships/hyperlink" Target="http://ftp.sra.ebi.ac.uk/vol1/ERA990/ERA990582/fastq/BZZ_CQOSTB_1_1_HNMC5BCXY.12BA100_clean.fastq.gz;ftp.sra.ebi.ac.uk/vol1/ERA990/ERA990582/fastq/BZZ_CQOSTB_1_2_HNMC5BCXY.12BA100_clean.fastq.gz" TargetMode="External"/><Relationship Id="rId228" Type="http://schemas.openxmlformats.org/officeDocument/2006/relationships/hyperlink" Target="http://ftp.sra.ebi.ac.uk/vol1/err/ERR209/002/ERR2098402" TargetMode="External"/><Relationship Id="rId227" Type="http://schemas.openxmlformats.org/officeDocument/2006/relationships/hyperlink" Target="http://ftp.sra.ebi.ac.uk/vol1/err/ERR209/002/ERR2098402" TargetMode="External"/><Relationship Id="rId226" Type="http://schemas.openxmlformats.org/officeDocument/2006/relationships/hyperlink" Target="http://ftp.sra.ebi.ac.uk/vol1/ERA990/ERA990579/fastq/CAA_BXOSDA_6_1_HKJHCBBXX.12BA126_clean.fastq.gz;ftp.sra.ebi.ac.uk/vol1/ERA990/ERA990579/fastq/CAA_BXOSDA_6_2_HKJHCBBXX.12BA126_clean.fastq.gz" TargetMode="External"/><Relationship Id="rId225" Type="http://schemas.openxmlformats.org/officeDocument/2006/relationships/hyperlink" Target="http://ftp.sra.ebi.ac.uk/vol1/ERA990/ERA990579/fastq/CAA_BXOSDA_6_1_HKJHCBBXX.12BA126_clean.fastq.gz;ftp.sra.ebi.ac.uk/vol1/ERA990/ERA990579/fastq/CAA_BXOSDA_6_2_HKJHCBBXX.12BA126_clean.fastq.gz" TargetMode="External"/><Relationship Id="rId229" Type="http://schemas.openxmlformats.org/officeDocument/2006/relationships/hyperlink" Target="http://ftp.sra.ebi.ac.uk/vol1/fastq/ERR209/003/ERR2098403/ERR2098403_1.fastq.gz;ftp.sra.ebi.ac.uk/vol1/fastq/ERR209/003/ERR2098403/ERR2098403_2.fastq.gz" TargetMode="External"/><Relationship Id="rId1050" Type="http://schemas.openxmlformats.org/officeDocument/2006/relationships/hyperlink" Target="http://ftp.sra.ebi.ac.uk/vol1/err/ERR209/009/ERR2098539" TargetMode="External"/><Relationship Id="rId220" Type="http://schemas.openxmlformats.org/officeDocument/2006/relationships/hyperlink" Target="http://ftp.sra.ebi.ac.uk/vol1/ERA990/ERA990579/fastq/CAA_BUOSDA_6_1_HKJHCBBXX.12BA116_clean.fastq.gz;ftp.sra.ebi.ac.uk/vol1/ERA990/ERA990579/fastq/CAA_BUOSDA_6_2_HKJHCBBXX.12BA116_clean.fastq.gz" TargetMode="External"/><Relationship Id="rId1051" Type="http://schemas.openxmlformats.org/officeDocument/2006/relationships/hyperlink" Target="http://ftp.sra.ebi.ac.uk/vol1/fastq/ERR209/000/ERR2098540/ERR2098540_1.fastq.gz;ftp.sra.ebi.ac.uk/vol1/fastq/ERR209/000/ERR2098540/ERR2098540_2.fastq.gz" TargetMode="External"/><Relationship Id="rId1052" Type="http://schemas.openxmlformats.org/officeDocument/2006/relationships/hyperlink" Target="http://ftp.sra.ebi.ac.uk/vol1/fastq/ERR209/000/ERR2098540/ERR2098540_1.fastq.gz;ftp.sra.ebi.ac.uk/vol1/fastq/ERR209/000/ERR2098540/ERR2098540_2.fastq.gz" TargetMode="External"/><Relationship Id="rId1053" Type="http://schemas.openxmlformats.org/officeDocument/2006/relationships/hyperlink" Target="http://ftp.sra.ebi.ac.uk/vol1/ERA990/ERA990582/fastq/BZZ_CPOSTB_1_1_HNMC5BCXY.12BA183_clean.fastq.gz;ftp.sra.ebi.ac.uk/vol1/ERA990/ERA990582/fastq/BZZ_CPOSTB_1_2_HNMC5BCXY.12BA183_clean.fastq.gz" TargetMode="External"/><Relationship Id="rId1054" Type="http://schemas.openxmlformats.org/officeDocument/2006/relationships/hyperlink" Target="http://ftp.sra.ebi.ac.uk/vol1/ERA990/ERA990582/fastq/BZZ_CPOSTB_1_1_HNMC5BCXY.12BA183_clean.fastq.gz;ftp.sra.ebi.ac.uk/vol1/ERA990/ERA990582/fastq/BZZ_CPOSTB_1_2_HNMC5BCXY.12BA183_clean.fastq.gz" TargetMode="External"/><Relationship Id="rId224" Type="http://schemas.openxmlformats.org/officeDocument/2006/relationships/hyperlink" Target="http://ftp.sra.ebi.ac.uk/vol1/fastq/ERR209/002/ERR2098402/ERR2098402_1.fastq.gz;ftp.sra.ebi.ac.uk/vol1/fastq/ERR209/002/ERR2098402/ERR2098402_2.fastq.gz" TargetMode="External"/><Relationship Id="rId1055" Type="http://schemas.openxmlformats.org/officeDocument/2006/relationships/hyperlink" Target="http://ftp.sra.ebi.ac.uk/vol1/err/ERR209/000/ERR2098540" TargetMode="External"/><Relationship Id="rId223" Type="http://schemas.openxmlformats.org/officeDocument/2006/relationships/hyperlink" Target="http://ftp.sra.ebi.ac.uk/vol1/fastq/ERR209/002/ERR2098402/ERR2098402_1.fastq.gz;ftp.sra.ebi.ac.uk/vol1/fastq/ERR209/002/ERR2098402/ERR2098402_2.fastq.gz" TargetMode="External"/><Relationship Id="rId1056" Type="http://schemas.openxmlformats.org/officeDocument/2006/relationships/hyperlink" Target="http://ftp.sra.ebi.ac.uk/vol1/err/ERR209/000/ERR2098540" TargetMode="External"/><Relationship Id="rId222" Type="http://schemas.openxmlformats.org/officeDocument/2006/relationships/hyperlink" Target="http://ftp.sra.ebi.ac.uk/vol1/err/ERR209/001/ERR2098401" TargetMode="External"/><Relationship Id="rId1057" Type="http://schemas.openxmlformats.org/officeDocument/2006/relationships/hyperlink" Target="http://ftp.sra.ebi.ac.uk/vol1/fastq/ERR209/001/ERR2098541/ERR2098541_1.fastq.gz;ftp.sra.ebi.ac.uk/vol1/fastq/ERR209/001/ERR2098541/ERR2098541_2.fastq.gz" TargetMode="External"/><Relationship Id="rId221" Type="http://schemas.openxmlformats.org/officeDocument/2006/relationships/hyperlink" Target="http://ftp.sra.ebi.ac.uk/vol1/err/ERR209/001/ERR2098401" TargetMode="External"/><Relationship Id="rId1058" Type="http://schemas.openxmlformats.org/officeDocument/2006/relationships/hyperlink" Target="http://ftp.sra.ebi.ac.uk/vol1/fastq/ERR209/001/ERR2098541/ERR2098541_1.fastq.gz;ftp.sra.ebi.ac.uk/vol1/fastq/ERR209/001/ERR2098541/ERR2098541_2.fastq.gz" TargetMode="External"/><Relationship Id="rId1048" Type="http://schemas.openxmlformats.org/officeDocument/2006/relationships/hyperlink" Target="http://ftp.sra.ebi.ac.uk/vol1/ERA990/ERA990582/fastq/BZZ_COOSTB_1_1_HNMC5BCXY.12BA135_clean.fastq.gz;ftp.sra.ebi.ac.uk/vol1/ERA990/ERA990582/fastq/BZZ_COOSTB_1_2_HNMC5BCXY.12BA135_clean.fastq.gz" TargetMode="External"/><Relationship Id="rId1049" Type="http://schemas.openxmlformats.org/officeDocument/2006/relationships/hyperlink" Target="http://ftp.sra.ebi.ac.uk/vol1/err/ERR209/009/ERR2098539" TargetMode="External"/><Relationship Id="rId217" Type="http://schemas.openxmlformats.org/officeDocument/2006/relationships/hyperlink" Target="http://ftp.sra.ebi.ac.uk/vol1/fastq/ERR209/001/ERR2098401/ERR2098401_1.fastq.gz;ftp.sra.ebi.ac.uk/vol1/fastq/ERR209/001/ERR2098401/ERR2098401_2.fastq.gz" TargetMode="External"/><Relationship Id="rId216" Type="http://schemas.openxmlformats.org/officeDocument/2006/relationships/hyperlink" Target="http://ftp.sra.ebi.ac.uk/vol1/err/ERR209/000/ERR2098400" TargetMode="External"/><Relationship Id="rId215" Type="http://schemas.openxmlformats.org/officeDocument/2006/relationships/hyperlink" Target="http://ftp.sra.ebi.ac.uk/vol1/err/ERR209/000/ERR2098400" TargetMode="External"/><Relationship Id="rId699" Type="http://schemas.openxmlformats.org/officeDocument/2006/relationships/hyperlink" Target="http://ftp.sra.ebi.ac.uk/vol1/ERA990/ERA990581/fastq/BZZ_CNOSTA_1_1_HNTHMBCXY.12BA123_clean.fastq.gz;ftp.sra.ebi.ac.uk/vol1/ERA990/ERA990581/fastq/BZZ_CNOSTA_1_2_HNTHMBCXY.12BA123_clean.fastq.gz" TargetMode="External"/><Relationship Id="rId214" Type="http://schemas.openxmlformats.org/officeDocument/2006/relationships/hyperlink" Target="http://ftp.sra.ebi.ac.uk/vol1/ERA990/ERA990579/fastq/CAA_BTOSDA_2_1_HKJHCBBXX.12BA115_clean.fastq.gz;ftp.sra.ebi.ac.uk/vol1/ERA990/ERA990579/fastq/CAA_BTOSDA_2_2_HKJHCBBXX.12BA115_clean.fastq.gz" TargetMode="External"/><Relationship Id="rId698" Type="http://schemas.openxmlformats.org/officeDocument/2006/relationships/hyperlink" Target="http://ftp.sra.ebi.ac.uk/vol1/fastq/ERR209/001/ERR2098481/ERR2098481_1.fastq.gz;ftp.sra.ebi.ac.uk/vol1/fastq/ERR209/001/ERR2098481/ERR2098481_2.fastq.gz" TargetMode="External"/><Relationship Id="rId219" Type="http://schemas.openxmlformats.org/officeDocument/2006/relationships/hyperlink" Target="http://ftp.sra.ebi.ac.uk/vol1/ERA990/ERA990579/fastq/CAA_BUOSDA_6_1_HKJHCBBXX.12BA116_clean.fastq.gz;ftp.sra.ebi.ac.uk/vol1/ERA990/ERA990579/fastq/CAA_BUOSDA_6_2_HKJHCBBXX.12BA116_clean.fastq.gz" TargetMode="External"/><Relationship Id="rId218" Type="http://schemas.openxmlformats.org/officeDocument/2006/relationships/hyperlink" Target="http://ftp.sra.ebi.ac.uk/vol1/fastq/ERR209/001/ERR2098401/ERR2098401_1.fastq.gz;ftp.sra.ebi.ac.uk/vol1/fastq/ERR209/001/ERR2098401/ERR2098401_2.fastq.gz" TargetMode="External"/><Relationship Id="rId693" Type="http://schemas.openxmlformats.org/officeDocument/2006/relationships/hyperlink" Target="http://ftp.sra.ebi.ac.uk/vol1/ERA990/ERA990581/fastq/BZZ_CMOSTA_1_1_HNTHMBCXY.12BA111_clean.fastq.gz;ftp.sra.ebi.ac.uk/vol1/ERA990/ERA990581/fastq/BZZ_CMOSTA_1_2_HNTHMBCXY.12BA111_clean.fastq.gz" TargetMode="External"/><Relationship Id="rId1040" Type="http://schemas.openxmlformats.org/officeDocument/2006/relationships/hyperlink" Target="http://ftp.sra.ebi.ac.uk/vol1/fastq/ERR209/008/ERR2098538/ERR2098538_1.fastq.gz;ftp.sra.ebi.ac.uk/vol1/fastq/ERR209/008/ERR2098538/ERR2098538_2.fastq.gz" TargetMode="External"/><Relationship Id="rId692" Type="http://schemas.openxmlformats.org/officeDocument/2006/relationships/hyperlink" Target="http://ftp.sra.ebi.ac.uk/vol1/fastq/ERR209/000/ERR2098480/ERR2098480_1.fastq.gz;ftp.sra.ebi.ac.uk/vol1/fastq/ERR209/000/ERR2098480/ERR2098480_2.fastq.gz" TargetMode="External"/><Relationship Id="rId1041" Type="http://schemas.openxmlformats.org/officeDocument/2006/relationships/hyperlink" Target="http://ftp.sra.ebi.ac.uk/vol1/ERA990/ERA990582/fastq/BZZ_CNOSTB_1_1_HNMC5BCXY.12BA123_clean.fastq.gz;ftp.sra.ebi.ac.uk/vol1/ERA990/ERA990582/fastq/BZZ_CNOSTB_1_2_HNMC5BCXY.12BA123_clean.fastq.gz" TargetMode="External"/><Relationship Id="rId691" Type="http://schemas.openxmlformats.org/officeDocument/2006/relationships/hyperlink" Target="http://ftp.sra.ebi.ac.uk/vol1/fastq/ERR209/000/ERR2098480/ERR2098480_1.fastq.gz;ftp.sra.ebi.ac.uk/vol1/fastq/ERR209/000/ERR2098480/ERR2098480_2.fastq.gz" TargetMode="External"/><Relationship Id="rId1042" Type="http://schemas.openxmlformats.org/officeDocument/2006/relationships/hyperlink" Target="http://ftp.sra.ebi.ac.uk/vol1/ERA990/ERA990582/fastq/BZZ_CNOSTB_1_1_HNMC5BCXY.12BA123_clean.fastq.gz;ftp.sra.ebi.ac.uk/vol1/ERA990/ERA990582/fastq/BZZ_CNOSTB_1_2_HNMC5BCXY.12BA123_clean.fastq.gz" TargetMode="External"/><Relationship Id="rId690" Type="http://schemas.openxmlformats.org/officeDocument/2006/relationships/hyperlink" Target="http://ftp.sra.ebi.ac.uk/vol1/err/ERR209/009/ERR2098479" TargetMode="External"/><Relationship Id="rId1043" Type="http://schemas.openxmlformats.org/officeDocument/2006/relationships/hyperlink" Target="http://ftp.sra.ebi.ac.uk/vol1/err/ERR209/008/ERR2098538" TargetMode="External"/><Relationship Id="rId213" Type="http://schemas.openxmlformats.org/officeDocument/2006/relationships/hyperlink" Target="http://ftp.sra.ebi.ac.uk/vol1/ERA990/ERA990579/fastq/CAA_BTOSDA_2_1_HKJHCBBXX.12BA115_clean.fastq.gz;ftp.sra.ebi.ac.uk/vol1/ERA990/ERA990579/fastq/CAA_BTOSDA_2_2_HKJHCBBXX.12BA115_clean.fastq.gz" TargetMode="External"/><Relationship Id="rId697" Type="http://schemas.openxmlformats.org/officeDocument/2006/relationships/hyperlink" Target="http://ftp.sra.ebi.ac.uk/vol1/fastq/ERR209/001/ERR2098481/ERR2098481_1.fastq.gz;ftp.sra.ebi.ac.uk/vol1/fastq/ERR209/001/ERR2098481/ERR2098481_2.fastq.gz" TargetMode="External"/><Relationship Id="rId1044" Type="http://schemas.openxmlformats.org/officeDocument/2006/relationships/hyperlink" Target="http://ftp.sra.ebi.ac.uk/vol1/err/ERR209/008/ERR2098538" TargetMode="External"/><Relationship Id="rId212" Type="http://schemas.openxmlformats.org/officeDocument/2006/relationships/hyperlink" Target="http://ftp.sra.ebi.ac.uk/vol1/fastq/ERR209/000/ERR2098400/ERR2098400_1.fastq.gz;ftp.sra.ebi.ac.uk/vol1/fastq/ERR209/000/ERR2098400/ERR2098400_2.fastq.gz" TargetMode="External"/><Relationship Id="rId696" Type="http://schemas.openxmlformats.org/officeDocument/2006/relationships/hyperlink" Target="http://ftp.sra.ebi.ac.uk/vol1/err/ERR209/000/ERR2098480" TargetMode="External"/><Relationship Id="rId1045" Type="http://schemas.openxmlformats.org/officeDocument/2006/relationships/hyperlink" Target="http://ftp.sra.ebi.ac.uk/vol1/fastq/ERR209/009/ERR2098539/ERR2098539_1.fastq.gz;ftp.sra.ebi.ac.uk/vol1/fastq/ERR209/009/ERR2098539/ERR2098539_2.fastq.gz" TargetMode="External"/><Relationship Id="rId211" Type="http://schemas.openxmlformats.org/officeDocument/2006/relationships/hyperlink" Target="http://ftp.sra.ebi.ac.uk/vol1/fastq/ERR209/000/ERR2098400/ERR2098400_1.fastq.gz;ftp.sra.ebi.ac.uk/vol1/fastq/ERR209/000/ERR2098400/ERR2098400_2.fastq.gz" TargetMode="External"/><Relationship Id="rId695" Type="http://schemas.openxmlformats.org/officeDocument/2006/relationships/hyperlink" Target="http://ftp.sra.ebi.ac.uk/vol1/err/ERR209/000/ERR2098480" TargetMode="External"/><Relationship Id="rId1046" Type="http://schemas.openxmlformats.org/officeDocument/2006/relationships/hyperlink" Target="http://ftp.sra.ebi.ac.uk/vol1/fastq/ERR209/009/ERR2098539/ERR2098539_1.fastq.gz;ftp.sra.ebi.ac.uk/vol1/fastq/ERR209/009/ERR2098539/ERR2098539_2.fastq.gz" TargetMode="External"/><Relationship Id="rId210" Type="http://schemas.openxmlformats.org/officeDocument/2006/relationships/hyperlink" Target="http://ftp.sra.ebi.ac.uk/vol1/err/ERR209/009/ERR2098399" TargetMode="External"/><Relationship Id="rId694" Type="http://schemas.openxmlformats.org/officeDocument/2006/relationships/hyperlink" Target="http://ftp.sra.ebi.ac.uk/vol1/ERA990/ERA990581/fastq/BZZ_CMOSTA_1_1_HNTHMBCXY.12BA111_clean.fastq.gz;ftp.sra.ebi.ac.uk/vol1/ERA990/ERA990581/fastq/BZZ_CMOSTA_1_2_HNTHMBCXY.12BA111_clean.fastq.gz" TargetMode="External"/><Relationship Id="rId1047" Type="http://schemas.openxmlformats.org/officeDocument/2006/relationships/hyperlink" Target="http://ftp.sra.ebi.ac.uk/vol1/ERA990/ERA990582/fastq/BZZ_COOSTB_1_1_HNMC5BCXY.12BA135_clean.fastq.gz;ftp.sra.ebi.ac.uk/vol1/ERA990/ERA990582/fastq/BZZ_COOSTB_1_2_HNMC5BCXY.12BA135_clean.fastq.gz" TargetMode="External"/><Relationship Id="rId249" Type="http://schemas.openxmlformats.org/officeDocument/2006/relationships/hyperlink" Target="http://ftp.sra.ebi.ac.uk/vol1/ERA990/ERA990579/fastq/CAA_CDOSDA_6_1_HKJHCBBXX.12BA129_clean.fastq.gz;ftp.sra.ebi.ac.uk/vol1/ERA990/ERA990579/fastq/CAA_CDOSDA_6_2_HKJHCBBXX.12BA129_clean.fastq.gz" TargetMode="External"/><Relationship Id="rId248" Type="http://schemas.openxmlformats.org/officeDocument/2006/relationships/hyperlink" Target="http://ftp.sra.ebi.ac.uk/vol1/fastq/ERR209/006/ERR2098406/ERR2098406_1.fastq.gz;ftp.sra.ebi.ac.uk/vol1/fastq/ERR209/006/ERR2098406/ERR2098406_2.fastq.gz" TargetMode="External"/><Relationship Id="rId247" Type="http://schemas.openxmlformats.org/officeDocument/2006/relationships/hyperlink" Target="http://ftp.sra.ebi.ac.uk/vol1/fastq/ERR209/006/ERR2098406/ERR2098406_1.fastq.gz;ftp.sra.ebi.ac.uk/vol1/fastq/ERR209/006/ERR2098406/ERR2098406_2.fastq.gz" TargetMode="External"/><Relationship Id="rId1070" Type="http://schemas.openxmlformats.org/officeDocument/2006/relationships/hyperlink" Target="http://ftp.sra.ebi.ac.uk/vol1/fastq/ERR209/003/ERR2098543/ERR2098543_1.fastq.gz;ftp.sra.ebi.ac.uk/vol1/fastq/ERR209/003/ERR2098543/ERR2098543_2.fastq.gz" TargetMode="External"/><Relationship Id="rId1071" Type="http://schemas.openxmlformats.org/officeDocument/2006/relationships/hyperlink" Target="http://ftp.sra.ebi.ac.uk/vol1/ERA990/ERA990582/fastq/BZZ_CSOSTB_1_1_HNMC5BCXY.12BA172_clean.fastq.gz;ftp.sra.ebi.ac.uk/vol1/ERA990/ERA990582/fastq/BZZ_CSOSTB_1_2_HNMC5BCXY.12BA172_clean.fastq.gz" TargetMode="External"/><Relationship Id="rId1072" Type="http://schemas.openxmlformats.org/officeDocument/2006/relationships/hyperlink" Target="http://ftp.sra.ebi.ac.uk/vol1/ERA990/ERA990582/fastq/BZZ_CSOSTB_1_1_HNMC5BCXY.12BA172_clean.fastq.gz;ftp.sra.ebi.ac.uk/vol1/ERA990/ERA990582/fastq/BZZ_CSOSTB_1_2_HNMC5BCXY.12BA172_clean.fastq.gz" TargetMode="External"/><Relationship Id="rId242" Type="http://schemas.openxmlformats.org/officeDocument/2006/relationships/hyperlink" Target="http://ftp.sra.ebi.ac.uk/vol1/fastq/ERR209/005/ERR2098405/ERR2098405_1.fastq.gz;ftp.sra.ebi.ac.uk/vol1/fastq/ERR209/005/ERR2098405/ERR2098405_2.fastq.gz" TargetMode="External"/><Relationship Id="rId1073" Type="http://schemas.openxmlformats.org/officeDocument/2006/relationships/hyperlink" Target="http://ftp.sra.ebi.ac.uk/vol1/err/ERR209/003/ERR2098543" TargetMode="External"/><Relationship Id="rId241" Type="http://schemas.openxmlformats.org/officeDocument/2006/relationships/hyperlink" Target="http://ftp.sra.ebi.ac.uk/vol1/fastq/ERR209/005/ERR2098405/ERR2098405_1.fastq.gz;ftp.sra.ebi.ac.uk/vol1/fastq/ERR209/005/ERR2098405/ERR2098405_2.fastq.gz" TargetMode="External"/><Relationship Id="rId1074" Type="http://schemas.openxmlformats.org/officeDocument/2006/relationships/hyperlink" Target="http://ftp.sra.ebi.ac.uk/vol1/err/ERR209/003/ERR2098543" TargetMode="External"/><Relationship Id="rId240" Type="http://schemas.openxmlformats.org/officeDocument/2006/relationships/hyperlink" Target="http://ftp.sra.ebi.ac.uk/vol1/err/ERR209/004/ERR2098404" TargetMode="External"/><Relationship Id="rId1075" Type="http://schemas.openxmlformats.org/officeDocument/2006/relationships/hyperlink" Target="http://ftp.sra.ebi.ac.uk/vol1/fastq/ERR209/004/ERR2098544/ERR2098544_1.fastq.gz;ftp.sra.ebi.ac.uk/vol1/fastq/ERR209/004/ERR2098544/ERR2098544_2.fastq.gz" TargetMode="External"/><Relationship Id="rId1076" Type="http://schemas.openxmlformats.org/officeDocument/2006/relationships/hyperlink" Target="http://ftp.sra.ebi.ac.uk/vol1/fastq/ERR209/004/ERR2098544/ERR2098544_1.fastq.gz;ftp.sra.ebi.ac.uk/vol1/fastq/ERR209/004/ERR2098544/ERR2098544_2.fastq.gz" TargetMode="External"/><Relationship Id="rId246" Type="http://schemas.openxmlformats.org/officeDocument/2006/relationships/hyperlink" Target="http://ftp.sra.ebi.ac.uk/vol1/err/ERR209/005/ERR2098405" TargetMode="External"/><Relationship Id="rId1077" Type="http://schemas.openxmlformats.org/officeDocument/2006/relationships/hyperlink" Target="http://ftp.sra.ebi.ac.uk/vol1/ERA990/ERA990582/fastq/BZZ_CTOSTB_1_1_HNMC5BCXY.12BA137_clean.fastq.gz;ftp.sra.ebi.ac.uk/vol1/ERA990/ERA990582/fastq/BZZ_CTOSTB_1_2_HNMC5BCXY.12BA137_clean.fastq.gz" TargetMode="External"/><Relationship Id="rId245" Type="http://schemas.openxmlformats.org/officeDocument/2006/relationships/hyperlink" Target="http://ftp.sra.ebi.ac.uk/vol1/err/ERR209/005/ERR2098405" TargetMode="External"/><Relationship Id="rId1078" Type="http://schemas.openxmlformats.org/officeDocument/2006/relationships/hyperlink" Target="http://ftp.sra.ebi.ac.uk/vol1/ERA990/ERA990582/fastq/BZZ_CTOSTB_1_1_HNMC5BCXY.12BA137_clean.fastq.gz;ftp.sra.ebi.ac.uk/vol1/ERA990/ERA990582/fastq/BZZ_CTOSTB_1_2_HNMC5BCXY.12BA137_clean.fastq.gz" TargetMode="External"/><Relationship Id="rId244" Type="http://schemas.openxmlformats.org/officeDocument/2006/relationships/hyperlink" Target="http://ftp.sra.ebi.ac.uk/vol1/ERA990/ERA990579/fastq/CAA_CAOSDA_6_1_HKJHCBBXX.12BA202_clean.fastq.gz;ftp.sra.ebi.ac.uk/vol1/ERA990/ERA990579/fastq/CAA_CAOSDA_6_2_HKJHCBBXX.12BA202_clean.fastq.gz" TargetMode="External"/><Relationship Id="rId1079" Type="http://schemas.openxmlformats.org/officeDocument/2006/relationships/hyperlink" Target="http://ftp.sra.ebi.ac.uk/vol1/err/ERR209/004/ERR2098544" TargetMode="External"/><Relationship Id="rId243" Type="http://schemas.openxmlformats.org/officeDocument/2006/relationships/hyperlink" Target="http://ftp.sra.ebi.ac.uk/vol1/ERA990/ERA990579/fastq/CAA_CAOSDA_6_1_HKJHCBBXX.12BA202_clean.fastq.gz;ftp.sra.ebi.ac.uk/vol1/ERA990/ERA990579/fastq/CAA_CAOSDA_6_2_HKJHCBBXX.12BA202_clean.fastq.gz" TargetMode="External"/><Relationship Id="rId239" Type="http://schemas.openxmlformats.org/officeDocument/2006/relationships/hyperlink" Target="http://ftp.sra.ebi.ac.uk/vol1/err/ERR209/004/ERR2098404" TargetMode="External"/><Relationship Id="rId238" Type="http://schemas.openxmlformats.org/officeDocument/2006/relationships/hyperlink" Target="http://ftp.sra.ebi.ac.uk/vol1/ERA990/ERA990579/fastq/CAA_BZOSDA_6_1_HKJHCBBXX.12BA128_clean.fastq.gz;ftp.sra.ebi.ac.uk/vol1/ERA990/ERA990579/fastq/CAA_BZOSDA_6_2_HKJHCBBXX.12BA128_clean.fastq.gz" TargetMode="External"/><Relationship Id="rId237" Type="http://schemas.openxmlformats.org/officeDocument/2006/relationships/hyperlink" Target="http://ftp.sra.ebi.ac.uk/vol1/ERA990/ERA990579/fastq/CAA_BZOSDA_6_1_HKJHCBBXX.12BA128_clean.fastq.gz;ftp.sra.ebi.ac.uk/vol1/ERA990/ERA990579/fastq/CAA_BZOSDA_6_2_HKJHCBBXX.12BA128_clean.fastq.gz" TargetMode="External"/><Relationship Id="rId236" Type="http://schemas.openxmlformats.org/officeDocument/2006/relationships/hyperlink" Target="http://ftp.sra.ebi.ac.uk/vol1/fastq/ERR209/004/ERR2098404/ERR2098404_1.fastq.gz;ftp.sra.ebi.ac.uk/vol1/fastq/ERR209/004/ERR2098404/ERR2098404_2.fastq.gz" TargetMode="External"/><Relationship Id="rId1060" Type="http://schemas.openxmlformats.org/officeDocument/2006/relationships/hyperlink" Target="http://ftp.sra.ebi.ac.uk/vol1/ERA990/ERA990582/fastq/BZZ_CQOSTB_1_1_HNMC5BCXY.12BA100_clean.fastq.gz;ftp.sra.ebi.ac.uk/vol1/ERA990/ERA990582/fastq/BZZ_CQOSTB_1_2_HNMC5BCXY.12BA100_clean.fastq.gz" TargetMode="External"/><Relationship Id="rId1061" Type="http://schemas.openxmlformats.org/officeDocument/2006/relationships/hyperlink" Target="http://ftp.sra.ebi.ac.uk/vol1/err/ERR209/001/ERR2098541" TargetMode="External"/><Relationship Id="rId231" Type="http://schemas.openxmlformats.org/officeDocument/2006/relationships/hyperlink" Target="http://ftp.sra.ebi.ac.uk/vol1/ERA990/ERA990579/fastq/CAA_BYOSDA_6_1_HKJHCBBXX.12BA127_clean.fastq.gz;ftp.sra.ebi.ac.uk/vol1/ERA990/ERA990579/fastq/CAA_BYOSDA_6_2_HKJHCBBXX.12BA127_clean.fastq.gz" TargetMode="External"/><Relationship Id="rId1062" Type="http://schemas.openxmlformats.org/officeDocument/2006/relationships/hyperlink" Target="http://ftp.sra.ebi.ac.uk/vol1/err/ERR209/001/ERR2098541" TargetMode="External"/><Relationship Id="rId230" Type="http://schemas.openxmlformats.org/officeDocument/2006/relationships/hyperlink" Target="http://ftp.sra.ebi.ac.uk/vol1/fastq/ERR209/003/ERR2098403/ERR2098403_1.fastq.gz;ftp.sra.ebi.ac.uk/vol1/fastq/ERR209/003/ERR2098403/ERR2098403_2.fastq.gz" TargetMode="External"/><Relationship Id="rId1063" Type="http://schemas.openxmlformats.org/officeDocument/2006/relationships/hyperlink" Target="http://ftp.sra.ebi.ac.uk/vol1/fastq/ERR209/002/ERR2098542/ERR2098542_1.fastq.gz;ftp.sra.ebi.ac.uk/vol1/fastq/ERR209/002/ERR2098542/ERR2098542_2.fastq.gz" TargetMode="External"/><Relationship Id="rId1064" Type="http://schemas.openxmlformats.org/officeDocument/2006/relationships/hyperlink" Target="http://ftp.sra.ebi.ac.uk/vol1/fastq/ERR209/002/ERR2098542/ERR2098542_1.fastq.gz;ftp.sra.ebi.ac.uk/vol1/fastq/ERR209/002/ERR2098542/ERR2098542_2.fastq.gz" TargetMode="External"/><Relationship Id="rId1065" Type="http://schemas.openxmlformats.org/officeDocument/2006/relationships/hyperlink" Target="http://ftp.sra.ebi.ac.uk/vol1/ERA990/ERA990582/fastq/BZZ_CROSTB_1_1_HNMC5BCXY.12BA112_clean.fastq.gz;ftp.sra.ebi.ac.uk/vol1/ERA990/ERA990582/fastq/BZZ_CROSTB_1_2_HNMC5BCXY.12BA112_clean.fastq.gz" TargetMode="External"/><Relationship Id="rId235" Type="http://schemas.openxmlformats.org/officeDocument/2006/relationships/hyperlink" Target="http://ftp.sra.ebi.ac.uk/vol1/fastq/ERR209/004/ERR2098404/ERR2098404_1.fastq.gz;ftp.sra.ebi.ac.uk/vol1/fastq/ERR209/004/ERR2098404/ERR2098404_2.fastq.gz" TargetMode="External"/><Relationship Id="rId1066" Type="http://schemas.openxmlformats.org/officeDocument/2006/relationships/hyperlink" Target="http://ftp.sra.ebi.ac.uk/vol1/ERA990/ERA990582/fastq/BZZ_CROSTB_1_1_HNMC5BCXY.12BA112_clean.fastq.gz;ftp.sra.ebi.ac.uk/vol1/ERA990/ERA990582/fastq/BZZ_CROSTB_1_2_HNMC5BCXY.12BA112_clean.fastq.gz" TargetMode="External"/><Relationship Id="rId234" Type="http://schemas.openxmlformats.org/officeDocument/2006/relationships/hyperlink" Target="http://ftp.sra.ebi.ac.uk/vol1/err/ERR209/003/ERR2098403" TargetMode="External"/><Relationship Id="rId1067" Type="http://schemas.openxmlformats.org/officeDocument/2006/relationships/hyperlink" Target="http://ftp.sra.ebi.ac.uk/vol1/err/ERR209/002/ERR2098542" TargetMode="External"/><Relationship Id="rId233" Type="http://schemas.openxmlformats.org/officeDocument/2006/relationships/hyperlink" Target="http://ftp.sra.ebi.ac.uk/vol1/err/ERR209/003/ERR2098403" TargetMode="External"/><Relationship Id="rId1068" Type="http://schemas.openxmlformats.org/officeDocument/2006/relationships/hyperlink" Target="http://ftp.sra.ebi.ac.uk/vol1/err/ERR209/002/ERR2098542" TargetMode="External"/><Relationship Id="rId232" Type="http://schemas.openxmlformats.org/officeDocument/2006/relationships/hyperlink" Target="http://ftp.sra.ebi.ac.uk/vol1/ERA990/ERA990579/fastq/CAA_BYOSDA_6_1_HKJHCBBXX.12BA127_clean.fastq.gz;ftp.sra.ebi.ac.uk/vol1/ERA990/ERA990579/fastq/CAA_BYOSDA_6_2_HKJHCBBXX.12BA127_clean.fastq.gz" TargetMode="External"/><Relationship Id="rId1069" Type="http://schemas.openxmlformats.org/officeDocument/2006/relationships/hyperlink" Target="http://ftp.sra.ebi.ac.uk/vol1/fastq/ERR209/003/ERR2098543/ERR2098543_1.fastq.gz;ftp.sra.ebi.ac.uk/vol1/fastq/ERR209/003/ERR2098543/ERR2098543_2.fastq.gz" TargetMode="External"/><Relationship Id="rId1015" Type="http://schemas.openxmlformats.org/officeDocument/2006/relationships/hyperlink" Target="http://ftp.sra.ebi.ac.uk/vol1/fastq/ERR209/004/ERR2098534/ERR2098534_1.fastq.gz;ftp.sra.ebi.ac.uk/vol1/fastq/ERR209/004/ERR2098534/ERR2098534_2.fastq.gz" TargetMode="External"/><Relationship Id="rId1499" Type="http://schemas.openxmlformats.org/officeDocument/2006/relationships/hyperlink" Target="http://ftp.sra.ebi.ac.uk/vol1/err/ERR209/004/ERR2098614" TargetMode="External"/><Relationship Id="rId1016" Type="http://schemas.openxmlformats.org/officeDocument/2006/relationships/hyperlink" Target="http://ftp.sra.ebi.ac.uk/vol1/fastq/ERR209/004/ERR2098534/ERR2098534_1.fastq.gz;ftp.sra.ebi.ac.uk/vol1/fastq/ERR209/004/ERR2098534/ERR2098534_2.fastq.gz" TargetMode="External"/><Relationship Id="rId1017" Type="http://schemas.openxmlformats.org/officeDocument/2006/relationships/hyperlink" Target="http://ftp.sra.ebi.ac.uk/vol1/ERA990/ERA990582/fastq/BZZ_CJOSTB_1_1_HNMC5BCXY.12BA147_clean.fastq.gz;ftp.sra.ebi.ac.uk/vol1/ERA990/ERA990582/fastq/BZZ_CJOSTB_1_2_HNMC5BCXY.12BA147_clean.fastq.gz" TargetMode="External"/><Relationship Id="rId1018" Type="http://schemas.openxmlformats.org/officeDocument/2006/relationships/hyperlink" Target="http://ftp.sra.ebi.ac.uk/vol1/ERA990/ERA990582/fastq/BZZ_CJOSTB_1_1_HNMC5BCXY.12BA147_clean.fastq.gz;ftp.sra.ebi.ac.uk/vol1/ERA990/ERA990582/fastq/BZZ_CJOSTB_1_2_HNMC5BCXY.12BA147_clean.fastq.gz" TargetMode="External"/><Relationship Id="rId1019" Type="http://schemas.openxmlformats.org/officeDocument/2006/relationships/hyperlink" Target="http://ftp.sra.ebi.ac.uk/vol1/err/ERR209/004/ERR2098534" TargetMode="External"/><Relationship Id="rId668" Type="http://schemas.openxmlformats.org/officeDocument/2006/relationships/hyperlink" Target="http://ftp.sra.ebi.ac.uk/vol1/fastq/ERR209/006/ERR2098476/ERR2098476_1.fastq.gz;ftp.sra.ebi.ac.uk/vol1/fastq/ERR209/006/ERR2098476/ERR2098476_2.fastq.gz" TargetMode="External"/><Relationship Id="rId667" Type="http://schemas.openxmlformats.org/officeDocument/2006/relationships/hyperlink" Target="http://ftp.sra.ebi.ac.uk/vol1/fastq/ERR209/006/ERR2098476/ERR2098476_1.fastq.gz;ftp.sra.ebi.ac.uk/vol1/fastq/ERR209/006/ERR2098476/ERR2098476_2.fastq.gz" TargetMode="External"/><Relationship Id="rId666" Type="http://schemas.openxmlformats.org/officeDocument/2006/relationships/hyperlink" Target="http://ftp.sra.ebi.ac.uk/vol1/err/ERR209/005/ERR2098475" TargetMode="External"/><Relationship Id="rId665" Type="http://schemas.openxmlformats.org/officeDocument/2006/relationships/hyperlink" Target="http://ftp.sra.ebi.ac.uk/vol1/err/ERR209/005/ERR2098475" TargetMode="External"/><Relationship Id="rId669" Type="http://schemas.openxmlformats.org/officeDocument/2006/relationships/hyperlink" Target="http://ftp.sra.ebi.ac.uk/vol1/ERA990/ERA990581/fastq/BZZ_CIOSTA_1_1_HNTHMBCXY.12BA099_clean.fastq.gz;ftp.sra.ebi.ac.uk/vol1/ERA990/ERA990581/fastq/BZZ_CIOSTA_1_2_HNTHMBCXY.12BA099_clean.fastq.gz" TargetMode="External"/><Relationship Id="rId1490" Type="http://schemas.openxmlformats.org/officeDocument/2006/relationships/hyperlink" Target="http://ftp.sra.ebi.ac.uk/vol1/fastq/ERR209/003/ERR2098613/ERR2098613_1.fastq.gz;ftp.sra.ebi.ac.uk/vol1/fastq/ERR209/003/ERR2098613/ERR2098613_2.fastq.gz" TargetMode="External"/><Relationship Id="rId660" Type="http://schemas.openxmlformats.org/officeDocument/2006/relationships/hyperlink" Target="http://ftp.sra.ebi.ac.uk/vol1/err/ERR209/004/ERR2098474" TargetMode="External"/><Relationship Id="rId1491" Type="http://schemas.openxmlformats.org/officeDocument/2006/relationships/hyperlink" Target="http://ftp.sra.ebi.ac.uk/vol1/ERA990/ERA990583/fastq/BZZ_DJOSTB_2_1_HNMC5BCXY.12BA126_clean.fastq.gz;ftp.sra.ebi.ac.uk/vol1/ERA990/ERA990583/fastq/BZZ_DJOSTB_2_2_HNMC5BCXY.12BA126_clean.fastq.gz" TargetMode="External"/><Relationship Id="rId1492" Type="http://schemas.openxmlformats.org/officeDocument/2006/relationships/hyperlink" Target="http://ftp.sra.ebi.ac.uk/vol1/ERA990/ERA990583/fastq/BZZ_DJOSTB_2_1_HNMC5BCXY.12BA126_clean.fastq.gz;ftp.sra.ebi.ac.uk/vol1/ERA990/ERA990583/fastq/BZZ_DJOSTB_2_2_HNMC5BCXY.12BA126_clean.fastq.gz" TargetMode="External"/><Relationship Id="rId1493" Type="http://schemas.openxmlformats.org/officeDocument/2006/relationships/hyperlink" Target="http://ftp.sra.ebi.ac.uk/vol1/err/ERR209/003/ERR2098613" TargetMode="External"/><Relationship Id="rId1010" Type="http://schemas.openxmlformats.org/officeDocument/2006/relationships/hyperlink" Target="http://ftp.sra.ebi.ac.uk/vol1/fastq/ERR209/003/ERR2098533/ERR2098533_1.fastq.gz;ftp.sra.ebi.ac.uk/vol1/fastq/ERR209/003/ERR2098533/ERR2098533_2.fastq.gz" TargetMode="External"/><Relationship Id="rId1494" Type="http://schemas.openxmlformats.org/officeDocument/2006/relationships/hyperlink" Target="http://ftp.sra.ebi.ac.uk/vol1/err/ERR209/003/ERR2098613" TargetMode="External"/><Relationship Id="rId664" Type="http://schemas.openxmlformats.org/officeDocument/2006/relationships/hyperlink" Target="http://ftp.sra.ebi.ac.uk/vol1/ERA990/ERA990581/fastq/BZZ_CHOSTA_1_1_HNTHMBCXY.12BA182_clean.fastq.gz;ftp.sra.ebi.ac.uk/vol1/ERA990/ERA990581/fastq/BZZ_CHOSTA_1_2_HNTHMBCXY.12BA182_clean.fastq.gz" TargetMode="External"/><Relationship Id="rId1011" Type="http://schemas.openxmlformats.org/officeDocument/2006/relationships/hyperlink" Target="http://ftp.sra.ebi.ac.uk/vol1/ERA990/ERA990582/fastq/BZZ_CIOSTB_1_1_HNMC5BCXY.12BA099_clean.fastq.gz;ftp.sra.ebi.ac.uk/vol1/ERA990/ERA990582/fastq/BZZ_CIOSTB_1_2_HNMC5BCXY.12BA099_clean.fastq.gz" TargetMode="External"/><Relationship Id="rId1495" Type="http://schemas.openxmlformats.org/officeDocument/2006/relationships/hyperlink" Target="http://ftp.sra.ebi.ac.uk/vol1/fastq/ERR209/004/ERR2098614/ERR2098614_1.fastq.gz;ftp.sra.ebi.ac.uk/vol1/fastq/ERR209/004/ERR2098614/ERR2098614_2.fastq.gz" TargetMode="External"/><Relationship Id="rId663" Type="http://schemas.openxmlformats.org/officeDocument/2006/relationships/hyperlink" Target="http://ftp.sra.ebi.ac.uk/vol1/ERA990/ERA990581/fastq/BZZ_CHOSTA_1_1_HNTHMBCXY.12BA182_clean.fastq.gz;ftp.sra.ebi.ac.uk/vol1/ERA990/ERA990581/fastq/BZZ_CHOSTA_1_2_HNTHMBCXY.12BA182_clean.fastq.gz" TargetMode="External"/><Relationship Id="rId1012" Type="http://schemas.openxmlformats.org/officeDocument/2006/relationships/hyperlink" Target="http://ftp.sra.ebi.ac.uk/vol1/ERA990/ERA990582/fastq/BZZ_CIOSTB_1_1_HNMC5BCXY.12BA099_clean.fastq.gz;ftp.sra.ebi.ac.uk/vol1/ERA990/ERA990582/fastq/BZZ_CIOSTB_1_2_HNMC5BCXY.12BA099_clean.fastq.gz" TargetMode="External"/><Relationship Id="rId1496" Type="http://schemas.openxmlformats.org/officeDocument/2006/relationships/hyperlink" Target="http://ftp.sra.ebi.ac.uk/vol1/fastq/ERR209/004/ERR2098614/ERR2098614_1.fastq.gz;ftp.sra.ebi.ac.uk/vol1/fastq/ERR209/004/ERR2098614/ERR2098614_2.fastq.gz" TargetMode="External"/><Relationship Id="rId662" Type="http://schemas.openxmlformats.org/officeDocument/2006/relationships/hyperlink" Target="http://ftp.sra.ebi.ac.uk/vol1/fastq/ERR209/005/ERR2098475/ERR2098475_1.fastq.gz;ftp.sra.ebi.ac.uk/vol1/fastq/ERR209/005/ERR2098475/ERR2098475_2.fastq.gz" TargetMode="External"/><Relationship Id="rId1013" Type="http://schemas.openxmlformats.org/officeDocument/2006/relationships/hyperlink" Target="http://ftp.sra.ebi.ac.uk/vol1/err/ERR209/003/ERR2098533" TargetMode="External"/><Relationship Id="rId1497" Type="http://schemas.openxmlformats.org/officeDocument/2006/relationships/hyperlink" Target="http://ftp.sra.ebi.ac.uk/vol1/ERA990/ERA990583/fastq/CAN_AABAOSTB_2_1_HNMC5BCXY.12BA162_clean.fastq.gz;ftp.sra.ebi.ac.uk/vol1/ERA990/ERA990583/fastq/CAN_AABAOSTB_2_2_HNMC5BCXY.12BA162_clean.fastq.gz" TargetMode="External"/><Relationship Id="rId661" Type="http://schemas.openxmlformats.org/officeDocument/2006/relationships/hyperlink" Target="http://ftp.sra.ebi.ac.uk/vol1/fastq/ERR209/005/ERR2098475/ERR2098475_1.fastq.gz;ftp.sra.ebi.ac.uk/vol1/fastq/ERR209/005/ERR2098475/ERR2098475_2.fastq.gz" TargetMode="External"/><Relationship Id="rId1014" Type="http://schemas.openxmlformats.org/officeDocument/2006/relationships/hyperlink" Target="http://ftp.sra.ebi.ac.uk/vol1/err/ERR209/003/ERR2098533" TargetMode="External"/><Relationship Id="rId1498" Type="http://schemas.openxmlformats.org/officeDocument/2006/relationships/hyperlink" Target="http://ftp.sra.ebi.ac.uk/vol1/ERA990/ERA990583/fastq/CAN_AABAOSTB_2_1_HNMC5BCXY.12BA162_clean.fastq.gz;ftp.sra.ebi.ac.uk/vol1/ERA990/ERA990583/fastq/CAN_AABAOSTB_2_2_HNMC5BCXY.12BA162_clean.fastq.gz" TargetMode="External"/><Relationship Id="rId1004" Type="http://schemas.openxmlformats.org/officeDocument/2006/relationships/hyperlink" Target="http://ftp.sra.ebi.ac.uk/vol1/fastq/ERR209/002/ERR2098532/ERR2098532_1.fastq.gz;ftp.sra.ebi.ac.uk/vol1/fastq/ERR209/002/ERR2098532/ERR2098532_2.fastq.gz" TargetMode="External"/><Relationship Id="rId1488" Type="http://schemas.openxmlformats.org/officeDocument/2006/relationships/hyperlink" Target="http://ftp.sra.ebi.ac.uk/vol1/err/ERR209/002/ERR2098612" TargetMode="External"/><Relationship Id="rId1005" Type="http://schemas.openxmlformats.org/officeDocument/2006/relationships/hyperlink" Target="http://ftp.sra.ebi.ac.uk/vol1/ERA990/ERA990582/fastq/BZZ_CHOSTB_1_1_HNMC5BCXY.12BA182_clean.fastq.gz;ftp.sra.ebi.ac.uk/vol1/ERA990/ERA990582/fastq/BZZ_CHOSTB_1_2_HNMC5BCXY.12BA182_clean.fastq.gz" TargetMode="External"/><Relationship Id="rId1489" Type="http://schemas.openxmlformats.org/officeDocument/2006/relationships/hyperlink" Target="http://ftp.sra.ebi.ac.uk/vol1/fastq/ERR209/003/ERR2098613/ERR2098613_1.fastq.gz;ftp.sra.ebi.ac.uk/vol1/fastq/ERR209/003/ERR2098613/ERR2098613_2.fastq.gz" TargetMode="External"/><Relationship Id="rId1006" Type="http://schemas.openxmlformats.org/officeDocument/2006/relationships/hyperlink" Target="http://ftp.sra.ebi.ac.uk/vol1/ERA990/ERA990582/fastq/BZZ_CHOSTB_1_1_HNMC5BCXY.12BA182_clean.fastq.gz;ftp.sra.ebi.ac.uk/vol1/ERA990/ERA990582/fastq/BZZ_CHOSTB_1_2_HNMC5BCXY.12BA182_clean.fastq.gz" TargetMode="External"/><Relationship Id="rId1007" Type="http://schemas.openxmlformats.org/officeDocument/2006/relationships/hyperlink" Target="http://ftp.sra.ebi.ac.uk/vol1/err/ERR209/002/ERR2098532" TargetMode="External"/><Relationship Id="rId1008" Type="http://schemas.openxmlformats.org/officeDocument/2006/relationships/hyperlink" Target="http://ftp.sra.ebi.ac.uk/vol1/err/ERR209/002/ERR2098532" TargetMode="External"/><Relationship Id="rId1009" Type="http://schemas.openxmlformats.org/officeDocument/2006/relationships/hyperlink" Target="http://ftp.sra.ebi.ac.uk/vol1/fastq/ERR209/003/ERR2098533/ERR2098533_1.fastq.gz;ftp.sra.ebi.ac.uk/vol1/fastq/ERR209/003/ERR2098533/ERR2098533_2.fastq.gz" TargetMode="External"/><Relationship Id="rId657" Type="http://schemas.openxmlformats.org/officeDocument/2006/relationships/hyperlink" Target="http://ftp.sra.ebi.ac.uk/vol1/ERA990/ERA990581/fastq/BZZ_CGOSTA_1_1_HNTHMBCXY.12BA170_clean.fastq.gz;ftp.sra.ebi.ac.uk/vol1/ERA990/ERA990581/fastq/BZZ_CGOSTA_1_2_HNTHMBCXY.12BA170_clean.fastq.gz" TargetMode="External"/><Relationship Id="rId656" Type="http://schemas.openxmlformats.org/officeDocument/2006/relationships/hyperlink" Target="http://ftp.sra.ebi.ac.uk/vol1/fastq/ERR209/004/ERR2098474/ERR2098474_1.fastq.gz;ftp.sra.ebi.ac.uk/vol1/fastq/ERR209/004/ERR2098474/ERR2098474_2.fastq.gz" TargetMode="External"/><Relationship Id="rId655" Type="http://schemas.openxmlformats.org/officeDocument/2006/relationships/hyperlink" Target="http://ftp.sra.ebi.ac.uk/vol1/fastq/ERR209/004/ERR2098474/ERR2098474_1.fastq.gz;ftp.sra.ebi.ac.uk/vol1/fastq/ERR209/004/ERR2098474/ERR2098474_2.fastq.gz" TargetMode="External"/><Relationship Id="rId654" Type="http://schemas.openxmlformats.org/officeDocument/2006/relationships/hyperlink" Target="http://ftp.sra.ebi.ac.uk/vol1/err/ERR209/003/ERR2098473" TargetMode="External"/><Relationship Id="rId659" Type="http://schemas.openxmlformats.org/officeDocument/2006/relationships/hyperlink" Target="http://ftp.sra.ebi.ac.uk/vol1/err/ERR209/004/ERR2098474" TargetMode="External"/><Relationship Id="rId658" Type="http://schemas.openxmlformats.org/officeDocument/2006/relationships/hyperlink" Target="http://ftp.sra.ebi.ac.uk/vol1/ERA990/ERA990581/fastq/BZZ_CGOSTA_1_1_HNTHMBCXY.12BA170_clean.fastq.gz;ftp.sra.ebi.ac.uk/vol1/ERA990/ERA990581/fastq/BZZ_CGOSTA_1_2_HNTHMBCXY.12BA170_clean.fastq.gz" TargetMode="External"/><Relationship Id="rId1480" Type="http://schemas.openxmlformats.org/officeDocument/2006/relationships/hyperlink" Target="http://ftp.sra.ebi.ac.uk/vol1/ERA990/ERA990583/fastq/BZZ_DHOSTB_2_1_HNMC5BCXY.12BA101_clean.fastq.gz;ftp.sra.ebi.ac.uk/vol1/ERA990/ERA990583/fastq/BZZ_DHOSTB_2_2_HNMC5BCXY.12BA101_clean.fastq.gz" TargetMode="External"/><Relationship Id="rId1481" Type="http://schemas.openxmlformats.org/officeDocument/2006/relationships/hyperlink" Target="http://ftp.sra.ebi.ac.uk/vol1/err/ERR209/001/ERR2098611" TargetMode="External"/><Relationship Id="rId1482" Type="http://schemas.openxmlformats.org/officeDocument/2006/relationships/hyperlink" Target="http://ftp.sra.ebi.ac.uk/vol1/err/ERR209/001/ERR2098611" TargetMode="External"/><Relationship Id="rId1483" Type="http://schemas.openxmlformats.org/officeDocument/2006/relationships/hyperlink" Target="http://ftp.sra.ebi.ac.uk/vol1/fastq/ERR209/002/ERR2098612/ERR2098612_1.fastq.gz;ftp.sra.ebi.ac.uk/vol1/fastq/ERR209/002/ERR2098612/ERR2098612_2.fastq.gz" TargetMode="External"/><Relationship Id="rId653" Type="http://schemas.openxmlformats.org/officeDocument/2006/relationships/hyperlink" Target="http://ftp.sra.ebi.ac.uk/vol1/err/ERR209/003/ERR2098473" TargetMode="External"/><Relationship Id="rId1000" Type="http://schemas.openxmlformats.org/officeDocument/2006/relationships/hyperlink" Target="http://ftp.sra.ebi.ac.uk/vol1/ERA990/ERA990582/fastq/BZZ_CGOSTB_1_1_HNMC5BCXY.12BA170_clean.fastq.gz;ftp.sra.ebi.ac.uk/vol1/ERA990/ERA990582/fastq/BZZ_CGOSTB_1_2_HNMC5BCXY.12BA170_clean.fastq.gz" TargetMode="External"/><Relationship Id="rId1484" Type="http://schemas.openxmlformats.org/officeDocument/2006/relationships/hyperlink" Target="http://ftp.sra.ebi.ac.uk/vol1/fastq/ERR209/002/ERR2098612/ERR2098612_1.fastq.gz;ftp.sra.ebi.ac.uk/vol1/fastq/ERR209/002/ERR2098612/ERR2098612_2.fastq.gz" TargetMode="External"/><Relationship Id="rId652" Type="http://schemas.openxmlformats.org/officeDocument/2006/relationships/hyperlink" Target="http://ftp.sra.ebi.ac.uk/vol1/ERA990/ERA990581/fastq/BZZ_CFOSTA_1_1_HNTHMBCXY.12BA185_clean.fastq.gz;ftp.sra.ebi.ac.uk/vol1/ERA990/ERA990581/fastq/BZZ_CFOSTA_1_2_HNTHMBCXY.12BA185_clean.fastq.gz" TargetMode="External"/><Relationship Id="rId1001" Type="http://schemas.openxmlformats.org/officeDocument/2006/relationships/hyperlink" Target="http://ftp.sra.ebi.ac.uk/vol1/err/ERR209/001/ERR2098531" TargetMode="External"/><Relationship Id="rId1485" Type="http://schemas.openxmlformats.org/officeDocument/2006/relationships/hyperlink" Target="http://ftp.sra.ebi.ac.uk/vol1/ERA990/ERA990583/fastq/BZZ_DIOSTB_2_1_HNMC5BCXY.12BA138_clean.fastq.gz;ftp.sra.ebi.ac.uk/vol1/ERA990/ERA990583/fastq/BZZ_DIOSTB_2_2_HNMC5BCXY.12BA138_clean.fastq.gz" TargetMode="External"/><Relationship Id="rId651" Type="http://schemas.openxmlformats.org/officeDocument/2006/relationships/hyperlink" Target="http://ftp.sra.ebi.ac.uk/vol1/ERA990/ERA990581/fastq/BZZ_CFOSTA_1_1_HNTHMBCXY.12BA185_clean.fastq.gz;ftp.sra.ebi.ac.uk/vol1/ERA990/ERA990581/fastq/BZZ_CFOSTA_1_2_HNTHMBCXY.12BA185_clean.fastq.gz" TargetMode="External"/><Relationship Id="rId1002" Type="http://schemas.openxmlformats.org/officeDocument/2006/relationships/hyperlink" Target="http://ftp.sra.ebi.ac.uk/vol1/err/ERR209/001/ERR2098531" TargetMode="External"/><Relationship Id="rId1486" Type="http://schemas.openxmlformats.org/officeDocument/2006/relationships/hyperlink" Target="http://ftp.sra.ebi.ac.uk/vol1/ERA990/ERA990583/fastq/BZZ_DIOSTB_2_1_HNMC5BCXY.12BA138_clean.fastq.gz;ftp.sra.ebi.ac.uk/vol1/ERA990/ERA990583/fastq/BZZ_DIOSTB_2_2_HNMC5BCXY.12BA138_clean.fastq.gz" TargetMode="External"/><Relationship Id="rId650" Type="http://schemas.openxmlformats.org/officeDocument/2006/relationships/hyperlink" Target="http://ftp.sra.ebi.ac.uk/vol1/fastq/ERR209/003/ERR2098473/ERR2098473_1.fastq.gz;ftp.sra.ebi.ac.uk/vol1/fastq/ERR209/003/ERR2098473/ERR2098473_2.fastq.gz" TargetMode="External"/><Relationship Id="rId1003" Type="http://schemas.openxmlformats.org/officeDocument/2006/relationships/hyperlink" Target="http://ftp.sra.ebi.ac.uk/vol1/fastq/ERR209/002/ERR2098532/ERR2098532_1.fastq.gz;ftp.sra.ebi.ac.uk/vol1/fastq/ERR209/002/ERR2098532/ERR2098532_2.fastq.gz" TargetMode="External"/><Relationship Id="rId1487" Type="http://schemas.openxmlformats.org/officeDocument/2006/relationships/hyperlink" Target="http://ftp.sra.ebi.ac.uk/vol1/err/ERR209/002/ERR2098612" TargetMode="External"/><Relationship Id="rId1037" Type="http://schemas.openxmlformats.org/officeDocument/2006/relationships/hyperlink" Target="http://ftp.sra.ebi.ac.uk/vol1/err/ERR209/007/ERR2098537" TargetMode="External"/><Relationship Id="rId1038" Type="http://schemas.openxmlformats.org/officeDocument/2006/relationships/hyperlink" Target="http://ftp.sra.ebi.ac.uk/vol1/err/ERR209/007/ERR2098537" TargetMode="External"/><Relationship Id="rId1039" Type="http://schemas.openxmlformats.org/officeDocument/2006/relationships/hyperlink" Target="http://ftp.sra.ebi.ac.uk/vol1/fastq/ERR209/008/ERR2098538/ERR2098538_1.fastq.gz;ftp.sra.ebi.ac.uk/vol1/fastq/ERR209/008/ERR2098538/ERR2098538_2.fastq.gz" TargetMode="External"/><Relationship Id="rId206" Type="http://schemas.openxmlformats.org/officeDocument/2006/relationships/hyperlink" Target="http://ftp.sra.ebi.ac.uk/vol1/fastq/ERR209/009/ERR2098399/ERR2098399_1.fastq.gz;ftp.sra.ebi.ac.uk/vol1/fastq/ERR209/009/ERR2098399/ERR2098399_2.fastq.gz" TargetMode="External"/><Relationship Id="rId205" Type="http://schemas.openxmlformats.org/officeDocument/2006/relationships/hyperlink" Target="http://ftp.sra.ebi.ac.uk/vol1/fastq/ERR209/009/ERR2098399/ERR2098399_1.fastq.gz;ftp.sra.ebi.ac.uk/vol1/fastq/ERR209/009/ERR2098399/ERR2098399_2.fastq.gz" TargetMode="External"/><Relationship Id="rId689" Type="http://schemas.openxmlformats.org/officeDocument/2006/relationships/hyperlink" Target="http://ftp.sra.ebi.ac.uk/vol1/err/ERR209/009/ERR2098479" TargetMode="External"/><Relationship Id="rId204" Type="http://schemas.openxmlformats.org/officeDocument/2006/relationships/hyperlink" Target="http://ftp.sra.ebi.ac.uk/vol1/err/ERR209/008/ERR2098398" TargetMode="External"/><Relationship Id="rId688" Type="http://schemas.openxmlformats.org/officeDocument/2006/relationships/hyperlink" Target="http://ftp.sra.ebi.ac.uk/vol1/ERA990/ERA990581/fastq/BZZ_CLOSTA_1_1_HNTHMBCXY.12BA171_clean.fastq.gz;ftp.sra.ebi.ac.uk/vol1/ERA990/ERA990581/fastq/BZZ_CLOSTA_1_2_HNTHMBCXY.12BA171_clean.fastq.gz" TargetMode="External"/><Relationship Id="rId203" Type="http://schemas.openxmlformats.org/officeDocument/2006/relationships/hyperlink" Target="http://ftp.sra.ebi.ac.uk/vol1/err/ERR209/008/ERR2098398" TargetMode="External"/><Relationship Id="rId687" Type="http://schemas.openxmlformats.org/officeDocument/2006/relationships/hyperlink" Target="http://ftp.sra.ebi.ac.uk/vol1/ERA990/ERA990581/fastq/BZZ_CLOSTA_1_1_HNTHMBCXY.12BA171_clean.fastq.gz;ftp.sra.ebi.ac.uk/vol1/ERA990/ERA990581/fastq/BZZ_CLOSTA_1_2_HNTHMBCXY.12BA171_clean.fastq.gz" TargetMode="External"/><Relationship Id="rId209" Type="http://schemas.openxmlformats.org/officeDocument/2006/relationships/hyperlink" Target="http://ftp.sra.ebi.ac.uk/vol1/err/ERR209/009/ERR2098399" TargetMode="External"/><Relationship Id="rId208" Type="http://schemas.openxmlformats.org/officeDocument/2006/relationships/hyperlink" Target="http://ftp.sra.ebi.ac.uk/vol1/ERA990/ERA990579/fastq/CAA_BSOSDA_2_1_HKJHCBBXX.12BA114_clean.fastq.gz;ftp.sra.ebi.ac.uk/vol1/ERA990/ERA990579/fastq/CAA_BSOSDA_2_2_HKJHCBBXX.12BA114_clean.fastq.gz" TargetMode="External"/><Relationship Id="rId207" Type="http://schemas.openxmlformats.org/officeDocument/2006/relationships/hyperlink" Target="http://ftp.sra.ebi.ac.uk/vol1/ERA990/ERA990579/fastq/CAA_BSOSDA_2_1_HKJHCBBXX.12BA114_clean.fastq.gz;ftp.sra.ebi.ac.uk/vol1/ERA990/ERA990579/fastq/CAA_BSOSDA_2_2_HKJHCBBXX.12BA114_clean.fastq.gz" TargetMode="External"/><Relationship Id="rId682" Type="http://schemas.openxmlformats.org/officeDocument/2006/relationships/hyperlink" Target="http://ftp.sra.ebi.ac.uk/vol1/ERA990/ERA990581/fastq/BZZ_CKOSTA_1_1_HNTHMBCXY.12BA159_clean.fastq.gz;ftp.sra.ebi.ac.uk/vol1/ERA990/ERA990581/fastq/BZZ_CKOSTA_1_2_HNTHMBCXY.12BA159_clean.fastq.gz" TargetMode="External"/><Relationship Id="rId681" Type="http://schemas.openxmlformats.org/officeDocument/2006/relationships/hyperlink" Target="http://ftp.sra.ebi.ac.uk/vol1/ERA990/ERA990581/fastq/BZZ_CKOSTA_1_1_HNTHMBCXY.12BA159_clean.fastq.gz;ftp.sra.ebi.ac.uk/vol1/ERA990/ERA990581/fastq/BZZ_CKOSTA_1_2_HNTHMBCXY.12BA159_clean.fastq.gz" TargetMode="External"/><Relationship Id="rId1030" Type="http://schemas.openxmlformats.org/officeDocument/2006/relationships/hyperlink" Target="http://ftp.sra.ebi.ac.uk/vol1/ERA990/ERA990582/fastq/BZZ_CLOSTB_1_1_HNMC5BCXY.12BA171_clean.fastq.gz;ftp.sra.ebi.ac.uk/vol1/ERA990/ERA990582/fastq/BZZ_CLOSTB_1_2_HNMC5BCXY.12BA171_clean.fastq.gz" TargetMode="External"/><Relationship Id="rId680" Type="http://schemas.openxmlformats.org/officeDocument/2006/relationships/hyperlink" Target="http://ftp.sra.ebi.ac.uk/vol1/fastq/ERR209/008/ERR2098478/ERR2098478_1.fastq.gz;ftp.sra.ebi.ac.uk/vol1/fastq/ERR209/008/ERR2098478/ERR2098478_2.fastq.gz" TargetMode="External"/><Relationship Id="rId1031" Type="http://schemas.openxmlformats.org/officeDocument/2006/relationships/hyperlink" Target="http://ftp.sra.ebi.ac.uk/vol1/err/ERR209/006/ERR2098536" TargetMode="External"/><Relationship Id="rId1032" Type="http://schemas.openxmlformats.org/officeDocument/2006/relationships/hyperlink" Target="http://ftp.sra.ebi.ac.uk/vol1/err/ERR209/006/ERR2098536" TargetMode="External"/><Relationship Id="rId202" Type="http://schemas.openxmlformats.org/officeDocument/2006/relationships/hyperlink" Target="http://ftp.sra.ebi.ac.uk/vol1/ERA990/ERA990579/fastq/CAA_BROSDA_2_1_HKJHCBBXX.12BA125_clean.fastq.gz;ftp.sra.ebi.ac.uk/vol1/ERA990/ERA990579/fastq/CAA_BROSDA_2_2_HKJHCBBXX.12BA125_clean.fastq.gz" TargetMode="External"/><Relationship Id="rId686" Type="http://schemas.openxmlformats.org/officeDocument/2006/relationships/hyperlink" Target="http://ftp.sra.ebi.ac.uk/vol1/fastq/ERR209/009/ERR2098479/ERR2098479_1.fastq.gz;ftp.sra.ebi.ac.uk/vol1/fastq/ERR209/009/ERR2098479/ERR2098479_2.fastq.gz" TargetMode="External"/><Relationship Id="rId1033" Type="http://schemas.openxmlformats.org/officeDocument/2006/relationships/hyperlink" Target="http://ftp.sra.ebi.ac.uk/vol1/fastq/ERR209/007/ERR2098537/ERR2098537_1.fastq.gz;ftp.sra.ebi.ac.uk/vol1/fastq/ERR209/007/ERR2098537/ERR2098537_2.fastq.gz" TargetMode="External"/><Relationship Id="rId201" Type="http://schemas.openxmlformats.org/officeDocument/2006/relationships/hyperlink" Target="http://ftp.sra.ebi.ac.uk/vol1/ERA990/ERA990579/fastq/CAA_BROSDA_2_1_HKJHCBBXX.12BA125_clean.fastq.gz;ftp.sra.ebi.ac.uk/vol1/ERA990/ERA990579/fastq/CAA_BROSDA_2_2_HKJHCBBXX.12BA125_clean.fastq.gz" TargetMode="External"/><Relationship Id="rId685" Type="http://schemas.openxmlformats.org/officeDocument/2006/relationships/hyperlink" Target="http://ftp.sra.ebi.ac.uk/vol1/fastq/ERR209/009/ERR2098479/ERR2098479_1.fastq.gz;ftp.sra.ebi.ac.uk/vol1/fastq/ERR209/009/ERR2098479/ERR2098479_2.fastq.gz" TargetMode="External"/><Relationship Id="rId1034" Type="http://schemas.openxmlformats.org/officeDocument/2006/relationships/hyperlink" Target="http://ftp.sra.ebi.ac.uk/vol1/fastq/ERR209/007/ERR2098537/ERR2098537_1.fastq.gz;ftp.sra.ebi.ac.uk/vol1/fastq/ERR209/007/ERR2098537/ERR2098537_2.fastq.gz" TargetMode="External"/><Relationship Id="rId200" Type="http://schemas.openxmlformats.org/officeDocument/2006/relationships/hyperlink" Target="http://ftp.sra.ebi.ac.uk/vol1/fastq/ERR209/008/ERR2098398/ERR2098398_1.fastq.gz;ftp.sra.ebi.ac.uk/vol1/fastq/ERR209/008/ERR2098398/ERR2098398_2.fastq.gz" TargetMode="External"/><Relationship Id="rId684" Type="http://schemas.openxmlformats.org/officeDocument/2006/relationships/hyperlink" Target="http://ftp.sra.ebi.ac.uk/vol1/err/ERR209/008/ERR2098478" TargetMode="External"/><Relationship Id="rId1035" Type="http://schemas.openxmlformats.org/officeDocument/2006/relationships/hyperlink" Target="http://ftp.sra.ebi.ac.uk/vol1/ERA990/ERA990582/fastq/BZZ_CMOSTB_1_1_HNMC5BCXY.12BA111_clean.fastq.gz;ftp.sra.ebi.ac.uk/vol1/ERA990/ERA990582/fastq/BZZ_CMOSTB_1_2_HNMC5BCXY.12BA111_clean.fastq.gz" TargetMode="External"/><Relationship Id="rId683" Type="http://schemas.openxmlformats.org/officeDocument/2006/relationships/hyperlink" Target="http://ftp.sra.ebi.ac.uk/vol1/err/ERR209/008/ERR2098478" TargetMode="External"/><Relationship Id="rId1036" Type="http://schemas.openxmlformats.org/officeDocument/2006/relationships/hyperlink" Target="http://ftp.sra.ebi.ac.uk/vol1/ERA990/ERA990582/fastq/BZZ_CMOSTB_1_1_HNMC5BCXY.12BA111_clean.fastq.gz;ftp.sra.ebi.ac.uk/vol1/ERA990/ERA990582/fastq/BZZ_CMOSTB_1_2_HNMC5BCXY.12BA111_clean.fastq.gz" TargetMode="External"/><Relationship Id="rId1026" Type="http://schemas.openxmlformats.org/officeDocument/2006/relationships/hyperlink" Target="http://ftp.sra.ebi.ac.uk/vol1/err/ERR209/005/ERR2098535" TargetMode="External"/><Relationship Id="rId1027" Type="http://schemas.openxmlformats.org/officeDocument/2006/relationships/hyperlink" Target="http://ftp.sra.ebi.ac.uk/vol1/fastq/ERR209/006/ERR2098536/ERR2098536_1.fastq.gz;ftp.sra.ebi.ac.uk/vol1/fastq/ERR209/006/ERR2098536/ERR2098536_2.fastq.gz" TargetMode="External"/><Relationship Id="rId1028" Type="http://schemas.openxmlformats.org/officeDocument/2006/relationships/hyperlink" Target="http://ftp.sra.ebi.ac.uk/vol1/fastq/ERR209/006/ERR2098536/ERR2098536_1.fastq.gz;ftp.sra.ebi.ac.uk/vol1/fastq/ERR209/006/ERR2098536/ERR2098536_2.fastq.gz" TargetMode="External"/><Relationship Id="rId1029" Type="http://schemas.openxmlformats.org/officeDocument/2006/relationships/hyperlink" Target="http://ftp.sra.ebi.ac.uk/vol1/ERA990/ERA990582/fastq/BZZ_CLOSTB_1_1_HNMC5BCXY.12BA171_clean.fastq.gz;ftp.sra.ebi.ac.uk/vol1/ERA990/ERA990582/fastq/BZZ_CLOSTB_1_2_HNMC5BCXY.12BA171_clean.fastq.gz" TargetMode="External"/><Relationship Id="rId679" Type="http://schemas.openxmlformats.org/officeDocument/2006/relationships/hyperlink" Target="http://ftp.sra.ebi.ac.uk/vol1/fastq/ERR209/008/ERR2098478/ERR2098478_1.fastq.gz;ftp.sra.ebi.ac.uk/vol1/fastq/ERR209/008/ERR2098478/ERR2098478_2.fastq.gz" TargetMode="External"/><Relationship Id="rId678" Type="http://schemas.openxmlformats.org/officeDocument/2006/relationships/hyperlink" Target="http://ftp.sra.ebi.ac.uk/vol1/err/ERR209/007/ERR2098477" TargetMode="External"/><Relationship Id="rId677" Type="http://schemas.openxmlformats.org/officeDocument/2006/relationships/hyperlink" Target="http://ftp.sra.ebi.ac.uk/vol1/err/ERR209/007/ERR2098477" TargetMode="External"/><Relationship Id="rId676" Type="http://schemas.openxmlformats.org/officeDocument/2006/relationships/hyperlink" Target="http://ftp.sra.ebi.ac.uk/vol1/ERA990/ERA990581/fastq/BZZ_CJOSTA_1_1_HNTHMBCXY.12BA147_clean.fastq.gz;ftp.sra.ebi.ac.uk/vol1/ERA990/ERA990581/fastq/BZZ_CJOSTA_1_2_HNTHMBCXY.12BA147_clean.fastq.gz" TargetMode="External"/><Relationship Id="rId671" Type="http://schemas.openxmlformats.org/officeDocument/2006/relationships/hyperlink" Target="http://ftp.sra.ebi.ac.uk/vol1/err/ERR209/006/ERR2098476" TargetMode="External"/><Relationship Id="rId670" Type="http://schemas.openxmlformats.org/officeDocument/2006/relationships/hyperlink" Target="http://ftp.sra.ebi.ac.uk/vol1/ERA990/ERA990581/fastq/BZZ_CIOSTA_1_1_HNTHMBCXY.12BA099_clean.fastq.gz;ftp.sra.ebi.ac.uk/vol1/ERA990/ERA990581/fastq/BZZ_CIOSTA_1_2_HNTHMBCXY.12BA099_clean.fastq.gz" TargetMode="External"/><Relationship Id="rId1020" Type="http://schemas.openxmlformats.org/officeDocument/2006/relationships/hyperlink" Target="http://ftp.sra.ebi.ac.uk/vol1/err/ERR209/004/ERR2098534" TargetMode="External"/><Relationship Id="rId1021" Type="http://schemas.openxmlformats.org/officeDocument/2006/relationships/hyperlink" Target="http://ftp.sra.ebi.ac.uk/vol1/fastq/ERR209/005/ERR2098535/ERR2098535_1.fastq.gz;ftp.sra.ebi.ac.uk/vol1/fastq/ERR209/005/ERR2098535/ERR2098535_2.fastq.gz" TargetMode="External"/><Relationship Id="rId675" Type="http://schemas.openxmlformats.org/officeDocument/2006/relationships/hyperlink" Target="http://ftp.sra.ebi.ac.uk/vol1/ERA990/ERA990581/fastq/BZZ_CJOSTA_1_1_HNTHMBCXY.12BA147_clean.fastq.gz;ftp.sra.ebi.ac.uk/vol1/ERA990/ERA990581/fastq/BZZ_CJOSTA_1_2_HNTHMBCXY.12BA147_clean.fastq.gz" TargetMode="External"/><Relationship Id="rId1022" Type="http://schemas.openxmlformats.org/officeDocument/2006/relationships/hyperlink" Target="http://ftp.sra.ebi.ac.uk/vol1/fastq/ERR209/005/ERR2098535/ERR2098535_1.fastq.gz;ftp.sra.ebi.ac.uk/vol1/fastq/ERR209/005/ERR2098535/ERR2098535_2.fastq.gz" TargetMode="External"/><Relationship Id="rId674" Type="http://schemas.openxmlformats.org/officeDocument/2006/relationships/hyperlink" Target="http://ftp.sra.ebi.ac.uk/vol1/fastq/ERR209/007/ERR2098477/ERR2098477_1.fastq.gz;ftp.sra.ebi.ac.uk/vol1/fastq/ERR209/007/ERR2098477/ERR2098477_2.fastq.gz" TargetMode="External"/><Relationship Id="rId1023" Type="http://schemas.openxmlformats.org/officeDocument/2006/relationships/hyperlink" Target="http://ftp.sra.ebi.ac.uk/vol1/ERA990/ERA990582/fastq/BZZ_CKOSTB_1_1_HNMC5BCXY.12BA159_clean.fastq.gz;ftp.sra.ebi.ac.uk/vol1/ERA990/ERA990582/fastq/BZZ_CKOSTB_1_2_HNMC5BCXY.12BA159_clean.fastq.gz" TargetMode="External"/><Relationship Id="rId673" Type="http://schemas.openxmlformats.org/officeDocument/2006/relationships/hyperlink" Target="http://ftp.sra.ebi.ac.uk/vol1/fastq/ERR209/007/ERR2098477/ERR2098477_1.fastq.gz;ftp.sra.ebi.ac.uk/vol1/fastq/ERR209/007/ERR2098477/ERR2098477_2.fastq.gz" TargetMode="External"/><Relationship Id="rId1024" Type="http://schemas.openxmlformats.org/officeDocument/2006/relationships/hyperlink" Target="http://ftp.sra.ebi.ac.uk/vol1/ERA990/ERA990582/fastq/BZZ_CKOSTB_1_1_HNMC5BCXY.12BA159_clean.fastq.gz;ftp.sra.ebi.ac.uk/vol1/ERA990/ERA990582/fastq/BZZ_CKOSTB_1_2_HNMC5BCXY.12BA159_clean.fastq.gz" TargetMode="External"/><Relationship Id="rId672" Type="http://schemas.openxmlformats.org/officeDocument/2006/relationships/hyperlink" Target="http://ftp.sra.ebi.ac.uk/vol1/err/ERR209/006/ERR2098476" TargetMode="External"/><Relationship Id="rId1025" Type="http://schemas.openxmlformats.org/officeDocument/2006/relationships/hyperlink" Target="http://ftp.sra.ebi.ac.uk/vol1/err/ERR209/005/ERR2098535" TargetMode="External"/><Relationship Id="rId190" Type="http://schemas.openxmlformats.org/officeDocument/2006/relationships/hyperlink" Target="http://ftp.sra.ebi.ac.uk/vol1/ERA990/ERA990579/fastq/CAA_BNOSDA_2_1_HKJHCBBXX.12BA201_clean.fastq.gz;ftp.sra.ebi.ac.uk/vol1/ERA990/ERA990579/fastq/CAA_BNOSDA_2_2_HKJHCBBXX.12BA201_clean.fastq.gz" TargetMode="External"/><Relationship Id="rId194" Type="http://schemas.openxmlformats.org/officeDocument/2006/relationships/hyperlink" Target="http://ftp.sra.ebi.ac.uk/vol1/fastq/ERR209/007/ERR2098397/ERR2098397_1.fastq.gz;ftp.sra.ebi.ac.uk/vol1/fastq/ERR209/007/ERR2098397/ERR2098397_2.fastq.gz" TargetMode="External"/><Relationship Id="rId193" Type="http://schemas.openxmlformats.org/officeDocument/2006/relationships/hyperlink" Target="http://ftp.sra.ebi.ac.uk/vol1/fastq/ERR209/007/ERR2098397/ERR2098397_1.fastq.gz;ftp.sra.ebi.ac.uk/vol1/fastq/ERR209/007/ERR2098397/ERR2098397_2.fastq.gz" TargetMode="External"/><Relationship Id="rId192" Type="http://schemas.openxmlformats.org/officeDocument/2006/relationships/hyperlink" Target="http://ftp.sra.ebi.ac.uk/vol1/err/ERR209/006/ERR2098396" TargetMode="External"/><Relationship Id="rId191" Type="http://schemas.openxmlformats.org/officeDocument/2006/relationships/hyperlink" Target="http://ftp.sra.ebi.ac.uk/vol1/err/ERR209/006/ERR2098396" TargetMode="External"/><Relationship Id="rId187" Type="http://schemas.openxmlformats.org/officeDocument/2006/relationships/hyperlink" Target="http://ftp.sra.ebi.ac.uk/vol1/fastq/ERR209/006/ERR2098396/ERR2098396_1.fastq.gz;ftp.sra.ebi.ac.uk/vol1/fastq/ERR209/006/ERR2098396/ERR2098396_2.fastq.gz" TargetMode="External"/><Relationship Id="rId186" Type="http://schemas.openxmlformats.org/officeDocument/2006/relationships/hyperlink" Target="http://ftp.sra.ebi.ac.uk/vol1/err/ERR209/005/ERR2098395" TargetMode="External"/><Relationship Id="rId185" Type="http://schemas.openxmlformats.org/officeDocument/2006/relationships/hyperlink" Target="http://ftp.sra.ebi.ac.uk/vol1/err/ERR209/005/ERR2098395" TargetMode="External"/><Relationship Id="rId184" Type="http://schemas.openxmlformats.org/officeDocument/2006/relationships/hyperlink" Target="http://ftp.sra.ebi.ac.uk/vol1/ERA990/ERA990579/fastq/CAA_BMOSDA_2_1_HKJHCBBXX.12BA109_clean.fastq.gz;ftp.sra.ebi.ac.uk/vol1/ERA990/ERA990579/fastq/CAA_BMOSDA_2_2_HKJHCBBXX.12BA109_clean.fastq.gz" TargetMode="External"/><Relationship Id="rId189" Type="http://schemas.openxmlformats.org/officeDocument/2006/relationships/hyperlink" Target="http://ftp.sra.ebi.ac.uk/vol1/ERA990/ERA990579/fastq/CAA_BNOSDA_2_1_HKJHCBBXX.12BA201_clean.fastq.gz;ftp.sra.ebi.ac.uk/vol1/ERA990/ERA990579/fastq/CAA_BNOSDA_2_2_HKJHCBBXX.12BA201_clean.fastq.gz" TargetMode="External"/><Relationship Id="rId188" Type="http://schemas.openxmlformats.org/officeDocument/2006/relationships/hyperlink" Target="http://ftp.sra.ebi.ac.uk/vol1/fastq/ERR209/006/ERR2098396/ERR2098396_1.fastq.gz;ftp.sra.ebi.ac.uk/vol1/fastq/ERR209/006/ERR2098396/ERR2098396_2.fastq.gz" TargetMode="External"/><Relationship Id="rId183" Type="http://schemas.openxmlformats.org/officeDocument/2006/relationships/hyperlink" Target="http://ftp.sra.ebi.ac.uk/vol1/ERA990/ERA990579/fastq/CAA_BMOSDA_2_1_HKJHCBBXX.12BA109_clean.fastq.gz;ftp.sra.ebi.ac.uk/vol1/ERA990/ERA990579/fastq/CAA_BMOSDA_2_2_HKJHCBBXX.12BA109_clean.fastq.gz" TargetMode="External"/><Relationship Id="rId182" Type="http://schemas.openxmlformats.org/officeDocument/2006/relationships/hyperlink" Target="http://ftp.sra.ebi.ac.uk/vol1/fastq/ERR209/005/ERR2098395/ERR2098395_1.fastq.gz;ftp.sra.ebi.ac.uk/vol1/fastq/ERR209/005/ERR2098395/ERR2098395_2.fastq.gz" TargetMode="External"/><Relationship Id="rId181" Type="http://schemas.openxmlformats.org/officeDocument/2006/relationships/hyperlink" Target="http://ftp.sra.ebi.ac.uk/vol1/fastq/ERR209/005/ERR2098395/ERR2098395_1.fastq.gz;ftp.sra.ebi.ac.uk/vol1/fastq/ERR209/005/ERR2098395/ERR2098395_2.fastq.gz" TargetMode="External"/><Relationship Id="rId180" Type="http://schemas.openxmlformats.org/officeDocument/2006/relationships/hyperlink" Target="http://ftp.sra.ebi.ac.uk/vol1/err/ERR209/004/ERR2098394" TargetMode="External"/><Relationship Id="rId176" Type="http://schemas.openxmlformats.org/officeDocument/2006/relationships/hyperlink" Target="http://ftp.sra.ebi.ac.uk/vol1/fastq/ERR209/004/ERR2098394/ERR2098394_1.fastq.gz;ftp.sra.ebi.ac.uk/vol1/fastq/ERR209/004/ERR2098394/ERR2098394_2.fastq.gz" TargetMode="External"/><Relationship Id="rId175" Type="http://schemas.openxmlformats.org/officeDocument/2006/relationships/hyperlink" Target="http://ftp.sra.ebi.ac.uk/vol1/fastq/ERR209/004/ERR2098394/ERR2098394_1.fastq.gz;ftp.sra.ebi.ac.uk/vol1/fastq/ERR209/004/ERR2098394/ERR2098394_2.fastq.gz" TargetMode="External"/><Relationship Id="rId174" Type="http://schemas.openxmlformats.org/officeDocument/2006/relationships/hyperlink" Target="http://ftp.sra.ebi.ac.uk/vol1/err/ERR209/003/ERR2098393" TargetMode="External"/><Relationship Id="rId173" Type="http://schemas.openxmlformats.org/officeDocument/2006/relationships/hyperlink" Target="http://ftp.sra.ebi.ac.uk/vol1/err/ERR209/003/ERR2098393" TargetMode="External"/><Relationship Id="rId179" Type="http://schemas.openxmlformats.org/officeDocument/2006/relationships/hyperlink" Target="http://ftp.sra.ebi.ac.uk/vol1/err/ERR209/004/ERR2098394" TargetMode="External"/><Relationship Id="rId178" Type="http://schemas.openxmlformats.org/officeDocument/2006/relationships/hyperlink" Target="http://ftp.sra.ebi.ac.uk/vol1/ERA990/ERA990579/fastq/CAA_BLOSDA_5_1_HKJHCBBXX.12BA108_clean.fastq.gz;ftp.sra.ebi.ac.uk/vol1/ERA990/ERA990579/fastq/CAA_BLOSDA_5_2_HKJHCBBXX.12BA108_clean.fastq.gz" TargetMode="External"/><Relationship Id="rId177" Type="http://schemas.openxmlformats.org/officeDocument/2006/relationships/hyperlink" Target="http://ftp.sra.ebi.ac.uk/vol1/ERA990/ERA990579/fastq/CAA_BLOSDA_5_1_HKJHCBBXX.12BA108_clean.fastq.gz;ftp.sra.ebi.ac.uk/vol1/ERA990/ERA990579/fastq/CAA_BLOSDA_5_2_HKJHCBBXX.12BA108_clean.fastq.gz" TargetMode="External"/><Relationship Id="rId198" Type="http://schemas.openxmlformats.org/officeDocument/2006/relationships/hyperlink" Target="http://ftp.sra.ebi.ac.uk/vol1/err/ERR209/007/ERR2098397" TargetMode="External"/><Relationship Id="rId197" Type="http://schemas.openxmlformats.org/officeDocument/2006/relationships/hyperlink" Target="http://ftp.sra.ebi.ac.uk/vol1/err/ERR209/007/ERR2098397" TargetMode="External"/><Relationship Id="rId196" Type="http://schemas.openxmlformats.org/officeDocument/2006/relationships/hyperlink" Target="http://ftp.sra.ebi.ac.uk/vol1/ERA990/ERA990579/fastq/CAA_BOOSDA_2_1_HKJHCBBXX.12BA124_clean.fastq.gz;ftp.sra.ebi.ac.uk/vol1/ERA990/ERA990579/fastq/CAA_BOOSDA_2_2_HKJHCBBXX.12BA124_clean.fastq.gz" TargetMode="External"/><Relationship Id="rId195" Type="http://schemas.openxmlformats.org/officeDocument/2006/relationships/hyperlink" Target="http://ftp.sra.ebi.ac.uk/vol1/ERA990/ERA990579/fastq/CAA_BOOSDA_2_1_HKJHCBBXX.12BA124_clean.fastq.gz;ftp.sra.ebi.ac.uk/vol1/ERA990/ERA990579/fastq/CAA_BOOSDA_2_2_HKJHCBBXX.12BA124_clean.fastq.gz" TargetMode="External"/><Relationship Id="rId199" Type="http://schemas.openxmlformats.org/officeDocument/2006/relationships/hyperlink" Target="http://ftp.sra.ebi.ac.uk/vol1/fastq/ERR209/008/ERR2098398/ERR2098398_1.fastq.gz;ftp.sra.ebi.ac.uk/vol1/fastq/ERR209/008/ERR2098398/ERR2098398_2.fastq.gz" TargetMode="External"/><Relationship Id="rId150" Type="http://schemas.openxmlformats.org/officeDocument/2006/relationships/hyperlink" Target="http://ftp.sra.ebi.ac.uk/vol1/err/ERR209/009/ERR2098389" TargetMode="External"/><Relationship Id="rId149" Type="http://schemas.openxmlformats.org/officeDocument/2006/relationships/hyperlink" Target="http://ftp.sra.ebi.ac.uk/vol1/err/ERR209/009/ERR2098389" TargetMode="External"/><Relationship Id="rId148" Type="http://schemas.openxmlformats.org/officeDocument/2006/relationships/hyperlink" Target="http://ftp.sra.ebi.ac.uk/vol1/ERA990/ERA990579/fastq/CAA_BGOSDA_5_1_HKJHCBBXX.12BA112_clean.fastq.gz;ftp.sra.ebi.ac.uk/vol1/ERA990/ERA990579/fastq/CAA_BGOSDA_5_2_HKJHCBBXX.12BA112_clean.fastq.gz" TargetMode="External"/><Relationship Id="rId1090" Type="http://schemas.openxmlformats.org/officeDocument/2006/relationships/hyperlink" Target="http://ftp.sra.ebi.ac.uk/vol1/ERA990/ERA990582/fastq/BZZ_CVOSTB_1_1_HNMC5BCXY.12BA113_clean.fastq.gz;ftp.sra.ebi.ac.uk/vol1/ERA990/ERA990582/fastq/BZZ_CVOSTB_1_2_HNMC5BCXY.12BA113_clean.fastq.gz" TargetMode="External"/><Relationship Id="rId1091" Type="http://schemas.openxmlformats.org/officeDocument/2006/relationships/hyperlink" Target="http://ftp.sra.ebi.ac.uk/vol1/err/ERR209/006/ERR2098546" TargetMode="External"/><Relationship Id="rId1092" Type="http://schemas.openxmlformats.org/officeDocument/2006/relationships/hyperlink" Target="http://ftp.sra.ebi.ac.uk/vol1/err/ERR209/006/ERR2098546" TargetMode="External"/><Relationship Id="rId1093" Type="http://schemas.openxmlformats.org/officeDocument/2006/relationships/hyperlink" Target="http://ftp.sra.ebi.ac.uk/vol1/fastq/ERR209/007/ERR2098547/ERR2098547_1.fastq.gz;ftp.sra.ebi.ac.uk/vol1/fastq/ERR209/007/ERR2098547/ERR2098547_2.fastq.gz" TargetMode="External"/><Relationship Id="rId1094" Type="http://schemas.openxmlformats.org/officeDocument/2006/relationships/hyperlink" Target="http://ftp.sra.ebi.ac.uk/vol1/fastq/ERR209/007/ERR2098547/ERR2098547_1.fastq.gz;ftp.sra.ebi.ac.uk/vol1/fastq/ERR209/007/ERR2098547/ERR2098547_2.fastq.gz" TargetMode="External"/><Relationship Id="rId143" Type="http://schemas.openxmlformats.org/officeDocument/2006/relationships/hyperlink" Target="http://ftp.sra.ebi.ac.uk/vol1/err/ERR209/008/ERR2098388" TargetMode="External"/><Relationship Id="rId1095" Type="http://schemas.openxmlformats.org/officeDocument/2006/relationships/hyperlink" Target="http://ftp.sra.ebi.ac.uk/vol1/ERA990/ERA990582/fastq/BZZ_CWOSTB_1_1_HNMC5BCXY.12BA149_clean.fastq.gz;ftp.sra.ebi.ac.uk/vol1/ERA990/ERA990582/fastq/BZZ_CWOSTB_1_2_HNMC5BCXY.12BA149_clean.fastq.gz" TargetMode="External"/><Relationship Id="rId142" Type="http://schemas.openxmlformats.org/officeDocument/2006/relationships/hyperlink" Target="http://ftp.sra.ebi.ac.uk/vol1/ERA990/ERA990579/fastq/CAA_BFOSDA_8_1_HKJHCBBXX.12BA200_clean.fastq.gz;ftp.sra.ebi.ac.uk/vol1/ERA990/ERA990579/fastq/CAA_BFOSDA_8_2_HKJHCBBXX.12BA200_clean.fastq.gz" TargetMode="External"/><Relationship Id="rId1096" Type="http://schemas.openxmlformats.org/officeDocument/2006/relationships/hyperlink" Target="http://ftp.sra.ebi.ac.uk/vol1/ERA990/ERA990582/fastq/BZZ_CWOSTB_1_1_HNMC5BCXY.12BA149_clean.fastq.gz;ftp.sra.ebi.ac.uk/vol1/ERA990/ERA990582/fastq/BZZ_CWOSTB_1_2_HNMC5BCXY.12BA149_clean.fastq.gz" TargetMode="External"/><Relationship Id="rId141" Type="http://schemas.openxmlformats.org/officeDocument/2006/relationships/hyperlink" Target="http://ftp.sra.ebi.ac.uk/vol1/ERA990/ERA990579/fastq/CAA_BFOSDA_8_1_HKJHCBBXX.12BA200_clean.fastq.gz;ftp.sra.ebi.ac.uk/vol1/ERA990/ERA990579/fastq/CAA_BFOSDA_8_2_HKJHCBBXX.12BA200_clean.fastq.gz" TargetMode="External"/><Relationship Id="rId1097" Type="http://schemas.openxmlformats.org/officeDocument/2006/relationships/hyperlink" Target="http://ftp.sra.ebi.ac.uk/vol1/err/ERR209/007/ERR2098547" TargetMode="External"/><Relationship Id="rId140" Type="http://schemas.openxmlformats.org/officeDocument/2006/relationships/hyperlink" Target="http://ftp.sra.ebi.ac.uk/vol1/fastq/ERR209/008/ERR2098388/ERR2098388_1.fastq.gz;ftp.sra.ebi.ac.uk/vol1/fastq/ERR209/008/ERR2098388/ERR2098388_2.fastq.gz" TargetMode="External"/><Relationship Id="rId1098" Type="http://schemas.openxmlformats.org/officeDocument/2006/relationships/hyperlink" Target="http://ftp.sra.ebi.ac.uk/vol1/err/ERR209/007/ERR2098547" TargetMode="External"/><Relationship Id="rId147" Type="http://schemas.openxmlformats.org/officeDocument/2006/relationships/hyperlink" Target="http://ftp.sra.ebi.ac.uk/vol1/ERA990/ERA990579/fastq/CAA_BGOSDA_5_1_HKJHCBBXX.12BA112_clean.fastq.gz;ftp.sra.ebi.ac.uk/vol1/ERA990/ERA990579/fastq/CAA_BGOSDA_5_2_HKJHCBBXX.12BA112_clean.fastq.gz" TargetMode="External"/><Relationship Id="rId1099" Type="http://schemas.openxmlformats.org/officeDocument/2006/relationships/hyperlink" Target="http://ftp.sra.ebi.ac.uk/vol1/fastq/ERR209/008/ERR2098548/ERR2098548_1.fastq.gz;ftp.sra.ebi.ac.uk/vol1/fastq/ERR209/008/ERR2098548/ERR2098548_2.fastq.gz" TargetMode="External"/><Relationship Id="rId146" Type="http://schemas.openxmlformats.org/officeDocument/2006/relationships/hyperlink" Target="http://ftp.sra.ebi.ac.uk/vol1/fastq/ERR209/009/ERR2098389/ERR2098389_1.fastq.gz;ftp.sra.ebi.ac.uk/vol1/fastq/ERR209/009/ERR2098389/ERR2098389_2.fastq.gz" TargetMode="External"/><Relationship Id="rId145" Type="http://schemas.openxmlformats.org/officeDocument/2006/relationships/hyperlink" Target="http://ftp.sra.ebi.ac.uk/vol1/fastq/ERR209/009/ERR2098389/ERR2098389_1.fastq.gz;ftp.sra.ebi.ac.uk/vol1/fastq/ERR209/009/ERR2098389/ERR2098389_2.fastq.gz" TargetMode="External"/><Relationship Id="rId144" Type="http://schemas.openxmlformats.org/officeDocument/2006/relationships/hyperlink" Target="http://ftp.sra.ebi.ac.uk/vol1/err/ERR209/008/ERR2098388" TargetMode="External"/><Relationship Id="rId139" Type="http://schemas.openxmlformats.org/officeDocument/2006/relationships/hyperlink" Target="http://ftp.sra.ebi.ac.uk/vol1/fastq/ERR209/008/ERR2098388/ERR2098388_1.fastq.gz;ftp.sra.ebi.ac.uk/vol1/fastq/ERR209/008/ERR2098388/ERR2098388_2.fastq.gz" TargetMode="External"/><Relationship Id="rId138" Type="http://schemas.openxmlformats.org/officeDocument/2006/relationships/hyperlink" Target="http://ftp.sra.ebi.ac.uk/vol1/err/ERR209/007/ERR2098387" TargetMode="External"/><Relationship Id="rId137" Type="http://schemas.openxmlformats.org/officeDocument/2006/relationships/hyperlink" Target="http://ftp.sra.ebi.ac.uk/vol1/err/ERR209/007/ERR2098387" TargetMode="External"/><Relationship Id="rId1080" Type="http://schemas.openxmlformats.org/officeDocument/2006/relationships/hyperlink" Target="http://ftp.sra.ebi.ac.uk/vol1/err/ERR209/004/ERR2098544" TargetMode="External"/><Relationship Id="rId1081" Type="http://schemas.openxmlformats.org/officeDocument/2006/relationships/hyperlink" Target="http://ftp.sra.ebi.ac.uk/vol1/fastq/ERR209/005/ERR2098545/ERR2098545_1.fastq.gz;ftp.sra.ebi.ac.uk/vol1/fastq/ERR209/005/ERR2098545/ERR2098545_2.fastq.gz" TargetMode="External"/><Relationship Id="rId1082" Type="http://schemas.openxmlformats.org/officeDocument/2006/relationships/hyperlink" Target="http://ftp.sra.ebi.ac.uk/vol1/fastq/ERR209/005/ERR2098545/ERR2098545_1.fastq.gz;ftp.sra.ebi.ac.uk/vol1/fastq/ERR209/005/ERR2098545/ERR2098545_2.fastq.gz" TargetMode="External"/><Relationship Id="rId1083" Type="http://schemas.openxmlformats.org/officeDocument/2006/relationships/hyperlink" Target="http://ftp.sra.ebi.ac.uk/vol1/ERA990/ERA990582/fastq/BZZ_CUOSTB_1_1_HNMC5BCXY.12BA125_clean.fastq.gz;ftp.sra.ebi.ac.uk/vol1/ERA990/ERA990582/fastq/BZZ_CUOSTB_1_2_HNMC5BCXY.12BA125_clean.fastq.gz" TargetMode="External"/><Relationship Id="rId132" Type="http://schemas.openxmlformats.org/officeDocument/2006/relationships/hyperlink" Target="http://ftp.sra.ebi.ac.uk/vol1/err/ERR209/006/ERR2098386" TargetMode="External"/><Relationship Id="rId1084" Type="http://schemas.openxmlformats.org/officeDocument/2006/relationships/hyperlink" Target="http://ftp.sra.ebi.ac.uk/vol1/ERA990/ERA990582/fastq/BZZ_CUOSTB_1_1_HNMC5BCXY.12BA125_clean.fastq.gz;ftp.sra.ebi.ac.uk/vol1/ERA990/ERA990582/fastq/BZZ_CUOSTB_1_2_HNMC5BCXY.12BA125_clean.fastq.gz" TargetMode="External"/><Relationship Id="rId131" Type="http://schemas.openxmlformats.org/officeDocument/2006/relationships/hyperlink" Target="http://ftp.sra.ebi.ac.uk/vol1/err/ERR209/006/ERR2098386" TargetMode="External"/><Relationship Id="rId1085" Type="http://schemas.openxmlformats.org/officeDocument/2006/relationships/hyperlink" Target="http://ftp.sra.ebi.ac.uk/vol1/err/ERR209/005/ERR2098545" TargetMode="External"/><Relationship Id="rId130" Type="http://schemas.openxmlformats.org/officeDocument/2006/relationships/hyperlink" Target="http://ftp.sra.ebi.ac.uk/vol1/ERA990/ERA990579/fastq/CAA_BDOSDA_8_1_HKJHCBBXX.12BA120_clean.fastq.gz;ftp.sra.ebi.ac.uk/vol1/ERA990/ERA990579/fastq/CAA_BDOSDA_8_2_HKJHCBBXX.12BA120_clean.fastq.gz" TargetMode="External"/><Relationship Id="rId1086" Type="http://schemas.openxmlformats.org/officeDocument/2006/relationships/hyperlink" Target="http://ftp.sra.ebi.ac.uk/vol1/err/ERR209/005/ERR2098545" TargetMode="External"/><Relationship Id="rId1087" Type="http://schemas.openxmlformats.org/officeDocument/2006/relationships/hyperlink" Target="http://ftp.sra.ebi.ac.uk/vol1/fastq/ERR209/006/ERR2098546/ERR2098546_1.fastq.gz;ftp.sra.ebi.ac.uk/vol1/fastq/ERR209/006/ERR2098546/ERR2098546_2.fastq.gz" TargetMode="External"/><Relationship Id="rId136" Type="http://schemas.openxmlformats.org/officeDocument/2006/relationships/hyperlink" Target="http://ftp.sra.ebi.ac.uk/vol1/ERA990/ERA990579/fastq/CAA_BEOSDA_8_1_HKJHCBBXX.12BA107_clean.fastq.gz;ftp.sra.ebi.ac.uk/vol1/ERA990/ERA990579/fastq/CAA_BEOSDA_8_2_HKJHCBBXX.12BA107_clean.fastq.gz" TargetMode="External"/><Relationship Id="rId1088" Type="http://schemas.openxmlformats.org/officeDocument/2006/relationships/hyperlink" Target="http://ftp.sra.ebi.ac.uk/vol1/fastq/ERR209/006/ERR2098546/ERR2098546_1.fastq.gz;ftp.sra.ebi.ac.uk/vol1/fastq/ERR209/006/ERR2098546/ERR2098546_2.fastq.gz" TargetMode="External"/><Relationship Id="rId135" Type="http://schemas.openxmlformats.org/officeDocument/2006/relationships/hyperlink" Target="http://ftp.sra.ebi.ac.uk/vol1/ERA990/ERA990579/fastq/CAA_BEOSDA_8_1_HKJHCBBXX.12BA107_clean.fastq.gz;ftp.sra.ebi.ac.uk/vol1/ERA990/ERA990579/fastq/CAA_BEOSDA_8_2_HKJHCBBXX.12BA107_clean.fastq.gz" TargetMode="External"/><Relationship Id="rId1089" Type="http://schemas.openxmlformats.org/officeDocument/2006/relationships/hyperlink" Target="http://ftp.sra.ebi.ac.uk/vol1/ERA990/ERA990582/fastq/BZZ_CVOSTB_1_1_HNMC5BCXY.12BA113_clean.fastq.gz;ftp.sra.ebi.ac.uk/vol1/ERA990/ERA990582/fastq/BZZ_CVOSTB_1_2_HNMC5BCXY.12BA113_clean.fastq.gz" TargetMode="External"/><Relationship Id="rId134" Type="http://schemas.openxmlformats.org/officeDocument/2006/relationships/hyperlink" Target="http://ftp.sra.ebi.ac.uk/vol1/fastq/ERR209/007/ERR2098387/ERR2098387_1.fastq.gz;ftp.sra.ebi.ac.uk/vol1/fastq/ERR209/007/ERR2098387/ERR2098387_2.fastq.gz" TargetMode="External"/><Relationship Id="rId133" Type="http://schemas.openxmlformats.org/officeDocument/2006/relationships/hyperlink" Target="http://ftp.sra.ebi.ac.uk/vol1/fastq/ERR209/007/ERR2098387/ERR2098387_1.fastq.gz;ftp.sra.ebi.ac.uk/vol1/fastq/ERR209/007/ERR2098387/ERR2098387_2.fastq.gz" TargetMode="External"/><Relationship Id="rId172" Type="http://schemas.openxmlformats.org/officeDocument/2006/relationships/hyperlink" Target="http://ftp.sra.ebi.ac.uk/vol1/ERA990/ERA990579/fastq/CAA_BKOSDA_5_1_HKJHCBBXX.12BA123_clean.fastq.gz;ftp.sra.ebi.ac.uk/vol1/ERA990/ERA990579/fastq/CAA_BKOSDA_5_2_HKJHCBBXX.12BA123_clean.fastq.gz" TargetMode="External"/><Relationship Id="rId171" Type="http://schemas.openxmlformats.org/officeDocument/2006/relationships/hyperlink" Target="http://ftp.sra.ebi.ac.uk/vol1/ERA990/ERA990579/fastq/CAA_BKOSDA_5_1_HKJHCBBXX.12BA123_clean.fastq.gz;ftp.sra.ebi.ac.uk/vol1/ERA990/ERA990579/fastq/CAA_BKOSDA_5_2_HKJHCBBXX.12BA123_clean.fastq.gz" TargetMode="External"/><Relationship Id="rId170" Type="http://schemas.openxmlformats.org/officeDocument/2006/relationships/hyperlink" Target="http://ftp.sra.ebi.ac.uk/vol1/fastq/ERR209/003/ERR2098393/ERR2098393_1.fastq.gz;ftp.sra.ebi.ac.uk/vol1/fastq/ERR209/003/ERR2098393/ERR2098393_2.fastq.gz" TargetMode="External"/><Relationship Id="rId165" Type="http://schemas.openxmlformats.org/officeDocument/2006/relationships/hyperlink" Target="http://ftp.sra.ebi.ac.uk/vol1/ERA990/ERA990579/fastq/CAA_BJOSDA_5_1_HKJHCBBXX.12BA122_clean.fastq.gz;ftp.sra.ebi.ac.uk/vol1/ERA990/ERA990579/fastq/CAA_BJOSDA_5_2_HKJHCBBXX.12BA122_clean.fastq.gz" TargetMode="External"/><Relationship Id="rId164" Type="http://schemas.openxmlformats.org/officeDocument/2006/relationships/hyperlink" Target="http://ftp.sra.ebi.ac.uk/vol1/fastq/ERR209/002/ERR2098392/ERR2098392_1.fastq.gz;ftp.sra.ebi.ac.uk/vol1/fastq/ERR209/002/ERR2098392/ERR2098392_2.fastq.gz" TargetMode="External"/><Relationship Id="rId163" Type="http://schemas.openxmlformats.org/officeDocument/2006/relationships/hyperlink" Target="http://ftp.sra.ebi.ac.uk/vol1/fastq/ERR209/002/ERR2098392/ERR2098392_1.fastq.gz;ftp.sra.ebi.ac.uk/vol1/fastq/ERR209/002/ERR2098392/ERR2098392_2.fastq.gz" TargetMode="External"/><Relationship Id="rId162" Type="http://schemas.openxmlformats.org/officeDocument/2006/relationships/hyperlink" Target="http://ftp.sra.ebi.ac.uk/vol1/err/ERR209/001/ERR2098391" TargetMode="External"/><Relationship Id="rId169" Type="http://schemas.openxmlformats.org/officeDocument/2006/relationships/hyperlink" Target="http://ftp.sra.ebi.ac.uk/vol1/fastq/ERR209/003/ERR2098393/ERR2098393_1.fastq.gz;ftp.sra.ebi.ac.uk/vol1/fastq/ERR209/003/ERR2098393/ERR2098393_2.fastq.gz" TargetMode="External"/><Relationship Id="rId168" Type="http://schemas.openxmlformats.org/officeDocument/2006/relationships/hyperlink" Target="http://ftp.sra.ebi.ac.uk/vol1/err/ERR209/002/ERR2098392" TargetMode="External"/><Relationship Id="rId167" Type="http://schemas.openxmlformats.org/officeDocument/2006/relationships/hyperlink" Target="http://ftp.sra.ebi.ac.uk/vol1/err/ERR209/002/ERR2098392" TargetMode="External"/><Relationship Id="rId166" Type="http://schemas.openxmlformats.org/officeDocument/2006/relationships/hyperlink" Target="http://ftp.sra.ebi.ac.uk/vol1/ERA990/ERA990579/fastq/CAA_BJOSDA_5_1_HKJHCBBXX.12BA122_clean.fastq.gz;ftp.sra.ebi.ac.uk/vol1/ERA990/ERA990579/fastq/CAA_BJOSDA_5_2_HKJHCBBXX.12BA122_clean.fastq.gz" TargetMode="External"/><Relationship Id="rId161" Type="http://schemas.openxmlformats.org/officeDocument/2006/relationships/hyperlink" Target="http://ftp.sra.ebi.ac.uk/vol1/err/ERR209/001/ERR2098391" TargetMode="External"/><Relationship Id="rId160" Type="http://schemas.openxmlformats.org/officeDocument/2006/relationships/hyperlink" Target="http://ftp.sra.ebi.ac.uk/vol1/ERA990/ERA990579/fastq/CAA_BIOSDA_5_1_HKJHCBBXX.12BA121_clean.fastq.gz;ftp.sra.ebi.ac.uk/vol1/ERA990/ERA990579/fastq/CAA_BIOSDA_5_2_HKJHCBBXX.12BA121_clean.fastq.gz" TargetMode="External"/><Relationship Id="rId159" Type="http://schemas.openxmlformats.org/officeDocument/2006/relationships/hyperlink" Target="http://ftp.sra.ebi.ac.uk/vol1/ERA990/ERA990579/fastq/CAA_BIOSDA_5_1_HKJHCBBXX.12BA121_clean.fastq.gz;ftp.sra.ebi.ac.uk/vol1/ERA990/ERA990579/fastq/CAA_BIOSDA_5_2_HKJHCBBXX.12BA121_clean.fastq.gz" TargetMode="External"/><Relationship Id="rId154" Type="http://schemas.openxmlformats.org/officeDocument/2006/relationships/hyperlink" Target="http://ftp.sra.ebi.ac.uk/vol1/ERA990/ERA990579/fastq/CAA_BHOSDA_5_1_HKJHCBBXX.12BA113_clean.fastq.gz;ftp.sra.ebi.ac.uk/vol1/ERA990/ERA990579/fastq/CAA_BHOSDA_5_2_HKJHCBBXX.12BA113_clean.fastq.gz" TargetMode="External"/><Relationship Id="rId153" Type="http://schemas.openxmlformats.org/officeDocument/2006/relationships/hyperlink" Target="http://ftp.sra.ebi.ac.uk/vol1/ERA990/ERA990579/fastq/CAA_BHOSDA_5_1_HKJHCBBXX.12BA113_clean.fastq.gz;ftp.sra.ebi.ac.uk/vol1/ERA990/ERA990579/fastq/CAA_BHOSDA_5_2_HKJHCBBXX.12BA113_clean.fastq.gz" TargetMode="External"/><Relationship Id="rId152" Type="http://schemas.openxmlformats.org/officeDocument/2006/relationships/hyperlink" Target="http://ftp.sra.ebi.ac.uk/vol1/fastq/ERR209/000/ERR2098390/ERR2098390_1.fastq.gz;ftp.sra.ebi.ac.uk/vol1/fastq/ERR209/000/ERR2098390/ERR2098390_2.fastq.gz" TargetMode="External"/><Relationship Id="rId151" Type="http://schemas.openxmlformats.org/officeDocument/2006/relationships/hyperlink" Target="http://ftp.sra.ebi.ac.uk/vol1/fastq/ERR209/000/ERR2098390/ERR2098390_1.fastq.gz;ftp.sra.ebi.ac.uk/vol1/fastq/ERR209/000/ERR2098390/ERR2098390_2.fastq.gz" TargetMode="External"/><Relationship Id="rId158" Type="http://schemas.openxmlformats.org/officeDocument/2006/relationships/hyperlink" Target="http://ftp.sra.ebi.ac.uk/vol1/fastq/ERR209/001/ERR2098391/ERR2098391_1.fastq.gz;ftp.sra.ebi.ac.uk/vol1/fastq/ERR209/001/ERR2098391/ERR2098391_2.fastq.gz" TargetMode="External"/><Relationship Id="rId157" Type="http://schemas.openxmlformats.org/officeDocument/2006/relationships/hyperlink" Target="http://ftp.sra.ebi.ac.uk/vol1/fastq/ERR209/001/ERR2098391/ERR2098391_1.fastq.gz;ftp.sra.ebi.ac.uk/vol1/fastq/ERR209/001/ERR2098391/ERR2098391_2.fastq.gz" TargetMode="External"/><Relationship Id="rId156" Type="http://schemas.openxmlformats.org/officeDocument/2006/relationships/hyperlink" Target="http://ftp.sra.ebi.ac.uk/vol1/err/ERR209/000/ERR2098390" TargetMode="External"/><Relationship Id="rId155" Type="http://schemas.openxmlformats.org/officeDocument/2006/relationships/hyperlink" Target="http://ftp.sra.ebi.ac.uk/vol1/err/ERR209/000/ERR2098390" TargetMode="External"/><Relationship Id="rId1510" Type="http://schemas.openxmlformats.org/officeDocument/2006/relationships/hyperlink" Target="http://ftp.sra.ebi.ac.uk/vol1/ERA990/ERA990583/fastq/BZZ_DKOSTB_2_1_HNMC5BCXY.12BA103_clean.fastq.gz;ftp.sra.ebi.ac.uk/vol1/ERA990/ERA990583/fastq/BZZ_DKOSTB_2_2_HNMC5BCXY.12BA103_clean.fastq.gz" TargetMode="External"/><Relationship Id="rId1511" Type="http://schemas.openxmlformats.org/officeDocument/2006/relationships/hyperlink" Target="http://ftp.sra.ebi.ac.uk/vol1/err/ERR209/006/ERR2098616" TargetMode="External"/><Relationship Id="rId1512" Type="http://schemas.openxmlformats.org/officeDocument/2006/relationships/hyperlink" Target="http://ftp.sra.ebi.ac.uk/vol1/err/ERR209/006/ERR2098616" TargetMode="External"/><Relationship Id="rId1513" Type="http://schemas.openxmlformats.org/officeDocument/2006/relationships/hyperlink" Target="http://ftp.sra.ebi.ac.uk/vol1/fastq/ERR209/007/ERR2098617/ERR2098617_1.fastq.gz;ftp.sra.ebi.ac.uk/vol1/fastq/ERR209/007/ERR2098617/ERR2098617_2.fastq.gz" TargetMode="External"/><Relationship Id="rId1514" Type="http://schemas.openxmlformats.org/officeDocument/2006/relationships/hyperlink" Target="http://ftp.sra.ebi.ac.uk/vol1/fastq/ERR209/007/ERR2098617/ERR2098617_1.fastq.gz;ftp.sra.ebi.ac.uk/vol1/fastq/ERR209/007/ERR2098617/ERR2098617_2.fastq.gz" TargetMode="External"/><Relationship Id="rId1515" Type="http://schemas.openxmlformats.org/officeDocument/2006/relationships/hyperlink" Target="http://ftp.sra.ebi.ac.uk/vol1/ERA990/ERA990583/fastq/BZZ_DLOSTB_2_1_HNMC5BCXY.12BA115_clean.fastq.gz;ftp.sra.ebi.ac.uk/vol1/ERA990/ERA990583/fastq/BZZ_DLOSTB_2_2_HNMC5BCXY.12BA115_clean.fastq.gz" TargetMode="External"/><Relationship Id="rId1516" Type="http://schemas.openxmlformats.org/officeDocument/2006/relationships/hyperlink" Target="http://ftp.sra.ebi.ac.uk/vol1/ERA990/ERA990583/fastq/BZZ_DLOSTB_2_1_HNMC5BCXY.12BA115_clean.fastq.gz;ftp.sra.ebi.ac.uk/vol1/ERA990/ERA990583/fastq/BZZ_DLOSTB_2_2_HNMC5BCXY.12BA115_clean.fastq.gz" TargetMode="External"/><Relationship Id="rId1517" Type="http://schemas.openxmlformats.org/officeDocument/2006/relationships/hyperlink" Target="http://ftp.sra.ebi.ac.uk/vol1/err/ERR209/007/ERR2098617" TargetMode="External"/><Relationship Id="rId1518" Type="http://schemas.openxmlformats.org/officeDocument/2006/relationships/hyperlink" Target="http://ftp.sra.ebi.ac.uk/vol1/err/ERR209/007/ERR2098617" TargetMode="External"/><Relationship Id="rId1519" Type="http://schemas.openxmlformats.org/officeDocument/2006/relationships/hyperlink" Target="http://ftp.sra.ebi.ac.uk/vol1/fastq/ERR209/008/ERR2098618/ERR2098618_1.fastq.gz;ftp.sra.ebi.ac.uk/vol1/fastq/ERR209/008/ERR2098618/ERR2098618_2.fastq.gz" TargetMode="External"/><Relationship Id="rId1500" Type="http://schemas.openxmlformats.org/officeDocument/2006/relationships/hyperlink" Target="http://ftp.sra.ebi.ac.uk/vol1/err/ERR209/004/ERR2098614" TargetMode="External"/><Relationship Id="rId1501" Type="http://schemas.openxmlformats.org/officeDocument/2006/relationships/hyperlink" Target="http://ftp.sra.ebi.ac.uk/vol1/fastq/ERR209/005/ERR2098615/ERR2098615_1.fastq.gz;ftp.sra.ebi.ac.uk/vol1/fastq/ERR209/005/ERR2098615/ERR2098615_2.fastq.gz" TargetMode="External"/><Relationship Id="rId1502" Type="http://schemas.openxmlformats.org/officeDocument/2006/relationships/hyperlink" Target="http://ftp.sra.ebi.ac.uk/vol1/fastq/ERR209/005/ERR2098615/ERR2098615_1.fastq.gz;ftp.sra.ebi.ac.uk/vol1/fastq/ERR209/005/ERR2098615/ERR2098615_2.fastq.gz" TargetMode="External"/><Relationship Id="rId1503" Type="http://schemas.openxmlformats.org/officeDocument/2006/relationships/hyperlink" Target="http://ftp.sra.ebi.ac.uk/vol1/ERA990/ERA990583/fastq/CAN_AABBOSTB_2_1_HNMC5BCXY.12BA174_clean.fastq.gz;ftp.sra.ebi.ac.uk/vol1/ERA990/ERA990583/fastq/CAN_AABBOSTB_2_2_HNMC5BCXY.12BA174_clean.fastq.gz" TargetMode="External"/><Relationship Id="rId1504" Type="http://schemas.openxmlformats.org/officeDocument/2006/relationships/hyperlink" Target="http://ftp.sra.ebi.ac.uk/vol1/ERA990/ERA990583/fastq/CAN_AABBOSTB_2_1_HNMC5BCXY.12BA174_clean.fastq.gz;ftp.sra.ebi.ac.uk/vol1/ERA990/ERA990583/fastq/CAN_AABBOSTB_2_2_HNMC5BCXY.12BA174_clean.fastq.gz" TargetMode="External"/><Relationship Id="rId1505" Type="http://schemas.openxmlformats.org/officeDocument/2006/relationships/hyperlink" Target="http://ftp.sra.ebi.ac.uk/vol1/err/ERR209/005/ERR2098615" TargetMode="External"/><Relationship Id="rId1506" Type="http://schemas.openxmlformats.org/officeDocument/2006/relationships/hyperlink" Target="http://ftp.sra.ebi.ac.uk/vol1/err/ERR209/005/ERR2098615" TargetMode="External"/><Relationship Id="rId1507" Type="http://schemas.openxmlformats.org/officeDocument/2006/relationships/hyperlink" Target="http://ftp.sra.ebi.ac.uk/vol1/fastq/ERR209/006/ERR2098616/ERR2098616_1.fastq.gz;ftp.sra.ebi.ac.uk/vol1/fastq/ERR209/006/ERR2098616/ERR2098616_2.fastq.gz" TargetMode="External"/><Relationship Id="rId1508" Type="http://schemas.openxmlformats.org/officeDocument/2006/relationships/hyperlink" Target="http://ftp.sra.ebi.ac.uk/vol1/fastq/ERR209/006/ERR2098616/ERR2098616_1.fastq.gz;ftp.sra.ebi.ac.uk/vol1/fastq/ERR209/006/ERR2098616/ERR2098616_2.fastq.gz" TargetMode="External"/><Relationship Id="rId1509" Type="http://schemas.openxmlformats.org/officeDocument/2006/relationships/hyperlink" Target="http://ftp.sra.ebi.ac.uk/vol1/ERA990/ERA990583/fastq/BZZ_DKOSTB_2_1_HNMC5BCXY.12BA103_clean.fastq.gz;ftp.sra.ebi.ac.uk/vol1/ERA990/ERA990583/fastq/BZZ_DKOSTB_2_2_HNMC5BCXY.12BA103_clean.fastq.gz" TargetMode="External"/><Relationship Id="rId1576" Type="http://schemas.openxmlformats.org/officeDocument/2006/relationships/hyperlink" Target="http://ftp.sra.ebi.ac.uk/vol1/ERA113/ERA1135337/fastq/BZZ_DWOSTA_1_1_BBHJP.12BA051_clean.fastq.gz;ftp.sra.ebi.ac.uk/vol1/ERA113/ERA1135337/fastq/BZZ_DWOSTA_1_2_BBHJP.12BA051_clean.fastq.gz" TargetMode="External"/><Relationship Id="rId1577" Type="http://schemas.openxmlformats.org/officeDocument/2006/relationships/hyperlink" Target="http://ftp.sra.ebi.ac.uk/vol1/err/ERR219/007/ERR2196987" TargetMode="External"/><Relationship Id="rId1578" Type="http://schemas.openxmlformats.org/officeDocument/2006/relationships/hyperlink" Target="http://ftp.sra.ebi.ac.uk/vol1/err/ERR219/007/ERR2196987" TargetMode="External"/><Relationship Id="rId1579" Type="http://schemas.openxmlformats.org/officeDocument/2006/relationships/hyperlink" Target="http://ftp.sra.ebi.ac.uk/vol1/fastq/ERR219/008/ERR2196988/ERR2196988_1.fastq.gz;ftp.sra.ebi.ac.uk/vol1/fastq/ERR219/008/ERR2196988/ERR2196988_2.fastq.gz" TargetMode="External"/><Relationship Id="rId509" Type="http://schemas.openxmlformats.org/officeDocument/2006/relationships/hyperlink" Target="http://ftp.sra.ebi.ac.uk/vol1/err/ERR209/009/ERR2098449" TargetMode="External"/><Relationship Id="rId508" Type="http://schemas.openxmlformats.org/officeDocument/2006/relationships/hyperlink" Target="http://ftp.sra.ebi.ac.uk/vol1/ERA990/ERA990580/fastq/BZZ_BLOSTA_1_1_HNNTCBCXY.12BA232_clean.fastq.gz;ftp.sra.ebi.ac.uk/vol1/ERA990/ERA990580/fastq/BZZ_BLOSTA_1_2_HNNTCBCXY.12BA232_clean.fastq.gz" TargetMode="External"/><Relationship Id="rId503" Type="http://schemas.openxmlformats.org/officeDocument/2006/relationships/hyperlink" Target="http://ftp.sra.ebi.ac.uk/vol1/err/ERR209/008/ERR2098448" TargetMode="External"/><Relationship Id="rId987" Type="http://schemas.openxmlformats.org/officeDocument/2006/relationships/hyperlink" Target="http://ftp.sra.ebi.ac.uk/vol1/ERA990/ERA990582/fastq/BZZ_CEOSTB_1_1_HNMC5BCXY.12BA134_clean.fastq.gz;ftp.sra.ebi.ac.uk/vol1/ERA990/ERA990582/fastq/BZZ_CEOSTB_1_2_HNMC5BCXY.12BA134_clean.fastq.gz" TargetMode="External"/><Relationship Id="rId502" Type="http://schemas.openxmlformats.org/officeDocument/2006/relationships/hyperlink" Target="http://ftp.sra.ebi.ac.uk/vol1/ERA990/ERA990580/fastq/BZZ_BKOSTA_1_1_HNNTCBCXY.12BA244_clean.fastq.gz;ftp.sra.ebi.ac.uk/vol1/ERA990/ERA990580/fastq/BZZ_BKOSTA_1_2_HNNTCBCXY.12BA244_clean.fastq.gz" TargetMode="External"/><Relationship Id="rId986" Type="http://schemas.openxmlformats.org/officeDocument/2006/relationships/hyperlink" Target="http://ftp.sra.ebi.ac.uk/vol1/fastq/ERR209/009/ERR2098529/ERR2098529_1.fastq.gz;ftp.sra.ebi.ac.uk/vol1/fastq/ERR209/009/ERR2098529/ERR2098529_2.fastq.gz" TargetMode="External"/><Relationship Id="rId501" Type="http://schemas.openxmlformats.org/officeDocument/2006/relationships/hyperlink" Target="http://ftp.sra.ebi.ac.uk/vol1/ERA990/ERA990580/fastq/BZZ_BKOSTA_1_1_HNNTCBCXY.12BA244_clean.fastq.gz;ftp.sra.ebi.ac.uk/vol1/ERA990/ERA990580/fastq/BZZ_BKOSTA_1_2_HNNTCBCXY.12BA244_clean.fastq.gz" TargetMode="External"/><Relationship Id="rId985" Type="http://schemas.openxmlformats.org/officeDocument/2006/relationships/hyperlink" Target="http://ftp.sra.ebi.ac.uk/vol1/fastq/ERR209/009/ERR2098529/ERR2098529_1.fastq.gz;ftp.sra.ebi.ac.uk/vol1/fastq/ERR209/009/ERR2098529/ERR2098529_2.fastq.gz" TargetMode="External"/><Relationship Id="rId500" Type="http://schemas.openxmlformats.org/officeDocument/2006/relationships/hyperlink" Target="http://ftp.sra.ebi.ac.uk/vol1/fastq/ERR209/008/ERR2098448/ERR2098448_1.fastq.gz;ftp.sra.ebi.ac.uk/vol1/fastq/ERR209/008/ERR2098448/ERR2098448_2.fastq.gz" TargetMode="External"/><Relationship Id="rId984" Type="http://schemas.openxmlformats.org/officeDocument/2006/relationships/hyperlink" Target="http://ftp.sra.ebi.ac.uk/vol1/err/ERR209/008/ERR2098528" TargetMode="External"/><Relationship Id="rId507" Type="http://schemas.openxmlformats.org/officeDocument/2006/relationships/hyperlink" Target="http://ftp.sra.ebi.ac.uk/vol1/ERA990/ERA990580/fastq/BZZ_BLOSTA_1_1_HNNTCBCXY.12BA232_clean.fastq.gz;ftp.sra.ebi.ac.uk/vol1/ERA990/ERA990580/fastq/BZZ_BLOSTA_1_2_HNNTCBCXY.12BA232_clean.fastq.gz" TargetMode="External"/><Relationship Id="rId506" Type="http://schemas.openxmlformats.org/officeDocument/2006/relationships/hyperlink" Target="http://ftp.sra.ebi.ac.uk/vol1/fastq/ERR209/009/ERR2098449/ERR2098449_1.fastq.gz;ftp.sra.ebi.ac.uk/vol1/fastq/ERR209/009/ERR2098449/ERR2098449_2.fastq.gz" TargetMode="External"/><Relationship Id="rId505" Type="http://schemas.openxmlformats.org/officeDocument/2006/relationships/hyperlink" Target="http://ftp.sra.ebi.ac.uk/vol1/fastq/ERR209/009/ERR2098449/ERR2098449_1.fastq.gz;ftp.sra.ebi.ac.uk/vol1/fastq/ERR209/009/ERR2098449/ERR2098449_2.fastq.gz" TargetMode="External"/><Relationship Id="rId989" Type="http://schemas.openxmlformats.org/officeDocument/2006/relationships/hyperlink" Target="http://ftp.sra.ebi.ac.uk/vol1/err/ERR209/009/ERR2098529" TargetMode="External"/><Relationship Id="rId504" Type="http://schemas.openxmlformats.org/officeDocument/2006/relationships/hyperlink" Target="http://ftp.sra.ebi.ac.uk/vol1/err/ERR209/008/ERR2098448" TargetMode="External"/><Relationship Id="rId988" Type="http://schemas.openxmlformats.org/officeDocument/2006/relationships/hyperlink" Target="http://ftp.sra.ebi.ac.uk/vol1/ERA990/ERA990582/fastq/BZZ_CEOSTB_1_1_HNMC5BCXY.12BA134_clean.fastq.gz;ftp.sra.ebi.ac.uk/vol1/ERA990/ERA990582/fastq/BZZ_CEOSTB_1_2_HNMC5BCXY.12BA134_clean.fastq.gz" TargetMode="External"/><Relationship Id="rId1570" Type="http://schemas.openxmlformats.org/officeDocument/2006/relationships/hyperlink" Target="http://ftp.sra.ebi.ac.uk/vol1/ERA113/ERA1135337/fastq/BZZ_DVOSTA_1_1_BBHJP.12BA050_clean.fastq.gz;ftp.sra.ebi.ac.uk/vol1/ERA113/ERA1135337/fastq/BZZ_DVOSTA_1_2_BBHJP.12BA050_clean.fastq.gz" TargetMode="External"/><Relationship Id="rId1571" Type="http://schemas.openxmlformats.org/officeDocument/2006/relationships/hyperlink" Target="http://ftp.sra.ebi.ac.uk/vol1/err/ERR219/006/ERR2196986" TargetMode="External"/><Relationship Id="rId983" Type="http://schemas.openxmlformats.org/officeDocument/2006/relationships/hyperlink" Target="http://ftp.sra.ebi.ac.uk/vol1/err/ERR209/008/ERR2098528" TargetMode="External"/><Relationship Id="rId1572" Type="http://schemas.openxmlformats.org/officeDocument/2006/relationships/hyperlink" Target="http://ftp.sra.ebi.ac.uk/vol1/err/ERR219/006/ERR2196986" TargetMode="External"/><Relationship Id="rId982" Type="http://schemas.openxmlformats.org/officeDocument/2006/relationships/hyperlink" Target="http://ftp.sra.ebi.ac.uk/vol1/ERA990/ERA990582/fastq/BZZ_CDOSTB_1_1_HNMC5BCXY.12BA122_clean.fastq.gz;ftp.sra.ebi.ac.uk/vol1/ERA990/ERA990582/fastq/BZZ_CDOSTB_1_2_HNMC5BCXY.12BA122_clean.fastq.gz" TargetMode="External"/><Relationship Id="rId1573" Type="http://schemas.openxmlformats.org/officeDocument/2006/relationships/hyperlink" Target="http://ftp.sra.ebi.ac.uk/vol1/fastq/ERR219/007/ERR2196987/ERR2196987_1.fastq.gz;ftp.sra.ebi.ac.uk/vol1/fastq/ERR219/007/ERR2196987/ERR2196987_2.fastq.gz" TargetMode="External"/><Relationship Id="rId981" Type="http://schemas.openxmlformats.org/officeDocument/2006/relationships/hyperlink" Target="http://ftp.sra.ebi.ac.uk/vol1/ERA990/ERA990582/fastq/BZZ_CDOSTB_1_1_HNMC5BCXY.12BA122_clean.fastq.gz;ftp.sra.ebi.ac.uk/vol1/ERA990/ERA990582/fastq/BZZ_CDOSTB_1_2_HNMC5BCXY.12BA122_clean.fastq.gz" TargetMode="External"/><Relationship Id="rId1574" Type="http://schemas.openxmlformats.org/officeDocument/2006/relationships/hyperlink" Target="http://ftp.sra.ebi.ac.uk/vol1/fastq/ERR219/007/ERR2196987/ERR2196987_1.fastq.gz;ftp.sra.ebi.ac.uk/vol1/fastq/ERR219/007/ERR2196987/ERR2196987_2.fastq.gz" TargetMode="External"/><Relationship Id="rId980" Type="http://schemas.openxmlformats.org/officeDocument/2006/relationships/hyperlink" Target="http://ftp.sra.ebi.ac.uk/vol1/fastq/ERR209/008/ERR2098528/ERR2098528_1.fastq.gz;ftp.sra.ebi.ac.uk/vol1/fastq/ERR209/008/ERR2098528/ERR2098528_2.fastq.gz" TargetMode="External"/><Relationship Id="rId1575" Type="http://schemas.openxmlformats.org/officeDocument/2006/relationships/hyperlink" Target="http://ftp.sra.ebi.ac.uk/vol1/ERA113/ERA1135337/fastq/BZZ_DWOSTA_1_1_BBHJP.12BA051_clean.fastq.gz;ftp.sra.ebi.ac.uk/vol1/ERA113/ERA1135337/fastq/BZZ_DWOSTA_1_2_BBHJP.12BA051_clean.fastq.gz" TargetMode="External"/><Relationship Id="rId1565" Type="http://schemas.openxmlformats.org/officeDocument/2006/relationships/hyperlink" Target="http://ftp.sra.ebi.ac.uk/vol1/err/ERR219/005/ERR2196985" TargetMode="External"/><Relationship Id="rId1566" Type="http://schemas.openxmlformats.org/officeDocument/2006/relationships/hyperlink" Target="http://ftp.sra.ebi.ac.uk/vol1/err/ERR219/005/ERR2196985" TargetMode="External"/><Relationship Id="rId1567" Type="http://schemas.openxmlformats.org/officeDocument/2006/relationships/hyperlink" Target="http://ftp.sra.ebi.ac.uk/vol1/fastq/ERR219/006/ERR2196986/ERR2196986_1.fastq.gz;ftp.sra.ebi.ac.uk/vol1/fastq/ERR219/006/ERR2196986/ERR2196986_2.fastq.gz" TargetMode="External"/><Relationship Id="rId1568" Type="http://schemas.openxmlformats.org/officeDocument/2006/relationships/hyperlink" Target="http://ftp.sra.ebi.ac.uk/vol1/fastq/ERR219/006/ERR2196986/ERR2196986_1.fastq.gz;ftp.sra.ebi.ac.uk/vol1/fastq/ERR219/006/ERR2196986/ERR2196986_2.fastq.gz" TargetMode="External"/><Relationship Id="rId1569" Type="http://schemas.openxmlformats.org/officeDocument/2006/relationships/hyperlink" Target="http://ftp.sra.ebi.ac.uk/vol1/ERA113/ERA1135337/fastq/BZZ_DVOSTA_1_1_BBHJP.12BA050_clean.fastq.gz;ftp.sra.ebi.ac.uk/vol1/ERA113/ERA1135337/fastq/BZZ_DVOSTA_1_2_BBHJP.12BA050_clean.fastq.gz" TargetMode="External"/><Relationship Id="rId976" Type="http://schemas.openxmlformats.org/officeDocument/2006/relationships/hyperlink" Target="http://ftp.sra.ebi.ac.uk/vol1/ERA990/ERA990582/fastq/BZZ_CCOSTB_1_1_HNMC5BCXY.12BA158_clean.fastq.gz;ftp.sra.ebi.ac.uk/vol1/ERA990/ERA990582/fastq/BZZ_CCOSTB_1_2_HNMC5BCXY.12BA158_clean.fastq.gz" TargetMode="External"/><Relationship Id="rId975" Type="http://schemas.openxmlformats.org/officeDocument/2006/relationships/hyperlink" Target="http://ftp.sra.ebi.ac.uk/vol1/ERA990/ERA990582/fastq/BZZ_CCOSTB_1_1_HNMC5BCXY.12BA158_clean.fastq.gz;ftp.sra.ebi.ac.uk/vol1/ERA990/ERA990582/fastq/BZZ_CCOSTB_1_2_HNMC5BCXY.12BA158_clean.fastq.gz" TargetMode="External"/><Relationship Id="rId974" Type="http://schemas.openxmlformats.org/officeDocument/2006/relationships/hyperlink" Target="http://ftp.sra.ebi.ac.uk/vol1/fastq/ERR209/007/ERR2098527/ERR2098527_1.fastq.gz;ftp.sra.ebi.ac.uk/vol1/fastq/ERR209/007/ERR2098527/ERR2098527_2.fastq.gz" TargetMode="External"/><Relationship Id="rId973" Type="http://schemas.openxmlformats.org/officeDocument/2006/relationships/hyperlink" Target="http://ftp.sra.ebi.ac.uk/vol1/fastq/ERR209/007/ERR2098527/ERR2098527_1.fastq.gz;ftp.sra.ebi.ac.uk/vol1/fastq/ERR209/007/ERR2098527/ERR2098527_2.fastq.gz" TargetMode="External"/><Relationship Id="rId979" Type="http://schemas.openxmlformats.org/officeDocument/2006/relationships/hyperlink" Target="http://ftp.sra.ebi.ac.uk/vol1/fastq/ERR209/008/ERR2098528/ERR2098528_1.fastq.gz;ftp.sra.ebi.ac.uk/vol1/fastq/ERR209/008/ERR2098528/ERR2098528_2.fastq.gz" TargetMode="External"/><Relationship Id="rId978" Type="http://schemas.openxmlformats.org/officeDocument/2006/relationships/hyperlink" Target="http://ftp.sra.ebi.ac.uk/vol1/err/ERR209/007/ERR2098527" TargetMode="External"/><Relationship Id="rId977" Type="http://schemas.openxmlformats.org/officeDocument/2006/relationships/hyperlink" Target="http://ftp.sra.ebi.ac.uk/vol1/err/ERR209/007/ERR2098527" TargetMode="External"/><Relationship Id="rId1560" Type="http://schemas.openxmlformats.org/officeDocument/2006/relationships/hyperlink" Target="http://ftp.sra.ebi.ac.uk/vol1/err/ERR219/004/ERR2196984" TargetMode="External"/><Relationship Id="rId972" Type="http://schemas.openxmlformats.org/officeDocument/2006/relationships/hyperlink" Target="http://ftp.sra.ebi.ac.uk/vol1/err/ERR209/006/ERR2098526" TargetMode="External"/><Relationship Id="rId1561" Type="http://schemas.openxmlformats.org/officeDocument/2006/relationships/hyperlink" Target="http://ftp.sra.ebi.ac.uk/vol1/fastq/ERR219/005/ERR2196985/ERR2196985_1.fastq.gz;ftp.sra.ebi.ac.uk/vol1/fastq/ERR219/005/ERR2196985/ERR2196985_2.fastq.gz" TargetMode="External"/><Relationship Id="rId971" Type="http://schemas.openxmlformats.org/officeDocument/2006/relationships/hyperlink" Target="http://ftp.sra.ebi.ac.uk/vol1/err/ERR209/006/ERR2098526" TargetMode="External"/><Relationship Id="rId1562" Type="http://schemas.openxmlformats.org/officeDocument/2006/relationships/hyperlink" Target="http://ftp.sra.ebi.ac.uk/vol1/fastq/ERR219/005/ERR2196985/ERR2196985_1.fastq.gz;ftp.sra.ebi.ac.uk/vol1/fastq/ERR219/005/ERR2196985/ERR2196985_2.fastq.gz" TargetMode="External"/><Relationship Id="rId970" Type="http://schemas.openxmlformats.org/officeDocument/2006/relationships/hyperlink" Target="http://ftp.sra.ebi.ac.uk/vol1/ERA990/ERA990582/fastq/BZZ_CBOSTB_1_1_HNMC5BCXY.12BA110_clean.fastq.gz;ftp.sra.ebi.ac.uk/vol1/ERA990/ERA990582/fastq/BZZ_CBOSTB_1_2_HNMC5BCXY.12BA110_clean.fastq.gz" TargetMode="External"/><Relationship Id="rId1563" Type="http://schemas.openxmlformats.org/officeDocument/2006/relationships/hyperlink" Target="http://ftp.sra.ebi.ac.uk/vol1/ERA113/ERA1135333/fastq/CAA_DSOSDA_7_1_HLWYFBBXX.12BA099_clean.fastq.gz;ftp.sra.ebi.ac.uk/vol1/ERA113/ERA1135333/fastq/CAA_DSOSDA_7_2_HLWYFBBXX.12BA099_clean.fastq.gz" TargetMode="External"/><Relationship Id="rId1564" Type="http://schemas.openxmlformats.org/officeDocument/2006/relationships/hyperlink" Target="http://ftp.sra.ebi.ac.uk/vol1/ERA113/ERA1135333/fastq/CAA_DSOSDA_7_1_HLWYFBBXX.12BA099_clean.fastq.gz;ftp.sra.ebi.ac.uk/vol1/ERA113/ERA1135333/fastq/CAA_DSOSDA_7_2_HLWYFBBXX.12BA099_clean.fastq.gz" TargetMode="External"/><Relationship Id="rId1114" Type="http://schemas.openxmlformats.org/officeDocument/2006/relationships/hyperlink" Target="http://ftp.sra.ebi.ac.uk/vol1/ERA990/ERA990582/fastq/BZZ_CZOSTB_1_1_HNMC5BCXY.12BA161_clean.fastq.gz;ftp.sra.ebi.ac.uk/vol1/ERA990/ERA990582/fastq/BZZ_CZOSTB_1_2_HNMC5BCXY.12BA161_clean.fastq.gz" TargetMode="External"/><Relationship Id="rId1598" Type="http://schemas.openxmlformats.org/officeDocument/2006/relationships/hyperlink" Target="http://ftp.sra.ebi.ac.uk/vol1/fastq/ERR219/001/ERR2196991/ERR2196991_1.fastq.gz;ftp.sra.ebi.ac.uk/vol1/fastq/ERR219/001/ERR2196991/ERR2196991_2.fastq.gz" TargetMode="External"/><Relationship Id="rId1115" Type="http://schemas.openxmlformats.org/officeDocument/2006/relationships/hyperlink" Target="http://ftp.sra.ebi.ac.uk/vol1/err/ERR209/000/ERR2098550" TargetMode="External"/><Relationship Id="rId1599" Type="http://schemas.openxmlformats.org/officeDocument/2006/relationships/hyperlink" Target="http://ftp.sra.ebi.ac.uk/vol1/ERA113/ERA1135337/fastq/BZZ_DUOSTA_1_1_B9T4V.12BA217_clean.fastq.gz;ftp.sra.ebi.ac.uk/vol1/ERA113/ERA1135337/fastq/BZZ_DUOSTA_1_2_B9T4V.12BA217_clean.fastq.gz" TargetMode="External"/><Relationship Id="rId1116" Type="http://schemas.openxmlformats.org/officeDocument/2006/relationships/hyperlink" Target="http://ftp.sra.ebi.ac.uk/vol1/err/ERR209/000/ERR2098550" TargetMode="External"/><Relationship Id="rId1117" Type="http://schemas.openxmlformats.org/officeDocument/2006/relationships/hyperlink" Target="http://ftp.sra.ebi.ac.uk/vol1/fastq/ERR209/001/ERR2098551/ERR2098551_1.fastq.gz;ftp.sra.ebi.ac.uk/vol1/fastq/ERR209/001/ERR2098551/ERR2098551_2.fastq.gz" TargetMode="External"/><Relationship Id="rId1118" Type="http://schemas.openxmlformats.org/officeDocument/2006/relationships/hyperlink" Target="http://ftp.sra.ebi.ac.uk/vol1/fastq/ERR209/001/ERR2098551/ERR2098551_1.fastq.gz;ftp.sra.ebi.ac.uk/vol1/fastq/ERR209/001/ERR2098551/ERR2098551_2.fastq.gz" TargetMode="External"/><Relationship Id="rId1119" Type="http://schemas.openxmlformats.org/officeDocument/2006/relationships/hyperlink" Target="http://ftp.sra.ebi.ac.uk/vol1/ERA990/ERA990582/fastq/BZZ_DAOSTB_1_1_HNMC5BCXY.12BA124_clean.fastq.gz;ftp.sra.ebi.ac.uk/vol1/ERA990/ERA990582/fastq/BZZ_DAOSTB_1_2_HNMC5BCXY.12BA124_clean.fastq.gz" TargetMode="External"/><Relationship Id="rId525" Type="http://schemas.openxmlformats.org/officeDocument/2006/relationships/hyperlink" Target="http://ftp.sra.ebi.ac.uk/vol1/ERA990/ERA990580/fastq/BZZ_BOOSTA_1_1_HNNTCBCXY.12BA280_clean.fastq.gz;ftp.sra.ebi.ac.uk/vol1/ERA990/ERA990580/fastq/BZZ_BOOSTA_1_2_HNNTCBCXY.12BA280_clean.fastq.gz" TargetMode="External"/><Relationship Id="rId524" Type="http://schemas.openxmlformats.org/officeDocument/2006/relationships/hyperlink" Target="http://ftp.sra.ebi.ac.uk/vol1/fastq/ERR209/002/ERR2098452/ERR2098452_1.fastq.gz;ftp.sra.ebi.ac.uk/vol1/fastq/ERR209/002/ERR2098452/ERR2098452_2.fastq.gz" TargetMode="External"/><Relationship Id="rId523" Type="http://schemas.openxmlformats.org/officeDocument/2006/relationships/hyperlink" Target="http://ftp.sra.ebi.ac.uk/vol1/fastq/ERR209/002/ERR2098452/ERR2098452_1.fastq.gz;ftp.sra.ebi.ac.uk/vol1/fastq/ERR209/002/ERR2098452/ERR2098452_2.fastq.gz" TargetMode="External"/><Relationship Id="rId522" Type="http://schemas.openxmlformats.org/officeDocument/2006/relationships/hyperlink" Target="http://ftp.sra.ebi.ac.uk/vol1/err/ERR209/001/ERR2098451" TargetMode="External"/><Relationship Id="rId529" Type="http://schemas.openxmlformats.org/officeDocument/2006/relationships/hyperlink" Target="http://ftp.sra.ebi.ac.uk/vol1/fastq/ERR209/003/ERR2098453/ERR2098453_1.fastq.gz;ftp.sra.ebi.ac.uk/vol1/fastq/ERR209/003/ERR2098453/ERR2098453_2.fastq.gz" TargetMode="External"/><Relationship Id="rId528" Type="http://schemas.openxmlformats.org/officeDocument/2006/relationships/hyperlink" Target="http://ftp.sra.ebi.ac.uk/vol1/err/ERR209/002/ERR2098452" TargetMode="External"/><Relationship Id="rId527" Type="http://schemas.openxmlformats.org/officeDocument/2006/relationships/hyperlink" Target="http://ftp.sra.ebi.ac.uk/vol1/err/ERR209/002/ERR2098452" TargetMode="External"/><Relationship Id="rId526" Type="http://schemas.openxmlformats.org/officeDocument/2006/relationships/hyperlink" Target="http://ftp.sra.ebi.ac.uk/vol1/ERA990/ERA990580/fastq/BZZ_BOOSTA_1_1_HNNTCBCXY.12BA280_clean.fastq.gz;ftp.sra.ebi.ac.uk/vol1/ERA990/ERA990580/fastq/BZZ_BOOSTA_1_2_HNNTCBCXY.12BA280_clean.fastq.gz" TargetMode="External"/><Relationship Id="rId1590" Type="http://schemas.openxmlformats.org/officeDocument/2006/relationships/hyperlink" Target="http://ftp.sra.ebi.ac.uk/vol1/err/ERR219/009/ERR2196989" TargetMode="External"/><Relationship Id="rId1591" Type="http://schemas.openxmlformats.org/officeDocument/2006/relationships/hyperlink" Target="http://ftp.sra.ebi.ac.uk/vol1/fastq/ERR219/000/ERR2196990/ERR2196990_1.fastq.gz;ftp.sra.ebi.ac.uk/vol1/fastq/ERR219/000/ERR2196990/ERR2196990_2.fastq.gz" TargetMode="External"/><Relationship Id="rId1592" Type="http://schemas.openxmlformats.org/officeDocument/2006/relationships/hyperlink" Target="http://ftp.sra.ebi.ac.uk/vol1/fastq/ERR219/000/ERR2196990/ERR2196990_1.fastq.gz;ftp.sra.ebi.ac.uk/vol1/fastq/ERR219/000/ERR2196990/ERR2196990_2.fastq.gz" TargetMode="External"/><Relationship Id="rId1593" Type="http://schemas.openxmlformats.org/officeDocument/2006/relationships/hyperlink" Target="http://ftp.sra.ebi.ac.uk/vol1/ERA113/ERA1135337/fastq/BZZ_DTOSTA_1_1_B9T4V.12BA205_clean.fastq.gz;ftp.sra.ebi.ac.uk/vol1/ERA113/ERA1135337/fastq/BZZ_DTOSTA_1_2_B9T4V.12BA205_clean.fastq.gz" TargetMode="External"/><Relationship Id="rId521" Type="http://schemas.openxmlformats.org/officeDocument/2006/relationships/hyperlink" Target="http://ftp.sra.ebi.ac.uk/vol1/err/ERR209/001/ERR2098451" TargetMode="External"/><Relationship Id="rId1110" Type="http://schemas.openxmlformats.org/officeDocument/2006/relationships/hyperlink" Target="http://ftp.sra.ebi.ac.uk/vol1/err/ERR209/009/ERR2098549" TargetMode="External"/><Relationship Id="rId1594" Type="http://schemas.openxmlformats.org/officeDocument/2006/relationships/hyperlink" Target="http://ftp.sra.ebi.ac.uk/vol1/ERA113/ERA1135337/fastq/BZZ_DTOSTA_1_1_B9T4V.12BA205_clean.fastq.gz;ftp.sra.ebi.ac.uk/vol1/ERA113/ERA1135337/fastq/BZZ_DTOSTA_1_2_B9T4V.12BA205_clean.fastq.gz" TargetMode="External"/><Relationship Id="rId520" Type="http://schemas.openxmlformats.org/officeDocument/2006/relationships/hyperlink" Target="http://ftp.sra.ebi.ac.uk/vol1/ERA990/ERA990580/fastq/BZZ_BNOSTA_1_1_HNNTCBCXY.12BA210_clean.fastq.gz;ftp.sra.ebi.ac.uk/vol1/ERA990/ERA990580/fastq/BZZ_BNOSTA_1_2_HNNTCBCXY.12BA210_clean.fastq.gz" TargetMode="External"/><Relationship Id="rId1111" Type="http://schemas.openxmlformats.org/officeDocument/2006/relationships/hyperlink" Target="http://ftp.sra.ebi.ac.uk/vol1/fastq/ERR209/000/ERR2098550/ERR2098550_1.fastq.gz;ftp.sra.ebi.ac.uk/vol1/fastq/ERR209/000/ERR2098550/ERR2098550_2.fastq.gz" TargetMode="External"/><Relationship Id="rId1595" Type="http://schemas.openxmlformats.org/officeDocument/2006/relationships/hyperlink" Target="http://ftp.sra.ebi.ac.uk/vol1/err/ERR219/000/ERR2196990" TargetMode="External"/><Relationship Id="rId1112" Type="http://schemas.openxmlformats.org/officeDocument/2006/relationships/hyperlink" Target="http://ftp.sra.ebi.ac.uk/vol1/fastq/ERR209/000/ERR2098550/ERR2098550_1.fastq.gz;ftp.sra.ebi.ac.uk/vol1/fastq/ERR209/000/ERR2098550/ERR2098550_2.fastq.gz" TargetMode="External"/><Relationship Id="rId1596" Type="http://schemas.openxmlformats.org/officeDocument/2006/relationships/hyperlink" Target="http://ftp.sra.ebi.ac.uk/vol1/err/ERR219/000/ERR2196990" TargetMode="External"/><Relationship Id="rId1113" Type="http://schemas.openxmlformats.org/officeDocument/2006/relationships/hyperlink" Target="http://ftp.sra.ebi.ac.uk/vol1/ERA990/ERA990582/fastq/BZZ_CZOSTB_1_1_HNMC5BCXY.12BA161_clean.fastq.gz;ftp.sra.ebi.ac.uk/vol1/ERA990/ERA990582/fastq/BZZ_CZOSTB_1_2_HNMC5BCXY.12BA161_clean.fastq.gz" TargetMode="External"/><Relationship Id="rId1597" Type="http://schemas.openxmlformats.org/officeDocument/2006/relationships/hyperlink" Target="http://ftp.sra.ebi.ac.uk/vol1/fastq/ERR219/001/ERR2196991/ERR2196991_1.fastq.gz;ftp.sra.ebi.ac.uk/vol1/fastq/ERR219/001/ERR2196991/ERR2196991_2.fastq.gz" TargetMode="External"/><Relationship Id="rId1103" Type="http://schemas.openxmlformats.org/officeDocument/2006/relationships/hyperlink" Target="http://ftp.sra.ebi.ac.uk/vol1/err/ERR209/008/ERR2098548" TargetMode="External"/><Relationship Id="rId1587" Type="http://schemas.openxmlformats.org/officeDocument/2006/relationships/hyperlink" Target="http://ftp.sra.ebi.ac.uk/vol1/ERA113/ERA1135337/fastq/BZZ_DSOSTA_1_1_B9T4V.12BA193_clean.fastq.gz;ftp.sra.ebi.ac.uk/vol1/ERA113/ERA1135337/fastq/BZZ_DSOSTA_1_2_B9T4V.12BA193_clean.fastq.gz" TargetMode="External"/><Relationship Id="rId1104" Type="http://schemas.openxmlformats.org/officeDocument/2006/relationships/hyperlink" Target="http://ftp.sra.ebi.ac.uk/vol1/err/ERR209/008/ERR2098548" TargetMode="External"/><Relationship Id="rId1588" Type="http://schemas.openxmlformats.org/officeDocument/2006/relationships/hyperlink" Target="http://ftp.sra.ebi.ac.uk/vol1/ERA113/ERA1135337/fastq/BZZ_DSOSTA_1_1_B9T4V.12BA193_clean.fastq.gz;ftp.sra.ebi.ac.uk/vol1/ERA113/ERA1135337/fastq/BZZ_DSOSTA_1_2_B9T4V.12BA193_clean.fastq.gz" TargetMode="External"/><Relationship Id="rId1105" Type="http://schemas.openxmlformats.org/officeDocument/2006/relationships/hyperlink" Target="http://ftp.sra.ebi.ac.uk/vol1/fastq/ERR209/009/ERR2098549/ERR2098549_1.fastq.gz;ftp.sra.ebi.ac.uk/vol1/fastq/ERR209/009/ERR2098549/ERR2098549_2.fastq.gz" TargetMode="External"/><Relationship Id="rId1589" Type="http://schemas.openxmlformats.org/officeDocument/2006/relationships/hyperlink" Target="http://ftp.sra.ebi.ac.uk/vol1/err/ERR219/009/ERR2196989" TargetMode="External"/><Relationship Id="rId1106" Type="http://schemas.openxmlformats.org/officeDocument/2006/relationships/hyperlink" Target="http://ftp.sra.ebi.ac.uk/vol1/fastq/ERR209/009/ERR2098549/ERR2098549_1.fastq.gz;ftp.sra.ebi.ac.uk/vol1/fastq/ERR209/009/ERR2098549/ERR2098549_2.fastq.gz" TargetMode="External"/><Relationship Id="rId1107" Type="http://schemas.openxmlformats.org/officeDocument/2006/relationships/hyperlink" Target="http://ftp.sra.ebi.ac.uk/vol1/ERA990/ERA990582/fastq/BZZ_CYOSTB_1_1_HNMC5BCXY.12BA173_clean.fastq.gz;ftp.sra.ebi.ac.uk/vol1/ERA990/ERA990582/fastq/BZZ_CYOSTB_1_2_HNMC5BCXY.12BA173_clean.fastq.gz" TargetMode="External"/><Relationship Id="rId1108" Type="http://schemas.openxmlformats.org/officeDocument/2006/relationships/hyperlink" Target="http://ftp.sra.ebi.ac.uk/vol1/ERA990/ERA990582/fastq/BZZ_CYOSTB_1_1_HNMC5BCXY.12BA173_clean.fastq.gz;ftp.sra.ebi.ac.uk/vol1/ERA990/ERA990582/fastq/BZZ_CYOSTB_1_2_HNMC5BCXY.12BA173_clean.fastq.gz" TargetMode="External"/><Relationship Id="rId1109" Type="http://schemas.openxmlformats.org/officeDocument/2006/relationships/hyperlink" Target="http://ftp.sra.ebi.ac.uk/vol1/err/ERR209/009/ERR2098549" TargetMode="External"/><Relationship Id="rId519" Type="http://schemas.openxmlformats.org/officeDocument/2006/relationships/hyperlink" Target="http://ftp.sra.ebi.ac.uk/vol1/ERA990/ERA990580/fastq/BZZ_BNOSTA_1_1_HNNTCBCXY.12BA210_clean.fastq.gz;ftp.sra.ebi.ac.uk/vol1/ERA990/ERA990580/fastq/BZZ_BNOSTA_1_2_HNNTCBCXY.12BA210_clean.fastq.gz" TargetMode="External"/><Relationship Id="rId514" Type="http://schemas.openxmlformats.org/officeDocument/2006/relationships/hyperlink" Target="http://ftp.sra.ebi.ac.uk/vol1/ERA990/ERA990580/fastq/BZZ_BMOSTA_1_1_HNNTCBCXY.12BA198_clean.fastq.gz;ftp.sra.ebi.ac.uk/vol1/ERA990/ERA990580/fastq/BZZ_BMOSTA_1_2_HNNTCBCXY.12BA198_clean.fastq.gz" TargetMode="External"/><Relationship Id="rId998" Type="http://schemas.openxmlformats.org/officeDocument/2006/relationships/hyperlink" Target="http://ftp.sra.ebi.ac.uk/vol1/fastq/ERR209/001/ERR2098531/ERR2098531_1.fastq.gz;ftp.sra.ebi.ac.uk/vol1/fastq/ERR209/001/ERR2098531/ERR2098531_2.fastq.gz" TargetMode="External"/><Relationship Id="rId513" Type="http://schemas.openxmlformats.org/officeDocument/2006/relationships/hyperlink" Target="http://ftp.sra.ebi.ac.uk/vol1/ERA990/ERA990580/fastq/BZZ_BMOSTA_1_1_HNNTCBCXY.12BA198_clean.fastq.gz;ftp.sra.ebi.ac.uk/vol1/ERA990/ERA990580/fastq/BZZ_BMOSTA_1_2_HNNTCBCXY.12BA198_clean.fastq.gz" TargetMode="External"/><Relationship Id="rId997" Type="http://schemas.openxmlformats.org/officeDocument/2006/relationships/hyperlink" Target="http://ftp.sra.ebi.ac.uk/vol1/fastq/ERR209/001/ERR2098531/ERR2098531_1.fastq.gz;ftp.sra.ebi.ac.uk/vol1/fastq/ERR209/001/ERR2098531/ERR2098531_2.fastq.gz" TargetMode="External"/><Relationship Id="rId512" Type="http://schemas.openxmlformats.org/officeDocument/2006/relationships/hyperlink" Target="http://ftp.sra.ebi.ac.uk/vol1/fastq/ERR209/000/ERR2098450/ERR2098450_1.fastq.gz;ftp.sra.ebi.ac.uk/vol1/fastq/ERR209/000/ERR2098450/ERR2098450_2.fastq.gz" TargetMode="External"/><Relationship Id="rId996" Type="http://schemas.openxmlformats.org/officeDocument/2006/relationships/hyperlink" Target="http://ftp.sra.ebi.ac.uk/vol1/err/ERR209/000/ERR2098530" TargetMode="External"/><Relationship Id="rId511" Type="http://schemas.openxmlformats.org/officeDocument/2006/relationships/hyperlink" Target="http://ftp.sra.ebi.ac.uk/vol1/fastq/ERR209/000/ERR2098450/ERR2098450_1.fastq.gz;ftp.sra.ebi.ac.uk/vol1/fastq/ERR209/000/ERR2098450/ERR2098450_2.fastq.gz" TargetMode="External"/><Relationship Id="rId995" Type="http://schemas.openxmlformats.org/officeDocument/2006/relationships/hyperlink" Target="http://ftp.sra.ebi.ac.uk/vol1/err/ERR209/000/ERR2098530" TargetMode="External"/><Relationship Id="rId518" Type="http://schemas.openxmlformats.org/officeDocument/2006/relationships/hyperlink" Target="http://ftp.sra.ebi.ac.uk/vol1/fastq/ERR209/001/ERR2098451/ERR2098451_1.fastq.gz;ftp.sra.ebi.ac.uk/vol1/fastq/ERR209/001/ERR2098451/ERR2098451_2.fastq.gz" TargetMode="External"/><Relationship Id="rId517" Type="http://schemas.openxmlformats.org/officeDocument/2006/relationships/hyperlink" Target="http://ftp.sra.ebi.ac.uk/vol1/fastq/ERR209/001/ERR2098451/ERR2098451_1.fastq.gz;ftp.sra.ebi.ac.uk/vol1/fastq/ERR209/001/ERR2098451/ERR2098451_2.fastq.gz" TargetMode="External"/><Relationship Id="rId516" Type="http://schemas.openxmlformats.org/officeDocument/2006/relationships/hyperlink" Target="http://ftp.sra.ebi.ac.uk/vol1/err/ERR209/000/ERR2098450" TargetMode="External"/><Relationship Id="rId515" Type="http://schemas.openxmlformats.org/officeDocument/2006/relationships/hyperlink" Target="http://ftp.sra.ebi.ac.uk/vol1/err/ERR209/000/ERR2098450" TargetMode="External"/><Relationship Id="rId999" Type="http://schemas.openxmlformats.org/officeDocument/2006/relationships/hyperlink" Target="http://ftp.sra.ebi.ac.uk/vol1/ERA990/ERA990582/fastq/BZZ_CGOSTB_1_1_HNMC5BCXY.12BA170_clean.fastq.gz;ftp.sra.ebi.ac.uk/vol1/ERA990/ERA990582/fastq/BZZ_CGOSTB_1_2_HNMC5BCXY.12BA170_clean.fastq.gz" TargetMode="External"/><Relationship Id="rId990" Type="http://schemas.openxmlformats.org/officeDocument/2006/relationships/hyperlink" Target="http://ftp.sra.ebi.ac.uk/vol1/err/ERR209/009/ERR2098529" TargetMode="External"/><Relationship Id="rId1580" Type="http://schemas.openxmlformats.org/officeDocument/2006/relationships/hyperlink" Target="http://ftp.sra.ebi.ac.uk/vol1/fastq/ERR219/008/ERR2196988/ERR2196988_1.fastq.gz;ftp.sra.ebi.ac.uk/vol1/fastq/ERR219/008/ERR2196988/ERR2196988_2.fastq.gz" TargetMode="External"/><Relationship Id="rId1581" Type="http://schemas.openxmlformats.org/officeDocument/2006/relationships/hyperlink" Target="http://ftp.sra.ebi.ac.uk/vol1/ERA113/ERA1135337/fastq/BZZ_DXOSTA_1_1_BBHJP.12BA052_clean.fastq.gz;ftp.sra.ebi.ac.uk/vol1/ERA113/ERA1135337/fastq/BZZ_DXOSTA_1_2_BBHJP.12BA052_clean.fastq.gz" TargetMode="External"/><Relationship Id="rId1582" Type="http://schemas.openxmlformats.org/officeDocument/2006/relationships/hyperlink" Target="http://ftp.sra.ebi.ac.uk/vol1/ERA113/ERA1135337/fastq/BZZ_DXOSTA_1_1_BBHJP.12BA052_clean.fastq.gz;ftp.sra.ebi.ac.uk/vol1/ERA113/ERA1135337/fastq/BZZ_DXOSTA_1_2_BBHJP.12BA052_clean.fastq.gz" TargetMode="External"/><Relationship Id="rId510" Type="http://schemas.openxmlformats.org/officeDocument/2006/relationships/hyperlink" Target="http://ftp.sra.ebi.ac.uk/vol1/err/ERR209/009/ERR2098449" TargetMode="External"/><Relationship Id="rId994" Type="http://schemas.openxmlformats.org/officeDocument/2006/relationships/hyperlink" Target="http://ftp.sra.ebi.ac.uk/vol1/ERA990/ERA990582/fastq/BZZ_CFOSTB_1_1_HNMC5BCXY.12BA185_clean.fastq.gz;ftp.sra.ebi.ac.uk/vol1/ERA990/ERA990582/fastq/BZZ_CFOSTB_1_2_HNMC5BCXY.12BA185_clean.fastq.gz" TargetMode="External"/><Relationship Id="rId1583" Type="http://schemas.openxmlformats.org/officeDocument/2006/relationships/hyperlink" Target="http://ftp.sra.ebi.ac.uk/vol1/err/ERR219/008/ERR2196988" TargetMode="External"/><Relationship Id="rId993" Type="http://schemas.openxmlformats.org/officeDocument/2006/relationships/hyperlink" Target="http://ftp.sra.ebi.ac.uk/vol1/ERA990/ERA990582/fastq/BZZ_CFOSTB_1_1_HNMC5BCXY.12BA185_clean.fastq.gz;ftp.sra.ebi.ac.uk/vol1/ERA990/ERA990582/fastq/BZZ_CFOSTB_1_2_HNMC5BCXY.12BA185_clean.fastq.gz" TargetMode="External"/><Relationship Id="rId1100" Type="http://schemas.openxmlformats.org/officeDocument/2006/relationships/hyperlink" Target="http://ftp.sra.ebi.ac.uk/vol1/fastq/ERR209/008/ERR2098548/ERR2098548_1.fastq.gz;ftp.sra.ebi.ac.uk/vol1/fastq/ERR209/008/ERR2098548/ERR2098548_2.fastq.gz" TargetMode="External"/><Relationship Id="rId1584" Type="http://schemas.openxmlformats.org/officeDocument/2006/relationships/hyperlink" Target="http://ftp.sra.ebi.ac.uk/vol1/err/ERR219/008/ERR2196988" TargetMode="External"/><Relationship Id="rId992" Type="http://schemas.openxmlformats.org/officeDocument/2006/relationships/hyperlink" Target="http://ftp.sra.ebi.ac.uk/vol1/fastq/ERR209/000/ERR2098530/ERR2098530_1.fastq.gz;ftp.sra.ebi.ac.uk/vol1/fastq/ERR209/000/ERR2098530/ERR2098530_2.fastq.gz" TargetMode="External"/><Relationship Id="rId1101" Type="http://schemas.openxmlformats.org/officeDocument/2006/relationships/hyperlink" Target="http://ftp.sra.ebi.ac.uk/vol1/ERA990/ERA990582/fastq/BZZ_CXOSTB_1_1_HNMC5BCXY.12BA146_clean.fastq.gz;ftp.sra.ebi.ac.uk/vol1/ERA990/ERA990582/fastq/BZZ_CXOSTB_1_2_HNMC5BCXY.12BA146_clean.fastq.gz" TargetMode="External"/><Relationship Id="rId1585" Type="http://schemas.openxmlformats.org/officeDocument/2006/relationships/hyperlink" Target="http://ftp.sra.ebi.ac.uk/vol1/fastq/ERR219/009/ERR2196989/ERR2196989_1.fastq.gz;ftp.sra.ebi.ac.uk/vol1/fastq/ERR219/009/ERR2196989/ERR2196989_2.fastq.gz" TargetMode="External"/><Relationship Id="rId991" Type="http://schemas.openxmlformats.org/officeDocument/2006/relationships/hyperlink" Target="http://ftp.sra.ebi.ac.uk/vol1/fastq/ERR209/000/ERR2098530/ERR2098530_1.fastq.gz;ftp.sra.ebi.ac.uk/vol1/fastq/ERR209/000/ERR2098530/ERR2098530_2.fastq.gz" TargetMode="External"/><Relationship Id="rId1102" Type="http://schemas.openxmlformats.org/officeDocument/2006/relationships/hyperlink" Target="http://ftp.sra.ebi.ac.uk/vol1/ERA990/ERA990582/fastq/BZZ_CXOSTB_1_1_HNMC5BCXY.12BA146_clean.fastq.gz;ftp.sra.ebi.ac.uk/vol1/ERA990/ERA990582/fastq/BZZ_CXOSTB_1_2_HNMC5BCXY.12BA146_clean.fastq.gz" TargetMode="External"/><Relationship Id="rId1586" Type="http://schemas.openxmlformats.org/officeDocument/2006/relationships/hyperlink" Target="http://ftp.sra.ebi.ac.uk/vol1/fastq/ERR219/009/ERR2196989/ERR2196989_1.fastq.gz;ftp.sra.ebi.ac.uk/vol1/fastq/ERR219/009/ERR2196989/ERR2196989_2.fastq.gz" TargetMode="External"/><Relationship Id="rId1532" Type="http://schemas.openxmlformats.org/officeDocument/2006/relationships/hyperlink" Target="http://ftp.sra.ebi.ac.uk/vol1/fastq/ERR209/000/ERR2098620/ERR2098620_1.fastq.gz;ftp.sra.ebi.ac.uk/vol1/fastq/ERR209/000/ERR2098620/ERR2098620_2.fastq.gz" TargetMode="External"/><Relationship Id="rId1533" Type="http://schemas.openxmlformats.org/officeDocument/2006/relationships/hyperlink" Target="http://ftp.sra.ebi.ac.uk/vol1/ERA990/ERA990583/fastq/BZZ_DOOSTB_2_1_HNMC5BCXY.12BA151_clean.fastq.gz;ftp.sra.ebi.ac.uk/vol1/ERA990/ERA990583/fastq/BZZ_DOOSTB_2_2_HNMC5BCXY.12BA151_clean.fastq.gz" TargetMode="External"/><Relationship Id="rId1534" Type="http://schemas.openxmlformats.org/officeDocument/2006/relationships/hyperlink" Target="http://ftp.sra.ebi.ac.uk/vol1/ERA990/ERA990583/fastq/BZZ_DOOSTB_2_1_HNMC5BCXY.12BA151_clean.fastq.gz;ftp.sra.ebi.ac.uk/vol1/ERA990/ERA990583/fastq/BZZ_DOOSTB_2_2_HNMC5BCXY.12BA151_clean.fastq.gz" TargetMode="External"/><Relationship Id="rId1535" Type="http://schemas.openxmlformats.org/officeDocument/2006/relationships/hyperlink" Target="http://ftp.sra.ebi.ac.uk/vol1/err/ERR209/000/ERR2098620" TargetMode="External"/><Relationship Id="rId1536" Type="http://schemas.openxmlformats.org/officeDocument/2006/relationships/hyperlink" Target="http://ftp.sra.ebi.ac.uk/vol1/err/ERR209/000/ERR2098620" TargetMode="External"/><Relationship Id="rId1537" Type="http://schemas.openxmlformats.org/officeDocument/2006/relationships/hyperlink" Target="http://ftp.sra.ebi.ac.uk/vol1/fastq/ERR209/001/ERR2098621/ERR2098621_1.fastq.gz;ftp.sra.ebi.ac.uk/vol1/fastq/ERR209/001/ERR2098621/ERR2098621_2.fastq.gz" TargetMode="External"/><Relationship Id="rId1538" Type="http://schemas.openxmlformats.org/officeDocument/2006/relationships/hyperlink" Target="http://ftp.sra.ebi.ac.uk/vol1/fastq/ERR209/001/ERR2098621/ERR2098621_1.fastq.gz;ftp.sra.ebi.ac.uk/vol1/fastq/ERR209/001/ERR2098621/ERR2098621_2.fastq.gz" TargetMode="External"/><Relationship Id="rId1539" Type="http://schemas.openxmlformats.org/officeDocument/2006/relationships/hyperlink" Target="http://ftp.sra.ebi.ac.uk/vol1/ERA990/ERA990583/fastq/CAN_AABDOSTB_2_1_HNMC5BCXY.12BA175_clean.fastq.gz;ftp.sra.ebi.ac.uk/vol1/ERA990/ERA990583/fastq/CAN_AABDOSTB_2_2_HNMC5BCXY.12BA175_clean.fastq.gz" TargetMode="External"/><Relationship Id="rId949" Type="http://schemas.openxmlformats.org/officeDocument/2006/relationships/hyperlink" Target="http://ftp.sra.ebi.ac.uk/vol1/fastq/ERR209/003/ERR2098523/ERR2098523_1.fastq.gz;ftp.sra.ebi.ac.uk/vol1/fastq/ERR209/003/ERR2098523/ERR2098523_2.fastq.gz" TargetMode="External"/><Relationship Id="rId948" Type="http://schemas.openxmlformats.org/officeDocument/2006/relationships/hyperlink" Target="http://ftp.sra.ebi.ac.uk/vol1/err/ERR209/002/ERR2098522" TargetMode="External"/><Relationship Id="rId943" Type="http://schemas.openxmlformats.org/officeDocument/2006/relationships/hyperlink" Target="http://ftp.sra.ebi.ac.uk/vol1/fastq/ERR209/002/ERR2098522/ERR2098522_1.fastq.gz;ftp.sra.ebi.ac.uk/vol1/fastq/ERR209/002/ERR2098522/ERR2098522_2.fastq.gz" TargetMode="External"/><Relationship Id="rId942" Type="http://schemas.openxmlformats.org/officeDocument/2006/relationships/hyperlink" Target="http://ftp.sra.ebi.ac.uk/vol1/err/ERR209/001/ERR2098521" TargetMode="External"/><Relationship Id="rId941" Type="http://schemas.openxmlformats.org/officeDocument/2006/relationships/hyperlink" Target="http://ftp.sra.ebi.ac.uk/vol1/err/ERR209/001/ERR2098521" TargetMode="External"/><Relationship Id="rId940" Type="http://schemas.openxmlformats.org/officeDocument/2006/relationships/hyperlink" Target="http://ftp.sra.ebi.ac.uk/vol1/ERA990/ERA990582/fastq/BZZ_BWOSTB_1_1_HNMC5BCXY.12BA133_clean.fastq.gz;ftp.sra.ebi.ac.uk/vol1/ERA990/ERA990582/fastq/BZZ_BWOSTB_1_2_HNMC5BCXY.12BA133_clean.fastq.gz" TargetMode="External"/><Relationship Id="rId947" Type="http://schemas.openxmlformats.org/officeDocument/2006/relationships/hyperlink" Target="http://ftp.sra.ebi.ac.uk/vol1/err/ERR209/002/ERR2098522" TargetMode="External"/><Relationship Id="rId946" Type="http://schemas.openxmlformats.org/officeDocument/2006/relationships/hyperlink" Target="http://ftp.sra.ebi.ac.uk/vol1/ERA990/ERA990582/fastq/BZZ_BXOSTB_1_1_HNMC5BCXY.12BA157_clean.fastq.gz;ftp.sra.ebi.ac.uk/vol1/ERA990/ERA990582/fastq/BZZ_BXOSTB_1_2_HNMC5BCXY.12BA157_clean.fastq.gz" TargetMode="External"/><Relationship Id="rId945" Type="http://schemas.openxmlformats.org/officeDocument/2006/relationships/hyperlink" Target="http://ftp.sra.ebi.ac.uk/vol1/ERA990/ERA990582/fastq/BZZ_BXOSTB_1_1_HNMC5BCXY.12BA157_clean.fastq.gz;ftp.sra.ebi.ac.uk/vol1/ERA990/ERA990582/fastq/BZZ_BXOSTB_1_2_HNMC5BCXY.12BA157_clean.fastq.gz" TargetMode="External"/><Relationship Id="rId944" Type="http://schemas.openxmlformats.org/officeDocument/2006/relationships/hyperlink" Target="http://ftp.sra.ebi.ac.uk/vol1/fastq/ERR209/002/ERR2098522/ERR2098522_1.fastq.gz;ftp.sra.ebi.ac.uk/vol1/fastq/ERR209/002/ERR2098522/ERR2098522_2.fastq.gz" TargetMode="External"/><Relationship Id="rId1530" Type="http://schemas.openxmlformats.org/officeDocument/2006/relationships/hyperlink" Target="http://ftp.sra.ebi.ac.uk/vol1/err/ERR209/009/ERR2098619" TargetMode="External"/><Relationship Id="rId1531" Type="http://schemas.openxmlformats.org/officeDocument/2006/relationships/hyperlink" Target="http://ftp.sra.ebi.ac.uk/vol1/fastq/ERR209/000/ERR2098620/ERR2098620_1.fastq.gz;ftp.sra.ebi.ac.uk/vol1/fastq/ERR209/000/ERR2098620/ERR2098620_2.fastq.gz" TargetMode="External"/><Relationship Id="rId1521" Type="http://schemas.openxmlformats.org/officeDocument/2006/relationships/hyperlink" Target="http://ftp.sra.ebi.ac.uk/vol1/ERA990/ERA990583/fastq/BZZ_DMOSTB_2_1_HNMC5BCXY.12BA127_clean.fastq.gz;ftp.sra.ebi.ac.uk/vol1/ERA990/ERA990583/fastq/BZZ_DMOSTB_2_2_HNMC5BCXY.12BA127_clean.fastq.gz" TargetMode="External"/><Relationship Id="rId1522" Type="http://schemas.openxmlformats.org/officeDocument/2006/relationships/hyperlink" Target="http://ftp.sra.ebi.ac.uk/vol1/ERA990/ERA990583/fastq/BZZ_DMOSTB_2_1_HNMC5BCXY.12BA127_clean.fastq.gz;ftp.sra.ebi.ac.uk/vol1/ERA990/ERA990583/fastq/BZZ_DMOSTB_2_2_HNMC5BCXY.12BA127_clean.fastq.gz" TargetMode="External"/><Relationship Id="rId1523" Type="http://schemas.openxmlformats.org/officeDocument/2006/relationships/hyperlink" Target="http://ftp.sra.ebi.ac.uk/vol1/err/ERR209/008/ERR2098618" TargetMode="External"/><Relationship Id="rId1524" Type="http://schemas.openxmlformats.org/officeDocument/2006/relationships/hyperlink" Target="http://ftp.sra.ebi.ac.uk/vol1/err/ERR209/008/ERR2098618" TargetMode="External"/><Relationship Id="rId1525" Type="http://schemas.openxmlformats.org/officeDocument/2006/relationships/hyperlink" Target="http://ftp.sra.ebi.ac.uk/vol1/fastq/ERR209/009/ERR2098619/ERR2098619_1.fastq.gz;ftp.sra.ebi.ac.uk/vol1/fastq/ERR209/009/ERR2098619/ERR2098619_2.fastq.gz" TargetMode="External"/><Relationship Id="rId1526" Type="http://schemas.openxmlformats.org/officeDocument/2006/relationships/hyperlink" Target="http://ftp.sra.ebi.ac.uk/vol1/fastq/ERR209/009/ERR2098619/ERR2098619_1.fastq.gz;ftp.sra.ebi.ac.uk/vol1/fastq/ERR209/009/ERR2098619/ERR2098619_2.fastq.gz" TargetMode="External"/><Relationship Id="rId1527" Type="http://schemas.openxmlformats.org/officeDocument/2006/relationships/hyperlink" Target="http://ftp.sra.ebi.ac.uk/vol1/ERA990/ERA990583/fastq/BZZ_DNOSTB_2_1_HNMC5BCXY.12BA139_clean.fastq.gz;ftp.sra.ebi.ac.uk/vol1/ERA990/ERA990583/fastq/BZZ_DNOSTB_2_2_HNMC5BCXY.12BA139_clean.fastq.gz" TargetMode="External"/><Relationship Id="rId1528" Type="http://schemas.openxmlformats.org/officeDocument/2006/relationships/hyperlink" Target="http://ftp.sra.ebi.ac.uk/vol1/ERA990/ERA990583/fastq/BZZ_DNOSTB_2_1_HNMC5BCXY.12BA139_clean.fastq.gz;ftp.sra.ebi.ac.uk/vol1/ERA990/ERA990583/fastq/BZZ_DNOSTB_2_2_HNMC5BCXY.12BA139_clean.fastq.gz" TargetMode="External"/><Relationship Id="rId1529" Type="http://schemas.openxmlformats.org/officeDocument/2006/relationships/hyperlink" Target="http://ftp.sra.ebi.ac.uk/vol1/err/ERR209/009/ERR2098619" TargetMode="External"/><Relationship Id="rId939" Type="http://schemas.openxmlformats.org/officeDocument/2006/relationships/hyperlink" Target="http://ftp.sra.ebi.ac.uk/vol1/ERA990/ERA990582/fastq/BZZ_BWOSTB_1_1_HNMC5BCXY.12BA133_clean.fastq.gz;ftp.sra.ebi.ac.uk/vol1/ERA990/ERA990582/fastq/BZZ_BWOSTB_1_2_HNMC5BCXY.12BA133_clean.fastq.gz" TargetMode="External"/><Relationship Id="rId938" Type="http://schemas.openxmlformats.org/officeDocument/2006/relationships/hyperlink" Target="http://ftp.sra.ebi.ac.uk/vol1/fastq/ERR209/001/ERR2098521/ERR2098521_1.fastq.gz;ftp.sra.ebi.ac.uk/vol1/fastq/ERR209/001/ERR2098521/ERR2098521_2.fastq.gz" TargetMode="External"/><Relationship Id="rId937" Type="http://schemas.openxmlformats.org/officeDocument/2006/relationships/hyperlink" Target="http://ftp.sra.ebi.ac.uk/vol1/fastq/ERR209/001/ERR2098521/ERR2098521_1.fastq.gz;ftp.sra.ebi.ac.uk/vol1/fastq/ERR209/001/ERR2098521/ERR2098521_2.fastq.gz" TargetMode="External"/><Relationship Id="rId932" Type="http://schemas.openxmlformats.org/officeDocument/2006/relationships/hyperlink" Target="http://ftp.sra.ebi.ac.uk/vol1/fastq/ERR209/000/ERR2098520/ERR2098520_1.fastq.gz;ftp.sra.ebi.ac.uk/vol1/fastq/ERR209/000/ERR2098520/ERR2098520_2.fastq.gz" TargetMode="External"/><Relationship Id="rId931" Type="http://schemas.openxmlformats.org/officeDocument/2006/relationships/hyperlink" Target="http://ftp.sra.ebi.ac.uk/vol1/fastq/ERR209/000/ERR2098520/ERR2098520_1.fastq.gz;ftp.sra.ebi.ac.uk/vol1/fastq/ERR209/000/ERR2098520/ERR2098520_2.fastq.gz" TargetMode="External"/><Relationship Id="rId930" Type="http://schemas.openxmlformats.org/officeDocument/2006/relationships/hyperlink" Target="http://ftp.sra.ebi.ac.uk/vol1/err/ERR209/009/ERR2098519" TargetMode="External"/><Relationship Id="rId936" Type="http://schemas.openxmlformats.org/officeDocument/2006/relationships/hyperlink" Target="http://ftp.sra.ebi.ac.uk/vol1/err/ERR209/000/ERR2098520" TargetMode="External"/><Relationship Id="rId935" Type="http://schemas.openxmlformats.org/officeDocument/2006/relationships/hyperlink" Target="http://ftp.sra.ebi.ac.uk/vol1/err/ERR209/000/ERR2098520" TargetMode="External"/><Relationship Id="rId934" Type="http://schemas.openxmlformats.org/officeDocument/2006/relationships/hyperlink" Target="http://ftp.sra.ebi.ac.uk/vol1/ERA990/ERA990582/fastq/BZZ_BVOSTB_1_1_HNMC5BCXY.12BA121_clean.fastq.gz;ftp.sra.ebi.ac.uk/vol1/ERA990/ERA990582/fastq/BZZ_BVOSTB_1_2_HNMC5BCXY.12BA121_clean.fastq.gz" TargetMode="External"/><Relationship Id="rId933" Type="http://schemas.openxmlformats.org/officeDocument/2006/relationships/hyperlink" Target="http://ftp.sra.ebi.ac.uk/vol1/ERA990/ERA990582/fastq/BZZ_BVOSTB_1_1_HNMC5BCXY.12BA121_clean.fastq.gz;ftp.sra.ebi.ac.uk/vol1/ERA990/ERA990582/fastq/BZZ_BVOSTB_1_2_HNMC5BCXY.12BA121_clean.fastq.gz" TargetMode="External"/><Relationship Id="rId1520" Type="http://schemas.openxmlformats.org/officeDocument/2006/relationships/hyperlink" Target="http://ftp.sra.ebi.ac.uk/vol1/fastq/ERR209/008/ERR2098618/ERR2098618_1.fastq.gz;ftp.sra.ebi.ac.uk/vol1/fastq/ERR209/008/ERR2098618/ERR2098618_2.fastq.gz" TargetMode="External"/><Relationship Id="rId1554" Type="http://schemas.openxmlformats.org/officeDocument/2006/relationships/hyperlink" Target="http://ftp.sra.ebi.ac.uk/vol1/err/ERR219/003/ERR2196983" TargetMode="External"/><Relationship Id="rId1555" Type="http://schemas.openxmlformats.org/officeDocument/2006/relationships/hyperlink" Target="http://ftp.sra.ebi.ac.uk/vol1/fastq/ERR219/004/ERR2196984/ERR2196984_1.fastq.gz;ftp.sra.ebi.ac.uk/vol1/fastq/ERR219/004/ERR2196984/ERR2196984_2.fastq.gz" TargetMode="External"/><Relationship Id="rId1556" Type="http://schemas.openxmlformats.org/officeDocument/2006/relationships/hyperlink" Target="http://ftp.sra.ebi.ac.uk/vol1/fastq/ERR219/004/ERR2196984/ERR2196984_1.fastq.gz;ftp.sra.ebi.ac.uk/vol1/fastq/ERR219/004/ERR2196984/ERR2196984_2.fastq.gz" TargetMode="External"/><Relationship Id="rId1557" Type="http://schemas.openxmlformats.org/officeDocument/2006/relationships/hyperlink" Target="http://ftp.sra.ebi.ac.uk/vol1/ERA113/ERA1135333/fastq/CAA_DROSDA_7_1_HLWYFBBXX.12BA098_clean.fastq.gz;ftp.sra.ebi.ac.uk/vol1/ERA113/ERA1135333/fastq/CAA_DROSDA_7_2_HLWYFBBXX.12BA098_clean.fastq.gz" TargetMode="External"/><Relationship Id="rId1558" Type="http://schemas.openxmlformats.org/officeDocument/2006/relationships/hyperlink" Target="http://ftp.sra.ebi.ac.uk/vol1/ERA113/ERA1135333/fastq/CAA_DROSDA_7_1_HLWYFBBXX.12BA098_clean.fastq.gz;ftp.sra.ebi.ac.uk/vol1/ERA113/ERA1135333/fastq/CAA_DROSDA_7_2_HLWYFBBXX.12BA098_clean.fastq.gz" TargetMode="External"/><Relationship Id="rId1559" Type="http://schemas.openxmlformats.org/officeDocument/2006/relationships/hyperlink" Target="http://ftp.sra.ebi.ac.uk/vol1/err/ERR219/004/ERR2196984" TargetMode="External"/><Relationship Id="rId965" Type="http://schemas.openxmlformats.org/officeDocument/2006/relationships/hyperlink" Target="http://ftp.sra.ebi.ac.uk/vol1/err/ERR209/005/ERR2098525" TargetMode="External"/><Relationship Id="rId964" Type="http://schemas.openxmlformats.org/officeDocument/2006/relationships/hyperlink" Target="http://ftp.sra.ebi.ac.uk/vol1/ERA990/ERA990582/fastq/BZZ_CAOSTB_1_1_HNMC5BCXY.12BA098_clean.fastq.gz;ftp.sra.ebi.ac.uk/vol1/ERA990/ERA990582/fastq/BZZ_CAOSTB_1_2_HNMC5BCXY.12BA098_clean.fastq.gz" TargetMode="External"/><Relationship Id="rId963" Type="http://schemas.openxmlformats.org/officeDocument/2006/relationships/hyperlink" Target="http://ftp.sra.ebi.ac.uk/vol1/ERA990/ERA990582/fastq/BZZ_CAOSTB_1_1_HNMC5BCXY.12BA098_clean.fastq.gz;ftp.sra.ebi.ac.uk/vol1/ERA990/ERA990582/fastq/BZZ_CAOSTB_1_2_HNMC5BCXY.12BA098_clean.fastq.gz" TargetMode="External"/><Relationship Id="rId962" Type="http://schemas.openxmlformats.org/officeDocument/2006/relationships/hyperlink" Target="http://ftp.sra.ebi.ac.uk/vol1/fastq/ERR209/005/ERR2098525/ERR2098525_1.fastq.gz;ftp.sra.ebi.ac.uk/vol1/fastq/ERR209/005/ERR2098525/ERR2098525_2.fastq.gz" TargetMode="External"/><Relationship Id="rId969" Type="http://schemas.openxmlformats.org/officeDocument/2006/relationships/hyperlink" Target="http://ftp.sra.ebi.ac.uk/vol1/ERA990/ERA990582/fastq/BZZ_CBOSTB_1_1_HNMC5BCXY.12BA110_clean.fastq.gz;ftp.sra.ebi.ac.uk/vol1/ERA990/ERA990582/fastq/BZZ_CBOSTB_1_2_HNMC5BCXY.12BA110_clean.fastq.gz" TargetMode="External"/><Relationship Id="rId968" Type="http://schemas.openxmlformats.org/officeDocument/2006/relationships/hyperlink" Target="http://ftp.sra.ebi.ac.uk/vol1/fastq/ERR209/006/ERR2098526/ERR2098526_1.fastq.gz;ftp.sra.ebi.ac.uk/vol1/fastq/ERR209/006/ERR2098526/ERR2098526_2.fastq.gz" TargetMode="External"/><Relationship Id="rId967" Type="http://schemas.openxmlformats.org/officeDocument/2006/relationships/hyperlink" Target="http://ftp.sra.ebi.ac.uk/vol1/fastq/ERR209/006/ERR2098526/ERR2098526_1.fastq.gz;ftp.sra.ebi.ac.uk/vol1/fastq/ERR209/006/ERR2098526/ERR2098526_2.fastq.gz" TargetMode="External"/><Relationship Id="rId966" Type="http://schemas.openxmlformats.org/officeDocument/2006/relationships/hyperlink" Target="http://ftp.sra.ebi.ac.uk/vol1/err/ERR209/005/ERR2098525" TargetMode="External"/><Relationship Id="rId961" Type="http://schemas.openxmlformats.org/officeDocument/2006/relationships/hyperlink" Target="http://ftp.sra.ebi.ac.uk/vol1/fastq/ERR209/005/ERR2098525/ERR2098525_1.fastq.gz;ftp.sra.ebi.ac.uk/vol1/fastq/ERR209/005/ERR2098525/ERR2098525_2.fastq.gz" TargetMode="External"/><Relationship Id="rId1550" Type="http://schemas.openxmlformats.org/officeDocument/2006/relationships/hyperlink" Target="http://ftp.sra.ebi.ac.uk/vol1/fastq/ERR219/003/ERR2196983/ERR2196983_1.fastq.gz;ftp.sra.ebi.ac.uk/vol1/fastq/ERR219/003/ERR2196983/ERR2196983_2.fastq.gz" TargetMode="External"/><Relationship Id="rId960" Type="http://schemas.openxmlformats.org/officeDocument/2006/relationships/hyperlink" Target="http://ftp.sra.ebi.ac.uk/vol1/err/ERR209/004/ERR2098524" TargetMode="External"/><Relationship Id="rId1551" Type="http://schemas.openxmlformats.org/officeDocument/2006/relationships/hyperlink" Target="http://ftp.sra.ebi.ac.uk/vol1/ERA113/ERA1135333/fastq/CAA_DQOSDA_7_1_HLWYFBBXX.12BA097_clean.fastq.gz;ftp.sra.ebi.ac.uk/vol1/ERA113/ERA1135333/fastq/CAA_DQOSDA_7_2_HLWYFBBXX.12BA097_clean.fastq.gz" TargetMode="External"/><Relationship Id="rId1552" Type="http://schemas.openxmlformats.org/officeDocument/2006/relationships/hyperlink" Target="http://ftp.sra.ebi.ac.uk/vol1/ERA113/ERA1135333/fastq/CAA_DQOSDA_7_1_HLWYFBBXX.12BA097_clean.fastq.gz;ftp.sra.ebi.ac.uk/vol1/ERA113/ERA1135333/fastq/CAA_DQOSDA_7_2_HLWYFBBXX.12BA097_clean.fastq.gz" TargetMode="External"/><Relationship Id="rId1553" Type="http://schemas.openxmlformats.org/officeDocument/2006/relationships/hyperlink" Target="http://ftp.sra.ebi.ac.uk/vol1/err/ERR219/003/ERR2196983" TargetMode="External"/><Relationship Id="rId1543" Type="http://schemas.openxmlformats.org/officeDocument/2006/relationships/hyperlink" Target="http://ftp.sra.ebi.ac.uk/vol1/fastq/ERR209/002/ERR2098622/ERR2098622_1.fastq.gz;ftp.sra.ebi.ac.uk/vol1/fastq/ERR209/002/ERR2098622/ERR2098622_2.fastq.gz" TargetMode="External"/><Relationship Id="rId1544" Type="http://schemas.openxmlformats.org/officeDocument/2006/relationships/hyperlink" Target="http://ftp.sra.ebi.ac.uk/vol1/fastq/ERR209/002/ERR2098622/ERR2098622_1.fastq.gz;ftp.sra.ebi.ac.uk/vol1/fastq/ERR209/002/ERR2098622/ERR2098622_2.fastq.gz" TargetMode="External"/><Relationship Id="rId1545" Type="http://schemas.openxmlformats.org/officeDocument/2006/relationships/hyperlink" Target="http://ftp.sra.ebi.ac.uk/vol1/ERA990/ERA990583/fastq/CAN_AABEOSTB_2_1_HNMC5BCXY.12BA187_clean.fastq.gz;ftp.sra.ebi.ac.uk/vol1/ERA990/ERA990583/fastq/CAN_AABEOSTB_2_2_HNMC5BCXY.12BA187_clean.fastq.gz" TargetMode="External"/><Relationship Id="rId1546" Type="http://schemas.openxmlformats.org/officeDocument/2006/relationships/hyperlink" Target="http://ftp.sra.ebi.ac.uk/vol1/ERA990/ERA990583/fastq/CAN_AABEOSTB_2_1_HNMC5BCXY.12BA187_clean.fastq.gz;ftp.sra.ebi.ac.uk/vol1/ERA990/ERA990583/fastq/CAN_AABEOSTB_2_2_HNMC5BCXY.12BA187_clean.fastq.gz" TargetMode="External"/><Relationship Id="rId1547" Type="http://schemas.openxmlformats.org/officeDocument/2006/relationships/hyperlink" Target="http://ftp.sra.ebi.ac.uk/vol1/err/ERR209/002/ERR2098622" TargetMode="External"/><Relationship Id="rId1548" Type="http://schemas.openxmlformats.org/officeDocument/2006/relationships/hyperlink" Target="http://ftp.sra.ebi.ac.uk/vol1/err/ERR209/002/ERR2098622" TargetMode="External"/><Relationship Id="rId1549" Type="http://schemas.openxmlformats.org/officeDocument/2006/relationships/hyperlink" Target="http://ftp.sra.ebi.ac.uk/vol1/fastq/ERR219/003/ERR2196983/ERR2196983_1.fastq.gz;ftp.sra.ebi.ac.uk/vol1/fastq/ERR219/003/ERR2196983/ERR2196983_2.fastq.gz" TargetMode="External"/><Relationship Id="rId959" Type="http://schemas.openxmlformats.org/officeDocument/2006/relationships/hyperlink" Target="http://ftp.sra.ebi.ac.uk/vol1/err/ERR209/004/ERR2098524" TargetMode="External"/><Relationship Id="rId954" Type="http://schemas.openxmlformats.org/officeDocument/2006/relationships/hyperlink" Target="http://ftp.sra.ebi.ac.uk/vol1/err/ERR209/003/ERR2098523" TargetMode="External"/><Relationship Id="rId953" Type="http://schemas.openxmlformats.org/officeDocument/2006/relationships/hyperlink" Target="http://ftp.sra.ebi.ac.uk/vol1/err/ERR209/003/ERR2098523" TargetMode="External"/><Relationship Id="rId952" Type="http://schemas.openxmlformats.org/officeDocument/2006/relationships/hyperlink" Target="http://ftp.sra.ebi.ac.uk/vol1/ERA990/ERA990582/fastq/BZZ_BYOSTB_1_1_HNMC5BCXY.12BA169_clean.fastq.gz;ftp.sra.ebi.ac.uk/vol1/ERA990/ERA990582/fastq/BZZ_BYOSTB_1_2_HNMC5BCXY.12BA169_clean.fastq.gz" TargetMode="External"/><Relationship Id="rId951" Type="http://schemas.openxmlformats.org/officeDocument/2006/relationships/hyperlink" Target="http://ftp.sra.ebi.ac.uk/vol1/ERA990/ERA990582/fastq/BZZ_BYOSTB_1_1_HNMC5BCXY.12BA169_clean.fastq.gz;ftp.sra.ebi.ac.uk/vol1/ERA990/ERA990582/fastq/BZZ_BYOSTB_1_2_HNMC5BCXY.12BA169_clean.fastq.gz" TargetMode="External"/><Relationship Id="rId958" Type="http://schemas.openxmlformats.org/officeDocument/2006/relationships/hyperlink" Target="http://ftp.sra.ebi.ac.uk/vol1/ERA990/ERA990582/fastq/BZZ_BZOSTB_1_1_HNMC5BCXY.12BA181_clean.fastq.gz;ftp.sra.ebi.ac.uk/vol1/ERA990/ERA990582/fastq/BZZ_BZOSTB_1_2_HNMC5BCXY.12BA181_clean.fastq.gz" TargetMode="External"/><Relationship Id="rId957" Type="http://schemas.openxmlformats.org/officeDocument/2006/relationships/hyperlink" Target="http://ftp.sra.ebi.ac.uk/vol1/ERA990/ERA990582/fastq/BZZ_BZOSTB_1_1_HNMC5BCXY.12BA181_clean.fastq.gz;ftp.sra.ebi.ac.uk/vol1/ERA990/ERA990582/fastq/BZZ_BZOSTB_1_2_HNMC5BCXY.12BA181_clean.fastq.gz" TargetMode="External"/><Relationship Id="rId956" Type="http://schemas.openxmlformats.org/officeDocument/2006/relationships/hyperlink" Target="http://ftp.sra.ebi.ac.uk/vol1/fastq/ERR209/004/ERR2098524/ERR2098524_1.fastq.gz;ftp.sra.ebi.ac.uk/vol1/fastq/ERR209/004/ERR2098524/ERR2098524_2.fastq.gz" TargetMode="External"/><Relationship Id="rId955" Type="http://schemas.openxmlformats.org/officeDocument/2006/relationships/hyperlink" Target="http://ftp.sra.ebi.ac.uk/vol1/fastq/ERR209/004/ERR2098524/ERR2098524_1.fastq.gz;ftp.sra.ebi.ac.uk/vol1/fastq/ERR209/004/ERR2098524/ERR2098524_2.fastq.gz" TargetMode="External"/><Relationship Id="rId950" Type="http://schemas.openxmlformats.org/officeDocument/2006/relationships/hyperlink" Target="http://ftp.sra.ebi.ac.uk/vol1/fastq/ERR209/003/ERR2098523/ERR2098523_1.fastq.gz;ftp.sra.ebi.ac.uk/vol1/fastq/ERR209/003/ERR2098523/ERR2098523_2.fastq.gz" TargetMode="External"/><Relationship Id="rId1540" Type="http://schemas.openxmlformats.org/officeDocument/2006/relationships/hyperlink" Target="http://ftp.sra.ebi.ac.uk/vol1/ERA990/ERA990583/fastq/CAN_AABDOSTB_2_1_HNMC5BCXY.12BA175_clean.fastq.gz;ftp.sra.ebi.ac.uk/vol1/ERA990/ERA990583/fastq/CAN_AABDOSTB_2_2_HNMC5BCXY.12BA175_clean.fastq.gz" TargetMode="External"/><Relationship Id="rId1541" Type="http://schemas.openxmlformats.org/officeDocument/2006/relationships/hyperlink" Target="http://ftp.sra.ebi.ac.uk/vol1/err/ERR209/001/ERR2098621" TargetMode="External"/><Relationship Id="rId1542" Type="http://schemas.openxmlformats.org/officeDocument/2006/relationships/hyperlink" Target="http://ftp.sra.ebi.ac.uk/vol1/err/ERR209/001/ERR2098621" TargetMode="External"/><Relationship Id="rId590" Type="http://schemas.openxmlformats.org/officeDocument/2006/relationships/hyperlink" Target="http://ftp.sra.ebi.ac.uk/vol1/fastq/ERR209/003/ERR2098463/ERR2098463_1.fastq.gz;ftp.sra.ebi.ac.uk/vol1/fastq/ERR209/003/ERR2098463/ERR2098463_2.fastq.gz" TargetMode="External"/><Relationship Id="rId107" Type="http://schemas.openxmlformats.org/officeDocument/2006/relationships/hyperlink" Target="http://ftp.sra.ebi.ac.uk/vol1/err/ERR209/002/ERR2098382" TargetMode="External"/><Relationship Id="rId106" Type="http://schemas.openxmlformats.org/officeDocument/2006/relationships/hyperlink" Target="http://ftp.sra.ebi.ac.uk/vol1/ERA990/ERA990579/fastq/CAA_AZOSDA_3_1_HKJHCBBXX.12BA118_clean.fastq.gz;ftp.sra.ebi.ac.uk/vol1/ERA990/ERA990579/fastq/CAA_AZOSDA_3_2_HKJHCBBXX.12BA118_clean.fastq.gz" TargetMode="External"/><Relationship Id="rId105" Type="http://schemas.openxmlformats.org/officeDocument/2006/relationships/hyperlink" Target="http://ftp.sra.ebi.ac.uk/vol1/ERA990/ERA990579/fastq/CAA_AZOSDA_3_1_HKJHCBBXX.12BA118_clean.fastq.gz;ftp.sra.ebi.ac.uk/vol1/ERA990/ERA990579/fastq/CAA_AZOSDA_3_2_HKJHCBBXX.12BA118_clean.fastq.gz" TargetMode="External"/><Relationship Id="rId589" Type="http://schemas.openxmlformats.org/officeDocument/2006/relationships/hyperlink" Target="http://ftp.sra.ebi.ac.uk/vol1/fastq/ERR209/003/ERR2098463/ERR2098463_1.fastq.gz;ftp.sra.ebi.ac.uk/vol1/fastq/ERR209/003/ERR2098463/ERR2098463_2.fastq.gz" TargetMode="External"/><Relationship Id="rId104" Type="http://schemas.openxmlformats.org/officeDocument/2006/relationships/hyperlink" Target="http://ftp.sra.ebi.ac.uk/vol1/fastq/ERR209/002/ERR2098382/ERR2098382_1.fastq.gz;ftp.sra.ebi.ac.uk/vol1/fastq/ERR209/002/ERR2098382/ERR2098382_2.fastq.gz" TargetMode="External"/><Relationship Id="rId588" Type="http://schemas.openxmlformats.org/officeDocument/2006/relationships/hyperlink" Target="http://ftp.sra.ebi.ac.uk/vol1/err/ERR209/002/ERR2098462" TargetMode="External"/><Relationship Id="rId109" Type="http://schemas.openxmlformats.org/officeDocument/2006/relationships/hyperlink" Target="http://ftp.sra.ebi.ac.uk/vol1/fastq/ERR209/003/ERR2098383/ERR2098383_1.fastq.gz;ftp.sra.ebi.ac.uk/vol1/fastq/ERR209/003/ERR2098383/ERR2098383_2.fastq.gz" TargetMode="External"/><Relationship Id="rId1170" Type="http://schemas.openxmlformats.org/officeDocument/2006/relationships/hyperlink" Target="http://ftp.sra.ebi.ac.uk/vol1/err/ERR209/009/ERR2098559" TargetMode="External"/><Relationship Id="rId108" Type="http://schemas.openxmlformats.org/officeDocument/2006/relationships/hyperlink" Target="http://ftp.sra.ebi.ac.uk/vol1/err/ERR209/002/ERR2098382" TargetMode="External"/><Relationship Id="rId1171" Type="http://schemas.openxmlformats.org/officeDocument/2006/relationships/hyperlink" Target="http://ftp.sra.ebi.ac.uk/vol1/fastq/ERR209/000/ERR2098560/ERR2098560_1.fastq.gz;ftp.sra.ebi.ac.uk/vol1/fastq/ERR209/000/ERR2098560/ERR2098560_2.fastq.gz" TargetMode="External"/><Relationship Id="rId583" Type="http://schemas.openxmlformats.org/officeDocument/2006/relationships/hyperlink" Target="http://ftp.sra.ebi.ac.uk/vol1/fastq/ERR209/002/ERR2098462/ERR2098462_1.fastq.gz;ftp.sra.ebi.ac.uk/vol1/fastq/ERR209/002/ERR2098462/ERR2098462_2.fastq.gz" TargetMode="External"/><Relationship Id="rId1172" Type="http://schemas.openxmlformats.org/officeDocument/2006/relationships/hyperlink" Target="http://ftp.sra.ebi.ac.uk/vol1/fastq/ERR209/000/ERR2098560/ERR2098560_1.fastq.gz;ftp.sra.ebi.ac.uk/vol1/fastq/ERR209/000/ERR2098560/ERR2098560_2.fastq.gz" TargetMode="External"/><Relationship Id="rId582" Type="http://schemas.openxmlformats.org/officeDocument/2006/relationships/hyperlink" Target="http://ftp.sra.ebi.ac.uk/vol1/err/ERR209/001/ERR2098461" TargetMode="External"/><Relationship Id="rId1173" Type="http://schemas.openxmlformats.org/officeDocument/2006/relationships/hyperlink" Target="http://ftp.sra.ebi.ac.uk/vol1/ERA990/ERA990582/fastq/BZZ_DJOSTB_1_1_HNMC5BCXY.12BA126_clean.fastq.gz;ftp.sra.ebi.ac.uk/vol1/ERA990/ERA990582/fastq/BZZ_DJOSTB_1_2_HNMC5BCXY.12BA126_clean.fastq.gz" TargetMode="External"/><Relationship Id="rId581" Type="http://schemas.openxmlformats.org/officeDocument/2006/relationships/hyperlink" Target="http://ftp.sra.ebi.ac.uk/vol1/err/ERR209/001/ERR2098461" TargetMode="External"/><Relationship Id="rId1174" Type="http://schemas.openxmlformats.org/officeDocument/2006/relationships/hyperlink" Target="http://ftp.sra.ebi.ac.uk/vol1/ERA990/ERA990582/fastq/BZZ_DJOSTB_1_1_HNMC5BCXY.12BA126_clean.fastq.gz;ftp.sra.ebi.ac.uk/vol1/ERA990/ERA990582/fastq/BZZ_DJOSTB_1_2_HNMC5BCXY.12BA126_clean.fastq.gz" TargetMode="External"/><Relationship Id="rId580" Type="http://schemas.openxmlformats.org/officeDocument/2006/relationships/hyperlink" Target="http://ftp.sra.ebi.ac.uk/vol1/ERA990/ERA990581/fastq/BZZ_BWOSTA_1_1_B9D4J.12BA133_clean.fastq.gz;ftp.sra.ebi.ac.uk/vol1/ERA990/ERA990581/fastq/BZZ_BWOSTA_1_2_B9D4J.12BA133_clean.fastq.gz" TargetMode="External"/><Relationship Id="rId1175" Type="http://schemas.openxmlformats.org/officeDocument/2006/relationships/hyperlink" Target="http://ftp.sra.ebi.ac.uk/vol1/err/ERR209/000/ERR2098560" TargetMode="External"/><Relationship Id="rId103" Type="http://schemas.openxmlformats.org/officeDocument/2006/relationships/hyperlink" Target="http://ftp.sra.ebi.ac.uk/vol1/fastq/ERR209/002/ERR2098382/ERR2098382_1.fastq.gz;ftp.sra.ebi.ac.uk/vol1/fastq/ERR209/002/ERR2098382/ERR2098382_2.fastq.gz" TargetMode="External"/><Relationship Id="rId587" Type="http://schemas.openxmlformats.org/officeDocument/2006/relationships/hyperlink" Target="http://ftp.sra.ebi.ac.uk/vol1/err/ERR209/002/ERR2098462" TargetMode="External"/><Relationship Id="rId1176" Type="http://schemas.openxmlformats.org/officeDocument/2006/relationships/hyperlink" Target="http://ftp.sra.ebi.ac.uk/vol1/err/ERR209/000/ERR2098560" TargetMode="External"/><Relationship Id="rId102" Type="http://schemas.openxmlformats.org/officeDocument/2006/relationships/hyperlink" Target="http://ftp.sra.ebi.ac.uk/vol1/err/ERR209/001/ERR2098381" TargetMode="External"/><Relationship Id="rId586" Type="http://schemas.openxmlformats.org/officeDocument/2006/relationships/hyperlink" Target="http://ftp.sra.ebi.ac.uk/vol1/ERA990/ERA990581/fastq/BZZ_BXOSTA_1_1_B8HLB.12BA157_clean.fastq.gz;ftp.sra.ebi.ac.uk/vol1/ERA990/ERA990581/fastq/BZZ_BXOSTA_1_2_B8HLB.12BA157_clean.fastq.gz" TargetMode="External"/><Relationship Id="rId1177" Type="http://schemas.openxmlformats.org/officeDocument/2006/relationships/hyperlink" Target="http://ftp.sra.ebi.ac.uk/vol1/fastq/ERR209/001/ERR2098561/ERR2098561_1.fastq.gz;ftp.sra.ebi.ac.uk/vol1/fastq/ERR209/001/ERR2098561/ERR2098561_2.fastq.gz" TargetMode="External"/><Relationship Id="rId101" Type="http://schemas.openxmlformats.org/officeDocument/2006/relationships/hyperlink" Target="http://ftp.sra.ebi.ac.uk/vol1/err/ERR209/001/ERR2098381" TargetMode="External"/><Relationship Id="rId585" Type="http://schemas.openxmlformats.org/officeDocument/2006/relationships/hyperlink" Target="http://ftp.sra.ebi.ac.uk/vol1/ERA990/ERA990581/fastq/BZZ_BXOSTA_1_1_B8HLB.12BA157_clean.fastq.gz;ftp.sra.ebi.ac.uk/vol1/ERA990/ERA990581/fastq/BZZ_BXOSTA_1_2_B8HLB.12BA157_clean.fastq.gz" TargetMode="External"/><Relationship Id="rId1178" Type="http://schemas.openxmlformats.org/officeDocument/2006/relationships/hyperlink" Target="http://ftp.sra.ebi.ac.uk/vol1/fastq/ERR209/001/ERR2098561/ERR2098561_1.fastq.gz;ftp.sra.ebi.ac.uk/vol1/fastq/ERR209/001/ERR2098561/ERR2098561_2.fastq.gz" TargetMode="External"/><Relationship Id="rId100" Type="http://schemas.openxmlformats.org/officeDocument/2006/relationships/hyperlink" Target="http://ftp.sra.ebi.ac.uk/vol1/ERA990/ERA990579/fastq/CAA_AYOSDA_3_1_HKJHCBBXX.12BA117_clean.fastq.gz;ftp.sra.ebi.ac.uk/vol1/ERA990/ERA990579/fastq/CAA_AYOSDA_3_2_HKJHCBBXX.12BA117_clean.fastq.gz" TargetMode="External"/><Relationship Id="rId584" Type="http://schemas.openxmlformats.org/officeDocument/2006/relationships/hyperlink" Target="http://ftp.sra.ebi.ac.uk/vol1/fastq/ERR209/002/ERR2098462/ERR2098462_1.fastq.gz;ftp.sra.ebi.ac.uk/vol1/fastq/ERR209/002/ERR2098462/ERR2098462_2.fastq.gz" TargetMode="External"/><Relationship Id="rId1179" Type="http://schemas.openxmlformats.org/officeDocument/2006/relationships/hyperlink" Target="http://ftp.sra.ebi.ac.uk/vol1/ERA990/ERA990582/fastq/CAN_AABAOSTB_1_1_HNMC5BCXY.12BA162_clean.fastq.gz;ftp.sra.ebi.ac.uk/vol1/ERA990/ERA990582/fastq/CAN_AABAOSTB_1_2_HNMC5BCXY.12BA162_clean.fastq.gz" TargetMode="External"/><Relationship Id="rId1169" Type="http://schemas.openxmlformats.org/officeDocument/2006/relationships/hyperlink" Target="http://ftp.sra.ebi.ac.uk/vol1/err/ERR209/009/ERR2098559" TargetMode="External"/><Relationship Id="rId579" Type="http://schemas.openxmlformats.org/officeDocument/2006/relationships/hyperlink" Target="http://ftp.sra.ebi.ac.uk/vol1/ERA990/ERA990581/fastq/BZZ_BWOSTA_1_1_B9D4J.12BA133_clean.fastq.gz;ftp.sra.ebi.ac.uk/vol1/ERA990/ERA990581/fastq/BZZ_BWOSTA_1_2_B9D4J.12BA133_clean.fastq.gz" TargetMode="External"/><Relationship Id="rId578" Type="http://schemas.openxmlformats.org/officeDocument/2006/relationships/hyperlink" Target="http://ftp.sra.ebi.ac.uk/vol1/fastq/ERR209/001/ERR2098461/ERR2098461_1.fastq.gz;ftp.sra.ebi.ac.uk/vol1/fastq/ERR209/001/ERR2098461/ERR2098461_2.fastq.gz" TargetMode="External"/><Relationship Id="rId577" Type="http://schemas.openxmlformats.org/officeDocument/2006/relationships/hyperlink" Target="http://ftp.sra.ebi.ac.uk/vol1/fastq/ERR209/001/ERR2098461/ERR2098461_1.fastq.gz;ftp.sra.ebi.ac.uk/vol1/fastq/ERR209/001/ERR2098461/ERR2098461_2.fastq.gz" TargetMode="External"/><Relationship Id="rId1160" Type="http://schemas.openxmlformats.org/officeDocument/2006/relationships/hyperlink" Target="http://ftp.sra.ebi.ac.uk/vol1/fastq/ERR209/008/ERR2098558/ERR2098558_1.fastq.gz;ftp.sra.ebi.ac.uk/vol1/fastq/ERR209/008/ERR2098558/ERR2098558_2.fastq.gz" TargetMode="External"/><Relationship Id="rId572" Type="http://schemas.openxmlformats.org/officeDocument/2006/relationships/hyperlink" Target="http://ftp.sra.ebi.ac.uk/vol1/fastq/ERR209/000/ERR2098460/ERR2098460_1.fastq.gz;ftp.sra.ebi.ac.uk/vol1/fastq/ERR209/000/ERR2098460/ERR2098460_2.fastq.gz" TargetMode="External"/><Relationship Id="rId1161" Type="http://schemas.openxmlformats.org/officeDocument/2006/relationships/hyperlink" Target="http://ftp.sra.ebi.ac.uk/vol1/ERA990/ERA990582/fastq/BZZ_DHOSTB_1_1_HNMC5BCXY.12BA101_clean.fastq.gz;ftp.sra.ebi.ac.uk/vol1/ERA990/ERA990582/fastq/BZZ_DHOSTB_1_2_HNMC5BCXY.12BA101_clean.fastq.gz" TargetMode="External"/><Relationship Id="rId571" Type="http://schemas.openxmlformats.org/officeDocument/2006/relationships/hyperlink" Target="http://ftp.sra.ebi.ac.uk/vol1/fastq/ERR209/000/ERR2098460/ERR2098460_1.fastq.gz;ftp.sra.ebi.ac.uk/vol1/fastq/ERR209/000/ERR2098460/ERR2098460_2.fastq.gz" TargetMode="External"/><Relationship Id="rId1162" Type="http://schemas.openxmlformats.org/officeDocument/2006/relationships/hyperlink" Target="http://ftp.sra.ebi.ac.uk/vol1/ERA990/ERA990582/fastq/BZZ_DHOSTB_1_1_HNMC5BCXY.12BA101_clean.fastq.gz;ftp.sra.ebi.ac.uk/vol1/ERA990/ERA990582/fastq/BZZ_DHOSTB_1_2_HNMC5BCXY.12BA101_clean.fastq.gz" TargetMode="External"/><Relationship Id="rId570" Type="http://schemas.openxmlformats.org/officeDocument/2006/relationships/hyperlink" Target="http://ftp.sra.ebi.ac.uk/vol1/err/ERR209/009/ERR2098459" TargetMode="External"/><Relationship Id="rId1163" Type="http://schemas.openxmlformats.org/officeDocument/2006/relationships/hyperlink" Target="http://ftp.sra.ebi.ac.uk/vol1/err/ERR209/008/ERR2098558" TargetMode="External"/><Relationship Id="rId1164" Type="http://schemas.openxmlformats.org/officeDocument/2006/relationships/hyperlink" Target="http://ftp.sra.ebi.ac.uk/vol1/err/ERR209/008/ERR2098558" TargetMode="External"/><Relationship Id="rId576" Type="http://schemas.openxmlformats.org/officeDocument/2006/relationships/hyperlink" Target="http://ftp.sra.ebi.ac.uk/vol1/err/ERR209/000/ERR2098460" TargetMode="External"/><Relationship Id="rId1165" Type="http://schemas.openxmlformats.org/officeDocument/2006/relationships/hyperlink" Target="http://ftp.sra.ebi.ac.uk/vol1/fastq/ERR209/009/ERR2098559/ERR2098559_1.fastq.gz;ftp.sra.ebi.ac.uk/vol1/fastq/ERR209/009/ERR2098559/ERR2098559_2.fastq.gz" TargetMode="External"/><Relationship Id="rId575" Type="http://schemas.openxmlformats.org/officeDocument/2006/relationships/hyperlink" Target="http://ftp.sra.ebi.ac.uk/vol1/err/ERR209/000/ERR2098460" TargetMode="External"/><Relationship Id="rId1166" Type="http://schemas.openxmlformats.org/officeDocument/2006/relationships/hyperlink" Target="http://ftp.sra.ebi.ac.uk/vol1/fastq/ERR209/009/ERR2098559/ERR2098559_1.fastq.gz;ftp.sra.ebi.ac.uk/vol1/fastq/ERR209/009/ERR2098559/ERR2098559_2.fastq.gz" TargetMode="External"/><Relationship Id="rId574" Type="http://schemas.openxmlformats.org/officeDocument/2006/relationships/hyperlink" Target="http://ftp.sra.ebi.ac.uk/vol1/ERA990/ERA990581/fastq/BZZ_BWOSTA_1_1_B8HLB.12BA133_clean.fastq.gz;ftp.sra.ebi.ac.uk/vol1/ERA990/ERA990581/fastq/BZZ_BWOSTA_1_2_B8HLB.12BA133_clean.fastq.gz" TargetMode="External"/><Relationship Id="rId1167" Type="http://schemas.openxmlformats.org/officeDocument/2006/relationships/hyperlink" Target="http://ftp.sra.ebi.ac.uk/vol1/ERA990/ERA990582/fastq/BZZ_DIOSTB_1_1_HNMC5BCXY.12BA138_clean.fastq.gz;ftp.sra.ebi.ac.uk/vol1/ERA990/ERA990582/fastq/BZZ_DIOSTB_1_2_HNMC5BCXY.12BA138_clean.fastq.gz" TargetMode="External"/><Relationship Id="rId573" Type="http://schemas.openxmlformats.org/officeDocument/2006/relationships/hyperlink" Target="http://ftp.sra.ebi.ac.uk/vol1/ERA990/ERA990581/fastq/BZZ_BWOSTA_1_1_B8HLB.12BA133_clean.fastq.gz;ftp.sra.ebi.ac.uk/vol1/ERA990/ERA990581/fastq/BZZ_BWOSTA_1_2_B8HLB.12BA133_clean.fastq.gz" TargetMode="External"/><Relationship Id="rId1168" Type="http://schemas.openxmlformats.org/officeDocument/2006/relationships/hyperlink" Target="http://ftp.sra.ebi.ac.uk/vol1/ERA990/ERA990582/fastq/BZZ_DIOSTB_1_1_HNMC5BCXY.12BA138_clean.fastq.gz;ftp.sra.ebi.ac.uk/vol1/ERA990/ERA990582/fastq/BZZ_DIOSTB_1_2_HNMC5BCXY.12BA138_clean.fastq.gz" TargetMode="External"/><Relationship Id="rId129" Type="http://schemas.openxmlformats.org/officeDocument/2006/relationships/hyperlink" Target="http://ftp.sra.ebi.ac.uk/vol1/ERA990/ERA990579/fastq/CAA_BDOSDA_8_1_HKJHCBBXX.12BA120_clean.fastq.gz;ftp.sra.ebi.ac.uk/vol1/ERA990/ERA990579/fastq/CAA_BDOSDA_8_2_HKJHCBBXX.12BA120_clean.fastq.gz" TargetMode="External"/><Relationship Id="rId128" Type="http://schemas.openxmlformats.org/officeDocument/2006/relationships/hyperlink" Target="http://ftp.sra.ebi.ac.uk/vol1/fastq/ERR209/006/ERR2098386/ERR2098386_1.fastq.gz;ftp.sra.ebi.ac.uk/vol1/fastq/ERR209/006/ERR2098386/ERR2098386_2.fastq.gz" TargetMode="External"/><Relationship Id="rId127" Type="http://schemas.openxmlformats.org/officeDocument/2006/relationships/hyperlink" Target="http://ftp.sra.ebi.ac.uk/vol1/fastq/ERR209/006/ERR2098386/ERR2098386_1.fastq.gz;ftp.sra.ebi.ac.uk/vol1/fastq/ERR209/006/ERR2098386/ERR2098386_2.fastq.gz" TargetMode="External"/><Relationship Id="rId126" Type="http://schemas.openxmlformats.org/officeDocument/2006/relationships/hyperlink" Target="http://ftp.sra.ebi.ac.uk/vol1/err/ERR209/005/ERR2098385" TargetMode="External"/><Relationship Id="rId1190" Type="http://schemas.openxmlformats.org/officeDocument/2006/relationships/hyperlink" Target="http://ftp.sra.ebi.ac.uk/vol1/fastq/ERR209/003/ERR2098563/ERR2098563_1.fastq.gz;ftp.sra.ebi.ac.uk/vol1/fastq/ERR209/003/ERR2098563/ERR2098563_2.fastq.gz" TargetMode="External"/><Relationship Id="rId1191" Type="http://schemas.openxmlformats.org/officeDocument/2006/relationships/hyperlink" Target="http://ftp.sra.ebi.ac.uk/vol1/ERA990/ERA990582/fastq/BZZ_DKOSTB_1_1_HNMC5BCXY.12BA103_clean.fastq.gz;ftp.sra.ebi.ac.uk/vol1/ERA990/ERA990582/fastq/BZZ_DKOSTB_1_2_HNMC5BCXY.12BA103_clean.fastq.gz" TargetMode="External"/><Relationship Id="rId1192" Type="http://schemas.openxmlformats.org/officeDocument/2006/relationships/hyperlink" Target="http://ftp.sra.ebi.ac.uk/vol1/ERA990/ERA990582/fastq/BZZ_DKOSTB_1_1_HNMC5BCXY.12BA103_clean.fastq.gz;ftp.sra.ebi.ac.uk/vol1/ERA990/ERA990582/fastq/BZZ_DKOSTB_1_2_HNMC5BCXY.12BA103_clean.fastq.gz" TargetMode="External"/><Relationship Id="rId1193" Type="http://schemas.openxmlformats.org/officeDocument/2006/relationships/hyperlink" Target="http://ftp.sra.ebi.ac.uk/vol1/err/ERR209/003/ERR2098563" TargetMode="External"/><Relationship Id="rId121" Type="http://schemas.openxmlformats.org/officeDocument/2006/relationships/hyperlink" Target="http://ftp.sra.ebi.ac.uk/vol1/fastq/ERR209/005/ERR2098385/ERR2098385_1.fastq.gz;ftp.sra.ebi.ac.uk/vol1/fastq/ERR209/005/ERR2098385/ERR2098385_2.fastq.gz" TargetMode="External"/><Relationship Id="rId1194" Type="http://schemas.openxmlformats.org/officeDocument/2006/relationships/hyperlink" Target="http://ftp.sra.ebi.ac.uk/vol1/err/ERR209/003/ERR2098563" TargetMode="External"/><Relationship Id="rId120" Type="http://schemas.openxmlformats.org/officeDocument/2006/relationships/hyperlink" Target="http://ftp.sra.ebi.ac.uk/vol1/err/ERR209/004/ERR2098384" TargetMode="External"/><Relationship Id="rId1195" Type="http://schemas.openxmlformats.org/officeDocument/2006/relationships/hyperlink" Target="http://ftp.sra.ebi.ac.uk/vol1/fastq/ERR209/004/ERR2098564/ERR2098564_1.fastq.gz;ftp.sra.ebi.ac.uk/vol1/fastq/ERR209/004/ERR2098564/ERR2098564_2.fastq.gz" TargetMode="External"/><Relationship Id="rId1196" Type="http://schemas.openxmlformats.org/officeDocument/2006/relationships/hyperlink" Target="http://ftp.sra.ebi.ac.uk/vol1/fastq/ERR209/004/ERR2098564/ERR2098564_1.fastq.gz;ftp.sra.ebi.ac.uk/vol1/fastq/ERR209/004/ERR2098564/ERR2098564_2.fastq.gz" TargetMode="External"/><Relationship Id="rId1197" Type="http://schemas.openxmlformats.org/officeDocument/2006/relationships/hyperlink" Target="http://ftp.sra.ebi.ac.uk/vol1/ERA990/ERA990582/fastq/BZZ_DLOSTB_1_1_HNMC5BCXY.12BA115_clean.fastq.gz;ftp.sra.ebi.ac.uk/vol1/ERA990/ERA990582/fastq/BZZ_DLOSTB_1_2_HNMC5BCXY.12BA115_clean.fastq.gz" TargetMode="External"/><Relationship Id="rId125" Type="http://schemas.openxmlformats.org/officeDocument/2006/relationships/hyperlink" Target="http://ftp.sra.ebi.ac.uk/vol1/err/ERR209/005/ERR2098385" TargetMode="External"/><Relationship Id="rId1198" Type="http://schemas.openxmlformats.org/officeDocument/2006/relationships/hyperlink" Target="http://ftp.sra.ebi.ac.uk/vol1/ERA990/ERA990582/fastq/BZZ_DLOSTB_1_1_HNMC5BCXY.12BA115_clean.fastq.gz;ftp.sra.ebi.ac.uk/vol1/ERA990/ERA990582/fastq/BZZ_DLOSTB_1_2_HNMC5BCXY.12BA115_clean.fastq.gz" TargetMode="External"/><Relationship Id="rId124" Type="http://schemas.openxmlformats.org/officeDocument/2006/relationships/hyperlink" Target="http://ftp.sra.ebi.ac.uk/vol1/ERA990/ERA990579/fastq/CAA_BCOSDA_8_1_HKJHCBBXX.12BA199_clean.fastq.gz;ftp.sra.ebi.ac.uk/vol1/ERA990/ERA990579/fastq/CAA_BCOSDA_8_2_HKJHCBBXX.12BA199_clean.fastq.gz" TargetMode="External"/><Relationship Id="rId1199" Type="http://schemas.openxmlformats.org/officeDocument/2006/relationships/hyperlink" Target="http://ftp.sra.ebi.ac.uk/vol1/err/ERR209/004/ERR2098564" TargetMode="External"/><Relationship Id="rId123" Type="http://schemas.openxmlformats.org/officeDocument/2006/relationships/hyperlink" Target="http://ftp.sra.ebi.ac.uk/vol1/ERA990/ERA990579/fastq/CAA_BCOSDA_8_1_HKJHCBBXX.12BA199_clean.fastq.gz;ftp.sra.ebi.ac.uk/vol1/ERA990/ERA990579/fastq/CAA_BCOSDA_8_2_HKJHCBBXX.12BA199_clean.fastq.gz" TargetMode="External"/><Relationship Id="rId122" Type="http://schemas.openxmlformats.org/officeDocument/2006/relationships/hyperlink" Target="http://ftp.sra.ebi.ac.uk/vol1/fastq/ERR209/005/ERR2098385/ERR2098385_1.fastq.gz;ftp.sra.ebi.ac.uk/vol1/fastq/ERR209/005/ERR2098385/ERR2098385_2.fastq.gz" TargetMode="External"/><Relationship Id="rId118" Type="http://schemas.openxmlformats.org/officeDocument/2006/relationships/hyperlink" Target="http://ftp.sra.ebi.ac.uk/vol1/ERA990/ERA990579/fastq/CAA_BBOSDA_8_1_HKJHCBBXX.12BA106_clean.fastq.gz;ftp.sra.ebi.ac.uk/vol1/ERA990/ERA990579/fastq/CAA_BBOSDA_8_2_HKJHCBBXX.12BA106_clean.fastq.gz" TargetMode="External"/><Relationship Id="rId117" Type="http://schemas.openxmlformats.org/officeDocument/2006/relationships/hyperlink" Target="http://ftp.sra.ebi.ac.uk/vol1/ERA990/ERA990579/fastq/CAA_BBOSDA_8_1_HKJHCBBXX.12BA106_clean.fastq.gz;ftp.sra.ebi.ac.uk/vol1/ERA990/ERA990579/fastq/CAA_BBOSDA_8_2_HKJHCBBXX.12BA106_clean.fastq.gz" TargetMode="External"/><Relationship Id="rId116" Type="http://schemas.openxmlformats.org/officeDocument/2006/relationships/hyperlink" Target="http://ftp.sra.ebi.ac.uk/vol1/fastq/ERR209/004/ERR2098384/ERR2098384_1.fastq.gz;ftp.sra.ebi.ac.uk/vol1/fastq/ERR209/004/ERR2098384/ERR2098384_2.fastq.gz" TargetMode="External"/><Relationship Id="rId115" Type="http://schemas.openxmlformats.org/officeDocument/2006/relationships/hyperlink" Target="http://ftp.sra.ebi.ac.uk/vol1/fastq/ERR209/004/ERR2098384/ERR2098384_1.fastq.gz;ftp.sra.ebi.ac.uk/vol1/fastq/ERR209/004/ERR2098384/ERR2098384_2.fastq.gz" TargetMode="External"/><Relationship Id="rId599" Type="http://schemas.openxmlformats.org/officeDocument/2006/relationships/hyperlink" Target="http://ftp.sra.ebi.ac.uk/vol1/err/ERR209/004/ERR2098464" TargetMode="External"/><Relationship Id="rId1180" Type="http://schemas.openxmlformats.org/officeDocument/2006/relationships/hyperlink" Target="http://ftp.sra.ebi.ac.uk/vol1/ERA990/ERA990582/fastq/CAN_AABAOSTB_1_1_HNMC5BCXY.12BA162_clean.fastq.gz;ftp.sra.ebi.ac.uk/vol1/ERA990/ERA990582/fastq/CAN_AABAOSTB_1_2_HNMC5BCXY.12BA162_clean.fastq.gz" TargetMode="External"/><Relationship Id="rId1181" Type="http://schemas.openxmlformats.org/officeDocument/2006/relationships/hyperlink" Target="http://ftp.sra.ebi.ac.uk/vol1/err/ERR209/001/ERR2098561" TargetMode="External"/><Relationship Id="rId119" Type="http://schemas.openxmlformats.org/officeDocument/2006/relationships/hyperlink" Target="http://ftp.sra.ebi.ac.uk/vol1/err/ERR209/004/ERR2098384" TargetMode="External"/><Relationship Id="rId1182" Type="http://schemas.openxmlformats.org/officeDocument/2006/relationships/hyperlink" Target="http://ftp.sra.ebi.ac.uk/vol1/err/ERR209/001/ERR2098561" TargetMode="External"/><Relationship Id="rId110" Type="http://schemas.openxmlformats.org/officeDocument/2006/relationships/hyperlink" Target="http://ftp.sra.ebi.ac.uk/vol1/fastq/ERR209/003/ERR2098383/ERR2098383_1.fastq.gz;ftp.sra.ebi.ac.uk/vol1/fastq/ERR209/003/ERR2098383/ERR2098383_2.fastq.gz" TargetMode="External"/><Relationship Id="rId594" Type="http://schemas.openxmlformats.org/officeDocument/2006/relationships/hyperlink" Target="http://ftp.sra.ebi.ac.uk/vol1/err/ERR209/003/ERR2098463" TargetMode="External"/><Relationship Id="rId1183" Type="http://schemas.openxmlformats.org/officeDocument/2006/relationships/hyperlink" Target="http://ftp.sra.ebi.ac.uk/vol1/fastq/ERR209/002/ERR2098562/ERR2098562_1.fastq.gz;ftp.sra.ebi.ac.uk/vol1/fastq/ERR209/002/ERR2098562/ERR2098562_2.fastq.gz" TargetMode="External"/><Relationship Id="rId593" Type="http://schemas.openxmlformats.org/officeDocument/2006/relationships/hyperlink" Target="http://ftp.sra.ebi.ac.uk/vol1/err/ERR209/003/ERR2098463" TargetMode="External"/><Relationship Id="rId1184" Type="http://schemas.openxmlformats.org/officeDocument/2006/relationships/hyperlink" Target="http://ftp.sra.ebi.ac.uk/vol1/fastq/ERR209/002/ERR2098562/ERR2098562_1.fastq.gz;ftp.sra.ebi.ac.uk/vol1/fastq/ERR209/002/ERR2098562/ERR2098562_2.fastq.gz" TargetMode="External"/><Relationship Id="rId592" Type="http://schemas.openxmlformats.org/officeDocument/2006/relationships/hyperlink" Target="http://ftp.sra.ebi.ac.uk/vol1/ERA990/ERA990581/fastq/BZZ_BXOSTA_1_1_B9D4J.12BA157_clean.fastq.gz;ftp.sra.ebi.ac.uk/vol1/ERA990/ERA990581/fastq/BZZ_BXOSTA_1_2_B9D4J.12BA157_clean.fastq.gz" TargetMode="External"/><Relationship Id="rId1185" Type="http://schemas.openxmlformats.org/officeDocument/2006/relationships/hyperlink" Target="http://ftp.sra.ebi.ac.uk/vol1/ERA990/ERA990582/fastq/CAN_AABBOSTB_1_1_HNMC5BCXY.12BA174_clean.fastq.gz;ftp.sra.ebi.ac.uk/vol1/ERA990/ERA990582/fastq/CAN_AABBOSTB_1_2_HNMC5BCXY.12BA174_clean.fastq.gz" TargetMode="External"/><Relationship Id="rId591" Type="http://schemas.openxmlformats.org/officeDocument/2006/relationships/hyperlink" Target="http://ftp.sra.ebi.ac.uk/vol1/ERA990/ERA990581/fastq/BZZ_BXOSTA_1_1_B9D4J.12BA157_clean.fastq.gz;ftp.sra.ebi.ac.uk/vol1/ERA990/ERA990581/fastq/BZZ_BXOSTA_1_2_B9D4J.12BA157_clean.fastq.gz" TargetMode="External"/><Relationship Id="rId1186" Type="http://schemas.openxmlformats.org/officeDocument/2006/relationships/hyperlink" Target="http://ftp.sra.ebi.ac.uk/vol1/ERA990/ERA990582/fastq/CAN_AABBOSTB_1_1_HNMC5BCXY.12BA174_clean.fastq.gz;ftp.sra.ebi.ac.uk/vol1/ERA990/ERA990582/fastq/CAN_AABBOSTB_1_2_HNMC5BCXY.12BA174_clean.fastq.gz" TargetMode="External"/><Relationship Id="rId114" Type="http://schemas.openxmlformats.org/officeDocument/2006/relationships/hyperlink" Target="http://ftp.sra.ebi.ac.uk/vol1/err/ERR209/003/ERR2098383" TargetMode="External"/><Relationship Id="rId598" Type="http://schemas.openxmlformats.org/officeDocument/2006/relationships/hyperlink" Target="http://ftp.sra.ebi.ac.uk/vol1/ERA990/ERA990581/fastq/BZZ_BYOSTA_1_1_HNTHMBCXY.12BA169_clean.fastq.gz;ftp.sra.ebi.ac.uk/vol1/ERA990/ERA990581/fastq/BZZ_BYOSTA_1_2_HNTHMBCXY.12BA169_clean.fastq.gz" TargetMode="External"/><Relationship Id="rId1187" Type="http://schemas.openxmlformats.org/officeDocument/2006/relationships/hyperlink" Target="http://ftp.sra.ebi.ac.uk/vol1/err/ERR209/002/ERR2098562" TargetMode="External"/><Relationship Id="rId113" Type="http://schemas.openxmlformats.org/officeDocument/2006/relationships/hyperlink" Target="http://ftp.sra.ebi.ac.uk/vol1/err/ERR209/003/ERR2098383" TargetMode="External"/><Relationship Id="rId597" Type="http://schemas.openxmlformats.org/officeDocument/2006/relationships/hyperlink" Target="http://ftp.sra.ebi.ac.uk/vol1/ERA990/ERA990581/fastq/BZZ_BYOSTA_1_1_HNTHMBCXY.12BA169_clean.fastq.gz;ftp.sra.ebi.ac.uk/vol1/ERA990/ERA990581/fastq/BZZ_BYOSTA_1_2_HNTHMBCXY.12BA169_clean.fastq.gz" TargetMode="External"/><Relationship Id="rId1188" Type="http://schemas.openxmlformats.org/officeDocument/2006/relationships/hyperlink" Target="http://ftp.sra.ebi.ac.uk/vol1/err/ERR209/002/ERR2098562" TargetMode="External"/><Relationship Id="rId112" Type="http://schemas.openxmlformats.org/officeDocument/2006/relationships/hyperlink" Target="http://ftp.sra.ebi.ac.uk/vol1/ERA990/ERA990579/fastq/CAA_BAOSDA_8_1_HKJHCBBXX.12BA198_clean.fastq.gz;ftp.sra.ebi.ac.uk/vol1/ERA990/ERA990579/fastq/CAA_BAOSDA_8_2_HKJHCBBXX.12BA198_clean.fastq.gz" TargetMode="External"/><Relationship Id="rId596" Type="http://schemas.openxmlformats.org/officeDocument/2006/relationships/hyperlink" Target="http://ftp.sra.ebi.ac.uk/vol1/fastq/ERR209/004/ERR2098464/ERR2098464_1.fastq.gz;ftp.sra.ebi.ac.uk/vol1/fastq/ERR209/004/ERR2098464/ERR2098464_2.fastq.gz" TargetMode="External"/><Relationship Id="rId1189" Type="http://schemas.openxmlformats.org/officeDocument/2006/relationships/hyperlink" Target="http://ftp.sra.ebi.ac.uk/vol1/fastq/ERR209/003/ERR2098563/ERR2098563_1.fastq.gz;ftp.sra.ebi.ac.uk/vol1/fastq/ERR209/003/ERR2098563/ERR2098563_2.fastq.gz" TargetMode="External"/><Relationship Id="rId111" Type="http://schemas.openxmlformats.org/officeDocument/2006/relationships/hyperlink" Target="http://ftp.sra.ebi.ac.uk/vol1/ERA990/ERA990579/fastq/CAA_BAOSDA_8_1_HKJHCBBXX.12BA198_clean.fastq.gz;ftp.sra.ebi.ac.uk/vol1/ERA990/ERA990579/fastq/CAA_BAOSDA_8_2_HKJHCBBXX.12BA198_clean.fastq.gz" TargetMode="External"/><Relationship Id="rId595" Type="http://schemas.openxmlformats.org/officeDocument/2006/relationships/hyperlink" Target="http://ftp.sra.ebi.ac.uk/vol1/fastq/ERR209/004/ERR2098464/ERR2098464_1.fastq.gz;ftp.sra.ebi.ac.uk/vol1/fastq/ERR209/004/ERR2098464/ERR2098464_2.fastq.gz" TargetMode="External"/><Relationship Id="rId1136" Type="http://schemas.openxmlformats.org/officeDocument/2006/relationships/hyperlink" Target="http://ftp.sra.ebi.ac.uk/vol1/fastq/ERR209/004/ERR2098554/ERR2098554_1.fastq.gz;ftp.sra.ebi.ac.uk/vol1/fastq/ERR209/004/ERR2098554/ERR2098554_2.fastq.gz" TargetMode="External"/><Relationship Id="rId1137" Type="http://schemas.openxmlformats.org/officeDocument/2006/relationships/hyperlink" Target="http://ftp.sra.ebi.ac.uk/vol1/ERA990/ERA990582/fastq/BZZ_DDOSTB_1_1_HNMC5BCXY.12BA136_clean.fastq.gz;ftp.sra.ebi.ac.uk/vol1/ERA990/ERA990582/fastq/BZZ_DDOSTB_1_2_HNMC5BCXY.12BA136_clean.fastq.gz" TargetMode="External"/><Relationship Id="rId1138" Type="http://schemas.openxmlformats.org/officeDocument/2006/relationships/hyperlink" Target="http://ftp.sra.ebi.ac.uk/vol1/ERA990/ERA990582/fastq/BZZ_DDOSTB_1_1_HNMC5BCXY.12BA136_clean.fastq.gz;ftp.sra.ebi.ac.uk/vol1/ERA990/ERA990582/fastq/BZZ_DDOSTB_1_2_HNMC5BCXY.12BA136_clean.fastq.gz" TargetMode="External"/><Relationship Id="rId1139" Type="http://schemas.openxmlformats.org/officeDocument/2006/relationships/hyperlink" Target="http://ftp.sra.ebi.ac.uk/vol1/err/ERR209/004/ERR2098554" TargetMode="External"/><Relationship Id="rId547" Type="http://schemas.openxmlformats.org/officeDocument/2006/relationships/hyperlink" Target="http://ftp.sra.ebi.ac.uk/vol1/fastq/ERR209/006/ERR2098456/ERR2098456_1.fastq.gz;ftp.sra.ebi.ac.uk/vol1/fastq/ERR209/006/ERR2098456/ERR2098456_2.fastq.gz" TargetMode="External"/><Relationship Id="rId546" Type="http://schemas.openxmlformats.org/officeDocument/2006/relationships/hyperlink" Target="http://ftp.sra.ebi.ac.uk/vol1/err/ERR209/005/ERR2098455" TargetMode="External"/><Relationship Id="rId545" Type="http://schemas.openxmlformats.org/officeDocument/2006/relationships/hyperlink" Target="http://ftp.sra.ebi.ac.uk/vol1/err/ERR209/005/ERR2098455" TargetMode="External"/><Relationship Id="rId544" Type="http://schemas.openxmlformats.org/officeDocument/2006/relationships/hyperlink" Target="http://ftp.sra.ebi.ac.uk/vol1/ERA990/ERA990580/fastq/BZZ_BROSTA_1_1_HNNTCBCXY.12BA222_clean.fastq.gz;ftp.sra.ebi.ac.uk/vol1/ERA990/ERA990580/fastq/BZZ_BROSTA_1_2_HNNTCBCXY.12BA222_clean.fastq.gz" TargetMode="External"/><Relationship Id="rId549" Type="http://schemas.openxmlformats.org/officeDocument/2006/relationships/hyperlink" Target="http://ftp.sra.ebi.ac.uk/vol1/ERA990/ERA990581/fastq/BZZ_BSOSTA_1_1_HNTHMBCXY.12BA145_clean.fastq.gz;ftp.sra.ebi.ac.uk/vol1/ERA990/ERA990581/fastq/BZZ_BSOSTA_1_2_HNTHMBCXY.12BA145_clean.fastq.gz" TargetMode="External"/><Relationship Id="rId548" Type="http://schemas.openxmlformats.org/officeDocument/2006/relationships/hyperlink" Target="http://ftp.sra.ebi.ac.uk/vol1/fastq/ERR209/006/ERR2098456/ERR2098456_1.fastq.gz;ftp.sra.ebi.ac.uk/vol1/fastq/ERR209/006/ERR2098456/ERR2098456_2.fastq.gz" TargetMode="External"/><Relationship Id="rId1130" Type="http://schemas.openxmlformats.org/officeDocument/2006/relationships/hyperlink" Target="http://ftp.sra.ebi.ac.uk/vol1/fastq/ERR209/003/ERR2098553/ERR2098553_1.fastq.gz;ftp.sra.ebi.ac.uk/vol1/fastq/ERR209/003/ERR2098553/ERR2098553_2.fastq.gz" TargetMode="External"/><Relationship Id="rId1131" Type="http://schemas.openxmlformats.org/officeDocument/2006/relationships/hyperlink" Target="http://ftp.sra.ebi.ac.uk/vol1/ERA990/ERA990582/fastq/BZZ_DCOSTB_1_1_HNMC5BCXY.12BA148_clean.fastq.gz;ftp.sra.ebi.ac.uk/vol1/ERA990/ERA990582/fastq/BZZ_DCOSTB_1_2_HNMC5BCXY.12BA148_clean.fastq.gz" TargetMode="External"/><Relationship Id="rId543" Type="http://schemas.openxmlformats.org/officeDocument/2006/relationships/hyperlink" Target="http://ftp.sra.ebi.ac.uk/vol1/ERA990/ERA990580/fastq/BZZ_BROSTA_1_1_HNNTCBCXY.12BA222_clean.fastq.gz;ftp.sra.ebi.ac.uk/vol1/ERA990/ERA990580/fastq/BZZ_BROSTA_1_2_HNNTCBCXY.12BA222_clean.fastq.gz" TargetMode="External"/><Relationship Id="rId1132" Type="http://schemas.openxmlformats.org/officeDocument/2006/relationships/hyperlink" Target="http://ftp.sra.ebi.ac.uk/vol1/ERA990/ERA990582/fastq/BZZ_DCOSTB_1_1_HNMC5BCXY.12BA148_clean.fastq.gz;ftp.sra.ebi.ac.uk/vol1/ERA990/ERA990582/fastq/BZZ_DCOSTB_1_2_HNMC5BCXY.12BA148_clean.fastq.gz" TargetMode="External"/><Relationship Id="rId542" Type="http://schemas.openxmlformats.org/officeDocument/2006/relationships/hyperlink" Target="http://ftp.sra.ebi.ac.uk/vol1/fastq/ERR209/005/ERR2098455/ERR2098455_1.fastq.gz;ftp.sra.ebi.ac.uk/vol1/fastq/ERR209/005/ERR2098455/ERR2098455_2.fastq.gz" TargetMode="External"/><Relationship Id="rId1133" Type="http://schemas.openxmlformats.org/officeDocument/2006/relationships/hyperlink" Target="http://ftp.sra.ebi.ac.uk/vol1/err/ERR209/003/ERR2098553" TargetMode="External"/><Relationship Id="rId541" Type="http://schemas.openxmlformats.org/officeDocument/2006/relationships/hyperlink" Target="http://ftp.sra.ebi.ac.uk/vol1/fastq/ERR209/005/ERR2098455/ERR2098455_1.fastq.gz;ftp.sra.ebi.ac.uk/vol1/fastq/ERR209/005/ERR2098455/ERR2098455_2.fastq.gz" TargetMode="External"/><Relationship Id="rId1134" Type="http://schemas.openxmlformats.org/officeDocument/2006/relationships/hyperlink" Target="http://ftp.sra.ebi.ac.uk/vol1/err/ERR209/003/ERR2098553" TargetMode="External"/><Relationship Id="rId540" Type="http://schemas.openxmlformats.org/officeDocument/2006/relationships/hyperlink" Target="http://ftp.sra.ebi.ac.uk/vol1/err/ERR209/004/ERR2098454" TargetMode="External"/><Relationship Id="rId1135" Type="http://schemas.openxmlformats.org/officeDocument/2006/relationships/hyperlink" Target="http://ftp.sra.ebi.ac.uk/vol1/fastq/ERR209/004/ERR2098554/ERR2098554_1.fastq.gz;ftp.sra.ebi.ac.uk/vol1/fastq/ERR209/004/ERR2098554/ERR2098554_2.fastq.gz" TargetMode="External"/><Relationship Id="rId1125" Type="http://schemas.openxmlformats.org/officeDocument/2006/relationships/hyperlink" Target="http://ftp.sra.ebi.ac.uk/vol1/ERA990/ERA990582/fastq/BZZ_DBOSTB_1_1_HNMC5BCXY.12BA160_clean.fastq.gz;ftp.sra.ebi.ac.uk/vol1/ERA990/ERA990582/fastq/BZZ_DBOSTB_1_2_HNMC5BCXY.12BA160_clean.fastq.gz" TargetMode="External"/><Relationship Id="rId1126" Type="http://schemas.openxmlformats.org/officeDocument/2006/relationships/hyperlink" Target="http://ftp.sra.ebi.ac.uk/vol1/ERA990/ERA990582/fastq/BZZ_DBOSTB_1_1_HNMC5BCXY.12BA160_clean.fastq.gz;ftp.sra.ebi.ac.uk/vol1/ERA990/ERA990582/fastq/BZZ_DBOSTB_1_2_HNMC5BCXY.12BA160_clean.fastq.gz" TargetMode="External"/><Relationship Id="rId1127" Type="http://schemas.openxmlformats.org/officeDocument/2006/relationships/hyperlink" Target="http://ftp.sra.ebi.ac.uk/vol1/err/ERR209/002/ERR2098552" TargetMode="External"/><Relationship Id="rId1128" Type="http://schemas.openxmlformats.org/officeDocument/2006/relationships/hyperlink" Target="http://ftp.sra.ebi.ac.uk/vol1/err/ERR209/002/ERR2098552" TargetMode="External"/><Relationship Id="rId1129" Type="http://schemas.openxmlformats.org/officeDocument/2006/relationships/hyperlink" Target="http://ftp.sra.ebi.ac.uk/vol1/fastq/ERR209/003/ERR2098553/ERR2098553_1.fastq.gz;ftp.sra.ebi.ac.uk/vol1/fastq/ERR209/003/ERR2098553/ERR2098553_2.fastq.gz" TargetMode="External"/><Relationship Id="rId536" Type="http://schemas.openxmlformats.org/officeDocument/2006/relationships/hyperlink" Target="http://ftp.sra.ebi.ac.uk/vol1/fastq/ERR209/004/ERR2098454/ERR2098454_1.fastq.gz;ftp.sra.ebi.ac.uk/vol1/fastq/ERR209/004/ERR2098454/ERR2098454_2.fastq.gz" TargetMode="External"/><Relationship Id="rId535" Type="http://schemas.openxmlformats.org/officeDocument/2006/relationships/hyperlink" Target="http://ftp.sra.ebi.ac.uk/vol1/fastq/ERR209/004/ERR2098454/ERR2098454_1.fastq.gz;ftp.sra.ebi.ac.uk/vol1/fastq/ERR209/004/ERR2098454/ERR2098454_2.fastq.gz" TargetMode="External"/><Relationship Id="rId534" Type="http://schemas.openxmlformats.org/officeDocument/2006/relationships/hyperlink" Target="http://ftp.sra.ebi.ac.uk/vol1/err/ERR209/003/ERR2098453" TargetMode="External"/><Relationship Id="rId533" Type="http://schemas.openxmlformats.org/officeDocument/2006/relationships/hyperlink" Target="http://ftp.sra.ebi.ac.uk/vol1/err/ERR209/003/ERR2098453" TargetMode="External"/><Relationship Id="rId539" Type="http://schemas.openxmlformats.org/officeDocument/2006/relationships/hyperlink" Target="http://ftp.sra.ebi.ac.uk/vol1/err/ERR209/004/ERR2098454" TargetMode="External"/><Relationship Id="rId538" Type="http://schemas.openxmlformats.org/officeDocument/2006/relationships/hyperlink" Target="http://ftp.sra.ebi.ac.uk/vol1/ERA990/ERA990580/fastq/BZZ_BQOSTA_1_1_HNNTCBCXY.12BA234_clean.fastq.gz;ftp.sra.ebi.ac.uk/vol1/ERA990/ERA990580/fastq/BZZ_BQOSTA_1_2_HNNTCBCXY.12BA234_clean.fastq.gz" TargetMode="External"/><Relationship Id="rId537" Type="http://schemas.openxmlformats.org/officeDocument/2006/relationships/hyperlink" Target="http://ftp.sra.ebi.ac.uk/vol1/ERA990/ERA990580/fastq/BZZ_BQOSTA_1_1_HNNTCBCXY.12BA234_clean.fastq.gz;ftp.sra.ebi.ac.uk/vol1/ERA990/ERA990580/fastq/BZZ_BQOSTA_1_2_HNNTCBCXY.12BA234_clean.fastq.gz" TargetMode="External"/><Relationship Id="rId1120" Type="http://schemas.openxmlformats.org/officeDocument/2006/relationships/hyperlink" Target="http://ftp.sra.ebi.ac.uk/vol1/ERA990/ERA990582/fastq/BZZ_DAOSTB_1_1_HNMC5BCXY.12BA124_clean.fastq.gz;ftp.sra.ebi.ac.uk/vol1/ERA990/ERA990582/fastq/BZZ_DAOSTB_1_2_HNMC5BCXY.12BA124_clean.fastq.gz" TargetMode="External"/><Relationship Id="rId532" Type="http://schemas.openxmlformats.org/officeDocument/2006/relationships/hyperlink" Target="http://ftp.sra.ebi.ac.uk/vol1/ERA990/ERA990580/fastq/BZZ_BPOSTA_1_1_HNNTCBCXY.12BA197_clean.fastq.gz;ftp.sra.ebi.ac.uk/vol1/ERA990/ERA990580/fastq/BZZ_BPOSTA_1_2_HNNTCBCXY.12BA197_clean.fastq.gz" TargetMode="External"/><Relationship Id="rId1121" Type="http://schemas.openxmlformats.org/officeDocument/2006/relationships/hyperlink" Target="http://ftp.sra.ebi.ac.uk/vol1/err/ERR209/001/ERR2098551" TargetMode="External"/><Relationship Id="rId531" Type="http://schemas.openxmlformats.org/officeDocument/2006/relationships/hyperlink" Target="http://ftp.sra.ebi.ac.uk/vol1/ERA990/ERA990580/fastq/BZZ_BPOSTA_1_1_HNNTCBCXY.12BA197_clean.fastq.gz;ftp.sra.ebi.ac.uk/vol1/ERA990/ERA990580/fastq/BZZ_BPOSTA_1_2_HNNTCBCXY.12BA197_clean.fastq.gz" TargetMode="External"/><Relationship Id="rId1122" Type="http://schemas.openxmlformats.org/officeDocument/2006/relationships/hyperlink" Target="http://ftp.sra.ebi.ac.uk/vol1/err/ERR209/001/ERR2098551" TargetMode="External"/><Relationship Id="rId530" Type="http://schemas.openxmlformats.org/officeDocument/2006/relationships/hyperlink" Target="http://ftp.sra.ebi.ac.uk/vol1/fastq/ERR209/003/ERR2098453/ERR2098453_1.fastq.gz;ftp.sra.ebi.ac.uk/vol1/fastq/ERR209/003/ERR2098453/ERR2098453_2.fastq.gz" TargetMode="External"/><Relationship Id="rId1123" Type="http://schemas.openxmlformats.org/officeDocument/2006/relationships/hyperlink" Target="http://ftp.sra.ebi.ac.uk/vol1/fastq/ERR209/002/ERR2098552/ERR2098552_1.fastq.gz;ftp.sra.ebi.ac.uk/vol1/fastq/ERR209/002/ERR2098552/ERR2098552_2.fastq.gz" TargetMode="External"/><Relationship Id="rId1124" Type="http://schemas.openxmlformats.org/officeDocument/2006/relationships/hyperlink" Target="http://ftp.sra.ebi.ac.uk/vol1/fastq/ERR209/002/ERR2098552/ERR2098552_1.fastq.gz;ftp.sra.ebi.ac.uk/vol1/fastq/ERR209/002/ERR2098552/ERR2098552_2.fastq.gz" TargetMode="External"/><Relationship Id="rId1158" Type="http://schemas.openxmlformats.org/officeDocument/2006/relationships/hyperlink" Target="http://ftp.sra.ebi.ac.uk/vol1/err/ERR209/007/ERR2098557" TargetMode="External"/><Relationship Id="rId1159" Type="http://schemas.openxmlformats.org/officeDocument/2006/relationships/hyperlink" Target="http://ftp.sra.ebi.ac.uk/vol1/fastq/ERR209/008/ERR2098558/ERR2098558_1.fastq.gz;ftp.sra.ebi.ac.uk/vol1/fastq/ERR209/008/ERR2098558/ERR2098558_2.fastq.gz" TargetMode="External"/><Relationship Id="rId569" Type="http://schemas.openxmlformats.org/officeDocument/2006/relationships/hyperlink" Target="http://ftp.sra.ebi.ac.uk/vol1/err/ERR209/009/ERR2098459" TargetMode="External"/><Relationship Id="rId568" Type="http://schemas.openxmlformats.org/officeDocument/2006/relationships/hyperlink" Target="http://ftp.sra.ebi.ac.uk/vol1/ERA990/ERA990581/fastq/BZZ_BVOSTA_1_1_HNTHMBCXY.12BA121_clean.fastq.gz;ftp.sra.ebi.ac.uk/vol1/ERA990/ERA990581/fastq/BZZ_BVOSTA_1_2_HNTHMBCXY.12BA121_clean.fastq.gz" TargetMode="External"/><Relationship Id="rId567" Type="http://schemas.openxmlformats.org/officeDocument/2006/relationships/hyperlink" Target="http://ftp.sra.ebi.ac.uk/vol1/ERA990/ERA990581/fastq/BZZ_BVOSTA_1_1_HNTHMBCXY.12BA121_clean.fastq.gz;ftp.sra.ebi.ac.uk/vol1/ERA990/ERA990581/fastq/BZZ_BVOSTA_1_2_HNTHMBCXY.12BA121_clean.fastq.gz" TargetMode="External"/><Relationship Id="rId566" Type="http://schemas.openxmlformats.org/officeDocument/2006/relationships/hyperlink" Target="http://ftp.sra.ebi.ac.uk/vol1/fastq/ERR209/009/ERR2098459/ERR2098459_1.fastq.gz;ftp.sra.ebi.ac.uk/vol1/fastq/ERR209/009/ERR2098459/ERR2098459_2.fastq.gz" TargetMode="External"/><Relationship Id="rId561" Type="http://schemas.openxmlformats.org/officeDocument/2006/relationships/hyperlink" Target="http://ftp.sra.ebi.ac.uk/vol1/ERA990/ERA990581/fastq/BZZ_BUOSTA_1_1_HNTHMBCXY.12BA109_clean.fastq.gz;ftp.sra.ebi.ac.uk/vol1/ERA990/ERA990581/fastq/BZZ_BUOSTA_1_2_HNTHMBCXY.12BA109_clean.fastq.gz" TargetMode="External"/><Relationship Id="rId1150" Type="http://schemas.openxmlformats.org/officeDocument/2006/relationships/hyperlink" Target="http://ftp.sra.ebi.ac.uk/vol1/ERA990/ERA990582/fastq/BZZ_DFOSTB_1_1_HNMC5BCXY.12BA114_clean.fastq.gz;ftp.sra.ebi.ac.uk/vol1/ERA990/ERA990582/fastq/BZZ_DFOSTB_1_2_HNMC5BCXY.12BA114_clean.fastq.gz" TargetMode="External"/><Relationship Id="rId560" Type="http://schemas.openxmlformats.org/officeDocument/2006/relationships/hyperlink" Target="http://ftp.sra.ebi.ac.uk/vol1/fastq/ERR209/008/ERR2098458/ERR2098458_1.fastq.gz;ftp.sra.ebi.ac.uk/vol1/fastq/ERR209/008/ERR2098458/ERR2098458_2.fastq.gz" TargetMode="External"/><Relationship Id="rId1151" Type="http://schemas.openxmlformats.org/officeDocument/2006/relationships/hyperlink" Target="http://ftp.sra.ebi.ac.uk/vol1/err/ERR209/006/ERR2098556" TargetMode="External"/><Relationship Id="rId1152" Type="http://schemas.openxmlformats.org/officeDocument/2006/relationships/hyperlink" Target="http://ftp.sra.ebi.ac.uk/vol1/err/ERR209/006/ERR2098556" TargetMode="External"/><Relationship Id="rId1153" Type="http://schemas.openxmlformats.org/officeDocument/2006/relationships/hyperlink" Target="http://ftp.sra.ebi.ac.uk/vol1/fastq/ERR209/007/ERR2098557/ERR2098557_1.fastq.gz;ftp.sra.ebi.ac.uk/vol1/fastq/ERR209/007/ERR2098557/ERR2098557_2.fastq.gz" TargetMode="External"/><Relationship Id="rId565" Type="http://schemas.openxmlformats.org/officeDocument/2006/relationships/hyperlink" Target="http://ftp.sra.ebi.ac.uk/vol1/fastq/ERR209/009/ERR2098459/ERR2098459_1.fastq.gz;ftp.sra.ebi.ac.uk/vol1/fastq/ERR209/009/ERR2098459/ERR2098459_2.fastq.gz" TargetMode="External"/><Relationship Id="rId1154" Type="http://schemas.openxmlformats.org/officeDocument/2006/relationships/hyperlink" Target="http://ftp.sra.ebi.ac.uk/vol1/fastq/ERR209/007/ERR2098557/ERR2098557_1.fastq.gz;ftp.sra.ebi.ac.uk/vol1/fastq/ERR209/007/ERR2098557/ERR2098557_2.fastq.gz" TargetMode="External"/><Relationship Id="rId564" Type="http://schemas.openxmlformats.org/officeDocument/2006/relationships/hyperlink" Target="http://ftp.sra.ebi.ac.uk/vol1/err/ERR209/008/ERR2098458" TargetMode="External"/><Relationship Id="rId1155" Type="http://schemas.openxmlformats.org/officeDocument/2006/relationships/hyperlink" Target="http://ftp.sra.ebi.ac.uk/vol1/ERA990/ERA990582/fastq/BZZ_DGOSTB_1_1_HNMC5BCXY.12BA184_clean.fastq.gz;ftp.sra.ebi.ac.uk/vol1/ERA990/ERA990582/fastq/BZZ_DGOSTB_1_2_HNMC5BCXY.12BA184_clean.fastq.gz" TargetMode="External"/><Relationship Id="rId563" Type="http://schemas.openxmlformats.org/officeDocument/2006/relationships/hyperlink" Target="http://ftp.sra.ebi.ac.uk/vol1/err/ERR209/008/ERR2098458" TargetMode="External"/><Relationship Id="rId1156" Type="http://schemas.openxmlformats.org/officeDocument/2006/relationships/hyperlink" Target="http://ftp.sra.ebi.ac.uk/vol1/ERA990/ERA990582/fastq/BZZ_DGOSTB_1_1_HNMC5BCXY.12BA184_clean.fastq.gz;ftp.sra.ebi.ac.uk/vol1/ERA990/ERA990582/fastq/BZZ_DGOSTB_1_2_HNMC5BCXY.12BA184_clean.fastq.gz" TargetMode="External"/><Relationship Id="rId562" Type="http://schemas.openxmlformats.org/officeDocument/2006/relationships/hyperlink" Target="http://ftp.sra.ebi.ac.uk/vol1/ERA990/ERA990581/fastq/BZZ_BUOSTA_1_1_HNTHMBCXY.12BA109_clean.fastq.gz;ftp.sra.ebi.ac.uk/vol1/ERA990/ERA990581/fastq/BZZ_BUOSTA_1_2_HNTHMBCXY.12BA109_clean.fastq.gz" TargetMode="External"/><Relationship Id="rId1157" Type="http://schemas.openxmlformats.org/officeDocument/2006/relationships/hyperlink" Target="http://ftp.sra.ebi.ac.uk/vol1/err/ERR209/007/ERR2098557" TargetMode="External"/><Relationship Id="rId1147" Type="http://schemas.openxmlformats.org/officeDocument/2006/relationships/hyperlink" Target="http://ftp.sra.ebi.ac.uk/vol1/fastq/ERR209/006/ERR2098556/ERR2098556_1.fastq.gz;ftp.sra.ebi.ac.uk/vol1/fastq/ERR209/006/ERR2098556/ERR2098556_2.fastq.gz" TargetMode="External"/><Relationship Id="rId1148" Type="http://schemas.openxmlformats.org/officeDocument/2006/relationships/hyperlink" Target="http://ftp.sra.ebi.ac.uk/vol1/fastq/ERR209/006/ERR2098556/ERR2098556_1.fastq.gz;ftp.sra.ebi.ac.uk/vol1/fastq/ERR209/006/ERR2098556/ERR2098556_2.fastq.gz" TargetMode="External"/><Relationship Id="rId1149" Type="http://schemas.openxmlformats.org/officeDocument/2006/relationships/hyperlink" Target="http://ftp.sra.ebi.ac.uk/vol1/ERA990/ERA990582/fastq/BZZ_DFOSTB_1_1_HNMC5BCXY.12BA114_clean.fastq.gz;ftp.sra.ebi.ac.uk/vol1/ERA990/ERA990582/fastq/BZZ_DFOSTB_1_2_HNMC5BCXY.12BA114_clean.fastq.gz" TargetMode="External"/><Relationship Id="rId558" Type="http://schemas.openxmlformats.org/officeDocument/2006/relationships/hyperlink" Target="http://ftp.sra.ebi.ac.uk/vol1/err/ERR209/007/ERR2098457" TargetMode="External"/><Relationship Id="rId557" Type="http://schemas.openxmlformats.org/officeDocument/2006/relationships/hyperlink" Target="http://ftp.sra.ebi.ac.uk/vol1/err/ERR209/007/ERR2098457" TargetMode="External"/><Relationship Id="rId556" Type="http://schemas.openxmlformats.org/officeDocument/2006/relationships/hyperlink" Target="http://ftp.sra.ebi.ac.uk/vol1/ERA990/ERA990581/fastq/BZZ_BTOSTA_1_1_HNTHMBCXY.12BA097_clean.fastq.gz;ftp.sra.ebi.ac.uk/vol1/ERA990/ERA990581/fastq/BZZ_BTOSTA_1_2_HNTHMBCXY.12BA097_clean.fastq.gz" TargetMode="External"/><Relationship Id="rId555" Type="http://schemas.openxmlformats.org/officeDocument/2006/relationships/hyperlink" Target="http://ftp.sra.ebi.ac.uk/vol1/ERA990/ERA990581/fastq/BZZ_BTOSTA_1_1_HNTHMBCXY.12BA097_clean.fastq.gz;ftp.sra.ebi.ac.uk/vol1/ERA990/ERA990581/fastq/BZZ_BTOSTA_1_2_HNTHMBCXY.12BA097_clean.fastq.gz" TargetMode="External"/><Relationship Id="rId559" Type="http://schemas.openxmlformats.org/officeDocument/2006/relationships/hyperlink" Target="http://ftp.sra.ebi.ac.uk/vol1/fastq/ERR209/008/ERR2098458/ERR2098458_1.fastq.gz;ftp.sra.ebi.ac.uk/vol1/fastq/ERR209/008/ERR2098458/ERR2098458_2.fastq.gz" TargetMode="External"/><Relationship Id="rId550" Type="http://schemas.openxmlformats.org/officeDocument/2006/relationships/hyperlink" Target="http://ftp.sra.ebi.ac.uk/vol1/ERA990/ERA990581/fastq/BZZ_BSOSTA_1_1_HNTHMBCXY.12BA145_clean.fastq.gz;ftp.sra.ebi.ac.uk/vol1/ERA990/ERA990581/fastq/BZZ_BSOSTA_1_2_HNTHMBCXY.12BA145_clean.fastq.gz" TargetMode="External"/><Relationship Id="rId1140" Type="http://schemas.openxmlformats.org/officeDocument/2006/relationships/hyperlink" Target="http://ftp.sra.ebi.ac.uk/vol1/err/ERR209/004/ERR2098554" TargetMode="External"/><Relationship Id="rId1141" Type="http://schemas.openxmlformats.org/officeDocument/2006/relationships/hyperlink" Target="http://ftp.sra.ebi.ac.uk/vol1/fastq/ERR209/005/ERR2098555/ERR2098555_1.fastq.gz;ftp.sra.ebi.ac.uk/vol1/fastq/ERR209/005/ERR2098555/ERR2098555_2.fastq.gz" TargetMode="External"/><Relationship Id="rId1142" Type="http://schemas.openxmlformats.org/officeDocument/2006/relationships/hyperlink" Target="http://ftp.sra.ebi.ac.uk/vol1/fastq/ERR209/005/ERR2098555/ERR2098555_1.fastq.gz;ftp.sra.ebi.ac.uk/vol1/fastq/ERR209/005/ERR2098555/ERR2098555_2.fastq.gz" TargetMode="External"/><Relationship Id="rId554" Type="http://schemas.openxmlformats.org/officeDocument/2006/relationships/hyperlink" Target="http://ftp.sra.ebi.ac.uk/vol1/fastq/ERR209/007/ERR2098457/ERR2098457_1.fastq.gz;ftp.sra.ebi.ac.uk/vol1/fastq/ERR209/007/ERR2098457/ERR2098457_2.fastq.gz" TargetMode="External"/><Relationship Id="rId1143" Type="http://schemas.openxmlformats.org/officeDocument/2006/relationships/hyperlink" Target="http://ftp.sra.ebi.ac.uk/vol1/ERA990/ERA990582/fastq/BZZ_DEOSTB_1_1_HNMC5BCXY.12BA102_clean.fastq.gz;ftp.sra.ebi.ac.uk/vol1/ERA990/ERA990582/fastq/BZZ_DEOSTB_1_2_HNMC5BCXY.12BA102_clean.fastq.gz" TargetMode="External"/><Relationship Id="rId553" Type="http://schemas.openxmlformats.org/officeDocument/2006/relationships/hyperlink" Target="http://ftp.sra.ebi.ac.uk/vol1/fastq/ERR209/007/ERR2098457/ERR2098457_1.fastq.gz;ftp.sra.ebi.ac.uk/vol1/fastq/ERR209/007/ERR2098457/ERR2098457_2.fastq.gz" TargetMode="External"/><Relationship Id="rId1144" Type="http://schemas.openxmlformats.org/officeDocument/2006/relationships/hyperlink" Target="http://ftp.sra.ebi.ac.uk/vol1/ERA990/ERA990582/fastq/BZZ_DEOSTB_1_1_HNMC5BCXY.12BA102_clean.fastq.gz;ftp.sra.ebi.ac.uk/vol1/ERA990/ERA990582/fastq/BZZ_DEOSTB_1_2_HNMC5BCXY.12BA102_clean.fastq.gz" TargetMode="External"/><Relationship Id="rId552" Type="http://schemas.openxmlformats.org/officeDocument/2006/relationships/hyperlink" Target="http://ftp.sra.ebi.ac.uk/vol1/err/ERR209/006/ERR2098456" TargetMode="External"/><Relationship Id="rId1145" Type="http://schemas.openxmlformats.org/officeDocument/2006/relationships/hyperlink" Target="http://ftp.sra.ebi.ac.uk/vol1/err/ERR209/005/ERR2098555" TargetMode="External"/><Relationship Id="rId551" Type="http://schemas.openxmlformats.org/officeDocument/2006/relationships/hyperlink" Target="http://ftp.sra.ebi.ac.uk/vol1/err/ERR209/006/ERR2098456" TargetMode="External"/><Relationship Id="rId1146" Type="http://schemas.openxmlformats.org/officeDocument/2006/relationships/hyperlink" Target="http://ftp.sra.ebi.ac.uk/vol1/err/ERR209/005/ERR2098555" TargetMode="External"/><Relationship Id="rId495" Type="http://schemas.openxmlformats.org/officeDocument/2006/relationships/hyperlink" Target="http://ftp.sra.ebi.ac.uk/vol1/ERA990/ERA990580/fastq/BZZ_BJOSTA_1_1_HNNTCBCXY.12BA256_clean.fastq.gz;ftp.sra.ebi.ac.uk/vol1/ERA990/ERA990580/fastq/BZZ_BJOSTA_1_2_HNNTCBCXY.12BA256_clean.fastq.gz" TargetMode="External"/><Relationship Id="rId494" Type="http://schemas.openxmlformats.org/officeDocument/2006/relationships/hyperlink" Target="http://ftp.sra.ebi.ac.uk/vol1/fastq/ERR209/007/ERR2098447/ERR2098447_1.fastq.gz;ftp.sra.ebi.ac.uk/vol1/fastq/ERR209/007/ERR2098447/ERR2098447_2.fastq.gz" TargetMode="External"/><Relationship Id="rId493" Type="http://schemas.openxmlformats.org/officeDocument/2006/relationships/hyperlink" Target="http://ftp.sra.ebi.ac.uk/vol1/fastq/ERR209/007/ERR2098447/ERR2098447_1.fastq.gz;ftp.sra.ebi.ac.uk/vol1/fastq/ERR209/007/ERR2098447/ERR2098447_2.fastq.gz" TargetMode="External"/><Relationship Id="rId492" Type="http://schemas.openxmlformats.org/officeDocument/2006/relationships/hyperlink" Target="http://ftp.sra.ebi.ac.uk/vol1/err/ERR209/006/ERR2098446" TargetMode="External"/><Relationship Id="rId499" Type="http://schemas.openxmlformats.org/officeDocument/2006/relationships/hyperlink" Target="http://ftp.sra.ebi.ac.uk/vol1/fastq/ERR209/008/ERR2098448/ERR2098448_1.fastq.gz;ftp.sra.ebi.ac.uk/vol1/fastq/ERR209/008/ERR2098448/ERR2098448_2.fastq.gz" TargetMode="External"/><Relationship Id="rId498" Type="http://schemas.openxmlformats.org/officeDocument/2006/relationships/hyperlink" Target="http://ftp.sra.ebi.ac.uk/vol1/err/ERR209/007/ERR2098447" TargetMode="External"/><Relationship Id="rId497" Type="http://schemas.openxmlformats.org/officeDocument/2006/relationships/hyperlink" Target="http://ftp.sra.ebi.ac.uk/vol1/err/ERR209/007/ERR2098447" TargetMode="External"/><Relationship Id="rId496" Type="http://schemas.openxmlformats.org/officeDocument/2006/relationships/hyperlink" Target="http://ftp.sra.ebi.ac.uk/vol1/ERA990/ERA990580/fastq/BZZ_BJOSTA_1_1_HNNTCBCXY.12BA256_clean.fastq.gz;ftp.sra.ebi.ac.uk/vol1/ERA990/ERA990580/fastq/BZZ_BJOSTA_1_2_HNNTCBCXY.12BA256_clean.fastq.gz" TargetMode="External"/><Relationship Id="rId1610" Type="http://schemas.openxmlformats.org/officeDocument/2006/relationships/hyperlink" Target="http://ftp.sra.ebi.ac.uk/vol1/fastq/ERR219/003/ERR2196993/ERR2196993_1.fastq.gz;ftp.sra.ebi.ac.uk/vol1/fastq/ERR219/003/ERR2196993/ERR2196993_2.fastq.gz" TargetMode="External"/><Relationship Id="rId1611" Type="http://schemas.openxmlformats.org/officeDocument/2006/relationships/hyperlink" Target="http://ftp.sra.ebi.ac.uk/vol1/ERA113/ERA1135337/fastq/CAN_AADJOSTA_1_1_B9T4V.12BA253_clean.fastq.gz;ftp.sra.ebi.ac.uk/vol1/ERA113/ERA1135337/fastq/CAN_AADJOSTA_1_2_B9T4V.12BA253_clean.fastq.gz" TargetMode="External"/><Relationship Id="rId1612" Type="http://schemas.openxmlformats.org/officeDocument/2006/relationships/hyperlink" Target="http://ftp.sra.ebi.ac.uk/vol1/ERA113/ERA1135337/fastq/CAN_AADJOSTA_1_1_B9T4V.12BA253_clean.fastq.gz;ftp.sra.ebi.ac.uk/vol1/ERA113/ERA1135337/fastq/CAN_AADJOSTA_1_2_B9T4V.12BA253_clean.fastq.gz" TargetMode="External"/><Relationship Id="rId1613" Type="http://schemas.openxmlformats.org/officeDocument/2006/relationships/hyperlink" Target="http://ftp.sra.ebi.ac.uk/vol1/err/ERR219/003/ERR2196993" TargetMode="External"/><Relationship Id="rId1614" Type="http://schemas.openxmlformats.org/officeDocument/2006/relationships/hyperlink" Target="http://ftp.sra.ebi.ac.uk/vol1/err/ERR219/003/ERR2196993" TargetMode="External"/><Relationship Id="rId1615" Type="http://schemas.openxmlformats.org/officeDocument/2006/relationships/hyperlink" Target="http://ftp.sra.ebi.ac.uk/vol1/fastq/ERR219/004/ERR2196994/ERR2196994_1.fastq.gz;ftp.sra.ebi.ac.uk/vol1/fastq/ERR219/004/ERR2196994/ERR2196994_2.fastq.gz" TargetMode="External"/><Relationship Id="rId1616" Type="http://schemas.openxmlformats.org/officeDocument/2006/relationships/hyperlink" Target="http://ftp.sra.ebi.ac.uk/vol1/fastq/ERR219/004/ERR2196994/ERR2196994_1.fastq.gz;ftp.sra.ebi.ac.uk/vol1/fastq/ERR219/004/ERR2196994/ERR2196994_2.fastq.gz" TargetMode="External"/><Relationship Id="rId907" Type="http://schemas.openxmlformats.org/officeDocument/2006/relationships/hyperlink" Target="http://ftp.sra.ebi.ac.uk/vol1/fastq/ERR209/006/ERR2098516/ERR2098516_1.fastq.gz;ftp.sra.ebi.ac.uk/vol1/fastq/ERR209/006/ERR2098516/ERR2098516_2.fastq.gz" TargetMode="External"/><Relationship Id="rId1617" Type="http://schemas.openxmlformats.org/officeDocument/2006/relationships/hyperlink" Target="http://ftp.sra.ebi.ac.uk/vol1/ERA113/ERA1135337/fastq/CAN_AADKOSTA_1_1_B9T4V.12BA265_clean.fastq.gz;ftp.sra.ebi.ac.uk/vol1/ERA113/ERA1135337/fastq/CAN_AADKOSTA_1_2_B9T4V.12BA265_clean.fastq.gz" TargetMode="External"/><Relationship Id="rId906" Type="http://schemas.openxmlformats.org/officeDocument/2006/relationships/hyperlink" Target="http://ftp.sra.ebi.ac.uk/vol1/err/ERR209/005/ERR2098515" TargetMode="External"/><Relationship Id="rId1618" Type="http://schemas.openxmlformats.org/officeDocument/2006/relationships/hyperlink" Target="http://ftp.sra.ebi.ac.uk/vol1/ERA113/ERA1135337/fastq/CAN_AADKOSTA_1_1_B9T4V.12BA265_clean.fastq.gz;ftp.sra.ebi.ac.uk/vol1/ERA113/ERA1135337/fastq/CAN_AADKOSTA_1_2_B9T4V.12BA265_clean.fastq.gz" TargetMode="External"/><Relationship Id="rId905" Type="http://schemas.openxmlformats.org/officeDocument/2006/relationships/hyperlink" Target="http://ftp.sra.ebi.ac.uk/vol1/err/ERR209/005/ERR2098515" TargetMode="External"/><Relationship Id="rId1619" Type="http://schemas.openxmlformats.org/officeDocument/2006/relationships/hyperlink" Target="http://ftp.sra.ebi.ac.uk/vol1/err/ERR219/004/ERR2196994" TargetMode="External"/><Relationship Id="rId904" Type="http://schemas.openxmlformats.org/officeDocument/2006/relationships/hyperlink" Target="http://ftp.sra.ebi.ac.uk/vol1/ERA990/ERA990581/fastq/CAN_AABDOSTA_1_1_HNTHMBCXY.12BA175_clean.fastq.gz;ftp.sra.ebi.ac.uk/vol1/ERA990/ERA990581/fastq/CAN_AABDOSTA_1_2_HNTHMBCXY.12BA175_clean.fastq.gz" TargetMode="External"/><Relationship Id="rId909" Type="http://schemas.openxmlformats.org/officeDocument/2006/relationships/hyperlink" Target="http://ftp.sra.ebi.ac.uk/vol1/ERA990/ERA990581/fastq/CAN_AABEOSTA_1_1_HNTHMBCXY.12BA187_clean.fastq.gz;ftp.sra.ebi.ac.uk/vol1/ERA990/ERA990581/fastq/CAN_AABEOSTA_1_2_HNTHMBCXY.12BA187_clean.fastq.gz" TargetMode="External"/><Relationship Id="rId908" Type="http://schemas.openxmlformats.org/officeDocument/2006/relationships/hyperlink" Target="http://ftp.sra.ebi.ac.uk/vol1/fastq/ERR209/006/ERR2098516/ERR2098516_1.fastq.gz;ftp.sra.ebi.ac.uk/vol1/fastq/ERR209/006/ERR2098516/ERR2098516_2.fastq.gz" TargetMode="External"/><Relationship Id="rId903" Type="http://schemas.openxmlformats.org/officeDocument/2006/relationships/hyperlink" Target="http://ftp.sra.ebi.ac.uk/vol1/ERA990/ERA990581/fastq/CAN_AABDOSTA_1_1_HNTHMBCXY.12BA175_clean.fastq.gz;ftp.sra.ebi.ac.uk/vol1/ERA990/ERA990581/fastq/CAN_AABDOSTA_1_2_HNTHMBCXY.12BA175_clean.fastq.gz" TargetMode="External"/><Relationship Id="rId902" Type="http://schemas.openxmlformats.org/officeDocument/2006/relationships/hyperlink" Target="http://ftp.sra.ebi.ac.uk/vol1/fastq/ERR209/005/ERR2098515/ERR2098515_1.fastq.gz;ftp.sra.ebi.ac.uk/vol1/fastq/ERR209/005/ERR2098515/ERR2098515_2.fastq.gz" TargetMode="External"/><Relationship Id="rId901" Type="http://schemas.openxmlformats.org/officeDocument/2006/relationships/hyperlink" Target="http://ftp.sra.ebi.ac.uk/vol1/fastq/ERR209/005/ERR2098515/ERR2098515_1.fastq.gz;ftp.sra.ebi.ac.uk/vol1/fastq/ERR209/005/ERR2098515/ERR2098515_2.fastq.gz" TargetMode="External"/><Relationship Id="rId900" Type="http://schemas.openxmlformats.org/officeDocument/2006/relationships/hyperlink" Target="http://ftp.sra.ebi.ac.uk/vol1/err/ERR209/004/ERR2098514" TargetMode="External"/><Relationship Id="rId1600" Type="http://schemas.openxmlformats.org/officeDocument/2006/relationships/hyperlink" Target="http://ftp.sra.ebi.ac.uk/vol1/ERA113/ERA1135337/fastq/BZZ_DUOSTA_1_1_B9T4V.12BA217_clean.fastq.gz;ftp.sra.ebi.ac.uk/vol1/ERA113/ERA1135337/fastq/BZZ_DUOSTA_1_2_B9T4V.12BA217_clean.fastq.gz" TargetMode="External"/><Relationship Id="rId1601" Type="http://schemas.openxmlformats.org/officeDocument/2006/relationships/hyperlink" Target="http://ftp.sra.ebi.ac.uk/vol1/err/ERR219/001/ERR2196991" TargetMode="External"/><Relationship Id="rId1602" Type="http://schemas.openxmlformats.org/officeDocument/2006/relationships/hyperlink" Target="http://ftp.sra.ebi.ac.uk/vol1/err/ERR219/001/ERR2196991" TargetMode="External"/><Relationship Id="rId1603" Type="http://schemas.openxmlformats.org/officeDocument/2006/relationships/hyperlink" Target="http://ftp.sra.ebi.ac.uk/vol1/fastq/ERR219/002/ERR2196992/ERR2196992_1.fastq.gz;ftp.sra.ebi.ac.uk/vol1/fastq/ERR219/002/ERR2196992/ERR2196992_2.fastq.gz" TargetMode="External"/><Relationship Id="rId1604" Type="http://schemas.openxmlformats.org/officeDocument/2006/relationships/hyperlink" Target="http://ftp.sra.ebi.ac.uk/vol1/fastq/ERR219/002/ERR2196992/ERR2196992_1.fastq.gz;ftp.sra.ebi.ac.uk/vol1/fastq/ERR219/002/ERR2196992/ERR2196992_2.fastq.gz" TargetMode="External"/><Relationship Id="rId1605" Type="http://schemas.openxmlformats.org/officeDocument/2006/relationships/hyperlink" Target="http://ftp.sra.ebi.ac.uk/vol1/ERA113/ERA1135337/fastq/CAN_AADIOSTA_1_1_B9T4V.12BA241_clean.fastq.gz;ftp.sra.ebi.ac.uk/vol1/ERA113/ERA1135337/fastq/CAN_AADIOSTA_1_2_B9T4V.12BA241_clean.fastq.gz" TargetMode="External"/><Relationship Id="rId1606" Type="http://schemas.openxmlformats.org/officeDocument/2006/relationships/hyperlink" Target="http://ftp.sra.ebi.ac.uk/vol1/ERA113/ERA1135337/fastq/CAN_AADIOSTA_1_1_B9T4V.12BA241_clean.fastq.gz;ftp.sra.ebi.ac.uk/vol1/ERA113/ERA1135337/fastq/CAN_AADIOSTA_1_2_B9T4V.12BA241_clean.fastq.gz" TargetMode="External"/><Relationship Id="rId1607" Type="http://schemas.openxmlformats.org/officeDocument/2006/relationships/hyperlink" Target="http://ftp.sra.ebi.ac.uk/vol1/err/ERR219/002/ERR2196992" TargetMode="External"/><Relationship Id="rId1608" Type="http://schemas.openxmlformats.org/officeDocument/2006/relationships/hyperlink" Target="http://ftp.sra.ebi.ac.uk/vol1/err/ERR219/002/ERR2196992" TargetMode="External"/><Relationship Id="rId1609" Type="http://schemas.openxmlformats.org/officeDocument/2006/relationships/hyperlink" Target="http://ftp.sra.ebi.ac.uk/vol1/fastq/ERR219/003/ERR2196993/ERR2196993_1.fastq.gz;ftp.sra.ebi.ac.uk/vol1/fastq/ERR219/003/ERR2196993/ERR2196993_2.fastq.gz" TargetMode="External"/><Relationship Id="rId929" Type="http://schemas.openxmlformats.org/officeDocument/2006/relationships/hyperlink" Target="http://ftp.sra.ebi.ac.uk/vol1/err/ERR209/009/ERR2098519" TargetMode="External"/><Relationship Id="rId928" Type="http://schemas.openxmlformats.org/officeDocument/2006/relationships/hyperlink" Target="http://ftp.sra.ebi.ac.uk/vol1/ERA990/ERA990582/fastq/BZZ_BUOSTB_1_1_HNMC5BCXY.12BA109_clean.fastq.gz;ftp.sra.ebi.ac.uk/vol1/ERA990/ERA990582/fastq/BZZ_BUOSTB_1_2_HNMC5BCXY.12BA109_clean.fastq.gz" TargetMode="External"/><Relationship Id="rId927" Type="http://schemas.openxmlformats.org/officeDocument/2006/relationships/hyperlink" Target="http://ftp.sra.ebi.ac.uk/vol1/ERA990/ERA990582/fastq/BZZ_BUOSTB_1_1_HNMC5BCXY.12BA109_clean.fastq.gz;ftp.sra.ebi.ac.uk/vol1/ERA990/ERA990582/fastq/BZZ_BUOSTB_1_2_HNMC5BCXY.12BA109_clean.fastq.gz" TargetMode="External"/><Relationship Id="rId926" Type="http://schemas.openxmlformats.org/officeDocument/2006/relationships/hyperlink" Target="http://ftp.sra.ebi.ac.uk/vol1/fastq/ERR209/009/ERR2098519/ERR2098519_1.fastq.gz;ftp.sra.ebi.ac.uk/vol1/fastq/ERR209/009/ERR2098519/ERR2098519_2.fastq.gz" TargetMode="External"/><Relationship Id="rId921" Type="http://schemas.openxmlformats.org/officeDocument/2006/relationships/hyperlink" Target="http://ftp.sra.ebi.ac.uk/vol1/ERA990/ERA990582/fastq/BZZ_BTOSTB_1_1_HNMC5BCXY.12BA097_clean.fastq.gz;ftp.sra.ebi.ac.uk/vol1/ERA990/ERA990582/fastq/BZZ_BTOSTB_1_2_HNMC5BCXY.12BA097_clean.fastq.gz" TargetMode="External"/><Relationship Id="rId920" Type="http://schemas.openxmlformats.org/officeDocument/2006/relationships/hyperlink" Target="http://ftp.sra.ebi.ac.uk/vol1/fastq/ERR209/008/ERR2098518/ERR2098518_1.fastq.gz;ftp.sra.ebi.ac.uk/vol1/fastq/ERR209/008/ERR2098518/ERR2098518_2.fastq.gz" TargetMode="External"/><Relationship Id="rId925" Type="http://schemas.openxmlformats.org/officeDocument/2006/relationships/hyperlink" Target="http://ftp.sra.ebi.ac.uk/vol1/fastq/ERR209/009/ERR2098519/ERR2098519_1.fastq.gz;ftp.sra.ebi.ac.uk/vol1/fastq/ERR209/009/ERR2098519/ERR2098519_2.fastq.gz" TargetMode="External"/><Relationship Id="rId924" Type="http://schemas.openxmlformats.org/officeDocument/2006/relationships/hyperlink" Target="http://ftp.sra.ebi.ac.uk/vol1/err/ERR209/008/ERR2098518" TargetMode="External"/><Relationship Id="rId923" Type="http://schemas.openxmlformats.org/officeDocument/2006/relationships/hyperlink" Target="http://ftp.sra.ebi.ac.uk/vol1/err/ERR209/008/ERR2098518" TargetMode="External"/><Relationship Id="rId922" Type="http://schemas.openxmlformats.org/officeDocument/2006/relationships/hyperlink" Target="http://ftp.sra.ebi.ac.uk/vol1/ERA990/ERA990582/fastq/BZZ_BTOSTB_1_1_HNMC5BCXY.12BA097_clean.fastq.gz;ftp.sra.ebi.ac.uk/vol1/ERA990/ERA990582/fastq/BZZ_BTOSTB_1_2_HNMC5BCXY.12BA097_clean.fastq.gz" TargetMode="External"/><Relationship Id="rId1620" Type="http://schemas.openxmlformats.org/officeDocument/2006/relationships/hyperlink" Target="http://ftp.sra.ebi.ac.uk/vol1/err/ERR219/004/ERR2196994" TargetMode="External"/><Relationship Id="rId1621" Type="http://schemas.openxmlformats.org/officeDocument/2006/relationships/hyperlink" Target="http://ftp.sra.ebi.ac.uk/vol1/fastq/ERR219/005/ERR2196995/ERR2196995_1.fastq.gz;ftp.sra.ebi.ac.uk/vol1/fastq/ERR219/005/ERR2196995/ERR2196995_2.fastq.gz" TargetMode="External"/><Relationship Id="rId1622" Type="http://schemas.openxmlformats.org/officeDocument/2006/relationships/hyperlink" Target="http://ftp.sra.ebi.ac.uk/vol1/fastq/ERR219/005/ERR2196995/ERR2196995_1.fastq.gz;ftp.sra.ebi.ac.uk/vol1/fastq/ERR219/005/ERR2196995/ERR2196995_2.fastq.gz" TargetMode="External"/><Relationship Id="rId1623" Type="http://schemas.openxmlformats.org/officeDocument/2006/relationships/hyperlink" Target="http://ftp.sra.ebi.ac.uk/vol1/ERA113/ERA1135337/fastq/CAN_AADLOSTA_1_1_B9T4V.12BA277_clean.fastq.gz;ftp.sra.ebi.ac.uk/vol1/ERA113/ERA1135337/fastq/CAN_AADLOSTA_1_2_B9T4V.12BA277_clean.fastq.gz" TargetMode="External"/><Relationship Id="rId1624" Type="http://schemas.openxmlformats.org/officeDocument/2006/relationships/hyperlink" Target="http://ftp.sra.ebi.ac.uk/vol1/ERA113/ERA1135337/fastq/CAN_AADLOSTA_1_1_B9T4V.12BA277_clean.fastq.gz;ftp.sra.ebi.ac.uk/vol1/ERA113/ERA1135337/fastq/CAN_AADLOSTA_1_2_B9T4V.12BA277_clean.fastq.gz" TargetMode="External"/><Relationship Id="rId1625" Type="http://schemas.openxmlformats.org/officeDocument/2006/relationships/hyperlink" Target="http://ftp.sra.ebi.ac.uk/vol1/err/ERR219/005/ERR2196995" TargetMode="External"/><Relationship Id="rId1626" Type="http://schemas.openxmlformats.org/officeDocument/2006/relationships/hyperlink" Target="http://ftp.sra.ebi.ac.uk/vol1/err/ERR219/005/ERR2196995" TargetMode="External"/><Relationship Id="rId1627" Type="http://schemas.openxmlformats.org/officeDocument/2006/relationships/drawing" Target="../drawings/drawing7.xml"/><Relationship Id="rId918" Type="http://schemas.openxmlformats.org/officeDocument/2006/relationships/hyperlink" Target="http://ftp.sra.ebi.ac.uk/vol1/err/ERR209/007/ERR2098517" TargetMode="External"/><Relationship Id="rId917" Type="http://schemas.openxmlformats.org/officeDocument/2006/relationships/hyperlink" Target="http://ftp.sra.ebi.ac.uk/vol1/err/ERR209/007/ERR2098517" TargetMode="External"/><Relationship Id="rId916" Type="http://schemas.openxmlformats.org/officeDocument/2006/relationships/hyperlink" Target="http://ftp.sra.ebi.ac.uk/vol1/ERA990/ERA990582/fastq/BZZ_BSOSTB_1_1_HNMC5BCXY.12BA145_clean.fastq.gz;ftp.sra.ebi.ac.uk/vol1/ERA990/ERA990582/fastq/BZZ_BSOSTB_1_2_HNMC5BCXY.12BA145_clean.fastq.gz" TargetMode="External"/><Relationship Id="rId915" Type="http://schemas.openxmlformats.org/officeDocument/2006/relationships/hyperlink" Target="http://ftp.sra.ebi.ac.uk/vol1/ERA990/ERA990582/fastq/BZZ_BSOSTB_1_1_HNMC5BCXY.12BA145_clean.fastq.gz;ftp.sra.ebi.ac.uk/vol1/ERA990/ERA990582/fastq/BZZ_BSOSTB_1_2_HNMC5BCXY.12BA145_clean.fastq.gz" TargetMode="External"/><Relationship Id="rId919" Type="http://schemas.openxmlformats.org/officeDocument/2006/relationships/hyperlink" Target="http://ftp.sra.ebi.ac.uk/vol1/fastq/ERR209/008/ERR2098518/ERR2098518_1.fastq.gz;ftp.sra.ebi.ac.uk/vol1/fastq/ERR209/008/ERR2098518/ERR2098518_2.fastq.gz" TargetMode="External"/><Relationship Id="rId910" Type="http://schemas.openxmlformats.org/officeDocument/2006/relationships/hyperlink" Target="http://ftp.sra.ebi.ac.uk/vol1/ERA990/ERA990581/fastq/CAN_AABEOSTA_1_1_HNTHMBCXY.12BA187_clean.fastq.gz;ftp.sra.ebi.ac.uk/vol1/ERA990/ERA990581/fastq/CAN_AABEOSTA_1_2_HNTHMBCXY.12BA187_clean.fastq.gz" TargetMode="External"/><Relationship Id="rId914" Type="http://schemas.openxmlformats.org/officeDocument/2006/relationships/hyperlink" Target="http://ftp.sra.ebi.ac.uk/vol1/fastq/ERR209/007/ERR2098517/ERR2098517_1.fastq.gz;ftp.sra.ebi.ac.uk/vol1/fastq/ERR209/007/ERR2098517/ERR2098517_2.fastq.gz" TargetMode="External"/><Relationship Id="rId913" Type="http://schemas.openxmlformats.org/officeDocument/2006/relationships/hyperlink" Target="http://ftp.sra.ebi.ac.uk/vol1/fastq/ERR209/007/ERR2098517/ERR2098517_1.fastq.gz;ftp.sra.ebi.ac.uk/vol1/fastq/ERR209/007/ERR2098517/ERR2098517_2.fastq.gz" TargetMode="External"/><Relationship Id="rId912" Type="http://schemas.openxmlformats.org/officeDocument/2006/relationships/hyperlink" Target="http://ftp.sra.ebi.ac.uk/vol1/err/ERR209/006/ERR2098516" TargetMode="External"/><Relationship Id="rId911" Type="http://schemas.openxmlformats.org/officeDocument/2006/relationships/hyperlink" Target="http://ftp.sra.ebi.ac.uk/vol1/err/ERR209/006/ERR2098516" TargetMode="External"/><Relationship Id="rId1213" Type="http://schemas.openxmlformats.org/officeDocument/2006/relationships/hyperlink" Target="http://ftp.sra.ebi.ac.uk/vol1/fastq/ERR209/007/ERR2098567/ERR2098567_1.fastq.gz;ftp.sra.ebi.ac.uk/vol1/fastq/ERR209/007/ERR2098567/ERR2098567_2.fastq.gz" TargetMode="External"/><Relationship Id="rId1214" Type="http://schemas.openxmlformats.org/officeDocument/2006/relationships/hyperlink" Target="http://ftp.sra.ebi.ac.uk/vol1/fastq/ERR209/007/ERR2098567/ERR2098567_1.fastq.gz;ftp.sra.ebi.ac.uk/vol1/fastq/ERR209/007/ERR2098567/ERR2098567_2.fastq.gz" TargetMode="External"/><Relationship Id="rId1215" Type="http://schemas.openxmlformats.org/officeDocument/2006/relationships/hyperlink" Target="http://ftp.sra.ebi.ac.uk/vol1/ERA990/ERA990582/fastq/BZZ_DOOSTB_1_1_HNMC5BCXY.12BA151_clean.fastq.gz;ftp.sra.ebi.ac.uk/vol1/ERA990/ERA990582/fastq/BZZ_DOOSTB_1_2_HNMC5BCXY.12BA151_clean.fastq.gz" TargetMode="External"/><Relationship Id="rId1216" Type="http://schemas.openxmlformats.org/officeDocument/2006/relationships/hyperlink" Target="http://ftp.sra.ebi.ac.uk/vol1/ERA990/ERA990582/fastq/BZZ_DOOSTB_1_1_HNMC5BCXY.12BA151_clean.fastq.gz;ftp.sra.ebi.ac.uk/vol1/ERA990/ERA990582/fastq/BZZ_DOOSTB_1_2_HNMC5BCXY.12BA151_clean.fastq.gz" TargetMode="External"/><Relationship Id="rId1217" Type="http://schemas.openxmlformats.org/officeDocument/2006/relationships/hyperlink" Target="http://ftp.sra.ebi.ac.uk/vol1/err/ERR209/007/ERR2098567" TargetMode="External"/><Relationship Id="rId1218" Type="http://schemas.openxmlformats.org/officeDocument/2006/relationships/hyperlink" Target="http://ftp.sra.ebi.ac.uk/vol1/err/ERR209/007/ERR2098567" TargetMode="External"/><Relationship Id="rId1219" Type="http://schemas.openxmlformats.org/officeDocument/2006/relationships/hyperlink" Target="http://ftp.sra.ebi.ac.uk/vol1/fastq/ERR209/008/ERR2098568/ERR2098568_1.fastq.gz;ftp.sra.ebi.ac.uk/vol1/fastq/ERR209/008/ERR2098568/ERR2098568_2.fastq.gz" TargetMode="External"/><Relationship Id="rId866" Type="http://schemas.openxmlformats.org/officeDocument/2006/relationships/hyperlink" Target="http://ftp.sra.ebi.ac.uk/vol1/fastq/ERR209/009/ERR2098509/ERR2098509_1.fastq.gz;ftp.sra.ebi.ac.uk/vol1/fastq/ERR209/009/ERR2098509/ERR2098509_2.fastq.gz" TargetMode="External"/><Relationship Id="rId865" Type="http://schemas.openxmlformats.org/officeDocument/2006/relationships/hyperlink" Target="http://ftp.sra.ebi.ac.uk/vol1/fastq/ERR209/009/ERR2098509/ERR2098509_1.fastq.gz;ftp.sra.ebi.ac.uk/vol1/fastq/ERR209/009/ERR2098509/ERR2098509_2.fastq.gz" TargetMode="External"/><Relationship Id="rId864" Type="http://schemas.openxmlformats.org/officeDocument/2006/relationships/hyperlink" Target="http://ftp.sra.ebi.ac.uk/vol1/err/ERR209/008/ERR2098508" TargetMode="External"/><Relationship Id="rId863" Type="http://schemas.openxmlformats.org/officeDocument/2006/relationships/hyperlink" Target="http://ftp.sra.ebi.ac.uk/vol1/err/ERR209/008/ERR2098508" TargetMode="External"/><Relationship Id="rId869" Type="http://schemas.openxmlformats.org/officeDocument/2006/relationships/hyperlink" Target="http://ftp.sra.ebi.ac.uk/vol1/err/ERR209/009/ERR2098509" TargetMode="External"/><Relationship Id="rId868" Type="http://schemas.openxmlformats.org/officeDocument/2006/relationships/hyperlink" Target="http://ftp.sra.ebi.ac.uk/vol1/ERA990/ERA990581/fastq/BZZ_DKOSTA_1_1_HNTHMBCXY.12BA103_clean.fastq.gz;ftp.sra.ebi.ac.uk/vol1/ERA990/ERA990581/fastq/BZZ_DKOSTA_1_2_HNTHMBCXY.12BA103_clean.fastq.gz" TargetMode="External"/><Relationship Id="rId867" Type="http://schemas.openxmlformats.org/officeDocument/2006/relationships/hyperlink" Target="http://ftp.sra.ebi.ac.uk/vol1/ERA990/ERA990581/fastq/BZZ_DKOSTA_1_1_HNTHMBCXY.12BA103_clean.fastq.gz;ftp.sra.ebi.ac.uk/vol1/ERA990/ERA990581/fastq/BZZ_DKOSTA_1_2_HNTHMBCXY.12BA103_clean.fastq.gz" TargetMode="External"/><Relationship Id="rId862" Type="http://schemas.openxmlformats.org/officeDocument/2006/relationships/hyperlink" Target="http://ftp.sra.ebi.ac.uk/vol1/ERA990/ERA990581/fastq/CAN_AABBOSTA_1_1_HNTHMBCXY.12BA174_clean.fastq.gz;ftp.sra.ebi.ac.uk/vol1/ERA990/ERA990581/fastq/CAN_AABBOSTA_1_2_HNTHMBCXY.12BA174_clean.fastq.gz" TargetMode="External"/><Relationship Id="rId861" Type="http://schemas.openxmlformats.org/officeDocument/2006/relationships/hyperlink" Target="http://ftp.sra.ebi.ac.uk/vol1/ERA990/ERA990581/fastq/CAN_AABBOSTA_1_1_HNTHMBCXY.12BA174_clean.fastq.gz;ftp.sra.ebi.ac.uk/vol1/ERA990/ERA990581/fastq/CAN_AABBOSTA_1_2_HNTHMBCXY.12BA174_clean.fastq.gz" TargetMode="External"/><Relationship Id="rId1210" Type="http://schemas.openxmlformats.org/officeDocument/2006/relationships/hyperlink" Target="http://ftp.sra.ebi.ac.uk/vol1/ERA990/ERA990582/fastq/BZZ_DNOSTB_1_1_HNMC5BCXY.12BA139_clean.fastq.gz;ftp.sra.ebi.ac.uk/vol1/ERA990/ERA990582/fastq/BZZ_DNOSTB_1_2_HNMC5BCXY.12BA139_clean.fastq.gz" TargetMode="External"/><Relationship Id="rId860" Type="http://schemas.openxmlformats.org/officeDocument/2006/relationships/hyperlink" Target="http://ftp.sra.ebi.ac.uk/vol1/fastq/ERR209/008/ERR2098508/ERR2098508_1.fastq.gz;ftp.sra.ebi.ac.uk/vol1/fastq/ERR209/008/ERR2098508/ERR2098508_2.fastq.gz" TargetMode="External"/><Relationship Id="rId1211" Type="http://schemas.openxmlformats.org/officeDocument/2006/relationships/hyperlink" Target="http://ftp.sra.ebi.ac.uk/vol1/err/ERR209/006/ERR2098566" TargetMode="External"/><Relationship Id="rId1212" Type="http://schemas.openxmlformats.org/officeDocument/2006/relationships/hyperlink" Target="http://ftp.sra.ebi.ac.uk/vol1/err/ERR209/006/ERR2098566" TargetMode="External"/><Relationship Id="rId1202" Type="http://schemas.openxmlformats.org/officeDocument/2006/relationships/hyperlink" Target="http://ftp.sra.ebi.ac.uk/vol1/fastq/ERR209/005/ERR2098565/ERR2098565_1.fastq.gz;ftp.sra.ebi.ac.uk/vol1/fastq/ERR209/005/ERR2098565/ERR2098565_2.fastq.gz" TargetMode="External"/><Relationship Id="rId1203" Type="http://schemas.openxmlformats.org/officeDocument/2006/relationships/hyperlink" Target="http://ftp.sra.ebi.ac.uk/vol1/ERA990/ERA990582/fastq/BZZ_DMOSTB_1_1_HNMC5BCXY.12BA127_clean.fastq.gz;ftp.sra.ebi.ac.uk/vol1/ERA990/ERA990582/fastq/BZZ_DMOSTB_1_2_HNMC5BCXY.12BA127_clean.fastq.gz" TargetMode="External"/><Relationship Id="rId1204" Type="http://schemas.openxmlformats.org/officeDocument/2006/relationships/hyperlink" Target="http://ftp.sra.ebi.ac.uk/vol1/ERA990/ERA990582/fastq/BZZ_DMOSTB_1_1_HNMC5BCXY.12BA127_clean.fastq.gz;ftp.sra.ebi.ac.uk/vol1/ERA990/ERA990582/fastq/BZZ_DMOSTB_1_2_HNMC5BCXY.12BA127_clean.fastq.gz" TargetMode="External"/><Relationship Id="rId1205" Type="http://schemas.openxmlformats.org/officeDocument/2006/relationships/hyperlink" Target="http://ftp.sra.ebi.ac.uk/vol1/err/ERR209/005/ERR2098565" TargetMode="External"/><Relationship Id="rId1206" Type="http://schemas.openxmlformats.org/officeDocument/2006/relationships/hyperlink" Target="http://ftp.sra.ebi.ac.uk/vol1/err/ERR209/005/ERR2098565" TargetMode="External"/><Relationship Id="rId1207" Type="http://schemas.openxmlformats.org/officeDocument/2006/relationships/hyperlink" Target="http://ftp.sra.ebi.ac.uk/vol1/fastq/ERR209/006/ERR2098566/ERR2098566_1.fastq.gz;ftp.sra.ebi.ac.uk/vol1/fastq/ERR209/006/ERR2098566/ERR2098566_2.fastq.gz" TargetMode="External"/><Relationship Id="rId1208" Type="http://schemas.openxmlformats.org/officeDocument/2006/relationships/hyperlink" Target="http://ftp.sra.ebi.ac.uk/vol1/fastq/ERR209/006/ERR2098566/ERR2098566_1.fastq.gz;ftp.sra.ebi.ac.uk/vol1/fastq/ERR209/006/ERR2098566/ERR2098566_2.fastq.gz" TargetMode="External"/><Relationship Id="rId1209" Type="http://schemas.openxmlformats.org/officeDocument/2006/relationships/hyperlink" Target="http://ftp.sra.ebi.ac.uk/vol1/ERA990/ERA990582/fastq/BZZ_DNOSTB_1_1_HNMC5BCXY.12BA139_clean.fastq.gz;ftp.sra.ebi.ac.uk/vol1/ERA990/ERA990582/fastq/BZZ_DNOSTB_1_2_HNMC5BCXY.12BA139_clean.fastq.gz" TargetMode="External"/><Relationship Id="rId855" Type="http://schemas.openxmlformats.org/officeDocument/2006/relationships/hyperlink" Target="http://ftp.sra.ebi.ac.uk/vol1/ERA990/ERA990581/fastq/CAN_AABAOSTA_1_1_HNTHMBCXY.12BA162_clean.fastq.gz;ftp.sra.ebi.ac.uk/vol1/ERA990/ERA990581/fastq/CAN_AABAOSTA_1_2_HNTHMBCXY.12BA162_clean.fastq.gz" TargetMode="External"/><Relationship Id="rId854" Type="http://schemas.openxmlformats.org/officeDocument/2006/relationships/hyperlink" Target="http://ftp.sra.ebi.ac.uk/vol1/fastq/ERR209/007/ERR2098507/ERR2098507_1.fastq.gz;ftp.sra.ebi.ac.uk/vol1/fastq/ERR209/007/ERR2098507/ERR2098507_2.fastq.gz" TargetMode="External"/><Relationship Id="rId853" Type="http://schemas.openxmlformats.org/officeDocument/2006/relationships/hyperlink" Target="http://ftp.sra.ebi.ac.uk/vol1/fastq/ERR209/007/ERR2098507/ERR2098507_1.fastq.gz;ftp.sra.ebi.ac.uk/vol1/fastq/ERR209/007/ERR2098507/ERR2098507_2.fastq.gz" TargetMode="External"/><Relationship Id="rId852" Type="http://schemas.openxmlformats.org/officeDocument/2006/relationships/hyperlink" Target="http://ftp.sra.ebi.ac.uk/vol1/err/ERR209/006/ERR2098506" TargetMode="External"/><Relationship Id="rId859" Type="http://schemas.openxmlformats.org/officeDocument/2006/relationships/hyperlink" Target="http://ftp.sra.ebi.ac.uk/vol1/fastq/ERR209/008/ERR2098508/ERR2098508_1.fastq.gz;ftp.sra.ebi.ac.uk/vol1/fastq/ERR209/008/ERR2098508/ERR2098508_2.fastq.gz" TargetMode="External"/><Relationship Id="rId858" Type="http://schemas.openxmlformats.org/officeDocument/2006/relationships/hyperlink" Target="http://ftp.sra.ebi.ac.uk/vol1/err/ERR209/007/ERR2098507" TargetMode="External"/><Relationship Id="rId857" Type="http://schemas.openxmlformats.org/officeDocument/2006/relationships/hyperlink" Target="http://ftp.sra.ebi.ac.uk/vol1/err/ERR209/007/ERR2098507" TargetMode="External"/><Relationship Id="rId856" Type="http://schemas.openxmlformats.org/officeDocument/2006/relationships/hyperlink" Target="http://ftp.sra.ebi.ac.uk/vol1/ERA990/ERA990581/fastq/CAN_AABAOSTA_1_1_HNTHMBCXY.12BA162_clean.fastq.gz;ftp.sra.ebi.ac.uk/vol1/ERA990/ERA990581/fastq/CAN_AABAOSTA_1_2_HNTHMBCXY.12BA162_clean.fastq.gz" TargetMode="External"/><Relationship Id="rId851" Type="http://schemas.openxmlformats.org/officeDocument/2006/relationships/hyperlink" Target="http://ftp.sra.ebi.ac.uk/vol1/err/ERR209/006/ERR2098506" TargetMode="External"/><Relationship Id="rId850" Type="http://schemas.openxmlformats.org/officeDocument/2006/relationships/hyperlink" Target="http://ftp.sra.ebi.ac.uk/vol1/ERA990/ERA990581/fastq/BZZ_DJOSTA_1_1_HNTHMBCXY.12BA126_clean.fastq.gz;ftp.sra.ebi.ac.uk/vol1/ERA990/ERA990581/fastq/BZZ_DJOSTA_1_2_HNTHMBCXY.12BA126_clean.fastq.gz" TargetMode="External"/><Relationship Id="rId1200" Type="http://schemas.openxmlformats.org/officeDocument/2006/relationships/hyperlink" Target="http://ftp.sra.ebi.ac.uk/vol1/err/ERR209/004/ERR2098564" TargetMode="External"/><Relationship Id="rId1201" Type="http://schemas.openxmlformats.org/officeDocument/2006/relationships/hyperlink" Target="http://ftp.sra.ebi.ac.uk/vol1/fastq/ERR209/005/ERR2098565/ERR2098565_1.fastq.gz;ftp.sra.ebi.ac.uk/vol1/fastq/ERR209/005/ERR2098565/ERR2098565_2.fastq.gz" TargetMode="External"/><Relationship Id="rId1235" Type="http://schemas.openxmlformats.org/officeDocument/2006/relationships/hyperlink" Target="http://ftp.sra.ebi.ac.uk/vol1/err/ERR209/000/ERR2098570" TargetMode="External"/><Relationship Id="rId1236" Type="http://schemas.openxmlformats.org/officeDocument/2006/relationships/hyperlink" Target="http://ftp.sra.ebi.ac.uk/vol1/err/ERR209/000/ERR2098570" TargetMode="External"/><Relationship Id="rId1237" Type="http://schemas.openxmlformats.org/officeDocument/2006/relationships/hyperlink" Target="http://ftp.sra.ebi.ac.uk/vol1/fastq/ERR209/001/ERR2098571/ERR2098571_1.fastq.gz;ftp.sra.ebi.ac.uk/vol1/fastq/ERR209/001/ERR2098571/ERR2098571_2.fastq.gz" TargetMode="External"/><Relationship Id="rId1238" Type="http://schemas.openxmlformats.org/officeDocument/2006/relationships/hyperlink" Target="http://ftp.sra.ebi.ac.uk/vol1/fastq/ERR209/001/ERR2098571/ERR2098571_1.fastq.gz;ftp.sra.ebi.ac.uk/vol1/fastq/ERR209/001/ERR2098571/ERR2098571_2.fastq.gz" TargetMode="External"/><Relationship Id="rId1239" Type="http://schemas.openxmlformats.org/officeDocument/2006/relationships/hyperlink" Target="http://ftp.sra.ebi.ac.uk/vol1/ERA990/ERA990583/fastq/BZZ_BTOSTB_2_1_HNMC5BCXY.12BA097_clean.fastq.gz;ftp.sra.ebi.ac.uk/vol1/ERA990/ERA990583/fastq/BZZ_BTOSTB_2_2_HNMC5BCXY.12BA097_clean.fastq.gz" TargetMode="External"/><Relationship Id="rId409" Type="http://schemas.openxmlformats.org/officeDocument/2006/relationships/hyperlink" Target="http://ftp.sra.ebi.ac.uk/vol1/fastq/ERR209/003/ERR2098433/ERR2098433_1.fastq.gz;ftp.sra.ebi.ac.uk/vol1/fastq/ERR209/003/ERR2098433/ERR2098433_2.fastq.gz" TargetMode="External"/><Relationship Id="rId404" Type="http://schemas.openxmlformats.org/officeDocument/2006/relationships/hyperlink" Target="http://ftp.sra.ebi.ac.uk/vol1/fastq/ERR209/002/ERR2098432/ERR2098432_1.fastq.gz;ftp.sra.ebi.ac.uk/vol1/fastq/ERR209/002/ERR2098432/ERR2098432_2.fastq.gz" TargetMode="External"/><Relationship Id="rId888" Type="http://schemas.openxmlformats.org/officeDocument/2006/relationships/hyperlink" Target="http://ftp.sra.ebi.ac.uk/vol1/err/ERR209/002/ERR2098512" TargetMode="External"/><Relationship Id="rId403" Type="http://schemas.openxmlformats.org/officeDocument/2006/relationships/hyperlink" Target="http://ftp.sra.ebi.ac.uk/vol1/fastq/ERR209/002/ERR2098432/ERR2098432_1.fastq.gz;ftp.sra.ebi.ac.uk/vol1/fastq/ERR209/002/ERR2098432/ERR2098432_2.fastq.gz" TargetMode="External"/><Relationship Id="rId887" Type="http://schemas.openxmlformats.org/officeDocument/2006/relationships/hyperlink" Target="http://ftp.sra.ebi.ac.uk/vol1/err/ERR209/002/ERR2098512" TargetMode="External"/><Relationship Id="rId402" Type="http://schemas.openxmlformats.org/officeDocument/2006/relationships/hyperlink" Target="http://ftp.sra.ebi.ac.uk/vol1/err/ERR209/001/ERR2098431" TargetMode="External"/><Relationship Id="rId886" Type="http://schemas.openxmlformats.org/officeDocument/2006/relationships/hyperlink" Target="http://ftp.sra.ebi.ac.uk/vol1/ERA990/ERA990581/fastq/BZZ_DMOSTA_1_1_B9D4J.12BA127_clean.fastq.gz;ftp.sra.ebi.ac.uk/vol1/ERA990/ERA990581/fastq/BZZ_DMOSTA_1_2_B9D4J.12BA127_clean.fastq.gz" TargetMode="External"/><Relationship Id="rId401" Type="http://schemas.openxmlformats.org/officeDocument/2006/relationships/hyperlink" Target="http://ftp.sra.ebi.ac.uk/vol1/err/ERR209/001/ERR2098431" TargetMode="External"/><Relationship Id="rId885" Type="http://schemas.openxmlformats.org/officeDocument/2006/relationships/hyperlink" Target="http://ftp.sra.ebi.ac.uk/vol1/ERA990/ERA990581/fastq/BZZ_DMOSTA_1_1_B9D4J.12BA127_clean.fastq.gz;ftp.sra.ebi.ac.uk/vol1/ERA990/ERA990581/fastq/BZZ_DMOSTA_1_2_B9D4J.12BA127_clean.fastq.gz" TargetMode="External"/><Relationship Id="rId408" Type="http://schemas.openxmlformats.org/officeDocument/2006/relationships/hyperlink" Target="http://ftp.sra.ebi.ac.uk/vol1/err/ERR209/002/ERR2098432" TargetMode="External"/><Relationship Id="rId407" Type="http://schemas.openxmlformats.org/officeDocument/2006/relationships/hyperlink" Target="http://ftp.sra.ebi.ac.uk/vol1/err/ERR209/002/ERR2098432" TargetMode="External"/><Relationship Id="rId406" Type="http://schemas.openxmlformats.org/officeDocument/2006/relationships/hyperlink" Target="http://ftp.sra.ebi.ac.uk/vol1/ERA990/ERA990580/fastq/BZZ_AUOSTA_1_1_HNNTCBCXY.12BA207_clean.fastq.gz;ftp.sra.ebi.ac.uk/vol1/ERA990/ERA990580/fastq/BZZ_AUOSTA_1_2_HNNTCBCXY.12BA207_clean.fastq.gz" TargetMode="External"/><Relationship Id="rId405" Type="http://schemas.openxmlformats.org/officeDocument/2006/relationships/hyperlink" Target="http://ftp.sra.ebi.ac.uk/vol1/ERA990/ERA990580/fastq/BZZ_AUOSTA_1_1_HNNTCBCXY.12BA207_clean.fastq.gz;ftp.sra.ebi.ac.uk/vol1/ERA990/ERA990580/fastq/BZZ_AUOSTA_1_2_HNNTCBCXY.12BA207_clean.fastq.gz" TargetMode="External"/><Relationship Id="rId889" Type="http://schemas.openxmlformats.org/officeDocument/2006/relationships/hyperlink" Target="http://ftp.sra.ebi.ac.uk/vol1/fastq/ERR209/003/ERR2098513/ERR2098513_1.fastq.gz;ftp.sra.ebi.ac.uk/vol1/fastq/ERR209/003/ERR2098513/ERR2098513_2.fastq.gz" TargetMode="External"/><Relationship Id="rId880" Type="http://schemas.openxmlformats.org/officeDocument/2006/relationships/hyperlink" Target="http://ftp.sra.ebi.ac.uk/vol1/ERA990/ERA990581/fastq/BZZ_DMOSTA_1_1_B8HLB.12BA127_clean.fastq.gz;ftp.sra.ebi.ac.uk/vol1/ERA990/ERA990581/fastq/BZZ_DMOSTA_1_2_B8HLB.12BA127_clean.fastq.gz" TargetMode="External"/><Relationship Id="rId1230" Type="http://schemas.openxmlformats.org/officeDocument/2006/relationships/hyperlink" Target="http://ftp.sra.ebi.ac.uk/vol1/err/ERR209/009/ERR2098569" TargetMode="External"/><Relationship Id="rId400" Type="http://schemas.openxmlformats.org/officeDocument/2006/relationships/hyperlink" Target="http://ftp.sra.ebi.ac.uk/vol1/ERA990/ERA990580/fastq/BZZ_ATOSTA_1_1_HNNTCBCXY.12BA267_clean.fastq.gz;ftp.sra.ebi.ac.uk/vol1/ERA990/ERA990580/fastq/BZZ_ATOSTA_1_2_HNNTCBCXY.12BA267_clean.fastq.gz" TargetMode="External"/><Relationship Id="rId884" Type="http://schemas.openxmlformats.org/officeDocument/2006/relationships/hyperlink" Target="http://ftp.sra.ebi.ac.uk/vol1/fastq/ERR209/002/ERR2098512/ERR2098512_1.fastq.gz;ftp.sra.ebi.ac.uk/vol1/fastq/ERR209/002/ERR2098512/ERR2098512_2.fastq.gz" TargetMode="External"/><Relationship Id="rId1231" Type="http://schemas.openxmlformats.org/officeDocument/2006/relationships/hyperlink" Target="http://ftp.sra.ebi.ac.uk/vol1/fastq/ERR209/000/ERR2098570/ERR2098570_1.fastq.gz;ftp.sra.ebi.ac.uk/vol1/fastq/ERR209/000/ERR2098570/ERR2098570_2.fastq.gz" TargetMode="External"/><Relationship Id="rId883" Type="http://schemas.openxmlformats.org/officeDocument/2006/relationships/hyperlink" Target="http://ftp.sra.ebi.ac.uk/vol1/fastq/ERR209/002/ERR2098512/ERR2098512_1.fastq.gz;ftp.sra.ebi.ac.uk/vol1/fastq/ERR209/002/ERR2098512/ERR2098512_2.fastq.gz" TargetMode="External"/><Relationship Id="rId1232" Type="http://schemas.openxmlformats.org/officeDocument/2006/relationships/hyperlink" Target="http://ftp.sra.ebi.ac.uk/vol1/fastq/ERR209/000/ERR2098570/ERR2098570_1.fastq.gz;ftp.sra.ebi.ac.uk/vol1/fastq/ERR209/000/ERR2098570/ERR2098570_2.fastq.gz" TargetMode="External"/><Relationship Id="rId882" Type="http://schemas.openxmlformats.org/officeDocument/2006/relationships/hyperlink" Target="http://ftp.sra.ebi.ac.uk/vol1/err/ERR209/001/ERR2098511" TargetMode="External"/><Relationship Id="rId1233" Type="http://schemas.openxmlformats.org/officeDocument/2006/relationships/hyperlink" Target="http://ftp.sra.ebi.ac.uk/vol1/ERA990/ERA990583/fastq/BZZ_BSOSTB_2_1_HNMC5BCXY.12BA145_clean.fastq.gz;ftp.sra.ebi.ac.uk/vol1/ERA990/ERA990583/fastq/BZZ_BSOSTB_2_2_HNMC5BCXY.12BA145_clean.fastq.gz" TargetMode="External"/><Relationship Id="rId881" Type="http://schemas.openxmlformats.org/officeDocument/2006/relationships/hyperlink" Target="http://ftp.sra.ebi.ac.uk/vol1/err/ERR209/001/ERR2098511" TargetMode="External"/><Relationship Id="rId1234" Type="http://schemas.openxmlformats.org/officeDocument/2006/relationships/hyperlink" Target="http://ftp.sra.ebi.ac.uk/vol1/ERA990/ERA990583/fastq/BZZ_BSOSTB_2_1_HNMC5BCXY.12BA145_clean.fastq.gz;ftp.sra.ebi.ac.uk/vol1/ERA990/ERA990583/fastq/BZZ_BSOSTB_2_2_HNMC5BCXY.12BA145_clean.fastq.gz" TargetMode="External"/><Relationship Id="rId1224" Type="http://schemas.openxmlformats.org/officeDocument/2006/relationships/hyperlink" Target="http://ftp.sra.ebi.ac.uk/vol1/err/ERR209/008/ERR2098568" TargetMode="External"/><Relationship Id="rId1225" Type="http://schemas.openxmlformats.org/officeDocument/2006/relationships/hyperlink" Target="http://ftp.sra.ebi.ac.uk/vol1/fastq/ERR209/009/ERR2098569/ERR2098569_1.fastq.gz;ftp.sra.ebi.ac.uk/vol1/fastq/ERR209/009/ERR2098569/ERR2098569_2.fastq.gz" TargetMode="External"/><Relationship Id="rId1226" Type="http://schemas.openxmlformats.org/officeDocument/2006/relationships/hyperlink" Target="http://ftp.sra.ebi.ac.uk/vol1/fastq/ERR209/009/ERR2098569/ERR2098569_1.fastq.gz;ftp.sra.ebi.ac.uk/vol1/fastq/ERR209/009/ERR2098569/ERR2098569_2.fastq.gz" TargetMode="External"/><Relationship Id="rId1227" Type="http://schemas.openxmlformats.org/officeDocument/2006/relationships/hyperlink" Target="http://ftp.sra.ebi.ac.uk/vol1/ERA990/ERA990582/fastq/CAN_AABEOSTB_1_1_HNMC5BCXY.12BA187_clean.fastq.gz;ftp.sra.ebi.ac.uk/vol1/ERA990/ERA990582/fastq/CAN_AABEOSTB_1_2_HNMC5BCXY.12BA187_clean.fastq.gz" TargetMode="External"/><Relationship Id="rId1228" Type="http://schemas.openxmlformats.org/officeDocument/2006/relationships/hyperlink" Target="http://ftp.sra.ebi.ac.uk/vol1/ERA990/ERA990582/fastq/CAN_AABEOSTB_1_1_HNMC5BCXY.12BA187_clean.fastq.gz;ftp.sra.ebi.ac.uk/vol1/ERA990/ERA990582/fastq/CAN_AABEOSTB_1_2_HNMC5BCXY.12BA187_clean.fastq.gz" TargetMode="External"/><Relationship Id="rId1229" Type="http://schemas.openxmlformats.org/officeDocument/2006/relationships/hyperlink" Target="http://ftp.sra.ebi.ac.uk/vol1/err/ERR209/009/ERR2098569" TargetMode="External"/><Relationship Id="rId877" Type="http://schemas.openxmlformats.org/officeDocument/2006/relationships/hyperlink" Target="http://ftp.sra.ebi.ac.uk/vol1/fastq/ERR209/001/ERR2098511/ERR2098511_1.fastq.gz;ftp.sra.ebi.ac.uk/vol1/fastq/ERR209/001/ERR2098511/ERR2098511_2.fastq.gz" TargetMode="External"/><Relationship Id="rId876" Type="http://schemas.openxmlformats.org/officeDocument/2006/relationships/hyperlink" Target="http://ftp.sra.ebi.ac.uk/vol1/err/ERR209/000/ERR2098510" TargetMode="External"/><Relationship Id="rId875" Type="http://schemas.openxmlformats.org/officeDocument/2006/relationships/hyperlink" Target="http://ftp.sra.ebi.ac.uk/vol1/err/ERR209/000/ERR2098510" TargetMode="External"/><Relationship Id="rId874" Type="http://schemas.openxmlformats.org/officeDocument/2006/relationships/hyperlink" Target="http://ftp.sra.ebi.ac.uk/vol1/ERA990/ERA990581/fastq/BZZ_DLOSTA_1_1_HNTHMBCXY.12BA115_clean.fastq.gz;ftp.sra.ebi.ac.uk/vol1/ERA990/ERA990581/fastq/BZZ_DLOSTA_1_2_HNTHMBCXY.12BA115_clean.fastq.gz" TargetMode="External"/><Relationship Id="rId879" Type="http://schemas.openxmlformats.org/officeDocument/2006/relationships/hyperlink" Target="http://ftp.sra.ebi.ac.uk/vol1/ERA990/ERA990581/fastq/BZZ_DMOSTA_1_1_B8HLB.12BA127_clean.fastq.gz;ftp.sra.ebi.ac.uk/vol1/ERA990/ERA990581/fastq/BZZ_DMOSTA_1_2_B8HLB.12BA127_clean.fastq.gz" TargetMode="External"/><Relationship Id="rId878" Type="http://schemas.openxmlformats.org/officeDocument/2006/relationships/hyperlink" Target="http://ftp.sra.ebi.ac.uk/vol1/fastq/ERR209/001/ERR2098511/ERR2098511_1.fastq.gz;ftp.sra.ebi.ac.uk/vol1/fastq/ERR209/001/ERR2098511/ERR2098511_2.fastq.gz" TargetMode="External"/><Relationship Id="rId873" Type="http://schemas.openxmlformats.org/officeDocument/2006/relationships/hyperlink" Target="http://ftp.sra.ebi.ac.uk/vol1/ERA990/ERA990581/fastq/BZZ_DLOSTA_1_1_HNTHMBCXY.12BA115_clean.fastq.gz;ftp.sra.ebi.ac.uk/vol1/ERA990/ERA990581/fastq/BZZ_DLOSTA_1_2_HNTHMBCXY.12BA115_clean.fastq.gz" TargetMode="External"/><Relationship Id="rId1220" Type="http://schemas.openxmlformats.org/officeDocument/2006/relationships/hyperlink" Target="http://ftp.sra.ebi.ac.uk/vol1/fastq/ERR209/008/ERR2098568/ERR2098568_1.fastq.gz;ftp.sra.ebi.ac.uk/vol1/fastq/ERR209/008/ERR2098568/ERR2098568_2.fastq.gz" TargetMode="External"/><Relationship Id="rId872" Type="http://schemas.openxmlformats.org/officeDocument/2006/relationships/hyperlink" Target="http://ftp.sra.ebi.ac.uk/vol1/fastq/ERR209/000/ERR2098510/ERR2098510_1.fastq.gz;ftp.sra.ebi.ac.uk/vol1/fastq/ERR209/000/ERR2098510/ERR2098510_2.fastq.gz" TargetMode="External"/><Relationship Id="rId1221" Type="http://schemas.openxmlformats.org/officeDocument/2006/relationships/hyperlink" Target="http://ftp.sra.ebi.ac.uk/vol1/ERA990/ERA990582/fastq/CAN_AABDOSTB_1_1_HNMC5BCXY.12BA175_clean.fastq.gz;ftp.sra.ebi.ac.uk/vol1/ERA990/ERA990582/fastq/CAN_AABDOSTB_1_2_HNMC5BCXY.12BA175_clean.fastq.gz" TargetMode="External"/><Relationship Id="rId871" Type="http://schemas.openxmlformats.org/officeDocument/2006/relationships/hyperlink" Target="http://ftp.sra.ebi.ac.uk/vol1/fastq/ERR209/000/ERR2098510/ERR2098510_1.fastq.gz;ftp.sra.ebi.ac.uk/vol1/fastq/ERR209/000/ERR2098510/ERR2098510_2.fastq.gz" TargetMode="External"/><Relationship Id="rId1222" Type="http://schemas.openxmlformats.org/officeDocument/2006/relationships/hyperlink" Target="http://ftp.sra.ebi.ac.uk/vol1/ERA990/ERA990582/fastq/CAN_AABDOSTB_1_1_HNMC5BCXY.12BA175_clean.fastq.gz;ftp.sra.ebi.ac.uk/vol1/ERA990/ERA990582/fastq/CAN_AABDOSTB_1_2_HNMC5BCXY.12BA175_clean.fastq.gz" TargetMode="External"/><Relationship Id="rId870" Type="http://schemas.openxmlformats.org/officeDocument/2006/relationships/hyperlink" Target="http://ftp.sra.ebi.ac.uk/vol1/err/ERR209/009/ERR2098509" TargetMode="External"/><Relationship Id="rId1223" Type="http://schemas.openxmlformats.org/officeDocument/2006/relationships/hyperlink" Target="http://ftp.sra.ebi.ac.uk/vol1/err/ERR209/008/ERR2098568" TargetMode="External"/><Relationship Id="rId829" Type="http://schemas.openxmlformats.org/officeDocument/2006/relationships/hyperlink" Target="http://ftp.sra.ebi.ac.uk/vol1/fastq/ERR209/003/ERR2098503/ERR2098503_1.fastq.gz;ftp.sra.ebi.ac.uk/vol1/fastq/ERR209/003/ERR2098503/ERR2098503_2.fastq.gz" TargetMode="External"/><Relationship Id="rId828" Type="http://schemas.openxmlformats.org/officeDocument/2006/relationships/hyperlink" Target="http://ftp.sra.ebi.ac.uk/vol1/err/ERR209/002/ERR2098502" TargetMode="External"/><Relationship Id="rId827" Type="http://schemas.openxmlformats.org/officeDocument/2006/relationships/hyperlink" Target="http://ftp.sra.ebi.ac.uk/vol1/err/ERR209/002/ERR2098502" TargetMode="External"/><Relationship Id="rId822" Type="http://schemas.openxmlformats.org/officeDocument/2006/relationships/hyperlink" Target="http://ftp.sra.ebi.ac.uk/vol1/err/ERR209/001/ERR2098501" TargetMode="External"/><Relationship Id="rId821" Type="http://schemas.openxmlformats.org/officeDocument/2006/relationships/hyperlink" Target="http://ftp.sra.ebi.ac.uk/vol1/err/ERR209/001/ERR2098501" TargetMode="External"/><Relationship Id="rId820" Type="http://schemas.openxmlformats.org/officeDocument/2006/relationships/hyperlink" Target="http://ftp.sra.ebi.ac.uk/vol1/ERA990/ERA990581/fastq/BZZ_DEOSTA_1_1_HNTHMBCXY.12BA102_clean.fastq.gz;ftp.sra.ebi.ac.uk/vol1/ERA990/ERA990581/fastq/BZZ_DEOSTA_1_2_HNTHMBCXY.12BA102_clean.fastq.gz" TargetMode="External"/><Relationship Id="rId826" Type="http://schemas.openxmlformats.org/officeDocument/2006/relationships/hyperlink" Target="http://ftp.sra.ebi.ac.uk/vol1/ERA990/ERA990581/fastq/BZZ_DFOSTA_1_1_HNTHMBCXY.12BA114_clean.fastq.gz;ftp.sra.ebi.ac.uk/vol1/ERA990/ERA990581/fastq/BZZ_DFOSTA_1_2_HNTHMBCXY.12BA114_clean.fastq.gz" TargetMode="External"/><Relationship Id="rId825" Type="http://schemas.openxmlformats.org/officeDocument/2006/relationships/hyperlink" Target="http://ftp.sra.ebi.ac.uk/vol1/ERA990/ERA990581/fastq/BZZ_DFOSTA_1_1_HNTHMBCXY.12BA114_clean.fastq.gz;ftp.sra.ebi.ac.uk/vol1/ERA990/ERA990581/fastq/BZZ_DFOSTA_1_2_HNTHMBCXY.12BA114_clean.fastq.gz" TargetMode="External"/><Relationship Id="rId824" Type="http://schemas.openxmlformats.org/officeDocument/2006/relationships/hyperlink" Target="http://ftp.sra.ebi.ac.uk/vol1/fastq/ERR209/002/ERR2098502/ERR2098502_1.fastq.gz;ftp.sra.ebi.ac.uk/vol1/fastq/ERR209/002/ERR2098502/ERR2098502_2.fastq.gz" TargetMode="External"/><Relationship Id="rId823" Type="http://schemas.openxmlformats.org/officeDocument/2006/relationships/hyperlink" Target="http://ftp.sra.ebi.ac.uk/vol1/fastq/ERR209/002/ERR2098502/ERR2098502_1.fastq.gz;ftp.sra.ebi.ac.uk/vol1/fastq/ERR209/002/ERR2098502/ERR2098502_2.fastq.gz" TargetMode="External"/><Relationship Id="rId819" Type="http://schemas.openxmlformats.org/officeDocument/2006/relationships/hyperlink" Target="http://ftp.sra.ebi.ac.uk/vol1/ERA990/ERA990581/fastq/BZZ_DEOSTA_1_1_HNTHMBCXY.12BA102_clean.fastq.gz;ftp.sra.ebi.ac.uk/vol1/ERA990/ERA990581/fastq/BZZ_DEOSTA_1_2_HNTHMBCXY.12BA102_clean.fastq.gz" TargetMode="External"/><Relationship Id="rId818" Type="http://schemas.openxmlformats.org/officeDocument/2006/relationships/hyperlink" Target="http://ftp.sra.ebi.ac.uk/vol1/fastq/ERR209/001/ERR2098501/ERR2098501_1.fastq.gz;ftp.sra.ebi.ac.uk/vol1/fastq/ERR209/001/ERR2098501/ERR2098501_2.fastq.gz" TargetMode="External"/><Relationship Id="rId817" Type="http://schemas.openxmlformats.org/officeDocument/2006/relationships/hyperlink" Target="http://ftp.sra.ebi.ac.uk/vol1/fastq/ERR209/001/ERR2098501/ERR2098501_1.fastq.gz;ftp.sra.ebi.ac.uk/vol1/fastq/ERR209/001/ERR2098501/ERR2098501_2.fastq.gz" TargetMode="External"/><Relationship Id="rId816" Type="http://schemas.openxmlformats.org/officeDocument/2006/relationships/hyperlink" Target="http://ftp.sra.ebi.ac.uk/vol1/err/ERR209/000/ERR2098500" TargetMode="External"/><Relationship Id="rId811" Type="http://schemas.openxmlformats.org/officeDocument/2006/relationships/hyperlink" Target="http://ftp.sra.ebi.ac.uk/vol1/fastq/ERR209/000/ERR2098500/ERR2098500_1.fastq.gz;ftp.sra.ebi.ac.uk/vol1/fastq/ERR209/000/ERR2098500/ERR2098500_2.fastq.gz" TargetMode="External"/><Relationship Id="rId810" Type="http://schemas.openxmlformats.org/officeDocument/2006/relationships/hyperlink" Target="http://ftp.sra.ebi.ac.uk/vol1/err/ERR209/009/ERR2098499" TargetMode="External"/><Relationship Id="rId815" Type="http://schemas.openxmlformats.org/officeDocument/2006/relationships/hyperlink" Target="http://ftp.sra.ebi.ac.uk/vol1/err/ERR209/000/ERR2098500" TargetMode="External"/><Relationship Id="rId814" Type="http://schemas.openxmlformats.org/officeDocument/2006/relationships/hyperlink" Target="http://ftp.sra.ebi.ac.uk/vol1/ERA990/ERA990581/fastq/BZZ_DDOSTA_1_1_B9D4J.12BA136_clean.fastq.gz;ftp.sra.ebi.ac.uk/vol1/ERA990/ERA990581/fastq/BZZ_DDOSTA_1_2_B9D4J.12BA136_clean.fastq.gz" TargetMode="External"/><Relationship Id="rId813" Type="http://schemas.openxmlformats.org/officeDocument/2006/relationships/hyperlink" Target="http://ftp.sra.ebi.ac.uk/vol1/ERA990/ERA990581/fastq/BZZ_DDOSTA_1_1_B9D4J.12BA136_clean.fastq.gz;ftp.sra.ebi.ac.uk/vol1/ERA990/ERA990581/fastq/BZZ_DDOSTA_1_2_B9D4J.12BA136_clean.fastq.gz" TargetMode="External"/><Relationship Id="rId812" Type="http://schemas.openxmlformats.org/officeDocument/2006/relationships/hyperlink" Target="http://ftp.sra.ebi.ac.uk/vol1/fastq/ERR209/000/ERR2098500/ERR2098500_1.fastq.gz;ftp.sra.ebi.ac.uk/vol1/fastq/ERR209/000/ERR2098500/ERR2098500_2.fastq.gz" TargetMode="External"/><Relationship Id="rId849" Type="http://schemas.openxmlformats.org/officeDocument/2006/relationships/hyperlink" Target="http://ftp.sra.ebi.ac.uk/vol1/ERA990/ERA990581/fastq/BZZ_DJOSTA_1_1_HNTHMBCXY.12BA126_clean.fastq.gz;ftp.sra.ebi.ac.uk/vol1/ERA990/ERA990581/fastq/BZZ_DJOSTA_1_2_HNTHMBCXY.12BA126_clean.fastq.gz" TargetMode="External"/><Relationship Id="rId844" Type="http://schemas.openxmlformats.org/officeDocument/2006/relationships/hyperlink" Target="http://ftp.sra.ebi.ac.uk/vol1/ERA990/ERA990581/fastq/BZZ_DIOSTA_1_1_HNTHMBCXY.12BA138_clean.fastq.gz;ftp.sra.ebi.ac.uk/vol1/ERA990/ERA990581/fastq/BZZ_DIOSTA_1_2_HNTHMBCXY.12BA138_clean.fastq.gz" TargetMode="External"/><Relationship Id="rId843" Type="http://schemas.openxmlformats.org/officeDocument/2006/relationships/hyperlink" Target="http://ftp.sra.ebi.ac.uk/vol1/ERA990/ERA990581/fastq/BZZ_DIOSTA_1_1_HNTHMBCXY.12BA138_clean.fastq.gz;ftp.sra.ebi.ac.uk/vol1/ERA990/ERA990581/fastq/BZZ_DIOSTA_1_2_HNTHMBCXY.12BA138_clean.fastq.gz" TargetMode="External"/><Relationship Id="rId842" Type="http://schemas.openxmlformats.org/officeDocument/2006/relationships/hyperlink" Target="http://ftp.sra.ebi.ac.uk/vol1/fastq/ERR209/005/ERR2098505/ERR2098505_1.fastq.gz;ftp.sra.ebi.ac.uk/vol1/fastq/ERR209/005/ERR2098505/ERR2098505_2.fastq.gz" TargetMode="External"/><Relationship Id="rId841" Type="http://schemas.openxmlformats.org/officeDocument/2006/relationships/hyperlink" Target="http://ftp.sra.ebi.ac.uk/vol1/fastq/ERR209/005/ERR2098505/ERR2098505_1.fastq.gz;ftp.sra.ebi.ac.uk/vol1/fastq/ERR209/005/ERR2098505/ERR2098505_2.fastq.gz" TargetMode="External"/><Relationship Id="rId848" Type="http://schemas.openxmlformats.org/officeDocument/2006/relationships/hyperlink" Target="http://ftp.sra.ebi.ac.uk/vol1/fastq/ERR209/006/ERR2098506/ERR2098506_1.fastq.gz;ftp.sra.ebi.ac.uk/vol1/fastq/ERR209/006/ERR2098506/ERR2098506_2.fastq.gz" TargetMode="External"/><Relationship Id="rId847" Type="http://schemas.openxmlformats.org/officeDocument/2006/relationships/hyperlink" Target="http://ftp.sra.ebi.ac.uk/vol1/fastq/ERR209/006/ERR2098506/ERR2098506_1.fastq.gz;ftp.sra.ebi.ac.uk/vol1/fastq/ERR209/006/ERR2098506/ERR2098506_2.fastq.gz" TargetMode="External"/><Relationship Id="rId846" Type="http://schemas.openxmlformats.org/officeDocument/2006/relationships/hyperlink" Target="http://ftp.sra.ebi.ac.uk/vol1/err/ERR209/005/ERR2098505" TargetMode="External"/><Relationship Id="rId845" Type="http://schemas.openxmlformats.org/officeDocument/2006/relationships/hyperlink" Target="http://ftp.sra.ebi.ac.uk/vol1/err/ERR209/005/ERR2098505" TargetMode="External"/><Relationship Id="rId840" Type="http://schemas.openxmlformats.org/officeDocument/2006/relationships/hyperlink" Target="http://ftp.sra.ebi.ac.uk/vol1/err/ERR209/004/ERR2098504" TargetMode="External"/><Relationship Id="rId839" Type="http://schemas.openxmlformats.org/officeDocument/2006/relationships/hyperlink" Target="http://ftp.sra.ebi.ac.uk/vol1/err/ERR209/004/ERR2098504" TargetMode="External"/><Relationship Id="rId838" Type="http://schemas.openxmlformats.org/officeDocument/2006/relationships/hyperlink" Target="http://ftp.sra.ebi.ac.uk/vol1/ERA990/ERA990581/fastq/BZZ_DHOSTA_1_1_HNTHMBCXY.12BA101_clean.fastq.gz;ftp.sra.ebi.ac.uk/vol1/ERA990/ERA990581/fastq/BZZ_DHOSTA_1_2_HNTHMBCXY.12BA101_clean.fastq.gz" TargetMode="External"/><Relationship Id="rId833" Type="http://schemas.openxmlformats.org/officeDocument/2006/relationships/hyperlink" Target="http://ftp.sra.ebi.ac.uk/vol1/err/ERR209/003/ERR2098503" TargetMode="External"/><Relationship Id="rId832" Type="http://schemas.openxmlformats.org/officeDocument/2006/relationships/hyperlink" Target="http://ftp.sra.ebi.ac.uk/vol1/ERA990/ERA990581/fastq/BZZ_DGOSTA_1_1_HNTHMBCXY.12BA184_clean.fastq.gz;ftp.sra.ebi.ac.uk/vol1/ERA990/ERA990581/fastq/BZZ_DGOSTA_1_2_HNTHMBCXY.12BA184_clean.fastq.gz" TargetMode="External"/><Relationship Id="rId831" Type="http://schemas.openxmlformats.org/officeDocument/2006/relationships/hyperlink" Target="http://ftp.sra.ebi.ac.uk/vol1/ERA990/ERA990581/fastq/BZZ_DGOSTA_1_1_HNTHMBCXY.12BA184_clean.fastq.gz;ftp.sra.ebi.ac.uk/vol1/ERA990/ERA990581/fastq/BZZ_DGOSTA_1_2_HNTHMBCXY.12BA184_clean.fastq.gz" TargetMode="External"/><Relationship Id="rId830" Type="http://schemas.openxmlformats.org/officeDocument/2006/relationships/hyperlink" Target="http://ftp.sra.ebi.ac.uk/vol1/fastq/ERR209/003/ERR2098503/ERR2098503_1.fastq.gz;ftp.sra.ebi.ac.uk/vol1/fastq/ERR209/003/ERR2098503/ERR2098503_2.fastq.gz" TargetMode="External"/><Relationship Id="rId837" Type="http://schemas.openxmlformats.org/officeDocument/2006/relationships/hyperlink" Target="http://ftp.sra.ebi.ac.uk/vol1/ERA990/ERA990581/fastq/BZZ_DHOSTA_1_1_HNTHMBCXY.12BA101_clean.fastq.gz;ftp.sra.ebi.ac.uk/vol1/ERA990/ERA990581/fastq/BZZ_DHOSTA_1_2_HNTHMBCXY.12BA101_clean.fastq.gz" TargetMode="External"/><Relationship Id="rId836" Type="http://schemas.openxmlformats.org/officeDocument/2006/relationships/hyperlink" Target="http://ftp.sra.ebi.ac.uk/vol1/fastq/ERR209/004/ERR2098504/ERR2098504_1.fastq.gz;ftp.sra.ebi.ac.uk/vol1/fastq/ERR209/004/ERR2098504/ERR2098504_2.fastq.gz" TargetMode="External"/><Relationship Id="rId835" Type="http://schemas.openxmlformats.org/officeDocument/2006/relationships/hyperlink" Target="http://ftp.sra.ebi.ac.uk/vol1/fastq/ERR209/004/ERR2098504/ERR2098504_1.fastq.gz;ftp.sra.ebi.ac.uk/vol1/fastq/ERR209/004/ERR2098504/ERR2098504_2.fastq.gz" TargetMode="External"/><Relationship Id="rId834" Type="http://schemas.openxmlformats.org/officeDocument/2006/relationships/hyperlink" Target="http://ftp.sra.ebi.ac.uk/vol1/err/ERR209/003/ERR2098503" TargetMode="External"/><Relationship Id="rId469" Type="http://schemas.openxmlformats.org/officeDocument/2006/relationships/hyperlink" Target="http://ftp.sra.ebi.ac.uk/vol1/fastq/ERR209/003/ERR2098443/ERR2098443_1.fastq.gz;ftp.sra.ebi.ac.uk/vol1/fastq/ERR209/003/ERR2098443/ERR2098443_2.fastq.gz" TargetMode="External"/><Relationship Id="rId468" Type="http://schemas.openxmlformats.org/officeDocument/2006/relationships/hyperlink" Target="http://ftp.sra.ebi.ac.uk/vol1/err/ERR209/002/ERR2098442" TargetMode="External"/><Relationship Id="rId467" Type="http://schemas.openxmlformats.org/officeDocument/2006/relationships/hyperlink" Target="http://ftp.sra.ebi.ac.uk/vol1/err/ERR209/002/ERR2098442" TargetMode="External"/><Relationship Id="rId1290" Type="http://schemas.openxmlformats.org/officeDocument/2006/relationships/hyperlink" Target="http://ftp.sra.ebi.ac.uk/vol1/err/ERR209/009/ERR2098579" TargetMode="External"/><Relationship Id="rId1291" Type="http://schemas.openxmlformats.org/officeDocument/2006/relationships/hyperlink" Target="http://ftp.sra.ebi.ac.uk/vol1/fastq/ERR209/000/ERR2098580/ERR2098580_1.fastq.gz;ftp.sra.ebi.ac.uk/vol1/fastq/ERR209/000/ERR2098580/ERR2098580_2.fastq.gz" TargetMode="External"/><Relationship Id="rId1292" Type="http://schemas.openxmlformats.org/officeDocument/2006/relationships/hyperlink" Target="http://ftp.sra.ebi.ac.uk/vol1/fastq/ERR209/000/ERR2098580/ERR2098580_1.fastq.gz;ftp.sra.ebi.ac.uk/vol1/fastq/ERR209/000/ERR2098580/ERR2098580_2.fastq.gz" TargetMode="External"/><Relationship Id="rId462" Type="http://schemas.openxmlformats.org/officeDocument/2006/relationships/hyperlink" Target="http://ftp.sra.ebi.ac.uk/vol1/err/ERR209/001/ERR2098441" TargetMode="External"/><Relationship Id="rId1293" Type="http://schemas.openxmlformats.org/officeDocument/2006/relationships/hyperlink" Target="http://ftp.sra.ebi.ac.uk/vol1/ERA990/ERA990583/fastq/BZZ_CCOSTB_2_1_HNMC5BCXY.12BA158_clean.fastq.gz;ftp.sra.ebi.ac.uk/vol1/ERA990/ERA990583/fastq/BZZ_CCOSTB_2_2_HNMC5BCXY.12BA158_clean.fastq.gz" TargetMode="External"/><Relationship Id="rId461" Type="http://schemas.openxmlformats.org/officeDocument/2006/relationships/hyperlink" Target="http://ftp.sra.ebi.ac.uk/vol1/err/ERR209/001/ERR2098441" TargetMode="External"/><Relationship Id="rId1294" Type="http://schemas.openxmlformats.org/officeDocument/2006/relationships/hyperlink" Target="http://ftp.sra.ebi.ac.uk/vol1/ERA990/ERA990583/fastq/BZZ_CCOSTB_2_1_HNMC5BCXY.12BA158_clean.fastq.gz;ftp.sra.ebi.ac.uk/vol1/ERA990/ERA990583/fastq/BZZ_CCOSTB_2_2_HNMC5BCXY.12BA158_clean.fastq.gz" TargetMode="External"/><Relationship Id="rId460" Type="http://schemas.openxmlformats.org/officeDocument/2006/relationships/hyperlink" Target="http://ftp.sra.ebi.ac.uk/vol1/ERA990/ERA990580/fastq/BZZ_BDOSTA_1_1_HNNTCBCXY.12BA209_clean.fastq.gz;ftp.sra.ebi.ac.uk/vol1/ERA990/ERA990580/fastq/BZZ_BDOSTA_1_2_HNNTCBCXY.12BA209_clean.fastq.gz" TargetMode="External"/><Relationship Id="rId1295" Type="http://schemas.openxmlformats.org/officeDocument/2006/relationships/hyperlink" Target="http://ftp.sra.ebi.ac.uk/vol1/err/ERR209/000/ERR2098580" TargetMode="External"/><Relationship Id="rId1296" Type="http://schemas.openxmlformats.org/officeDocument/2006/relationships/hyperlink" Target="http://ftp.sra.ebi.ac.uk/vol1/err/ERR209/000/ERR2098580" TargetMode="External"/><Relationship Id="rId466" Type="http://schemas.openxmlformats.org/officeDocument/2006/relationships/hyperlink" Target="http://ftp.sra.ebi.ac.uk/vol1/ERA990/ERA990580/fastq/BZZ_BEOSTA_1_1_HNNTCBCXY.12BA245_clean.fastq.gz;ftp.sra.ebi.ac.uk/vol1/ERA990/ERA990580/fastq/BZZ_BEOSTA_1_2_HNNTCBCXY.12BA245_clean.fastq.gz" TargetMode="External"/><Relationship Id="rId1297" Type="http://schemas.openxmlformats.org/officeDocument/2006/relationships/hyperlink" Target="http://ftp.sra.ebi.ac.uk/vol1/fastq/ERR209/001/ERR2098581/ERR2098581_1.fastq.gz;ftp.sra.ebi.ac.uk/vol1/fastq/ERR209/001/ERR2098581/ERR2098581_2.fastq.gz" TargetMode="External"/><Relationship Id="rId465" Type="http://schemas.openxmlformats.org/officeDocument/2006/relationships/hyperlink" Target="http://ftp.sra.ebi.ac.uk/vol1/ERA990/ERA990580/fastq/BZZ_BEOSTA_1_1_HNNTCBCXY.12BA245_clean.fastq.gz;ftp.sra.ebi.ac.uk/vol1/ERA990/ERA990580/fastq/BZZ_BEOSTA_1_2_HNNTCBCXY.12BA245_clean.fastq.gz" TargetMode="External"/><Relationship Id="rId1298" Type="http://schemas.openxmlformats.org/officeDocument/2006/relationships/hyperlink" Target="http://ftp.sra.ebi.ac.uk/vol1/fastq/ERR209/001/ERR2098581/ERR2098581_1.fastq.gz;ftp.sra.ebi.ac.uk/vol1/fastq/ERR209/001/ERR2098581/ERR2098581_2.fastq.gz" TargetMode="External"/><Relationship Id="rId464" Type="http://schemas.openxmlformats.org/officeDocument/2006/relationships/hyperlink" Target="http://ftp.sra.ebi.ac.uk/vol1/fastq/ERR209/002/ERR2098442/ERR2098442_1.fastq.gz;ftp.sra.ebi.ac.uk/vol1/fastq/ERR209/002/ERR2098442/ERR2098442_2.fastq.gz" TargetMode="External"/><Relationship Id="rId1299" Type="http://schemas.openxmlformats.org/officeDocument/2006/relationships/hyperlink" Target="http://ftp.sra.ebi.ac.uk/vol1/ERA990/ERA990583/fastq/BZZ_CDOSTB_2_1_HNMC5BCXY.12BA122_clean.fastq.gz;ftp.sra.ebi.ac.uk/vol1/ERA990/ERA990583/fastq/BZZ_CDOSTB_2_2_HNMC5BCXY.12BA122_clean.fastq.gz" TargetMode="External"/><Relationship Id="rId463" Type="http://schemas.openxmlformats.org/officeDocument/2006/relationships/hyperlink" Target="http://ftp.sra.ebi.ac.uk/vol1/fastq/ERR209/002/ERR2098442/ERR2098442_1.fastq.gz;ftp.sra.ebi.ac.uk/vol1/fastq/ERR209/002/ERR2098442/ERR2098442_2.fastq.gz" TargetMode="External"/><Relationship Id="rId459" Type="http://schemas.openxmlformats.org/officeDocument/2006/relationships/hyperlink" Target="http://ftp.sra.ebi.ac.uk/vol1/ERA990/ERA990580/fastq/BZZ_BDOSTA_1_1_HNNTCBCXY.12BA209_clean.fastq.gz;ftp.sra.ebi.ac.uk/vol1/ERA990/ERA990580/fastq/BZZ_BDOSTA_1_2_HNNTCBCXY.12BA209_clean.fastq.gz" TargetMode="External"/><Relationship Id="rId458" Type="http://schemas.openxmlformats.org/officeDocument/2006/relationships/hyperlink" Target="http://ftp.sra.ebi.ac.uk/vol1/fastq/ERR209/001/ERR2098441/ERR2098441_1.fastq.gz;ftp.sra.ebi.ac.uk/vol1/fastq/ERR209/001/ERR2098441/ERR2098441_2.fastq.gz" TargetMode="External"/><Relationship Id="rId457" Type="http://schemas.openxmlformats.org/officeDocument/2006/relationships/hyperlink" Target="http://ftp.sra.ebi.ac.uk/vol1/fastq/ERR209/001/ERR2098441/ERR2098441_1.fastq.gz;ftp.sra.ebi.ac.uk/vol1/fastq/ERR209/001/ERR2098441/ERR2098441_2.fastq.gz" TargetMode="External"/><Relationship Id="rId456" Type="http://schemas.openxmlformats.org/officeDocument/2006/relationships/hyperlink" Target="http://ftp.sra.ebi.ac.uk/vol1/err/ERR209/000/ERR2098440" TargetMode="External"/><Relationship Id="rId1280" Type="http://schemas.openxmlformats.org/officeDocument/2006/relationships/hyperlink" Target="http://ftp.sra.ebi.ac.uk/vol1/fastq/ERR209/008/ERR2098578/ERR2098578_1.fastq.gz;ftp.sra.ebi.ac.uk/vol1/fastq/ERR209/008/ERR2098578/ERR2098578_2.fastq.gz" TargetMode="External"/><Relationship Id="rId1281" Type="http://schemas.openxmlformats.org/officeDocument/2006/relationships/hyperlink" Target="http://ftp.sra.ebi.ac.uk/vol1/ERA990/ERA990583/fastq/BZZ_CAOSTB_2_1_HNMC5BCXY.12BA098_clean.fastq.gz;ftp.sra.ebi.ac.uk/vol1/ERA990/ERA990583/fastq/BZZ_CAOSTB_2_2_HNMC5BCXY.12BA098_clean.fastq.gz" TargetMode="External"/><Relationship Id="rId451" Type="http://schemas.openxmlformats.org/officeDocument/2006/relationships/hyperlink" Target="http://ftp.sra.ebi.ac.uk/vol1/fastq/ERR209/000/ERR2098440/ERR2098440_1.fastq.gz;ftp.sra.ebi.ac.uk/vol1/fastq/ERR209/000/ERR2098440/ERR2098440_2.fastq.gz" TargetMode="External"/><Relationship Id="rId1282" Type="http://schemas.openxmlformats.org/officeDocument/2006/relationships/hyperlink" Target="http://ftp.sra.ebi.ac.uk/vol1/ERA990/ERA990583/fastq/BZZ_CAOSTB_2_1_HNMC5BCXY.12BA098_clean.fastq.gz;ftp.sra.ebi.ac.uk/vol1/ERA990/ERA990583/fastq/BZZ_CAOSTB_2_2_HNMC5BCXY.12BA098_clean.fastq.gz" TargetMode="External"/><Relationship Id="rId450" Type="http://schemas.openxmlformats.org/officeDocument/2006/relationships/hyperlink" Target="http://ftp.sra.ebi.ac.uk/vol1/err/ERR209/009/ERR2098439" TargetMode="External"/><Relationship Id="rId1283" Type="http://schemas.openxmlformats.org/officeDocument/2006/relationships/hyperlink" Target="http://ftp.sra.ebi.ac.uk/vol1/err/ERR209/008/ERR2098578" TargetMode="External"/><Relationship Id="rId1284" Type="http://schemas.openxmlformats.org/officeDocument/2006/relationships/hyperlink" Target="http://ftp.sra.ebi.ac.uk/vol1/err/ERR209/008/ERR2098578" TargetMode="External"/><Relationship Id="rId1285" Type="http://schemas.openxmlformats.org/officeDocument/2006/relationships/hyperlink" Target="http://ftp.sra.ebi.ac.uk/vol1/fastq/ERR209/009/ERR2098579/ERR2098579_1.fastq.gz;ftp.sra.ebi.ac.uk/vol1/fastq/ERR209/009/ERR2098579/ERR2098579_2.fastq.gz" TargetMode="External"/><Relationship Id="rId455" Type="http://schemas.openxmlformats.org/officeDocument/2006/relationships/hyperlink" Target="http://ftp.sra.ebi.ac.uk/vol1/err/ERR209/000/ERR2098440" TargetMode="External"/><Relationship Id="rId1286" Type="http://schemas.openxmlformats.org/officeDocument/2006/relationships/hyperlink" Target="http://ftp.sra.ebi.ac.uk/vol1/fastq/ERR209/009/ERR2098579/ERR2098579_1.fastq.gz;ftp.sra.ebi.ac.uk/vol1/fastq/ERR209/009/ERR2098579/ERR2098579_2.fastq.gz" TargetMode="External"/><Relationship Id="rId454" Type="http://schemas.openxmlformats.org/officeDocument/2006/relationships/hyperlink" Target="http://ftp.sra.ebi.ac.uk/vol1/ERA990/ERA990580/fastq/BZZ_BCOSTA_1_1_HNNTCBCXY.12BA221_clean.fastq.gz;ftp.sra.ebi.ac.uk/vol1/ERA990/ERA990580/fastq/BZZ_BCOSTA_1_2_HNNTCBCXY.12BA221_clean.fastq.gz" TargetMode="External"/><Relationship Id="rId1287" Type="http://schemas.openxmlformats.org/officeDocument/2006/relationships/hyperlink" Target="http://ftp.sra.ebi.ac.uk/vol1/ERA990/ERA990583/fastq/BZZ_CBOSTB_2_1_HNMC5BCXY.12BA110_clean.fastq.gz;ftp.sra.ebi.ac.uk/vol1/ERA990/ERA990583/fastq/BZZ_CBOSTB_2_2_HNMC5BCXY.12BA110_clean.fastq.gz" TargetMode="External"/><Relationship Id="rId453" Type="http://schemas.openxmlformats.org/officeDocument/2006/relationships/hyperlink" Target="http://ftp.sra.ebi.ac.uk/vol1/ERA990/ERA990580/fastq/BZZ_BCOSTA_1_1_HNNTCBCXY.12BA221_clean.fastq.gz;ftp.sra.ebi.ac.uk/vol1/ERA990/ERA990580/fastq/BZZ_BCOSTA_1_2_HNNTCBCXY.12BA221_clean.fastq.gz" TargetMode="External"/><Relationship Id="rId1288" Type="http://schemas.openxmlformats.org/officeDocument/2006/relationships/hyperlink" Target="http://ftp.sra.ebi.ac.uk/vol1/ERA990/ERA990583/fastq/BZZ_CBOSTB_2_1_HNMC5BCXY.12BA110_clean.fastq.gz;ftp.sra.ebi.ac.uk/vol1/ERA990/ERA990583/fastq/BZZ_CBOSTB_2_2_HNMC5BCXY.12BA110_clean.fastq.gz" TargetMode="External"/><Relationship Id="rId452" Type="http://schemas.openxmlformats.org/officeDocument/2006/relationships/hyperlink" Target="http://ftp.sra.ebi.ac.uk/vol1/fastq/ERR209/000/ERR2098440/ERR2098440_1.fastq.gz;ftp.sra.ebi.ac.uk/vol1/fastq/ERR209/000/ERR2098440/ERR2098440_2.fastq.gz" TargetMode="External"/><Relationship Id="rId1289" Type="http://schemas.openxmlformats.org/officeDocument/2006/relationships/hyperlink" Target="http://ftp.sra.ebi.ac.uk/vol1/err/ERR209/009/ERR2098579" TargetMode="External"/><Relationship Id="rId491" Type="http://schemas.openxmlformats.org/officeDocument/2006/relationships/hyperlink" Target="http://ftp.sra.ebi.ac.uk/vol1/err/ERR209/006/ERR2098446" TargetMode="External"/><Relationship Id="rId490" Type="http://schemas.openxmlformats.org/officeDocument/2006/relationships/hyperlink" Target="http://ftp.sra.ebi.ac.uk/vol1/ERA990/ERA990580/fastq/BZZ_BIOSTA_1_1_HNNTCBCXY.12BA220_clean.fastq.gz;ftp.sra.ebi.ac.uk/vol1/ERA990/ERA990580/fastq/BZZ_BIOSTA_1_2_HNNTCBCXY.12BA220_clean.fastq.gz" TargetMode="External"/><Relationship Id="rId489" Type="http://schemas.openxmlformats.org/officeDocument/2006/relationships/hyperlink" Target="http://ftp.sra.ebi.ac.uk/vol1/ERA990/ERA990580/fastq/BZZ_BIOSTA_1_1_HNNTCBCXY.12BA220_clean.fastq.gz;ftp.sra.ebi.ac.uk/vol1/ERA990/ERA990580/fastq/BZZ_BIOSTA_1_2_HNNTCBCXY.12BA220_clean.fastq.gz" TargetMode="External"/><Relationship Id="rId484" Type="http://schemas.openxmlformats.org/officeDocument/2006/relationships/hyperlink" Target="http://ftp.sra.ebi.ac.uk/vol1/ERA990/ERA990580/fastq/BZZ_BHOSTA_1_1_HNNTCBCXY.12BA257_clean.fastq.gz;ftp.sra.ebi.ac.uk/vol1/ERA990/ERA990580/fastq/BZZ_BHOSTA_1_2_HNNTCBCXY.12BA257_clean.fastq.gz" TargetMode="External"/><Relationship Id="rId483" Type="http://schemas.openxmlformats.org/officeDocument/2006/relationships/hyperlink" Target="http://ftp.sra.ebi.ac.uk/vol1/ERA990/ERA990580/fastq/BZZ_BHOSTA_1_1_HNNTCBCXY.12BA257_clean.fastq.gz;ftp.sra.ebi.ac.uk/vol1/ERA990/ERA990580/fastq/BZZ_BHOSTA_1_2_HNNTCBCXY.12BA257_clean.fastq.gz" TargetMode="External"/><Relationship Id="rId482" Type="http://schemas.openxmlformats.org/officeDocument/2006/relationships/hyperlink" Target="http://ftp.sra.ebi.ac.uk/vol1/fastq/ERR209/005/ERR2098445/ERR2098445_1.fastq.gz;ftp.sra.ebi.ac.uk/vol1/fastq/ERR209/005/ERR2098445/ERR2098445_2.fastq.gz" TargetMode="External"/><Relationship Id="rId481" Type="http://schemas.openxmlformats.org/officeDocument/2006/relationships/hyperlink" Target="http://ftp.sra.ebi.ac.uk/vol1/fastq/ERR209/005/ERR2098445/ERR2098445_1.fastq.gz;ftp.sra.ebi.ac.uk/vol1/fastq/ERR209/005/ERR2098445/ERR2098445_2.fastq.gz" TargetMode="External"/><Relationship Id="rId488" Type="http://schemas.openxmlformats.org/officeDocument/2006/relationships/hyperlink" Target="http://ftp.sra.ebi.ac.uk/vol1/fastq/ERR209/006/ERR2098446/ERR2098446_1.fastq.gz;ftp.sra.ebi.ac.uk/vol1/fastq/ERR209/006/ERR2098446/ERR2098446_2.fastq.gz" TargetMode="External"/><Relationship Id="rId487" Type="http://schemas.openxmlformats.org/officeDocument/2006/relationships/hyperlink" Target="http://ftp.sra.ebi.ac.uk/vol1/fastq/ERR209/006/ERR2098446/ERR2098446_1.fastq.gz;ftp.sra.ebi.ac.uk/vol1/fastq/ERR209/006/ERR2098446/ERR2098446_2.fastq.gz" TargetMode="External"/><Relationship Id="rId486" Type="http://schemas.openxmlformats.org/officeDocument/2006/relationships/hyperlink" Target="http://ftp.sra.ebi.ac.uk/vol1/err/ERR209/005/ERR2098445" TargetMode="External"/><Relationship Id="rId485" Type="http://schemas.openxmlformats.org/officeDocument/2006/relationships/hyperlink" Target="http://ftp.sra.ebi.ac.uk/vol1/err/ERR209/005/ERR2098445" TargetMode="External"/><Relationship Id="rId480" Type="http://schemas.openxmlformats.org/officeDocument/2006/relationships/hyperlink" Target="http://ftp.sra.ebi.ac.uk/vol1/err/ERR209/004/ERR2098444" TargetMode="External"/><Relationship Id="rId479" Type="http://schemas.openxmlformats.org/officeDocument/2006/relationships/hyperlink" Target="http://ftp.sra.ebi.ac.uk/vol1/err/ERR209/004/ERR2098444" TargetMode="External"/><Relationship Id="rId478" Type="http://schemas.openxmlformats.org/officeDocument/2006/relationships/hyperlink" Target="http://ftp.sra.ebi.ac.uk/vol1/ERA990/ERA990580/fastq/BZZ_BGOSTA_1_1_HNNTCBCXY.12BA269_clean.fastq.gz;ftp.sra.ebi.ac.uk/vol1/ERA990/ERA990580/fastq/BZZ_BGOSTA_1_2_HNNTCBCXY.12BA269_clean.fastq.gz" TargetMode="External"/><Relationship Id="rId473" Type="http://schemas.openxmlformats.org/officeDocument/2006/relationships/hyperlink" Target="http://ftp.sra.ebi.ac.uk/vol1/err/ERR209/003/ERR2098443" TargetMode="External"/><Relationship Id="rId472" Type="http://schemas.openxmlformats.org/officeDocument/2006/relationships/hyperlink" Target="http://ftp.sra.ebi.ac.uk/vol1/ERA990/ERA990580/fastq/BZZ_BFOSTA_1_1_HNNTCBCXY.12BA242_clean.fastq.gz;ftp.sra.ebi.ac.uk/vol1/ERA990/ERA990580/fastq/BZZ_BFOSTA_1_2_HNNTCBCXY.12BA242_clean.fastq.gz" TargetMode="External"/><Relationship Id="rId471" Type="http://schemas.openxmlformats.org/officeDocument/2006/relationships/hyperlink" Target="http://ftp.sra.ebi.ac.uk/vol1/ERA990/ERA990580/fastq/BZZ_BFOSTA_1_1_HNNTCBCXY.12BA242_clean.fastq.gz;ftp.sra.ebi.ac.uk/vol1/ERA990/ERA990580/fastq/BZZ_BFOSTA_1_2_HNNTCBCXY.12BA242_clean.fastq.gz" TargetMode="External"/><Relationship Id="rId470" Type="http://schemas.openxmlformats.org/officeDocument/2006/relationships/hyperlink" Target="http://ftp.sra.ebi.ac.uk/vol1/fastq/ERR209/003/ERR2098443/ERR2098443_1.fastq.gz;ftp.sra.ebi.ac.uk/vol1/fastq/ERR209/003/ERR2098443/ERR2098443_2.fastq.gz" TargetMode="External"/><Relationship Id="rId477" Type="http://schemas.openxmlformats.org/officeDocument/2006/relationships/hyperlink" Target="http://ftp.sra.ebi.ac.uk/vol1/ERA990/ERA990580/fastq/BZZ_BGOSTA_1_1_HNNTCBCXY.12BA269_clean.fastq.gz;ftp.sra.ebi.ac.uk/vol1/ERA990/ERA990580/fastq/BZZ_BGOSTA_1_2_HNNTCBCXY.12BA269_clean.fastq.gz" TargetMode="External"/><Relationship Id="rId476" Type="http://schemas.openxmlformats.org/officeDocument/2006/relationships/hyperlink" Target="http://ftp.sra.ebi.ac.uk/vol1/fastq/ERR209/004/ERR2098444/ERR2098444_1.fastq.gz;ftp.sra.ebi.ac.uk/vol1/fastq/ERR209/004/ERR2098444/ERR2098444_2.fastq.gz" TargetMode="External"/><Relationship Id="rId475" Type="http://schemas.openxmlformats.org/officeDocument/2006/relationships/hyperlink" Target="http://ftp.sra.ebi.ac.uk/vol1/fastq/ERR209/004/ERR2098444/ERR2098444_1.fastq.gz;ftp.sra.ebi.ac.uk/vol1/fastq/ERR209/004/ERR2098444/ERR2098444_2.fastq.gz" TargetMode="External"/><Relationship Id="rId474" Type="http://schemas.openxmlformats.org/officeDocument/2006/relationships/hyperlink" Target="http://ftp.sra.ebi.ac.uk/vol1/err/ERR209/003/ERR2098443" TargetMode="External"/><Relationship Id="rId1257" Type="http://schemas.openxmlformats.org/officeDocument/2006/relationships/hyperlink" Target="http://ftp.sra.ebi.ac.uk/vol1/ERA990/ERA990583/fastq/BZZ_BWOSTB_2_1_HNMC5BCXY.12BA133_clean.fastq.gz;ftp.sra.ebi.ac.uk/vol1/ERA990/ERA990583/fastq/BZZ_BWOSTB_2_2_HNMC5BCXY.12BA133_clean.fastq.gz" TargetMode="External"/><Relationship Id="rId1258" Type="http://schemas.openxmlformats.org/officeDocument/2006/relationships/hyperlink" Target="http://ftp.sra.ebi.ac.uk/vol1/ERA990/ERA990583/fastq/BZZ_BWOSTB_2_1_HNMC5BCXY.12BA133_clean.fastq.gz;ftp.sra.ebi.ac.uk/vol1/ERA990/ERA990583/fastq/BZZ_BWOSTB_2_2_HNMC5BCXY.12BA133_clean.fastq.gz" TargetMode="External"/><Relationship Id="rId1259" Type="http://schemas.openxmlformats.org/officeDocument/2006/relationships/hyperlink" Target="http://ftp.sra.ebi.ac.uk/vol1/err/ERR209/004/ERR2098574" TargetMode="External"/><Relationship Id="rId426" Type="http://schemas.openxmlformats.org/officeDocument/2006/relationships/hyperlink" Target="http://ftp.sra.ebi.ac.uk/vol1/err/ERR209/005/ERR2098435" TargetMode="External"/><Relationship Id="rId425" Type="http://schemas.openxmlformats.org/officeDocument/2006/relationships/hyperlink" Target="http://ftp.sra.ebi.ac.uk/vol1/err/ERR209/005/ERR2098435" TargetMode="External"/><Relationship Id="rId424" Type="http://schemas.openxmlformats.org/officeDocument/2006/relationships/hyperlink" Target="http://ftp.sra.ebi.ac.uk/vol1/ERA990/ERA990580/fastq/BZZ_AXOSTA_1_1_HNNTCBCXY.12BA279_clean.fastq.gz;ftp.sra.ebi.ac.uk/vol1/ERA990/ERA990580/fastq/BZZ_AXOSTA_1_2_HNNTCBCXY.12BA279_clean.fastq.gz" TargetMode="External"/><Relationship Id="rId423" Type="http://schemas.openxmlformats.org/officeDocument/2006/relationships/hyperlink" Target="http://ftp.sra.ebi.ac.uk/vol1/ERA990/ERA990580/fastq/BZZ_AXOSTA_1_1_HNNTCBCXY.12BA279_clean.fastq.gz;ftp.sra.ebi.ac.uk/vol1/ERA990/ERA990580/fastq/BZZ_AXOSTA_1_2_HNNTCBCXY.12BA279_clean.fastq.gz" TargetMode="External"/><Relationship Id="rId429" Type="http://schemas.openxmlformats.org/officeDocument/2006/relationships/hyperlink" Target="http://ftp.sra.ebi.ac.uk/vol1/ERA990/ERA990580/fastq/BZZ_AYOSTA_1_1_HNNTCBCXY.12BA196_clean.fastq.gz;ftp.sra.ebi.ac.uk/vol1/ERA990/ERA990580/fastq/BZZ_AYOSTA_1_2_HNNTCBCXY.12BA196_clean.fastq.gz" TargetMode="External"/><Relationship Id="rId428" Type="http://schemas.openxmlformats.org/officeDocument/2006/relationships/hyperlink" Target="http://ftp.sra.ebi.ac.uk/vol1/fastq/ERR209/006/ERR2098436/ERR2098436_1.fastq.gz;ftp.sra.ebi.ac.uk/vol1/fastq/ERR209/006/ERR2098436/ERR2098436_2.fastq.gz" TargetMode="External"/><Relationship Id="rId427" Type="http://schemas.openxmlformats.org/officeDocument/2006/relationships/hyperlink" Target="http://ftp.sra.ebi.ac.uk/vol1/fastq/ERR209/006/ERR2098436/ERR2098436_1.fastq.gz;ftp.sra.ebi.ac.uk/vol1/fastq/ERR209/006/ERR2098436/ERR2098436_2.fastq.gz" TargetMode="External"/><Relationship Id="rId1250" Type="http://schemas.openxmlformats.org/officeDocument/2006/relationships/hyperlink" Target="http://ftp.sra.ebi.ac.uk/vol1/fastq/ERR209/003/ERR2098573/ERR2098573_1.fastq.gz;ftp.sra.ebi.ac.uk/vol1/fastq/ERR209/003/ERR2098573/ERR2098573_2.fastq.gz" TargetMode="External"/><Relationship Id="rId1251" Type="http://schemas.openxmlformats.org/officeDocument/2006/relationships/hyperlink" Target="http://ftp.sra.ebi.ac.uk/vol1/ERA990/ERA990583/fastq/BZZ_BVOSTB_2_1_HNMC5BCXY.12BA121_clean.fastq.gz;ftp.sra.ebi.ac.uk/vol1/ERA990/ERA990583/fastq/BZZ_BVOSTB_2_2_HNMC5BCXY.12BA121_clean.fastq.gz" TargetMode="External"/><Relationship Id="rId1252" Type="http://schemas.openxmlformats.org/officeDocument/2006/relationships/hyperlink" Target="http://ftp.sra.ebi.ac.uk/vol1/ERA990/ERA990583/fastq/BZZ_BVOSTB_2_1_HNMC5BCXY.12BA121_clean.fastq.gz;ftp.sra.ebi.ac.uk/vol1/ERA990/ERA990583/fastq/BZZ_BVOSTB_2_2_HNMC5BCXY.12BA121_clean.fastq.gz" TargetMode="External"/><Relationship Id="rId422" Type="http://schemas.openxmlformats.org/officeDocument/2006/relationships/hyperlink" Target="http://ftp.sra.ebi.ac.uk/vol1/fastq/ERR209/005/ERR2098435/ERR2098435_1.fastq.gz;ftp.sra.ebi.ac.uk/vol1/fastq/ERR209/005/ERR2098435/ERR2098435_2.fastq.gz" TargetMode="External"/><Relationship Id="rId1253" Type="http://schemas.openxmlformats.org/officeDocument/2006/relationships/hyperlink" Target="http://ftp.sra.ebi.ac.uk/vol1/err/ERR209/003/ERR2098573" TargetMode="External"/><Relationship Id="rId421" Type="http://schemas.openxmlformats.org/officeDocument/2006/relationships/hyperlink" Target="http://ftp.sra.ebi.ac.uk/vol1/fastq/ERR209/005/ERR2098435/ERR2098435_1.fastq.gz;ftp.sra.ebi.ac.uk/vol1/fastq/ERR209/005/ERR2098435/ERR2098435_2.fastq.gz" TargetMode="External"/><Relationship Id="rId1254" Type="http://schemas.openxmlformats.org/officeDocument/2006/relationships/hyperlink" Target="http://ftp.sra.ebi.ac.uk/vol1/err/ERR209/003/ERR2098573" TargetMode="External"/><Relationship Id="rId420" Type="http://schemas.openxmlformats.org/officeDocument/2006/relationships/hyperlink" Target="http://ftp.sra.ebi.ac.uk/vol1/err/ERR209/004/ERR2098434" TargetMode="External"/><Relationship Id="rId1255" Type="http://schemas.openxmlformats.org/officeDocument/2006/relationships/hyperlink" Target="http://ftp.sra.ebi.ac.uk/vol1/fastq/ERR209/004/ERR2098574/ERR2098574_1.fastq.gz;ftp.sra.ebi.ac.uk/vol1/fastq/ERR209/004/ERR2098574/ERR2098574_2.fastq.gz" TargetMode="External"/><Relationship Id="rId1256" Type="http://schemas.openxmlformats.org/officeDocument/2006/relationships/hyperlink" Target="http://ftp.sra.ebi.ac.uk/vol1/fastq/ERR209/004/ERR2098574/ERR2098574_1.fastq.gz;ftp.sra.ebi.ac.uk/vol1/fastq/ERR209/004/ERR2098574/ERR2098574_2.fastq.gz" TargetMode="External"/><Relationship Id="rId1246" Type="http://schemas.openxmlformats.org/officeDocument/2006/relationships/hyperlink" Target="http://ftp.sra.ebi.ac.uk/vol1/ERA990/ERA990583/fastq/BZZ_BUOSTB_2_1_HNMC5BCXY.12BA109_clean.fastq.gz;ftp.sra.ebi.ac.uk/vol1/ERA990/ERA990583/fastq/BZZ_BUOSTB_2_2_HNMC5BCXY.12BA109_clean.fastq.gz" TargetMode="External"/><Relationship Id="rId1247" Type="http://schemas.openxmlformats.org/officeDocument/2006/relationships/hyperlink" Target="http://ftp.sra.ebi.ac.uk/vol1/err/ERR209/002/ERR2098572" TargetMode="External"/><Relationship Id="rId1248" Type="http://schemas.openxmlformats.org/officeDocument/2006/relationships/hyperlink" Target="http://ftp.sra.ebi.ac.uk/vol1/err/ERR209/002/ERR2098572" TargetMode="External"/><Relationship Id="rId1249" Type="http://schemas.openxmlformats.org/officeDocument/2006/relationships/hyperlink" Target="http://ftp.sra.ebi.ac.uk/vol1/fastq/ERR209/003/ERR2098573/ERR2098573_1.fastq.gz;ftp.sra.ebi.ac.uk/vol1/fastq/ERR209/003/ERR2098573/ERR2098573_2.fastq.gz" TargetMode="External"/><Relationship Id="rId415" Type="http://schemas.openxmlformats.org/officeDocument/2006/relationships/hyperlink" Target="http://ftp.sra.ebi.ac.uk/vol1/fastq/ERR209/004/ERR2098434/ERR2098434_1.fastq.gz;ftp.sra.ebi.ac.uk/vol1/fastq/ERR209/004/ERR2098434/ERR2098434_2.fastq.gz" TargetMode="External"/><Relationship Id="rId899" Type="http://schemas.openxmlformats.org/officeDocument/2006/relationships/hyperlink" Target="http://ftp.sra.ebi.ac.uk/vol1/err/ERR209/004/ERR2098514" TargetMode="External"/><Relationship Id="rId414" Type="http://schemas.openxmlformats.org/officeDocument/2006/relationships/hyperlink" Target="http://ftp.sra.ebi.ac.uk/vol1/err/ERR209/003/ERR2098433" TargetMode="External"/><Relationship Id="rId898" Type="http://schemas.openxmlformats.org/officeDocument/2006/relationships/hyperlink" Target="http://ftp.sra.ebi.ac.uk/vol1/ERA990/ERA990581/fastq/BZZ_DOOSTA_1_1_HNTHMBCXY.12BA151_clean.fastq.gz;ftp.sra.ebi.ac.uk/vol1/ERA990/ERA990581/fastq/BZZ_DOOSTA_1_2_HNTHMBCXY.12BA151_clean.fastq.gz" TargetMode="External"/><Relationship Id="rId413" Type="http://schemas.openxmlformats.org/officeDocument/2006/relationships/hyperlink" Target="http://ftp.sra.ebi.ac.uk/vol1/err/ERR209/003/ERR2098433" TargetMode="External"/><Relationship Id="rId897" Type="http://schemas.openxmlformats.org/officeDocument/2006/relationships/hyperlink" Target="http://ftp.sra.ebi.ac.uk/vol1/ERA990/ERA990581/fastq/BZZ_DOOSTA_1_1_HNTHMBCXY.12BA151_clean.fastq.gz;ftp.sra.ebi.ac.uk/vol1/ERA990/ERA990581/fastq/BZZ_DOOSTA_1_2_HNTHMBCXY.12BA151_clean.fastq.gz" TargetMode="External"/><Relationship Id="rId412" Type="http://schemas.openxmlformats.org/officeDocument/2006/relationships/hyperlink" Target="http://ftp.sra.ebi.ac.uk/vol1/ERA990/ERA990580/fastq/BZZ_AVOSTA_1_1_HNNTCBCXY.12BA219_clean.fastq.gz;ftp.sra.ebi.ac.uk/vol1/ERA990/ERA990580/fastq/BZZ_AVOSTA_1_2_HNNTCBCXY.12BA219_clean.fastq.gz" TargetMode="External"/><Relationship Id="rId896" Type="http://schemas.openxmlformats.org/officeDocument/2006/relationships/hyperlink" Target="http://ftp.sra.ebi.ac.uk/vol1/fastq/ERR209/004/ERR2098514/ERR2098514_1.fastq.gz;ftp.sra.ebi.ac.uk/vol1/fastq/ERR209/004/ERR2098514/ERR2098514_2.fastq.gz" TargetMode="External"/><Relationship Id="rId419" Type="http://schemas.openxmlformats.org/officeDocument/2006/relationships/hyperlink" Target="http://ftp.sra.ebi.ac.uk/vol1/err/ERR209/004/ERR2098434" TargetMode="External"/><Relationship Id="rId418" Type="http://schemas.openxmlformats.org/officeDocument/2006/relationships/hyperlink" Target="http://ftp.sra.ebi.ac.uk/vol1/ERA990/ERA990580/fastq/BZZ_AWOSTA_1_1_HNNTCBCXY.12BA231_clean.fastq.gz;ftp.sra.ebi.ac.uk/vol1/ERA990/ERA990580/fastq/BZZ_AWOSTA_1_2_HNNTCBCXY.12BA231_clean.fastq.gz" TargetMode="External"/><Relationship Id="rId417" Type="http://schemas.openxmlformats.org/officeDocument/2006/relationships/hyperlink" Target="http://ftp.sra.ebi.ac.uk/vol1/ERA990/ERA990580/fastq/BZZ_AWOSTA_1_1_HNNTCBCXY.12BA231_clean.fastq.gz;ftp.sra.ebi.ac.uk/vol1/ERA990/ERA990580/fastq/BZZ_AWOSTA_1_2_HNNTCBCXY.12BA231_clean.fastq.gz" TargetMode="External"/><Relationship Id="rId416" Type="http://schemas.openxmlformats.org/officeDocument/2006/relationships/hyperlink" Target="http://ftp.sra.ebi.ac.uk/vol1/fastq/ERR209/004/ERR2098434/ERR2098434_1.fastq.gz;ftp.sra.ebi.ac.uk/vol1/fastq/ERR209/004/ERR2098434/ERR2098434_2.fastq.gz" TargetMode="External"/><Relationship Id="rId891" Type="http://schemas.openxmlformats.org/officeDocument/2006/relationships/hyperlink" Target="http://ftp.sra.ebi.ac.uk/vol1/ERA990/ERA990581/fastq/BZZ_DNOSTA_1_1_HNTHMBCXY.12BA139_clean.fastq.gz;ftp.sra.ebi.ac.uk/vol1/ERA990/ERA990581/fastq/BZZ_DNOSTA_1_2_HNTHMBCXY.12BA139_clean.fastq.gz" TargetMode="External"/><Relationship Id="rId890" Type="http://schemas.openxmlformats.org/officeDocument/2006/relationships/hyperlink" Target="http://ftp.sra.ebi.ac.uk/vol1/fastq/ERR209/003/ERR2098513/ERR2098513_1.fastq.gz;ftp.sra.ebi.ac.uk/vol1/fastq/ERR209/003/ERR2098513/ERR2098513_2.fastq.gz" TargetMode="External"/><Relationship Id="rId1240" Type="http://schemas.openxmlformats.org/officeDocument/2006/relationships/hyperlink" Target="http://ftp.sra.ebi.ac.uk/vol1/ERA990/ERA990583/fastq/BZZ_BTOSTB_2_1_HNMC5BCXY.12BA097_clean.fastq.gz;ftp.sra.ebi.ac.uk/vol1/ERA990/ERA990583/fastq/BZZ_BTOSTB_2_2_HNMC5BCXY.12BA097_clean.fastq.gz" TargetMode="External"/><Relationship Id="rId1241" Type="http://schemas.openxmlformats.org/officeDocument/2006/relationships/hyperlink" Target="http://ftp.sra.ebi.ac.uk/vol1/err/ERR209/001/ERR2098571" TargetMode="External"/><Relationship Id="rId411" Type="http://schemas.openxmlformats.org/officeDocument/2006/relationships/hyperlink" Target="http://ftp.sra.ebi.ac.uk/vol1/ERA990/ERA990580/fastq/BZZ_AVOSTA_1_1_HNNTCBCXY.12BA219_clean.fastq.gz;ftp.sra.ebi.ac.uk/vol1/ERA990/ERA990580/fastq/BZZ_AVOSTA_1_2_HNNTCBCXY.12BA219_clean.fastq.gz" TargetMode="External"/><Relationship Id="rId895" Type="http://schemas.openxmlformats.org/officeDocument/2006/relationships/hyperlink" Target="http://ftp.sra.ebi.ac.uk/vol1/fastq/ERR209/004/ERR2098514/ERR2098514_1.fastq.gz;ftp.sra.ebi.ac.uk/vol1/fastq/ERR209/004/ERR2098514/ERR2098514_2.fastq.gz" TargetMode="External"/><Relationship Id="rId1242" Type="http://schemas.openxmlformats.org/officeDocument/2006/relationships/hyperlink" Target="http://ftp.sra.ebi.ac.uk/vol1/err/ERR209/001/ERR2098571" TargetMode="External"/><Relationship Id="rId410" Type="http://schemas.openxmlformats.org/officeDocument/2006/relationships/hyperlink" Target="http://ftp.sra.ebi.ac.uk/vol1/fastq/ERR209/003/ERR2098433/ERR2098433_1.fastq.gz;ftp.sra.ebi.ac.uk/vol1/fastq/ERR209/003/ERR2098433/ERR2098433_2.fastq.gz" TargetMode="External"/><Relationship Id="rId894" Type="http://schemas.openxmlformats.org/officeDocument/2006/relationships/hyperlink" Target="http://ftp.sra.ebi.ac.uk/vol1/err/ERR209/003/ERR2098513" TargetMode="External"/><Relationship Id="rId1243" Type="http://schemas.openxmlformats.org/officeDocument/2006/relationships/hyperlink" Target="http://ftp.sra.ebi.ac.uk/vol1/fastq/ERR209/002/ERR2098572/ERR2098572_1.fastq.gz;ftp.sra.ebi.ac.uk/vol1/fastq/ERR209/002/ERR2098572/ERR2098572_2.fastq.gz" TargetMode="External"/><Relationship Id="rId893" Type="http://schemas.openxmlformats.org/officeDocument/2006/relationships/hyperlink" Target="http://ftp.sra.ebi.ac.uk/vol1/err/ERR209/003/ERR2098513" TargetMode="External"/><Relationship Id="rId1244" Type="http://schemas.openxmlformats.org/officeDocument/2006/relationships/hyperlink" Target="http://ftp.sra.ebi.ac.uk/vol1/fastq/ERR209/002/ERR2098572/ERR2098572_1.fastq.gz;ftp.sra.ebi.ac.uk/vol1/fastq/ERR209/002/ERR2098572/ERR2098572_2.fastq.gz" TargetMode="External"/><Relationship Id="rId892" Type="http://schemas.openxmlformats.org/officeDocument/2006/relationships/hyperlink" Target="http://ftp.sra.ebi.ac.uk/vol1/ERA990/ERA990581/fastq/BZZ_DNOSTA_1_1_HNTHMBCXY.12BA139_clean.fastq.gz;ftp.sra.ebi.ac.uk/vol1/ERA990/ERA990581/fastq/BZZ_DNOSTA_1_2_HNTHMBCXY.12BA139_clean.fastq.gz" TargetMode="External"/><Relationship Id="rId1245" Type="http://schemas.openxmlformats.org/officeDocument/2006/relationships/hyperlink" Target="http://ftp.sra.ebi.ac.uk/vol1/ERA990/ERA990583/fastq/BZZ_BUOSTB_2_1_HNMC5BCXY.12BA109_clean.fastq.gz;ftp.sra.ebi.ac.uk/vol1/ERA990/ERA990583/fastq/BZZ_BUOSTB_2_2_HNMC5BCXY.12BA109_clean.fastq.gz" TargetMode="External"/><Relationship Id="rId1279" Type="http://schemas.openxmlformats.org/officeDocument/2006/relationships/hyperlink" Target="http://ftp.sra.ebi.ac.uk/vol1/fastq/ERR209/008/ERR2098578/ERR2098578_1.fastq.gz;ftp.sra.ebi.ac.uk/vol1/fastq/ERR209/008/ERR2098578/ERR2098578_2.fastq.gz" TargetMode="External"/><Relationship Id="rId448" Type="http://schemas.openxmlformats.org/officeDocument/2006/relationships/hyperlink" Target="http://ftp.sra.ebi.ac.uk/vol1/ERA990/ERA990580/fastq/BZZ_BBOSTA_1_1_HNNTCBCXY.12BA233_clean.fastq.gz;ftp.sra.ebi.ac.uk/vol1/ERA990/ERA990580/fastq/BZZ_BBOSTA_1_2_HNNTCBCXY.12BA233_clean.fastq.gz" TargetMode="External"/><Relationship Id="rId447" Type="http://schemas.openxmlformats.org/officeDocument/2006/relationships/hyperlink" Target="http://ftp.sra.ebi.ac.uk/vol1/ERA990/ERA990580/fastq/BZZ_BBOSTA_1_1_HNNTCBCXY.12BA233_clean.fastq.gz;ftp.sra.ebi.ac.uk/vol1/ERA990/ERA990580/fastq/BZZ_BBOSTA_1_2_HNNTCBCXY.12BA233_clean.fastq.gz" TargetMode="External"/><Relationship Id="rId446" Type="http://schemas.openxmlformats.org/officeDocument/2006/relationships/hyperlink" Target="http://ftp.sra.ebi.ac.uk/vol1/fastq/ERR209/009/ERR2098439/ERR2098439_1.fastq.gz;ftp.sra.ebi.ac.uk/vol1/fastq/ERR209/009/ERR2098439/ERR2098439_2.fastq.gz" TargetMode="External"/><Relationship Id="rId445" Type="http://schemas.openxmlformats.org/officeDocument/2006/relationships/hyperlink" Target="http://ftp.sra.ebi.ac.uk/vol1/fastq/ERR209/009/ERR2098439/ERR2098439_1.fastq.gz;ftp.sra.ebi.ac.uk/vol1/fastq/ERR209/009/ERR2098439/ERR2098439_2.fastq.gz" TargetMode="External"/><Relationship Id="rId449" Type="http://schemas.openxmlformats.org/officeDocument/2006/relationships/hyperlink" Target="http://ftp.sra.ebi.ac.uk/vol1/err/ERR209/009/ERR2098439" TargetMode="External"/><Relationship Id="rId1270" Type="http://schemas.openxmlformats.org/officeDocument/2006/relationships/hyperlink" Target="http://ftp.sra.ebi.ac.uk/vol1/ERA990/ERA990583/fastq/BZZ_BYOSTB_2_1_HNMC5BCXY.12BA169_clean.fastq.gz;ftp.sra.ebi.ac.uk/vol1/ERA990/ERA990583/fastq/BZZ_BYOSTB_2_2_HNMC5BCXY.12BA169_clean.fastq.gz" TargetMode="External"/><Relationship Id="rId440" Type="http://schemas.openxmlformats.org/officeDocument/2006/relationships/hyperlink" Target="http://ftp.sra.ebi.ac.uk/vol1/fastq/ERR209/008/ERR2098438/ERR2098438_1.fastq.gz;ftp.sra.ebi.ac.uk/vol1/fastq/ERR209/008/ERR2098438/ERR2098438_2.fastq.gz" TargetMode="External"/><Relationship Id="rId1271" Type="http://schemas.openxmlformats.org/officeDocument/2006/relationships/hyperlink" Target="http://ftp.sra.ebi.ac.uk/vol1/err/ERR209/006/ERR2098576" TargetMode="External"/><Relationship Id="rId1272" Type="http://schemas.openxmlformats.org/officeDocument/2006/relationships/hyperlink" Target="http://ftp.sra.ebi.ac.uk/vol1/err/ERR209/006/ERR2098576" TargetMode="External"/><Relationship Id="rId1273" Type="http://schemas.openxmlformats.org/officeDocument/2006/relationships/hyperlink" Target="http://ftp.sra.ebi.ac.uk/vol1/fastq/ERR209/007/ERR2098577/ERR2098577_1.fastq.gz;ftp.sra.ebi.ac.uk/vol1/fastq/ERR209/007/ERR2098577/ERR2098577_2.fastq.gz" TargetMode="External"/><Relationship Id="rId1274" Type="http://schemas.openxmlformats.org/officeDocument/2006/relationships/hyperlink" Target="http://ftp.sra.ebi.ac.uk/vol1/fastq/ERR209/007/ERR2098577/ERR2098577_1.fastq.gz;ftp.sra.ebi.ac.uk/vol1/fastq/ERR209/007/ERR2098577/ERR2098577_2.fastq.gz" TargetMode="External"/><Relationship Id="rId444" Type="http://schemas.openxmlformats.org/officeDocument/2006/relationships/hyperlink" Target="http://ftp.sra.ebi.ac.uk/vol1/err/ERR209/008/ERR2098438" TargetMode="External"/><Relationship Id="rId1275" Type="http://schemas.openxmlformats.org/officeDocument/2006/relationships/hyperlink" Target="http://ftp.sra.ebi.ac.uk/vol1/ERA990/ERA990583/fastq/BZZ_BZOSTB_2_1_HNMC5BCXY.12BA181_clean.fastq.gz;ftp.sra.ebi.ac.uk/vol1/ERA990/ERA990583/fastq/BZZ_BZOSTB_2_2_HNMC5BCXY.12BA181_clean.fastq.gz" TargetMode="External"/><Relationship Id="rId443" Type="http://schemas.openxmlformats.org/officeDocument/2006/relationships/hyperlink" Target="http://ftp.sra.ebi.ac.uk/vol1/err/ERR209/008/ERR2098438" TargetMode="External"/><Relationship Id="rId1276" Type="http://schemas.openxmlformats.org/officeDocument/2006/relationships/hyperlink" Target="http://ftp.sra.ebi.ac.uk/vol1/ERA990/ERA990583/fastq/BZZ_BZOSTB_2_1_HNMC5BCXY.12BA181_clean.fastq.gz;ftp.sra.ebi.ac.uk/vol1/ERA990/ERA990583/fastq/BZZ_BZOSTB_2_2_HNMC5BCXY.12BA181_clean.fastq.gz" TargetMode="External"/><Relationship Id="rId442" Type="http://schemas.openxmlformats.org/officeDocument/2006/relationships/hyperlink" Target="http://ftp.sra.ebi.ac.uk/vol1/ERA990/ERA990580/fastq/BZZ_BAOSTA_1_1_HNNTCBCXY.12BA268_clean.fastq.gz;ftp.sra.ebi.ac.uk/vol1/ERA990/ERA990580/fastq/BZZ_BAOSTA_1_2_HNNTCBCXY.12BA268_clean.fastq.gz" TargetMode="External"/><Relationship Id="rId1277" Type="http://schemas.openxmlformats.org/officeDocument/2006/relationships/hyperlink" Target="http://ftp.sra.ebi.ac.uk/vol1/err/ERR209/007/ERR2098577" TargetMode="External"/><Relationship Id="rId441" Type="http://schemas.openxmlformats.org/officeDocument/2006/relationships/hyperlink" Target="http://ftp.sra.ebi.ac.uk/vol1/ERA990/ERA990580/fastq/BZZ_BAOSTA_1_1_HNNTCBCXY.12BA268_clean.fastq.gz;ftp.sra.ebi.ac.uk/vol1/ERA990/ERA990580/fastq/BZZ_BAOSTA_1_2_HNNTCBCXY.12BA268_clean.fastq.gz" TargetMode="External"/><Relationship Id="rId1278" Type="http://schemas.openxmlformats.org/officeDocument/2006/relationships/hyperlink" Target="http://ftp.sra.ebi.ac.uk/vol1/err/ERR209/007/ERR2098577" TargetMode="External"/><Relationship Id="rId1268" Type="http://schemas.openxmlformats.org/officeDocument/2006/relationships/hyperlink" Target="http://ftp.sra.ebi.ac.uk/vol1/fastq/ERR209/006/ERR2098576/ERR2098576_1.fastq.gz;ftp.sra.ebi.ac.uk/vol1/fastq/ERR209/006/ERR2098576/ERR2098576_2.fastq.gz" TargetMode="External"/><Relationship Id="rId1269" Type="http://schemas.openxmlformats.org/officeDocument/2006/relationships/hyperlink" Target="http://ftp.sra.ebi.ac.uk/vol1/ERA990/ERA990583/fastq/BZZ_BYOSTB_2_1_HNMC5BCXY.12BA169_clean.fastq.gz;ftp.sra.ebi.ac.uk/vol1/ERA990/ERA990583/fastq/BZZ_BYOSTB_2_2_HNMC5BCXY.12BA169_clean.fastq.gz" TargetMode="External"/><Relationship Id="rId437" Type="http://schemas.openxmlformats.org/officeDocument/2006/relationships/hyperlink" Target="http://ftp.sra.ebi.ac.uk/vol1/err/ERR209/007/ERR2098437" TargetMode="External"/><Relationship Id="rId436" Type="http://schemas.openxmlformats.org/officeDocument/2006/relationships/hyperlink" Target="http://ftp.sra.ebi.ac.uk/vol1/ERA990/ERA990580/fastq/BZZ_AZOSTA_1_1_HNNTCBCXY.12BA208_clean.fastq.gz;ftp.sra.ebi.ac.uk/vol1/ERA990/ERA990580/fastq/BZZ_AZOSTA_1_2_HNNTCBCXY.12BA208_clean.fastq.gz" TargetMode="External"/><Relationship Id="rId435" Type="http://schemas.openxmlformats.org/officeDocument/2006/relationships/hyperlink" Target="http://ftp.sra.ebi.ac.uk/vol1/ERA990/ERA990580/fastq/BZZ_AZOSTA_1_1_HNNTCBCXY.12BA208_clean.fastq.gz;ftp.sra.ebi.ac.uk/vol1/ERA990/ERA990580/fastq/BZZ_AZOSTA_1_2_HNNTCBCXY.12BA208_clean.fastq.gz" TargetMode="External"/><Relationship Id="rId434" Type="http://schemas.openxmlformats.org/officeDocument/2006/relationships/hyperlink" Target="http://ftp.sra.ebi.ac.uk/vol1/fastq/ERR209/007/ERR2098437/ERR2098437_1.fastq.gz;ftp.sra.ebi.ac.uk/vol1/fastq/ERR209/007/ERR2098437/ERR2098437_2.fastq.gz" TargetMode="External"/><Relationship Id="rId439" Type="http://schemas.openxmlformats.org/officeDocument/2006/relationships/hyperlink" Target="http://ftp.sra.ebi.ac.uk/vol1/fastq/ERR209/008/ERR2098438/ERR2098438_1.fastq.gz;ftp.sra.ebi.ac.uk/vol1/fastq/ERR209/008/ERR2098438/ERR2098438_2.fastq.gz" TargetMode="External"/><Relationship Id="rId438" Type="http://schemas.openxmlformats.org/officeDocument/2006/relationships/hyperlink" Target="http://ftp.sra.ebi.ac.uk/vol1/err/ERR209/007/ERR2098437" TargetMode="External"/><Relationship Id="rId1260" Type="http://schemas.openxmlformats.org/officeDocument/2006/relationships/hyperlink" Target="http://ftp.sra.ebi.ac.uk/vol1/err/ERR209/004/ERR2098574" TargetMode="External"/><Relationship Id="rId1261" Type="http://schemas.openxmlformats.org/officeDocument/2006/relationships/hyperlink" Target="http://ftp.sra.ebi.ac.uk/vol1/fastq/ERR209/005/ERR2098575/ERR2098575_1.fastq.gz;ftp.sra.ebi.ac.uk/vol1/fastq/ERR209/005/ERR2098575/ERR2098575_2.fastq.gz" TargetMode="External"/><Relationship Id="rId1262" Type="http://schemas.openxmlformats.org/officeDocument/2006/relationships/hyperlink" Target="http://ftp.sra.ebi.ac.uk/vol1/fastq/ERR209/005/ERR2098575/ERR2098575_1.fastq.gz;ftp.sra.ebi.ac.uk/vol1/fastq/ERR209/005/ERR2098575/ERR2098575_2.fastq.gz" TargetMode="External"/><Relationship Id="rId1263" Type="http://schemas.openxmlformats.org/officeDocument/2006/relationships/hyperlink" Target="http://ftp.sra.ebi.ac.uk/vol1/ERA990/ERA990583/fastq/BZZ_BXOSTB_2_1_HNMC5BCXY.12BA157_clean.fastq.gz;ftp.sra.ebi.ac.uk/vol1/ERA990/ERA990583/fastq/BZZ_BXOSTB_2_2_HNMC5BCXY.12BA157_clean.fastq.gz" TargetMode="External"/><Relationship Id="rId433" Type="http://schemas.openxmlformats.org/officeDocument/2006/relationships/hyperlink" Target="http://ftp.sra.ebi.ac.uk/vol1/fastq/ERR209/007/ERR2098437/ERR2098437_1.fastq.gz;ftp.sra.ebi.ac.uk/vol1/fastq/ERR209/007/ERR2098437/ERR2098437_2.fastq.gz" TargetMode="External"/><Relationship Id="rId1264" Type="http://schemas.openxmlformats.org/officeDocument/2006/relationships/hyperlink" Target="http://ftp.sra.ebi.ac.uk/vol1/ERA990/ERA990583/fastq/BZZ_BXOSTB_2_1_HNMC5BCXY.12BA157_clean.fastq.gz;ftp.sra.ebi.ac.uk/vol1/ERA990/ERA990583/fastq/BZZ_BXOSTB_2_2_HNMC5BCXY.12BA157_clean.fastq.gz" TargetMode="External"/><Relationship Id="rId432" Type="http://schemas.openxmlformats.org/officeDocument/2006/relationships/hyperlink" Target="http://ftp.sra.ebi.ac.uk/vol1/err/ERR209/006/ERR2098436" TargetMode="External"/><Relationship Id="rId1265" Type="http://schemas.openxmlformats.org/officeDocument/2006/relationships/hyperlink" Target="http://ftp.sra.ebi.ac.uk/vol1/err/ERR209/005/ERR2098575" TargetMode="External"/><Relationship Id="rId431" Type="http://schemas.openxmlformats.org/officeDocument/2006/relationships/hyperlink" Target="http://ftp.sra.ebi.ac.uk/vol1/err/ERR209/006/ERR2098436" TargetMode="External"/><Relationship Id="rId1266" Type="http://schemas.openxmlformats.org/officeDocument/2006/relationships/hyperlink" Target="http://ftp.sra.ebi.ac.uk/vol1/err/ERR209/005/ERR2098575" TargetMode="External"/><Relationship Id="rId430" Type="http://schemas.openxmlformats.org/officeDocument/2006/relationships/hyperlink" Target="http://ftp.sra.ebi.ac.uk/vol1/ERA990/ERA990580/fastq/BZZ_AYOSTA_1_1_HNNTCBCXY.12BA196_clean.fastq.gz;ftp.sra.ebi.ac.uk/vol1/ERA990/ERA990580/fastq/BZZ_AYOSTA_1_2_HNNTCBCXY.12BA196_clean.fastq.gz" TargetMode="External"/><Relationship Id="rId1267" Type="http://schemas.openxmlformats.org/officeDocument/2006/relationships/hyperlink" Target="http://ftp.sra.ebi.ac.uk/vol1/fastq/ERR209/006/ERR2098576/ERR2098576_1.fastq.gz;ftp.sra.ebi.ac.uk/vol1/fastq/ERR209/006/ERR2098576/ERR2098576_2.fastq.gz" TargetMode="Externa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80.29"/>
    <col customWidth="1" min="2" max="21" width="14.43"/>
    <col customWidth="1" min="22" max="26" width="8.71"/>
  </cols>
  <sheetData>
    <row r="1">
      <c r="A1" s="1" t="s">
        <v>0</v>
      </c>
    </row>
    <row r="2">
      <c r="A2" s="2"/>
    </row>
    <row r="3" ht="45.75" customHeight="1">
      <c r="A3" s="3" t="s">
        <v>1</v>
      </c>
      <c r="B3" s="4"/>
      <c r="C3" s="4"/>
      <c r="D3" s="4"/>
      <c r="E3" s="4"/>
      <c r="F3" s="4"/>
      <c r="G3" s="4"/>
      <c r="H3" s="4"/>
      <c r="I3" s="4"/>
      <c r="J3" s="4"/>
      <c r="K3" s="4"/>
      <c r="L3" s="4"/>
      <c r="M3" s="4"/>
      <c r="N3" s="4"/>
      <c r="O3" s="4"/>
      <c r="P3" s="4"/>
      <c r="Q3" s="4"/>
      <c r="R3" s="4"/>
      <c r="S3" s="4"/>
      <c r="T3" s="4"/>
      <c r="U3" s="4"/>
    </row>
    <row r="4" ht="45.75" customHeight="1">
      <c r="A4" s="3" t="s">
        <v>2</v>
      </c>
      <c r="B4" s="4"/>
      <c r="C4" s="4"/>
      <c r="D4" s="4"/>
      <c r="E4" s="4"/>
      <c r="F4" s="4"/>
      <c r="G4" s="4"/>
      <c r="H4" s="4"/>
      <c r="I4" s="4"/>
      <c r="J4" s="4"/>
      <c r="K4" s="4"/>
      <c r="L4" s="4"/>
      <c r="M4" s="4"/>
      <c r="N4" s="4"/>
      <c r="O4" s="4"/>
      <c r="P4" s="4"/>
      <c r="Q4" s="4"/>
      <c r="R4" s="4"/>
      <c r="S4" s="4"/>
      <c r="T4" s="4"/>
      <c r="U4" s="4"/>
    </row>
    <row r="5" ht="45.75" customHeight="1">
      <c r="A5" s="3" t="s">
        <v>3</v>
      </c>
      <c r="B5" s="4"/>
      <c r="C5" s="4"/>
      <c r="D5" s="4"/>
      <c r="E5" s="4"/>
      <c r="F5" s="4"/>
      <c r="G5" s="4"/>
      <c r="H5" s="4"/>
      <c r="I5" s="4"/>
      <c r="J5" s="4"/>
      <c r="K5" s="4"/>
      <c r="L5" s="4"/>
      <c r="M5" s="4"/>
      <c r="N5" s="4"/>
      <c r="O5" s="4"/>
      <c r="P5" s="4"/>
      <c r="Q5" s="4"/>
      <c r="R5" s="4"/>
      <c r="S5" s="4"/>
      <c r="T5" s="4"/>
      <c r="U5" s="4"/>
    </row>
    <row r="6" ht="45.75" customHeight="1">
      <c r="A6" s="5" t="s">
        <v>4</v>
      </c>
      <c r="B6" s="6"/>
      <c r="C6" s="6"/>
      <c r="D6" s="6"/>
      <c r="E6" s="6"/>
      <c r="F6" s="6"/>
      <c r="G6" s="6"/>
      <c r="H6" s="6"/>
      <c r="I6" s="6"/>
      <c r="J6" s="6"/>
      <c r="K6" s="6"/>
      <c r="L6" s="6"/>
      <c r="M6" s="6"/>
      <c r="N6" s="6"/>
      <c r="O6" s="6"/>
      <c r="P6" s="6"/>
      <c r="Q6" s="6"/>
      <c r="R6" s="6"/>
      <c r="S6" s="6"/>
      <c r="T6" s="6"/>
      <c r="U6" s="6"/>
    </row>
    <row r="7" ht="48.0" customHeight="1">
      <c r="A7" s="7" t="s">
        <v>5</v>
      </c>
      <c r="B7" s="8"/>
      <c r="C7" s="8"/>
      <c r="D7" s="8"/>
      <c r="E7" s="8"/>
      <c r="F7" s="8"/>
      <c r="G7" s="8"/>
      <c r="H7" s="8"/>
      <c r="I7" s="8"/>
      <c r="J7" s="8"/>
      <c r="K7" s="8"/>
      <c r="L7" s="8"/>
      <c r="M7" s="8"/>
      <c r="N7" s="8"/>
      <c r="O7" s="8"/>
      <c r="P7" s="8"/>
      <c r="Q7" s="8"/>
      <c r="R7" s="8"/>
      <c r="S7" s="8"/>
      <c r="T7" s="8"/>
      <c r="U7" s="8"/>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A1"/>
  </hyperlinks>
  <printOptions/>
  <pageMargins bottom="0.984027777777778" footer="0.0" header="0.0" left="0.747916666666667" right="0.747916666666667" top="0.984027777777778"/>
  <pageSetup paperSize="9" orientation="portrait"/>
  <drawing r:id="rId2"/>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7.71"/>
    <col customWidth="1" min="2" max="2" width="16.71"/>
    <col customWidth="1" min="3" max="3" width="14.43"/>
    <col customWidth="1" min="4" max="4" width="40.14"/>
    <col customWidth="1" min="5" max="5" width="5.71"/>
    <col customWidth="1" min="6" max="8" width="14.43"/>
    <col customWidth="1" min="9" max="9" width="29.57"/>
    <col customWidth="1" min="10" max="13" width="14.43"/>
    <col customWidth="1" min="14" max="14" width="19.0"/>
    <col customWidth="1" min="15" max="16" width="20.43"/>
    <col customWidth="1" min="17" max="31" width="14.43"/>
  </cols>
  <sheetData>
    <row r="1">
      <c r="A1" s="443" t="s">
        <v>1075</v>
      </c>
      <c r="B1" s="296" t="s">
        <v>40</v>
      </c>
      <c r="C1" s="296" t="s">
        <v>40</v>
      </c>
      <c r="D1" s="296" t="s">
        <v>40</v>
      </c>
      <c r="E1" s="298"/>
      <c r="F1" s="298" t="s">
        <v>3478</v>
      </c>
      <c r="G1" s="298" t="s">
        <v>3479</v>
      </c>
      <c r="H1" s="298" t="s">
        <v>3480</v>
      </c>
      <c r="I1" s="298"/>
      <c r="J1" s="298" t="s">
        <v>3481</v>
      </c>
      <c r="K1" s="298" t="s">
        <v>3482</v>
      </c>
      <c r="L1" s="122"/>
      <c r="M1" s="122"/>
      <c r="N1" s="122"/>
      <c r="O1" s="122"/>
      <c r="P1" s="122"/>
      <c r="Q1" s="122"/>
      <c r="R1" s="122"/>
      <c r="S1" s="122"/>
      <c r="T1" s="122"/>
      <c r="U1" s="122"/>
      <c r="V1" s="122"/>
      <c r="W1" s="122"/>
      <c r="X1" s="122"/>
      <c r="Y1" s="122"/>
      <c r="Z1" s="122"/>
      <c r="AA1" s="122"/>
      <c r="AB1" s="122"/>
      <c r="AC1" s="122"/>
      <c r="AD1" s="122"/>
      <c r="AE1" s="122"/>
    </row>
    <row r="2">
      <c r="A2" s="447" t="s">
        <v>56</v>
      </c>
      <c r="B2" s="526" t="s">
        <v>56</v>
      </c>
      <c r="C2" s="526" t="s">
        <v>56</v>
      </c>
      <c r="D2" s="526" t="s">
        <v>56</v>
      </c>
      <c r="E2" s="527"/>
      <c r="F2" s="527" t="s">
        <v>56</v>
      </c>
      <c r="G2" s="527" t="s">
        <v>56</v>
      </c>
      <c r="H2" s="527" t="s">
        <v>56</v>
      </c>
      <c r="I2" s="527"/>
      <c r="J2" s="527" t="s">
        <v>56</v>
      </c>
      <c r="K2" s="527" t="s">
        <v>56</v>
      </c>
      <c r="L2" s="122"/>
      <c r="M2" s="122"/>
      <c r="N2" s="122"/>
      <c r="O2" s="122"/>
      <c r="P2" s="122"/>
      <c r="Q2" s="122"/>
      <c r="R2" s="122"/>
      <c r="S2" s="122"/>
      <c r="T2" s="122"/>
      <c r="U2" s="122"/>
      <c r="V2" s="122"/>
      <c r="W2" s="122"/>
      <c r="X2" s="122"/>
      <c r="Y2" s="122"/>
      <c r="Z2" s="122"/>
      <c r="AA2" s="122"/>
      <c r="AB2" s="122"/>
      <c r="AC2" s="122"/>
      <c r="AD2" s="122"/>
      <c r="AE2" s="122"/>
    </row>
    <row r="3">
      <c r="A3" s="447" t="s">
        <v>1085</v>
      </c>
      <c r="B3" s="526"/>
      <c r="C3" s="526" t="s">
        <v>3710</v>
      </c>
      <c r="D3" s="526" t="s">
        <v>1487</v>
      </c>
      <c r="E3" s="528"/>
      <c r="F3" s="529"/>
      <c r="G3" s="528"/>
      <c r="H3" s="528"/>
      <c r="I3" s="528"/>
      <c r="J3" s="528"/>
      <c r="K3" s="528"/>
      <c r="L3" s="122"/>
      <c r="M3" s="122"/>
      <c r="N3" s="122"/>
      <c r="O3" s="122"/>
      <c r="P3" s="122"/>
      <c r="Q3" s="122"/>
      <c r="R3" s="122"/>
      <c r="S3" s="122"/>
      <c r="T3" s="122"/>
      <c r="U3" s="122"/>
      <c r="V3" s="122"/>
      <c r="W3" s="122"/>
      <c r="X3" s="122"/>
      <c r="Y3" s="122"/>
      <c r="Z3" s="122"/>
      <c r="AA3" s="122"/>
      <c r="AB3" s="122"/>
      <c r="AC3" s="122"/>
      <c r="AD3" s="122"/>
      <c r="AE3" s="122"/>
    </row>
    <row r="4">
      <c r="A4" s="447" t="s">
        <v>3527</v>
      </c>
      <c r="B4" s="526" t="s">
        <v>63</v>
      </c>
      <c r="C4" s="526" t="s">
        <v>3711</v>
      </c>
      <c r="D4" s="526" t="s">
        <v>3712</v>
      </c>
      <c r="E4" s="527"/>
      <c r="F4" s="527" t="s">
        <v>1482</v>
      </c>
      <c r="G4" s="527" t="s">
        <v>1482</v>
      </c>
      <c r="H4" s="527" t="s">
        <v>1482</v>
      </c>
      <c r="I4" s="527"/>
      <c r="J4" s="527" t="s">
        <v>1482</v>
      </c>
      <c r="K4" s="527" t="s">
        <v>1482</v>
      </c>
      <c r="L4" s="122"/>
      <c r="M4" s="122"/>
      <c r="N4" s="122"/>
      <c r="O4" s="122"/>
      <c r="P4" s="122"/>
      <c r="Q4" s="122"/>
      <c r="R4" s="122"/>
      <c r="S4" s="122"/>
      <c r="T4" s="122"/>
      <c r="U4" s="122"/>
      <c r="V4" s="122"/>
      <c r="W4" s="122"/>
      <c r="X4" s="122"/>
      <c r="Y4" s="122"/>
      <c r="Z4" s="122"/>
      <c r="AA4" s="122"/>
      <c r="AB4" s="122"/>
      <c r="AC4" s="122"/>
      <c r="AD4" s="122"/>
      <c r="AE4" s="122"/>
    </row>
    <row r="5">
      <c r="A5" s="445" t="s">
        <v>3713</v>
      </c>
      <c r="B5" s="251"/>
      <c r="C5" s="251"/>
      <c r="D5" s="251"/>
      <c r="E5" s="251"/>
      <c r="F5" s="251"/>
      <c r="G5" s="251"/>
      <c r="H5" s="251"/>
      <c r="I5" s="251"/>
      <c r="J5" s="251"/>
      <c r="K5" s="251"/>
    </row>
    <row r="6">
      <c r="A6" s="449" t="str">
        <f>VLOOKUP(B6,'SUMMARY-combined-size-fractions'!A:J,10,0)</f>
        <v>D1_S02_1L-s_R01</v>
      </c>
      <c r="B6" s="319" t="s">
        <v>97</v>
      </c>
      <c r="C6" s="342" t="s">
        <v>1568</v>
      </c>
      <c r="D6" s="342" t="s">
        <v>1569</v>
      </c>
      <c r="E6" s="342"/>
      <c r="F6" s="342" t="s">
        <v>1571</v>
      </c>
      <c r="G6" s="342"/>
      <c r="H6" s="342"/>
      <c r="I6" s="342"/>
      <c r="J6" s="342"/>
      <c r="K6" s="342"/>
      <c r="N6" s="10"/>
      <c r="O6" s="530"/>
      <c r="P6" s="530"/>
    </row>
    <row r="7">
      <c r="A7" s="449" t="str">
        <f>VLOOKUP(B7,'SUMMARY-combined-size-fractions'!A:J,10,0)</f>
        <v>D1_S02_1L-s_R02</v>
      </c>
      <c r="B7" s="319" t="s">
        <v>119</v>
      </c>
      <c r="C7" s="342" t="s">
        <v>1575</v>
      </c>
      <c r="D7" s="342" t="s">
        <v>1576</v>
      </c>
      <c r="E7" s="342"/>
      <c r="F7" s="342" t="s">
        <v>1578</v>
      </c>
      <c r="G7" s="342"/>
      <c r="H7" s="342"/>
      <c r="I7" s="342"/>
      <c r="J7" s="342"/>
      <c r="K7" s="342"/>
      <c r="N7" s="10"/>
      <c r="O7" s="530"/>
      <c r="P7" s="530"/>
    </row>
    <row r="8">
      <c r="A8" s="449" t="str">
        <f>VLOOKUP(B8,'SUMMARY-combined-size-fractions'!A:J,10,0)</f>
        <v>D1_S02_1L-s_R03</v>
      </c>
      <c r="B8" s="319" t="s">
        <v>125</v>
      </c>
      <c r="C8" s="342" t="s">
        <v>1582</v>
      </c>
      <c r="D8" s="342" t="s">
        <v>1583</v>
      </c>
      <c r="E8" s="342"/>
      <c r="F8" s="342" t="s">
        <v>1585</v>
      </c>
      <c r="G8" s="342"/>
      <c r="H8" s="342"/>
      <c r="I8" s="342"/>
      <c r="J8" s="342"/>
      <c r="K8" s="342"/>
      <c r="N8" s="10"/>
      <c r="O8" s="530"/>
      <c r="P8" s="530"/>
    </row>
    <row r="9">
      <c r="A9" s="449" t="str">
        <f>VLOOKUP(B9,'SUMMARY-combined-size-fractions'!A:J,10,0)</f>
        <v>D1_S02_2.5L-s_R01.1</v>
      </c>
      <c r="B9" s="319" t="s">
        <v>139</v>
      </c>
      <c r="C9" s="342" t="s">
        <v>1589</v>
      </c>
      <c r="D9" s="342" t="s">
        <v>1590</v>
      </c>
      <c r="E9" s="342"/>
      <c r="F9" s="342" t="s">
        <v>1592</v>
      </c>
      <c r="G9" s="342" t="s">
        <v>1918</v>
      </c>
      <c r="H9" s="342" t="s">
        <v>2650</v>
      </c>
      <c r="I9" s="342"/>
      <c r="J9" s="342" t="s">
        <v>2160</v>
      </c>
      <c r="K9" s="342" t="s">
        <v>2435</v>
      </c>
      <c r="N9" s="10"/>
      <c r="O9" s="530"/>
      <c r="P9" s="530"/>
    </row>
    <row r="10">
      <c r="A10" s="449" t="str">
        <f>VLOOKUP(B10,'SUMMARY-combined-size-fractions'!A:J,10,0)</f>
        <v>D1_S02_2.5L-s_R01.2</v>
      </c>
      <c r="B10" s="319" t="s">
        <v>144</v>
      </c>
      <c r="C10" s="342" t="s">
        <v>1596</v>
      </c>
      <c r="D10" s="342" t="s">
        <v>1597</v>
      </c>
      <c r="E10" s="342"/>
      <c r="F10" s="342" t="s">
        <v>1599</v>
      </c>
      <c r="G10" s="342" t="s">
        <v>1923</v>
      </c>
      <c r="H10" s="342" t="s">
        <v>2654</v>
      </c>
      <c r="I10" s="342"/>
      <c r="J10" s="342" t="s">
        <v>2165</v>
      </c>
      <c r="K10" s="342" t="s">
        <v>2439</v>
      </c>
      <c r="N10" s="10"/>
      <c r="O10" s="530"/>
      <c r="P10" s="530"/>
    </row>
    <row r="11">
      <c r="A11" s="449" t="str">
        <f>VLOOKUP(B11,'SUMMARY-combined-size-fractions'!A:J,10,0)</f>
        <v>D1_S02_2.5L-s_R01.3</v>
      </c>
      <c r="B11" s="319" t="s">
        <v>148</v>
      </c>
      <c r="C11" s="342" t="s">
        <v>1603</v>
      </c>
      <c r="D11" s="342" t="s">
        <v>1604</v>
      </c>
      <c r="E11" s="342"/>
      <c r="F11" s="342" t="s">
        <v>1606</v>
      </c>
      <c r="G11" s="342" t="s">
        <v>1928</v>
      </c>
      <c r="H11" s="342" t="s">
        <v>2658</v>
      </c>
      <c r="I11" s="342"/>
      <c r="J11" s="342" t="s">
        <v>2170</v>
      </c>
      <c r="K11" s="342" t="s">
        <v>2443</v>
      </c>
      <c r="N11" s="10"/>
      <c r="O11" s="530"/>
      <c r="P11" s="530"/>
    </row>
    <row r="12">
      <c r="A12" s="531" t="str">
        <f>VLOOKUP(B12,'SUMMARY-combined-size-fractions'!A:J,10,0)</f>
        <v>D1_S02_10L-s_R01</v>
      </c>
      <c r="B12" s="332" t="s">
        <v>131</v>
      </c>
      <c r="C12" s="402" t="s">
        <v>1547</v>
      </c>
      <c r="D12" s="402" t="s">
        <v>1548</v>
      </c>
      <c r="E12" s="402"/>
      <c r="F12" s="402" t="s">
        <v>1550</v>
      </c>
      <c r="G12" s="402" t="s">
        <v>1903</v>
      </c>
      <c r="H12" s="402" t="s">
        <v>2639</v>
      </c>
      <c r="I12" s="402"/>
      <c r="J12" s="402" t="s">
        <v>2145</v>
      </c>
      <c r="K12" s="402" t="s">
        <v>2423</v>
      </c>
      <c r="N12" s="11"/>
      <c r="O12" s="530"/>
      <c r="P12" s="530"/>
    </row>
    <row r="13">
      <c r="A13" s="531" t="str">
        <f>VLOOKUP(B13,'SUMMARY-combined-size-fractions'!A:J,10,0)</f>
        <v>D1_S02_10L-s_R02</v>
      </c>
      <c r="B13" s="332" t="s">
        <v>156</v>
      </c>
      <c r="C13" s="402" t="s">
        <v>1554</v>
      </c>
      <c r="D13" s="402" t="s">
        <v>1555</v>
      </c>
      <c r="E13" s="402"/>
      <c r="F13" s="402" t="s">
        <v>1557</v>
      </c>
      <c r="G13" s="402" t="s">
        <v>1908</v>
      </c>
      <c r="H13" s="402" t="s">
        <v>2643</v>
      </c>
      <c r="I13" s="402"/>
      <c r="J13" s="402" t="s">
        <v>2150</v>
      </c>
      <c r="K13" s="402" t="s">
        <v>2427</v>
      </c>
      <c r="N13" s="11"/>
      <c r="O13" s="530"/>
      <c r="P13" s="530"/>
    </row>
    <row r="14">
      <c r="A14" s="531" t="str">
        <f>VLOOKUP(B14,'SUMMARY-combined-size-fractions'!A:J,10,0)</f>
        <v>D1_S02_10L-s_R03</v>
      </c>
      <c r="B14" s="332" t="s">
        <v>178</v>
      </c>
      <c r="C14" s="402" t="s">
        <v>1561</v>
      </c>
      <c r="D14" s="402" t="s">
        <v>1562</v>
      </c>
      <c r="E14" s="402"/>
      <c r="F14" s="402" t="s">
        <v>1564</v>
      </c>
      <c r="G14" s="402" t="s">
        <v>1913</v>
      </c>
      <c r="H14" s="402" t="s">
        <v>2646</v>
      </c>
      <c r="I14" s="402"/>
      <c r="J14" s="402" t="s">
        <v>2155</v>
      </c>
      <c r="K14" s="402" t="s">
        <v>2431</v>
      </c>
      <c r="N14" s="11"/>
      <c r="O14" s="530"/>
      <c r="P14" s="530"/>
    </row>
    <row r="15">
      <c r="A15" s="449" t="str">
        <f>VLOOKUP(B15,'SUMMARY-combined-size-fractions'!A:J,10,0)</f>
        <v>D1_S02_10L-m_R01</v>
      </c>
      <c r="B15" s="319" t="s">
        <v>200</v>
      </c>
      <c r="C15" s="342" t="s">
        <v>1518</v>
      </c>
      <c r="D15" s="342" t="s">
        <v>1519</v>
      </c>
      <c r="E15" s="342"/>
      <c r="F15" s="342" t="s">
        <v>1522</v>
      </c>
      <c r="G15" s="342" t="s">
        <v>1882</v>
      </c>
      <c r="H15" s="342" t="s">
        <v>2624</v>
      </c>
      <c r="I15" s="342"/>
      <c r="J15" s="342" t="s">
        <v>2126</v>
      </c>
      <c r="K15" s="342" t="s">
        <v>2410</v>
      </c>
      <c r="N15" s="10"/>
      <c r="O15" s="530"/>
      <c r="P15" s="530"/>
    </row>
    <row r="16">
      <c r="A16" s="449" t="str">
        <f>VLOOKUP(B16,'SUMMARY-combined-size-fractions'!A:J,10,0)</f>
        <v>D1_S02_10L-m_R02</v>
      </c>
      <c r="B16" s="319" t="s">
        <v>210</v>
      </c>
      <c r="C16" s="342" t="s">
        <v>1533</v>
      </c>
      <c r="D16" s="342" t="s">
        <v>1534</v>
      </c>
      <c r="E16" s="342"/>
      <c r="F16" s="342" t="s">
        <v>1536</v>
      </c>
      <c r="G16" s="342" t="s">
        <v>1893</v>
      </c>
      <c r="H16" s="342" t="s">
        <v>2630</v>
      </c>
      <c r="I16" s="342"/>
      <c r="J16" s="342" t="s">
        <v>2135</v>
      </c>
      <c r="K16" s="342" t="s">
        <v>2415</v>
      </c>
      <c r="N16" s="10"/>
      <c r="O16" s="530"/>
      <c r="P16" s="530"/>
    </row>
    <row r="17">
      <c r="A17" s="449" t="str">
        <f>VLOOKUP(B17,'SUMMARY-combined-size-fractions'!A:J,10,0)</f>
        <v>D1_S02_10L-m_R03</v>
      </c>
      <c r="B17" s="319" t="s">
        <v>215</v>
      </c>
      <c r="C17" s="342" t="s">
        <v>1540</v>
      </c>
      <c r="D17" s="342" t="s">
        <v>1541</v>
      </c>
      <c r="E17" s="342"/>
      <c r="F17" s="342" t="s">
        <v>1543</v>
      </c>
      <c r="G17" s="342" t="s">
        <v>1898</v>
      </c>
      <c r="H17" s="342" t="s">
        <v>2636</v>
      </c>
      <c r="I17" s="342"/>
      <c r="J17" s="342" t="s">
        <v>2140</v>
      </c>
      <c r="K17" s="342" t="s">
        <v>2419</v>
      </c>
      <c r="N17" s="10"/>
      <c r="O17" s="530"/>
      <c r="P17" s="530"/>
    </row>
    <row r="18">
      <c r="A18" s="449" t="str">
        <f>VLOOKUP(B18,'SUMMARY-combined-size-fractions'!A:J,10,0)</f>
        <v>D1_S023+S&gt;3_10L-mm_R01</v>
      </c>
      <c r="B18" s="324" t="s">
        <v>3490</v>
      </c>
      <c r="C18" s="342" t="s">
        <v>3714</v>
      </c>
      <c r="D18" s="342" t="s">
        <v>3715</v>
      </c>
      <c r="E18" s="342"/>
      <c r="F18" s="342" t="s">
        <v>3716</v>
      </c>
      <c r="G18" s="342" t="s">
        <v>3542</v>
      </c>
      <c r="H18" s="342" t="s">
        <v>3543</v>
      </c>
      <c r="I18" s="342"/>
      <c r="J18" s="342" t="s">
        <v>3544</v>
      </c>
      <c r="K18" s="342" t="s">
        <v>3545</v>
      </c>
      <c r="N18" s="10"/>
      <c r="O18" s="530"/>
      <c r="P18" s="530"/>
    </row>
    <row r="19">
      <c r="A19" s="449" t="str">
        <f>VLOOKUP(B19,'SUMMARY-combined-size-fractions'!A:J,10,0)</f>
        <v>D1_S023+S&gt;3_10L-mm_R02</v>
      </c>
      <c r="B19" s="324" t="s">
        <v>3493</v>
      </c>
      <c r="C19" s="342" t="s">
        <v>3717</v>
      </c>
      <c r="D19" s="342" t="s">
        <v>3718</v>
      </c>
      <c r="E19" s="342"/>
      <c r="F19" s="342" t="s">
        <v>3719</v>
      </c>
      <c r="G19" s="342" t="s">
        <v>3548</v>
      </c>
      <c r="H19" s="342" t="s">
        <v>3549</v>
      </c>
      <c r="I19" s="342"/>
      <c r="J19" s="342" t="s">
        <v>3550</v>
      </c>
      <c r="K19" s="342" t="s">
        <v>3551</v>
      </c>
      <c r="N19" s="10"/>
      <c r="O19" s="530"/>
      <c r="P19" s="530"/>
    </row>
    <row r="20">
      <c r="A20" s="449" t="str">
        <f>VLOOKUP(B20,'SUMMARY-combined-size-fractions'!A:J,10,0)</f>
        <v>D1_S023+S&gt;3_10L-mm_R03</v>
      </c>
      <c r="B20" s="324" t="s">
        <v>3494</v>
      </c>
      <c r="C20" s="342" t="s">
        <v>3720</v>
      </c>
      <c r="D20" s="342" t="s">
        <v>3721</v>
      </c>
      <c r="E20" s="342"/>
      <c r="F20" s="342" t="s">
        <v>3722</v>
      </c>
      <c r="G20" s="342" t="s">
        <v>3554</v>
      </c>
      <c r="H20" s="342" t="s">
        <v>3555</v>
      </c>
      <c r="I20" s="342"/>
      <c r="J20" s="342" t="s">
        <v>3556</v>
      </c>
      <c r="K20" s="342" t="s">
        <v>3557</v>
      </c>
      <c r="N20" s="10"/>
      <c r="O20" s="530"/>
      <c r="P20" s="530"/>
    </row>
    <row r="21" ht="15.75" customHeight="1">
      <c r="A21" s="449" t="str">
        <f>VLOOKUP(B21,'SUMMARY-combined-size-fractions'!A:J,10,0)</f>
        <v>D1_S023+S320_100L-mmm_R01</v>
      </c>
      <c r="B21" s="324" t="s">
        <v>3496</v>
      </c>
      <c r="C21" s="342" t="s">
        <v>3723</v>
      </c>
      <c r="D21" s="342" t="s">
        <v>3724</v>
      </c>
      <c r="E21" s="342"/>
      <c r="F21" s="342" t="s">
        <v>3725</v>
      </c>
      <c r="G21" s="342" t="s">
        <v>3560</v>
      </c>
      <c r="H21" s="342" t="s">
        <v>3561</v>
      </c>
      <c r="I21" s="342"/>
      <c r="J21" s="342" t="s">
        <v>3562</v>
      </c>
      <c r="K21" s="342" t="s">
        <v>3563</v>
      </c>
      <c r="N21" s="10"/>
      <c r="O21" s="530"/>
      <c r="P21" s="530"/>
    </row>
    <row r="22" ht="15.75" customHeight="1">
      <c r="A22" s="449" t="str">
        <f>VLOOKUP(B22,'SUMMARY-combined-size-fractions'!A:J,10,0)</f>
        <v>D1_S023+S320_100L-mmm_R02</v>
      </c>
      <c r="B22" s="324" t="s">
        <v>3498</v>
      </c>
      <c r="C22" s="342" t="s">
        <v>3726</v>
      </c>
      <c r="D22" s="342" t="s">
        <v>3727</v>
      </c>
      <c r="E22" s="342"/>
      <c r="F22" s="342" t="s">
        <v>3728</v>
      </c>
      <c r="G22" s="342" t="s">
        <v>3566</v>
      </c>
      <c r="H22" s="342" t="s">
        <v>3567</v>
      </c>
      <c r="I22" s="342"/>
      <c r="J22" s="342" t="s">
        <v>3568</v>
      </c>
      <c r="K22" s="342" t="s">
        <v>3569</v>
      </c>
      <c r="N22" s="10"/>
      <c r="O22" s="530"/>
      <c r="P22" s="530"/>
    </row>
    <row r="23" ht="15.75" customHeight="1">
      <c r="A23" s="449" t="str">
        <f>VLOOKUP(B23,'SUMMARY-combined-size-fractions'!A:J,10,0)</f>
        <v>D1_S023+S320_100L-mmm_R03</v>
      </c>
      <c r="B23" s="324" t="s">
        <v>3499</v>
      </c>
      <c r="C23" s="342" t="s">
        <v>3729</v>
      </c>
      <c r="D23" s="342" t="s">
        <v>3730</v>
      </c>
      <c r="E23" s="342"/>
      <c r="F23" s="342" t="s">
        <v>3731</v>
      </c>
      <c r="G23" s="342" t="s">
        <v>3572</v>
      </c>
      <c r="H23" s="342" t="s">
        <v>3573</v>
      </c>
      <c r="I23" s="342"/>
      <c r="J23" s="342" t="s">
        <v>3574</v>
      </c>
      <c r="K23" s="342" t="s">
        <v>3575</v>
      </c>
      <c r="N23" s="10"/>
      <c r="O23" s="530"/>
      <c r="P23" s="530"/>
    </row>
    <row r="24" ht="15.75" customHeight="1">
      <c r="A24" s="449" t="str">
        <f>VLOOKUP(B24,'SUMMARY-combined-size-fractions'!A:J,10,0)</f>
        <v>D1_S023+S320_100L-mmfm_R01</v>
      </c>
      <c r="B24" s="324" t="s">
        <v>3505</v>
      </c>
      <c r="C24" s="342" t="s">
        <v>3732</v>
      </c>
      <c r="D24" s="342" t="s">
        <v>3733</v>
      </c>
      <c r="E24" s="342"/>
      <c r="F24" s="342" t="s">
        <v>3734</v>
      </c>
      <c r="G24" s="342" t="s">
        <v>3578</v>
      </c>
      <c r="H24" s="342" t="s">
        <v>3579</v>
      </c>
      <c r="I24" s="342"/>
      <c r="J24" s="342" t="s">
        <v>3580</v>
      </c>
      <c r="K24" s="342" t="s">
        <v>3581</v>
      </c>
      <c r="N24" s="10"/>
      <c r="O24" s="530"/>
      <c r="P24" s="530"/>
    </row>
    <row r="25" ht="15.75" customHeight="1">
      <c r="A25" s="449" t="str">
        <f>VLOOKUP(B25,'SUMMARY-combined-size-fractions'!A:J,10,0)</f>
        <v>D1_S023+S320_100L-mmfm_R02</v>
      </c>
      <c r="B25" s="324" t="s">
        <v>3506</v>
      </c>
      <c r="C25" s="342" t="s">
        <v>3735</v>
      </c>
      <c r="D25" s="342" t="s">
        <v>3736</v>
      </c>
      <c r="E25" s="342"/>
      <c r="F25" s="342" t="s">
        <v>3737</v>
      </c>
      <c r="G25" s="342" t="s">
        <v>3584</v>
      </c>
      <c r="H25" s="342" t="s">
        <v>3585</v>
      </c>
      <c r="I25" s="342"/>
      <c r="J25" s="342" t="s">
        <v>3586</v>
      </c>
      <c r="K25" s="342" t="s">
        <v>3587</v>
      </c>
      <c r="N25" s="10"/>
      <c r="O25" s="530"/>
      <c r="P25" s="530"/>
    </row>
    <row r="26" ht="15.75" customHeight="1">
      <c r="A26" s="449" t="str">
        <f>VLOOKUP(B26,'SUMMARY-combined-size-fractions'!A:J,10,0)</f>
        <v>D1_S023+S320_100L-mmfm_R03</v>
      </c>
      <c r="B26" s="324" t="s">
        <v>3507</v>
      </c>
      <c r="C26" s="342" t="s">
        <v>3738</v>
      </c>
      <c r="D26" s="342" t="s">
        <v>3739</v>
      </c>
      <c r="E26" s="342"/>
      <c r="F26" s="342" t="s">
        <v>3740</v>
      </c>
      <c r="G26" s="342" t="s">
        <v>3590</v>
      </c>
      <c r="H26" s="342" t="s">
        <v>3591</v>
      </c>
      <c r="I26" s="342"/>
      <c r="J26" s="342" t="s">
        <v>3592</v>
      </c>
      <c r="K26" s="342" t="s">
        <v>3593</v>
      </c>
      <c r="N26" s="10"/>
      <c r="O26" s="530"/>
      <c r="P26" s="530"/>
    </row>
    <row r="27" ht="15.75" customHeight="1">
      <c r="A27" s="531" t="str">
        <f>VLOOKUP(B27,'SUMMARY-combined-size-fractions'!A:J,10,0)</f>
        <v>D1_S023+S320_496L-mmfm_R00</v>
      </c>
      <c r="B27" s="336" t="s">
        <v>3511</v>
      </c>
      <c r="C27" s="402" t="s">
        <v>3741</v>
      </c>
      <c r="D27" s="402" t="s">
        <v>3742</v>
      </c>
      <c r="E27" s="402"/>
      <c r="F27" s="402" t="s">
        <v>3743</v>
      </c>
      <c r="G27" s="402" t="s">
        <v>3596</v>
      </c>
      <c r="H27" s="402" t="s">
        <v>3597</v>
      </c>
      <c r="I27" s="402"/>
      <c r="J27" s="402" t="s">
        <v>3598</v>
      </c>
      <c r="K27" s="402" t="s">
        <v>3599</v>
      </c>
      <c r="N27" s="11"/>
      <c r="O27" s="530"/>
      <c r="P27" s="530"/>
    </row>
    <row r="28" ht="15.75" customHeight="1">
      <c r="A28" s="531" t="str">
        <f>VLOOKUP(B28,'SUMMARY-combined-size-fractions'!A:J,10,0)</f>
        <v>D1_S023+S320_716L-mmfm_R00</v>
      </c>
      <c r="B28" s="336" t="s">
        <v>3515</v>
      </c>
      <c r="C28" s="402" t="s">
        <v>3744</v>
      </c>
      <c r="D28" s="402" t="s">
        <v>3745</v>
      </c>
      <c r="E28" s="402"/>
      <c r="F28" s="402" t="s">
        <v>3746</v>
      </c>
      <c r="G28" s="402" t="s">
        <v>3602</v>
      </c>
      <c r="H28" s="402" t="s">
        <v>3603</v>
      </c>
      <c r="I28" s="402"/>
      <c r="J28" s="402"/>
      <c r="K28" s="402"/>
      <c r="N28" s="11"/>
      <c r="O28" s="530"/>
      <c r="P28" s="530"/>
    </row>
    <row r="29" ht="15.75" customHeight="1">
      <c r="A29" s="449" t="str">
        <f>VLOOKUP(B29,'SUMMARY-combined-size-fractions'!A:J,10,0)</f>
        <v>D2_S023+S320_100L-mmfm_R11</v>
      </c>
      <c r="B29" s="324" t="s">
        <v>3519</v>
      </c>
      <c r="C29" s="342" t="s">
        <v>3747</v>
      </c>
      <c r="D29" s="342" t="s">
        <v>3748</v>
      </c>
      <c r="E29" s="342"/>
      <c r="F29" s="342" t="s">
        <v>3749</v>
      </c>
      <c r="G29" s="342" t="s">
        <v>3606</v>
      </c>
      <c r="H29" s="342" t="s">
        <v>3607</v>
      </c>
      <c r="I29" s="342"/>
      <c r="J29" s="342" t="s">
        <v>3608</v>
      </c>
      <c r="K29" s="342" t="s">
        <v>3609</v>
      </c>
      <c r="N29" s="10"/>
      <c r="O29" s="530"/>
      <c r="P29" s="530"/>
    </row>
    <row r="30" ht="15.75" customHeight="1">
      <c r="A30" s="531" t="str">
        <f>VLOOKUP(B30,'SUMMARY-combined-size-fractions'!A:J,10,0)</f>
        <v>D2_S023+S320_1000L-mmfm_R00</v>
      </c>
      <c r="B30" s="336" t="s">
        <v>3523</v>
      </c>
      <c r="C30" s="402" t="s">
        <v>3750</v>
      </c>
      <c r="D30" s="402" t="s">
        <v>3751</v>
      </c>
      <c r="E30" s="402"/>
      <c r="F30" s="402" t="s">
        <v>3752</v>
      </c>
      <c r="G30" s="402" t="s">
        <v>3612</v>
      </c>
      <c r="H30" s="402" t="s">
        <v>3613</v>
      </c>
      <c r="I30" s="402"/>
      <c r="J30" s="402" t="s">
        <v>3614</v>
      </c>
      <c r="K30" s="402" t="s">
        <v>3615</v>
      </c>
      <c r="N30" s="11"/>
      <c r="O30" s="530"/>
      <c r="P30" s="530"/>
    </row>
    <row r="31" ht="15.75" customHeight="1">
      <c r="A31" s="466" t="str">
        <f>VLOOKUP(B31,'SUMMARY-combined-size-fractions'!A:J,10,0)</f>
        <v>D1_S023+S320+S20_60L-mmm_R01</v>
      </c>
      <c r="B31" s="370" t="s">
        <v>3500</v>
      </c>
      <c r="C31" s="438" t="s">
        <v>3753</v>
      </c>
      <c r="D31" s="438" t="s">
        <v>3754</v>
      </c>
      <c r="E31" s="532"/>
      <c r="F31" s="532" t="s">
        <v>3755</v>
      </c>
      <c r="G31" s="532" t="s">
        <v>3618</v>
      </c>
      <c r="H31" s="532" t="s">
        <v>3619</v>
      </c>
      <c r="I31" s="532"/>
      <c r="J31" s="532" t="s">
        <v>3620</v>
      </c>
      <c r="K31" s="532" t="s">
        <v>3621</v>
      </c>
      <c r="N31" s="10"/>
      <c r="O31" s="530"/>
      <c r="P31" s="530"/>
    </row>
    <row r="32" ht="15.75" customHeight="1">
      <c r="A32" s="466" t="str">
        <f>VLOOKUP(B32,'SUMMARY-combined-size-fractions'!A:J,10,0)</f>
        <v>D1_S023+S320+S20_100L-mmm_R02</v>
      </c>
      <c r="B32" s="370" t="s">
        <v>3503</v>
      </c>
      <c r="C32" s="438" t="s">
        <v>3756</v>
      </c>
      <c r="D32" s="438" t="s">
        <v>3757</v>
      </c>
      <c r="E32" s="532"/>
      <c r="F32" s="532" t="s">
        <v>3758</v>
      </c>
      <c r="G32" s="532" t="s">
        <v>3624</v>
      </c>
      <c r="H32" s="532" t="s">
        <v>3625</v>
      </c>
      <c r="I32" s="532"/>
      <c r="J32" s="532" t="s">
        <v>3626</v>
      </c>
      <c r="K32" s="532" t="s">
        <v>3627</v>
      </c>
      <c r="N32" s="10"/>
      <c r="O32" s="530"/>
      <c r="P32" s="530"/>
    </row>
    <row r="33" ht="15.75" customHeight="1">
      <c r="A33" s="466" t="str">
        <f>VLOOKUP(B33,'SUMMARY-combined-size-fractions'!A:J,10,0)</f>
        <v>D1_S023+S320+S20_60L-mmm_R03</v>
      </c>
      <c r="B33" s="370" t="s">
        <v>3504</v>
      </c>
      <c r="C33" s="438" t="s">
        <v>3759</v>
      </c>
      <c r="D33" s="438" t="s">
        <v>3760</v>
      </c>
      <c r="E33" s="532"/>
      <c r="F33" s="532" t="s">
        <v>3761</v>
      </c>
      <c r="G33" s="532" t="s">
        <v>3630</v>
      </c>
      <c r="H33" s="532" t="s">
        <v>3631</v>
      </c>
      <c r="I33" s="532"/>
      <c r="J33" s="532" t="s">
        <v>3632</v>
      </c>
      <c r="K33" s="532" t="s">
        <v>3633</v>
      </c>
      <c r="N33" s="10"/>
      <c r="O33" s="530"/>
      <c r="P33" s="530"/>
    </row>
    <row r="34" ht="15.75" customHeight="1">
      <c r="A34" s="466" t="str">
        <f>VLOOKUP(B34,'SUMMARY-combined-size-fractions'!A:J,10,0)</f>
        <v>D1_S023+S320+S20_100L-mmfm_R01</v>
      </c>
      <c r="B34" s="370" t="s">
        <v>3508</v>
      </c>
      <c r="C34" s="438" t="s">
        <v>3762</v>
      </c>
      <c r="D34" s="438" t="s">
        <v>3763</v>
      </c>
      <c r="E34" s="532"/>
      <c r="F34" s="532" t="s">
        <v>3764</v>
      </c>
      <c r="G34" s="532" t="s">
        <v>3636</v>
      </c>
      <c r="H34" s="532" t="s">
        <v>3637</v>
      </c>
      <c r="I34" s="532"/>
      <c r="J34" s="532" t="s">
        <v>3638</v>
      </c>
      <c r="K34" s="532" t="s">
        <v>3639</v>
      </c>
      <c r="N34" s="10"/>
      <c r="O34" s="530"/>
      <c r="P34" s="530"/>
    </row>
    <row r="35" ht="15.75" customHeight="1">
      <c r="A35" s="466" t="str">
        <f>VLOOKUP(B35,'SUMMARY-combined-size-fractions'!A:J,10,0)</f>
        <v>D1_S023+S320+S20_100L-mmfm_R02</v>
      </c>
      <c r="B35" s="370" t="s">
        <v>3509</v>
      </c>
      <c r="C35" s="438" t="s">
        <v>3765</v>
      </c>
      <c r="D35" s="438" t="s">
        <v>3766</v>
      </c>
      <c r="E35" s="532"/>
      <c r="F35" s="532" t="s">
        <v>3767</v>
      </c>
      <c r="G35" s="532" t="s">
        <v>3642</v>
      </c>
      <c r="H35" s="532" t="s">
        <v>3643</v>
      </c>
      <c r="I35" s="532"/>
      <c r="J35" s="532" t="s">
        <v>3644</v>
      </c>
      <c r="K35" s="532" t="s">
        <v>3645</v>
      </c>
      <c r="N35" s="10"/>
      <c r="O35" s="530"/>
      <c r="P35" s="530"/>
    </row>
    <row r="36" ht="15.75" customHeight="1">
      <c r="A36" s="466" t="str">
        <f>VLOOKUP(B36,'SUMMARY-combined-size-fractions'!A:J,10,0)</f>
        <v>D1_S023+S320+S20_100L-mmfm_R03</v>
      </c>
      <c r="B36" s="370" t="s">
        <v>3510</v>
      </c>
      <c r="C36" s="438" t="s">
        <v>3768</v>
      </c>
      <c r="D36" s="438" t="s">
        <v>3769</v>
      </c>
      <c r="E36" s="532"/>
      <c r="F36" s="532" t="s">
        <v>3770</v>
      </c>
      <c r="G36" s="532" t="s">
        <v>3648</v>
      </c>
      <c r="H36" s="532" t="s">
        <v>3649</v>
      </c>
      <c r="I36" s="532"/>
      <c r="J36" s="532" t="s">
        <v>3650</v>
      </c>
      <c r="K36" s="532" t="s">
        <v>3651</v>
      </c>
      <c r="N36" s="10"/>
      <c r="O36" s="530"/>
      <c r="P36" s="530"/>
    </row>
    <row r="37" ht="15.75" customHeight="1">
      <c r="A37" s="533" t="str">
        <f>VLOOKUP(B37,'SUMMARY-combined-size-fractions'!A:J,10,0)</f>
        <v>D1_S023+S320+S20_496L-mmfm_R00</v>
      </c>
      <c r="B37" s="411" t="s">
        <v>3513</v>
      </c>
      <c r="C37" s="406" t="s">
        <v>3771</v>
      </c>
      <c r="D37" s="406" t="s">
        <v>3772</v>
      </c>
      <c r="E37" s="406"/>
      <c r="F37" s="406" t="s">
        <v>3773</v>
      </c>
      <c r="G37" s="406" t="s">
        <v>3654</v>
      </c>
      <c r="H37" s="406" t="s">
        <v>3655</v>
      </c>
      <c r="I37" s="406"/>
      <c r="J37" s="406" t="s">
        <v>3656</v>
      </c>
      <c r="K37" s="406" t="s">
        <v>3657</v>
      </c>
      <c r="N37" s="11"/>
      <c r="O37" s="530"/>
      <c r="P37" s="530"/>
    </row>
    <row r="38" ht="15.75" customHeight="1">
      <c r="A38" s="533" t="str">
        <f>VLOOKUP(B38,'SUMMARY-combined-size-fractions'!A:J,10,0)</f>
        <v>D1_S023+S320+S20_716L-mmfm_R00</v>
      </c>
      <c r="B38" s="411" t="s">
        <v>3517</v>
      </c>
      <c r="C38" s="406" t="s">
        <v>3774</v>
      </c>
      <c r="D38" s="406" t="s">
        <v>3775</v>
      </c>
      <c r="E38" s="406"/>
      <c r="F38" s="406" t="s">
        <v>3776</v>
      </c>
      <c r="G38" s="406" t="s">
        <v>3660</v>
      </c>
      <c r="H38" s="406" t="s">
        <v>3661</v>
      </c>
      <c r="I38" s="406"/>
      <c r="J38" s="406"/>
      <c r="K38" s="406"/>
      <c r="N38" s="11"/>
      <c r="O38" s="530"/>
      <c r="P38" s="530"/>
    </row>
    <row r="39" ht="15.75" customHeight="1">
      <c r="A39" s="466" t="str">
        <f>VLOOKUP(B39,'SUMMARY-combined-size-fractions'!A:J,10,0)</f>
        <v>D2_S023+S320+S20_100L-mmfm_R11</v>
      </c>
      <c r="B39" s="374" t="s">
        <v>3521</v>
      </c>
      <c r="C39" s="438" t="s">
        <v>3777</v>
      </c>
      <c r="D39" s="438" t="s">
        <v>3778</v>
      </c>
      <c r="E39" s="438"/>
      <c r="F39" s="438" t="s">
        <v>3779</v>
      </c>
      <c r="G39" s="438" t="s">
        <v>3664</v>
      </c>
      <c r="H39" s="438" t="s">
        <v>3665</v>
      </c>
      <c r="I39" s="438"/>
      <c r="J39" s="438" t="s">
        <v>3666</v>
      </c>
      <c r="K39" s="438" t="s">
        <v>3667</v>
      </c>
      <c r="N39" s="10"/>
      <c r="O39" s="530"/>
      <c r="P39" s="530"/>
    </row>
    <row r="40" ht="15.75" customHeight="1">
      <c r="A40" s="533" t="str">
        <f>VLOOKUP(B40,'SUMMARY-combined-size-fractions'!A:J,10,0)</f>
        <v>D2_S023+S320+S20_1000L-mmfm_R00</v>
      </c>
      <c r="B40" s="411" t="s">
        <v>3525</v>
      </c>
      <c r="C40" s="406" t="s">
        <v>3780</v>
      </c>
      <c r="D40" s="406" t="s">
        <v>3781</v>
      </c>
      <c r="E40" s="406"/>
      <c r="F40" s="406" t="s">
        <v>3782</v>
      </c>
      <c r="G40" s="406" t="s">
        <v>3670</v>
      </c>
      <c r="H40" s="406" t="s">
        <v>3671</v>
      </c>
      <c r="I40" s="406"/>
      <c r="J40" s="406" t="s">
        <v>3672</v>
      </c>
      <c r="K40" s="406" t="s">
        <v>3673</v>
      </c>
      <c r="N40" s="11"/>
      <c r="O40" s="530"/>
      <c r="P40" s="530"/>
    </row>
    <row r="41" ht="15.75" customHeight="1">
      <c r="A41" s="489" t="str">
        <f>VLOOKUP(B41,'SUMMARY-combined-size-fractions'!A:J,10,0)</f>
        <v>D1_S023_10L-mm_R01</v>
      </c>
      <c r="B41" s="18" t="s">
        <v>221</v>
      </c>
      <c r="C41" s="151" t="s">
        <v>1645</v>
      </c>
      <c r="D41" s="151" t="s">
        <v>1646</v>
      </c>
      <c r="E41" s="151"/>
      <c r="F41" s="151" t="s">
        <v>1648</v>
      </c>
      <c r="G41" s="151" t="s">
        <v>1958</v>
      </c>
      <c r="H41" s="151" t="s">
        <v>2681</v>
      </c>
      <c r="I41" s="151"/>
      <c r="J41" s="151" t="s">
        <v>2200</v>
      </c>
      <c r="K41" s="151" t="s">
        <v>2467</v>
      </c>
      <c r="N41" s="10"/>
      <c r="O41" s="530"/>
      <c r="P41" s="530"/>
    </row>
    <row r="42" ht="15.75" customHeight="1">
      <c r="A42" s="489" t="str">
        <f>VLOOKUP(B42,'SUMMARY-combined-size-fractions'!A:J,10,0)</f>
        <v>D1_S023_10L-mm_R02</v>
      </c>
      <c r="B42" s="18" t="s">
        <v>230</v>
      </c>
      <c r="C42" s="151" t="s">
        <v>1652</v>
      </c>
      <c r="D42" s="151" t="s">
        <v>1653</v>
      </c>
      <c r="E42" s="534"/>
      <c r="F42" s="151" t="s">
        <v>1655</v>
      </c>
      <c r="G42" s="151" t="s">
        <v>1963</v>
      </c>
      <c r="H42" s="151" t="s">
        <v>2685</v>
      </c>
      <c r="I42" s="151"/>
      <c r="J42" s="151" t="s">
        <v>2205</v>
      </c>
      <c r="K42" s="151" t="s">
        <v>2471</v>
      </c>
      <c r="N42" s="10"/>
      <c r="O42" s="530"/>
      <c r="P42" s="530"/>
    </row>
    <row r="43" ht="15.75" customHeight="1">
      <c r="A43" s="489" t="str">
        <f>VLOOKUP(B43,'SUMMARY-combined-size-fractions'!A:J,10,0)</f>
        <v>D1_S023_10L-mm_R03</v>
      </c>
      <c r="B43" s="18" t="s">
        <v>236</v>
      </c>
      <c r="C43" s="151" t="s">
        <v>1659</v>
      </c>
      <c r="D43" s="151" t="s">
        <v>1660</v>
      </c>
      <c r="E43" s="151"/>
      <c r="F43" s="151" t="s">
        <v>1662</v>
      </c>
      <c r="G43" s="151" t="s">
        <v>1968</v>
      </c>
      <c r="H43" s="151" t="s">
        <v>2689</v>
      </c>
      <c r="I43" s="151"/>
      <c r="J43" s="151" t="s">
        <v>2210</v>
      </c>
      <c r="K43" s="151" t="s">
        <v>2475</v>
      </c>
      <c r="N43" s="10"/>
      <c r="O43" s="530"/>
      <c r="P43" s="530"/>
    </row>
    <row r="44" ht="15.75" customHeight="1">
      <c r="A44" s="489" t="str">
        <f>VLOOKUP(B44,'SUMMARY-combined-size-fractions'!A:J,10,0)</f>
        <v>D1_S023_60L-mmm_R01</v>
      </c>
      <c r="B44" s="18" t="s">
        <v>323</v>
      </c>
      <c r="C44" s="151" t="s">
        <v>1674</v>
      </c>
      <c r="D44" s="151" t="s">
        <v>1675</v>
      </c>
      <c r="E44" s="534"/>
      <c r="F44" s="151" t="s">
        <v>1677</v>
      </c>
      <c r="G44" s="151" t="s">
        <v>1978</v>
      </c>
      <c r="H44" s="151" t="s">
        <v>2697</v>
      </c>
      <c r="I44" s="151"/>
      <c r="J44" s="151" t="s">
        <v>2220</v>
      </c>
      <c r="K44" s="151" t="s">
        <v>2483</v>
      </c>
      <c r="N44" s="10"/>
      <c r="O44" s="530"/>
      <c r="P44" s="530"/>
    </row>
    <row r="45" ht="15.75" customHeight="1">
      <c r="A45" s="489" t="str">
        <f>VLOOKUP(B45,'SUMMARY-combined-size-fractions'!A:J,10,0)</f>
        <v>D1_S023_100L-mmm_R02</v>
      </c>
      <c r="B45" s="18" t="s">
        <v>329</v>
      </c>
      <c r="C45" s="151" t="s">
        <v>1624</v>
      </c>
      <c r="D45" s="151" t="s">
        <v>1625</v>
      </c>
      <c r="E45" s="151"/>
      <c r="F45" s="151" t="s">
        <v>1627</v>
      </c>
      <c r="G45" s="151" t="s">
        <v>1943</v>
      </c>
      <c r="H45" s="151" t="s">
        <v>2669</v>
      </c>
      <c r="I45" s="151"/>
      <c r="J45" s="151" t="s">
        <v>2185</v>
      </c>
      <c r="K45" s="151" t="s">
        <v>2455</v>
      </c>
      <c r="N45" s="10"/>
      <c r="O45" s="530"/>
      <c r="P45" s="530"/>
    </row>
    <row r="46" ht="15.75" customHeight="1">
      <c r="A46" s="489" t="str">
        <f>VLOOKUP(B46,'SUMMARY-combined-size-fractions'!A:J,10,0)</f>
        <v>D1_S023_60L-mmm_R03</v>
      </c>
      <c r="B46" s="18" t="s">
        <v>335</v>
      </c>
      <c r="C46" s="151" t="s">
        <v>1681</v>
      </c>
      <c r="D46" s="151" t="s">
        <v>1682</v>
      </c>
      <c r="E46" s="151"/>
      <c r="F46" s="151" t="s">
        <v>1684</v>
      </c>
      <c r="G46" s="151" t="s">
        <v>1983</v>
      </c>
      <c r="H46" s="151" t="s">
        <v>2701</v>
      </c>
      <c r="I46" s="151"/>
      <c r="J46" s="151" t="s">
        <v>2225</v>
      </c>
      <c r="K46" s="151" t="s">
        <v>2487</v>
      </c>
      <c r="N46" s="10"/>
      <c r="O46" s="530"/>
      <c r="P46" s="530"/>
    </row>
    <row r="47" ht="15.75" customHeight="1">
      <c r="A47" s="489" t="str">
        <f>VLOOKUP(B47,'SUMMARY-combined-size-fractions'!A:J,10,0)</f>
        <v>D1_S023_100L-mmfm_R01</v>
      </c>
      <c r="B47" s="18" t="s">
        <v>394</v>
      </c>
      <c r="C47" s="535" t="s">
        <v>1617</v>
      </c>
      <c r="D47" s="535" t="s">
        <v>1618</v>
      </c>
      <c r="E47" s="535"/>
      <c r="F47" s="151" t="s">
        <v>1620</v>
      </c>
      <c r="G47" s="535" t="s">
        <v>1938</v>
      </c>
      <c r="H47" s="535" t="s">
        <v>2665</v>
      </c>
      <c r="I47" s="535"/>
      <c r="J47" s="535" t="s">
        <v>2180</v>
      </c>
      <c r="K47" s="535" t="s">
        <v>2451</v>
      </c>
      <c r="N47" s="10"/>
      <c r="O47" s="530"/>
      <c r="P47" s="530"/>
    </row>
    <row r="48" ht="15.75" customHeight="1">
      <c r="A48" s="489" t="str">
        <f>VLOOKUP(B48,'SUMMARY-combined-size-fractions'!A:J,10,0)</f>
        <v>D1_S023_100L-mmfm_R02</v>
      </c>
      <c r="B48" s="18" t="s">
        <v>400</v>
      </c>
      <c r="C48" s="151" t="s">
        <v>1631</v>
      </c>
      <c r="D48" s="151" t="s">
        <v>1632</v>
      </c>
      <c r="E48" s="151"/>
      <c r="F48" s="151" t="s">
        <v>1634</v>
      </c>
      <c r="G48" s="151" t="s">
        <v>1948</v>
      </c>
      <c r="H48" s="151" t="s">
        <v>2673</v>
      </c>
      <c r="I48" s="151"/>
      <c r="J48" s="151" t="s">
        <v>2190</v>
      </c>
      <c r="K48" s="151" t="s">
        <v>2459</v>
      </c>
      <c r="N48" s="10"/>
      <c r="O48" s="530"/>
      <c r="P48" s="530"/>
    </row>
    <row r="49" ht="15.75" customHeight="1">
      <c r="A49" s="489" t="str">
        <f>VLOOKUP(B49,'SUMMARY-combined-size-fractions'!A:J,10,0)</f>
        <v>D1_S023_100L-mmfm_R03</v>
      </c>
      <c r="B49" s="18" t="s">
        <v>405</v>
      </c>
      <c r="C49" s="151" t="s">
        <v>1638</v>
      </c>
      <c r="D49" s="151" t="s">
        <v>1639</v>
      </c>
      <c r="E49" s="151"/>
      <c r="F49" s="151" t="s">
        <v>1641</v>
      </c>
      <c r="G49" s="151" t="s">
        <v>1953</v>
      </c>
      <c r="H49" s="151" t="s">
        <v>2677</v>
      </c>
      <c r="I49" s="151"/>
      <c r="J49" s="151" t="s">
        <v>2195</v>
      </c>
      <c r="K49" s="151" t="s">
        <v>2463</v>
      </c>
      <c r="N49" s="10"/>
      <c r="O49" s="530"/>
      <c r="P49" s="530"/>
    </row>
    <row r="50" ht="15.75" customHeight="1">
      <c r="A50" s="493" t="str">
        <f>VLOOKUP(B50,'SUMMARY-combined-size-fractions'!A:J,10,0)</f>
        <v>D1_S023_496L-mmfm_R00</v>
      </c>
      <c r="B50" s="21" t="s">
        <v>391</v>
      </c>
      <c r="C50" s="183" t="s">
        <v>1666</v>
      </c>
      <c r="D50" s="183" t="s">
        <v>1667</v>
      </c>
      <c r="E50" s="183"/>
      <c r="F50" s="183" t="s">
        <v>1669</v>
      </c>
      <c r="G50" s="183" t="s">
        <v>1973</v>
      </c>
      <c r="H50" s="183" t="s">
        <v>2693</v>
      </c>
      <c r="I50" s="183"/>
      <c r="J50" s="183" t="s">
        <v>2215</v>
      </c>
      <c r="K50" s="183" t="s">
        <v>2479</v>
      </c>
      <c r="N50" s="11"/>
      <c r="O50" s="530"/>
      <c r="P50" s="530"/>
    </row>
    <row r="51" ht="15.75" customHeight="1">
      <c r="A51" s="493" t="str">
        <f>VLOOKUP(B51,'SUMMARY-combined-size-fractions'!A:J,10,0)</f>
        <v>D1_S023_716L-mmfm_R00</v>
      </c>
      <c r="B51" s="21" t="s">
        <v>291</v>
      </c>
      <c r="C51" s="183" t="s">
        <v>1688</v>
      </c>
      <c r="D51" s="183" t="s">
        <v>1689</v>
      </c>
      <c r="E51" s="183"/>
      <c r="F51" s="183" t="s">
        <v>1692</v>
      </c>
      <c r="G51" s="183" t="s">
        <v>1989</v>
      </c>
      <c r="H51" s="183" t="s">
        <v>2705</v>
      </c>
      <c r="I51" s="183"/>
      <c r="J51" s="183"/>
      <c r="K51" s="183"/>
      <c r="N51" s="11"/>
      <c r="O51" s="530"/>
      <c r="P51" s="530"/>
    </row>
    <row r="52" ht="15.75" customHeight="1">
      <c r="A52" s="489" t="str">
        <f>VLOOKUP(B52,'SUMMARY-combined-size-fractions'!A:J,10,0)</f>
        <v>D2_S023_100L-mmfm_R11</v>
      </c>
      <c r="B52" s="18" t="s">
        <v>618</v>
      </c>
      <c r="C52" s="151" t="s">
        <v>1845</v>
      </c>
      <c r="D52" s="151" t="s">
        <v>1846</v>
      </c>
      <c r="E52" s="151"/>
      <c r="F52" s="151" t="s">
        <v>1848</v>
      </c>
      <c r="G52" s="151" t="s">
        <v>2100</v>
      </c>
      <c r="H52" s="151" t="s">
        <v>2809</v>
      </c>
      <c r="I52" s="151"/>
      <c r="J52" s="151" t="s">
        <v>2347</v>
      </c>
      <c r="K52" s="151" t="s">
        <v>2583</v>
      </c>
      <c r="N52" s="10"/>
      <c r="O52" s="530"/>
      <c r="P52" s="530"/>
    </row>
    <row r="53" ht="15.75" customHeight="1">
      <c r="A53" s="493" t="str">
        <f>VLOOKUP(B53,'SUMMARY-combined-size-fractions'!A:J,10,0)</f>
        <v>D2_S023_1000L-mmfm_R00</v>
      </c>
      <c r="B53" s="21" t="s">
        <v>543</v>
      </c>
      <c r="C53" s="183" t="s">
        <v>1837</v>
      </c>
      <c r="D53" s="183" t="s">
        <v>1838</v>
      </c>
      <c r="E53" s="183"/>
      <c r="F53" s="183" t="s">
        <v>1840</v>
      </c>
      <c r="G53" s="183" t="s">
        <v>2095</v>
      </c>
      <c r="H53" s="183" t="s">
        <v>2805</v>
      </c>
      <c r="I53" s="183"/>
      <c r="J53" s="183" t="s">
        <v>2342</v>
      </c>
      <c r="K53" s="183" t="s">
        <v>2579</v>
      </c>
      <c r="N53" s="11"/>
      <c r="O53" s="530"/>
      <c r="P53" s="530"/>
    </row>
    <row r="54" ht="15.75" customHeight="1">
      <c r="A54" s="536" t="str">
        <f>VLOOKUP(B54,'SUMMARY-combined-size-fractions'!A:J,10,0)</f>
        <v>D1_S&gt;3_10L-mm_R01</v>
      </c>
      <c r="B54" s="355" t="s">
        <v>243</v>
      </c>
      <c r="C54" s="537" t="s">
        <v>1787</v>
      </c>
      <c r="D54" s="537" t="s">
        <v>1788</v>
      </c>
      <c r="E54" s="537"/>
      <c r="F54" s="537" t="s">
        <v>1790</v>
      </c>
      <c r="G54" s="537" t="s">
        <v>2060</v>
      </c>
      <c r="H54" s="537" t="s">
        <v>2776</v>
      </c>
      <c r="I54" s="537"/>
      <c r="J54" s="537" t="s">
        <v>2312</v>
      </c>
      <c r="K54" s="537" t="s">
        <v>2555</v>
      </c>
      <c r="N54" s="10"/>
      <c r="O54" s="530"/>
      <c r="P54" s="530"/>
    </row>
    <row r="55" ht="15.75" customHeight="1">
      <c r="A55" s="536" t="str">
        <f>VLOOKUP(B55,'SUMMARY-combined-size-fractions'!A:J,10,0)</f>
        <v>D1_S&gt;3_10L-mm_R02</v>
      </c>
      <c r="B55" s="355" t="s">
        <v>251</v>
      </c>
      <c r="C55" s="537" t="s">
        <v>1795</v>
      </c>
      <c r="D55" s="537" t="s">
        <v>1796</v>
      </c>
      <c r="E55" s="537"/>
      <c r="F55" s="537" t="s">
        <v>1798</v>
      </c>
      <c r="G55" s="537" t="s">
        <v>2065</v>
      </c>
      <c r="H55" s="537" t="s">
        <v>2780</v>
      </c>
      <c r="I55" s="537"/>
      <c r="J55" s="537" t="s">
        <v>2317</v>
      </c>
      <c r="K55" s="537" t="s">
        <v>2559</v>
      </c>
      <c r="N55" s="10"/>
      <c r="O55" s="530"/>
      <c r="P55" s="530"/>
    </row>
    <row r="56" ht="15.75" customHeight="1">
      <c r="A56" s="536" t="str">
        <f>VLOOKUP(B56,'SUMMARY-combined-size-fractions'!A:J,10,0)</f>
        <v>D1_S&gt;3_10L-mm_R03</v>
      </c>
      <c r="B56" s="355" t="s">
        <v>256</v>
      </c>
      <c r="C56" s="537" t="s">
        <v>1802</v>
      </c>
      <c r="D56" s="537" t="s">
        <v>1803</v>
      </c>
      <c r="E56" s="538"/>
      <c r="F56" s="537" t="s">
        <v>1805</v>
      </c>
      <c r="G56" s="537" t="s">
        <v>2070</v>
      </c>
      <c r="H56" s="537" t="s">
        <v>2784</v>
      </c>
      <c r="I56" s="537"/>
      <c r="J56" s="537" t="s">
        <v>2322</v>
      </c>
      <c r="K56" s="537" t="s">
        <v>2563</v>
      </c>
      <c r="N56" s="10"/>
      <c r="O56" s="530"/>
      <c r="P56" s="530"/>
    </row>
    <row r="57" ht="15.75" customHeight="1">
      <c r="A57" s="513" t="str">
        <f>VLOOKUP(B57,'SUMMARY-combined-size-fractions'!A:J,10,0)</f>
        <v>D1_S320_60L-mmm_R01</v>
      </c>
      <c r="B57" s="22" t="s">
        <v>341</v>
      </c>
      <c r="C57" s="158" t="s">
        <v>1816</v>
      </c>
      <c r="D57" s="158" t="s">
        <v>1817</v>
      </c>
      <c r="E57" s="158"/>
      <c r="F57" s="158" t="s">
        <v>1819</v>
      </c>
      <c r="G57" s="158" t="s">
        <v>2080</v>
      </c>
      <c r="H57" s="158" t="s">
        <v>2792</v>
      </c>
      <c r="I57" s="158"/>
      <c r="J57" s="158" t="s">
        <v>2332</v>
      </c>
      <c r="K57" s="158" t="s">
        <v>2571</v>
      </c>
      <c r="N57" s="10"/>
      <c r="O57" s="530"/>
      <c r="P57" s="530"/>
    </row>
    <row r="58" ht="15.75" customHeight="1">
      <c r="A58" s="513" t="str">
        <f>VLOOKUP(B58,'SUMMARY-combined-size-fractions'!A:J,10,0)</f>
        <v>D1_S320_100L-mmm_R02</v>
      </c>
      <c r="B58" s="22" t="s">
        <v>346</v>
      </c>
      <c r="C58" s="158" t="s">
        <v>1766</v>
      </c>
      <c r="D58" s="158" t="s">
        <v>1767</v>
      </c>
      <c r="E58" s="158"/>
      <c r="F58" s="158" t="s">
        <v>1769</v>
      </c>
      <c r="G58" s="158" t="s">
        <v>2045</v>
      </c>
      <c r="H58" s="158" t="s">
        <v>2765</v>
      </c>
      <c r="I58" s="158"/>
      <c r="J58" s="158" t="s">
        <v>2297</v>
      </c>
      <c r="K58" s="158" t="s">
        <v>2543</v>
      </c>
      <c r="N58" s="10"/>
      <c r="O58" s="530"/>
      <c r="P58" s="530"/>
    </row>
    <row r="59" ht="15.75" customHeight="1">
      <c r="A59" s="513" t="str">
        <f>VLOOKUP(B59,'SUMMARY-combined-size-fractions'!A:J,10,0)</f>
        <v>D1_S320_60L-mmm_R03</v>
      </c>
      <c r="B59" s="22" t="s">
        <v>351</v>
      </c>
      <c r="C59" s="158" t="s">
        <v>1823</v>
      </c>
      <c r="D59" s="158" t="s">
        <v>1824</v>
      </c>
      <c r="E59" s="158"/>
      <c r="F59" s="158" t="s">
        <v>1826</v>
      </c>
      <c r="G59" s="158" t="s">
        <v>2085</v>
      </c>
      <c r="H59" s="158" t="s">
        <v>2796</v>
      </c>
      <c r="I59" s="158"/>
      <c r="J59" s="158" t="s">
        <v>2337</v>
      </c>
      <c r="K59" s="158" t="s">
        <v>2575</v>
      </c>
      <c r="N59" s="10"/>
      <c r="O59" s="530"/>
      <c r="P59" s="530"/>
    </row>
    <row r="60" ht="15.75" customHeight="1">
      <c r="A60" s="513" t="str">
        <f>VLOOKUP(B60,'SUMMARY-combined-size-fractions'!A:J,10,0)</f>
        <v>D1_S320_100L-mmfm_R01</v>
      </c>
      <c r="B60" s="22" t="s">
        <v>426</v>
      </c>
      <c r="C60" s="158" t="s">
        <v>1759</v>
      </c>
      <c r="D60" s="158" t="s">
        <v>1760</v>
      </c>
      <c r="E60" s="158"/>
      <c r="F60" s="158" t="s">
        <v>1762</v>
      </c>
      <c r="G60" s="158" t="s">
        <v>2040</v>
      </c>
      <c r="H60" s="158" t="s">
        <v>2761</v>
      </c>
      <c r="I60" s="158"/>
      <c r="J60" s="158" t="s">
        <v>2292</v>
      </c>
      <c r="K60" s="158" t="s">
        <v>2539</v>
      </c>
      <c r="N60" s="10"/>
      <c r="O60" s="530"/>
      <c r="P60" s="530"/>
    </row>
    <row r="61" ht="15.75" customHeight="1">
      <c r="A61" s="513" t="str">
        <f>VLOOKUP(B61,'SUMMARY-combined-size-fractions'!A:J,10,0)</f>
        <v>D1_S320_100L-mmfm_R02</v>
      </c>
      <c r="B61" s="22" t="s">
        <v>440</v>
      </c>
      <c r="C61" s="158" t="s">
        <v>1773</v>
      </c>
      <c r="D61" s="158" t="s">
        <v>1774</v>
      </c>
      <c r="E61" s="158"/>
      <c r="F61" s="158" t="s">
        <v>1776</v>
      </c>
      <c r="G61" s="158" t="s">
        <v>2050</v>
      </c>
      <c r="H61" s="158" t="s">
        <v>2769</v>
      </c>
      <c r="I61" s="158"/>
      <c r="J61" s="158" t="s">
        <v>2302</v>
      </c>
      <c r="K61" s="158" t="s">
        <v>2547</v>
      </c>
      <c r="N61" s="10"/>
      <c r="O61" s="530"/>
      <c r="P61" s="530"/>
    </row>
    <row r="62" ht="15.75" customHeight="1">
      <c r="A62" s="513" t="str">
        <f>VLOOKUP(B62,'SUMMARY-combined-size-fractions'!A:J,10,0)</f>
        <v>D1_S320_100L-mmfm_R03</v>
      </c>
      <c r="B62" s="22" t="s">
        <v>445</v>
      </c>
      <c r="C62" s="158" t="s">
        <v>1780</v>
      </c>
      <c r="D62" s="158" t="s">
        <v>1781</v>
      </c>
      <c r="E62" s="158"/>
      <c r="F62" s="158" t="s">
        <v>1783</v>
      </c>
      <c r="G62" s="158" t="s">
        <v>2055</v>
      </c>
      <c r="H62" s="158" t="s">
        <v>2773</v>
      </c>
      <c r="I62" s="158"/>
      <c r="J62" s="158" t="s">
        <v>2307</v>
      </c>
      <c r="K62" s="158" t="s">
        <v>2551</v>
      </c>
      <c r="N62" s="10"/>
      <c r="O62" s="530"/>
      <c r="P62" s="530"/>
    </row>
    <row r="63" ht="15.75" customHeight="1">
      <c r="A63" s="515" t="str">
        <f>VLOOKUP(B63,'SUMMARY-combined-size-fractions'!A:J,10,0)</f>
        <v>D1_S320_496L-mmfm_R00</v>
      </c>
      <c r="B63" s="34" t="s">
        <v>422</v>
      </c>
      <c r="C63" s="188" t="s">
        <v>1809</v>
      </c>
      <c r="D63" s="188" t="s">
        <v>1810</v>
      </c>
      <c r="E63" s="188"/>
      <c r="F63" s="188" t="s">
        <v>1812</v>
      </c>
      <c r="G63" s="188" t="s">
        <v>2075</v>
      </c>
      <c r="H63" s="188" t="s">
        <v>2788</v>
      </c>
      <c r="I63" s="188"/>
      <c r="J63" s="188" t="s">
        <v>2327</v>
      </c>
      <c r="K63" s="188" t="s">
        <v>2567</v>
      </c>
      <c r="N63" s="11"/>
      <c r="O63" s="530"/>
      <c r="P63" s="530"/>
    </row>
    <row r="64" ht="15.75" customHeight="1">
      <c r="A64" s="515" t="str">
        <f>VLOOKUP(B64,'SUMMARY-combined-size-fractions'!A:J,10,0)</f>
        <v>D1_S320_716L-mmfm_R00</v>
      </c>
      <c r="B64" s="34" t="s">
        <v>297</v>
      </c>
      <c r="C64" s="188" t="s">
        <v>1830</v>
      </c>
      <c r="D64" s="188" t="s">
        <v>1831</v>
      </c>
      <c r="E64" s="188"/>
      <c r="F64" s="188" t="s">
        <v>1833</v>
      </c>
      <c r="G64" s="188" t="s">
        <v>2090</v>
      </c>
      <c r="H64" s="188" t="s">
        <v>2800</v>
      </c>
      <c r="I64" s="188"/>
      <c r="J64" s="188"/>
      <c r="K64" s="188"/>
      <c r="N64" s="11"/>
      <c r="O64" s="530"/>
      <c r="P64" s="530"/>
    </row>
    <row r="65" ht="15.75" customHeight="1">
      <c r="A65" s="513" t="str">
        <f>VLOOKUP(B65,'SUMMARY-combined-size-fractions'!A:J,10,0)</f>
        <v>D2_S320_100L-mmfm_R11</v>
      </c>
      <c r="B65" s="22" t="s">
        <v>689</v>
      </c>
      <c r="C65" s="158" t="s">
        <v>1873</v>
      </c>
      <c r="D65" s="158" t="s">
        <v>1874</v>
      </c>
      <c r="E65" s="158"/>
      <c r="F65" s="158" t="s">
        <v>1876</v>
      </c>
      <c r="G65" s="158" t="s">
        <v>2120</v>
      </c>
      <c r="H65" s="158" t="s">
        <v>2829</v>
      </c>
      <c r="I65" s="158"/>
      <c r="J65" s="158" t="s">
        <v>2372</v>
      </c>
      <c r="K65" s="158" t="s">
        <v>2603</v>
      </c>
      <c r="N65" s="10"/>
      <c r="O65" s="530"/>
      <c r="P65" s="530"/>
    </row>
    <row r="66" ht="15.75" customHeight="1">
      <c r="A66" s="515" t="str">
        <f>VLOOKUP(B66,'SUMMARY-combined-size-fractions'!A:J,10,0)</f>
        <v>D2_S320_1000L-mmfm_R00</v>
      </c>
      <c r="B66" s="34" t="s">
        <v>634</v>
      </c>
      <c r="C66" s="188" t="s">
        <v>1866</v>
      </c>
      <c r="D66" s="188" t="s">
        <v>1867</v>
      </c>
      <c r="E66" s="188"/>
      <c r="F66" s="188" t="s">
        <v>1869</v>
      </c>
      <c r="G66" s="188" t="s">
        <v>2115</v>
      </c>
      <c r="H66" s="188" t="s">
        <v>2825</v>
      </c>
      <c r="I66" s="188"/>
      <c r="J66" s="188" t="s">
        <v>2367</v>
      </c>
      <c r="K66" s="188" t="s">
        <v>2599</v>
      </c>
      <c r="N66" s="11"/>
      <c r="O66" s="530"/>
      <c r="P66" s="530"/>
    </row>
    <row r="67" ht="15.75" customHeight="1">
      <c r="A67" s="518" t="str">
        <f>VLOOKUP(B67,'SUMMARY-combined-size-fractions'!A:J,10,0)</f>
        <v>D1_S20_60L-mmm_R01</v>
      </c>
      <c r="B67" s="30" t="s">
        <v>303</v>
      </c>
      <c r="C67" s="192" t="s">
        <v>1724</v>
      </c>
      <c r="D67" s="192" t="s">
        <v>1725</v>
      </c>
      <c r="E67" s="192"/>
      <c r="F67" s="192" t="s">
        <v>1727</v>
      </c>
      <c r="G67" s="192" t="s">
        <v>2015</v>
      </c>
      <c r="H67" s="192" t="s">
        <v>2728</v>
      </c>
      <c r="I67" s="192"/>
      <c r="J67" s="192" t="s">
        <v>2256</v>
      </c>
      <c r="K67" s="192" t="s">
        <v>2511</v>
      </c>
      <c r="N67" s="10"/>
      <c r="O67" s="530"/>
      <c r="P67" s="530"/>
    </row>
    <row r="68" ht="15.75" customHeight="1">
      <c r="A68" s="518" t="str">
        <f>VLOOKUP(B68,'SUMMARY-combined-size-fractions'!A:J,10,0)</f>
        <v>D1_S20_100L-mmm_R02</v>
      </c>
      <c r="B68" s="30" t="s">
        <v>311</v>
      </c>
      <c r="C68" s="192" t="s">
        <v>1703</v>
      </c>
      <c r="D68" s="192" t="s">
        <v>1704</v>
      </c>
      <c r="E68" s="192"/>
      <c r="F68" s="192" t="s">
        <v>1706</v>
      </c>
      <c r="G68" s="192" t="s">
        <v>2000</v>
      </c>
      <c r="H68" s="192" t="s">
        <v>2713</v>
      </c>
      <c r="I68" s="192"/>
      <c r="J68" s="192" t="s">
        <v>2235</v>
      </c>
      <c r="K68" s="192" t="s">
        <v>2495</v>
      </c>
      <c r="N68" s="10"/>
      <c r="O68" s="530"/>
      <c r="P68" s="530"/>
    </row>
    <row r="69" ht="15.75" customHeight="1">
      <c r="A69" s="518" t="str">
        <f>VLOOKUP(B69,'SUMMARY-combined-size-fractions'!A:J,10,0)</f>
        <v>D1_S20_60L-mmm_R03</v>
      </c>
      <c r="B69" s="30" t="s">
        <v>317</v>
      </c>
      <c r="C69" s="192" t="s">
        <v>1746</v>
      </c>
      <c r="D69" s="192" t="s">
        <v>1747</v>
      </c>
      <c r="E69" s="539"/>
      <c r="F69" s="192" t="s">
        <v>1749</v>
      </c>
      <c r="G69" s="192" t="s">
        <v>2030</v>
      </c>
      <c r="H69" s="192" t="s">
        <v>2752</v>
      </c>
      <c r="I69" s="192"/>
      <c r="J69" s="192" t="s">
        <v>2287</v>
      </c>
      <c r="K69" s="192" t="s">
        <v>2535</v>
      </c>
      <c r="N69" s="10"/>
      <c r="O69" s="530"/>
      <c r="P69" s="530"/>
    </row>
    <row r="70" ht="15.75" customHeight="1">
      <c r="A70" s="518" t="str">
        <f>VLOOKUP(B70,'SUMMARY-combined-size-fractions'!A:J,10,0)</f>
        <v>D1_S20_100L-mmfm_R01</v>
      </c>
      <c r="B70" s="30" t="s">
        <v>361</v>
      </c>
      <c r="C70" s="192" t="s">
        <v>1696</v>
      </c>
      <c r="D70" s="192" t="s">
        <v>1697</v>
      </c>
      <c r="E70" s="539"/>
      <c r="F70" s="192" t="s">
        <v>1699</v>
      </c>
      <c r="G70" s="192" t="s">
        <v>1995</v>
      </c>
      <c r="H70" s="192" t="s">
        <v>2710</v>
      </c>
      <c r="I70" s="192"/>
      <c r="J70" s="192" t="s">
        <v>2230</v>
      </c>
      <c r="K70" s="192" t="s">
        <v>2491</v>
      </c>
      <c r="N70" s="10"/>
      <c r="O70" s="530"/>
      <c r="P70" s="530"/>
    </row>
    <row r="71" ht="15.75" customHeight="1">
      <c r="A71" s="518" t="str">
        <f>VLOOKUP(B71,'SUMMARY-combined-size-fractions'!A:J,10,0)</f>
        <v>D1_S20_100L-mmfm_R02</v>
      </c>
      <c r="B71" s="30" t="s">
        <v>367</v>
      </c>
      <c r="C71" s="192" t="s">
        <v>1710</v>
      </c>
      <c r="D71" s="192" t="s">
        <v>1711</v>
      </c>
      <c r="E71" s="192"/>
      <c r="F71" s="192" t="s">
        <v>1713</v>
      </c>
      <c r="G71" s="192" t="s">
        <v>2005</v>
      </c>
      <c r="H71" s="192" t="s">
        <v>2717</v>
      </c>
      <c r="I71" s="192"/>
      <c r="J71" s="192" t="s">
        <v>2240</v>
      </c>
      <c r="K71" s="192" t="s">
        <v>2499</v>
      </c>
      <c r="N71" s="10"/>
      <c r="O71" s="530"/>
      <c r="P71" s="530"/>
    </row>
    <row r="72" ht="15.75" customHeight="1">
      <c r="A72" s="518" t="str">
        <f>VLOOKUP(B72,'SUMMARY-combined-size-fractions'!A:J,10,0)</f>
        <v>D1_S20_100L-mmfm_R03</v>
      </c>
      <c r="B72" s="30" t="s">
        <v>373</v>
      </c>
      <c r="C72" s="192" t="s">
        <v>1717</v>
      </c>
      <c r="D72" s="192" t="s">
        <v>1718</v>
      </c>
      <c r="E72" s="192"/>
      <c r="F72" s="192" t="s">
        <v>1720</v>
      </c>
      <c r="G72" s="192" t="s">
        <v>2010</v>
      </c>
      <c r="H72" s="192" t="s">
        <v>2720</v>
      </c>
      <c r="I72" s="192"/>
      <c r="J72" s="192" t="s">
        <v>2245</v>
      </c>
      <c r="K72" s="192" t="s">
        <v>2503</v>
      </c>
      <c r="N72" s="10"/>
      <c r="O72" s="530"/>
      <c r="P72" s="530"/>
    </row>
    <row r="73" ht="15.75" customHeight="1">
      <c r="A73" s="523" t="str">
        <f>VLOOKUP(B73,'SUMMARY-combined-size-fractions'!A:J,10,0)</f>
        <v>D1_S20_496L-mmfm_R00</v>
      </c>
      <c r="B73" s="28" t="s">
        <v>356</v>
      </c>
      <c r="C73" s="177" t="s">
        <v>1739</v>
      </c>
      <c r="D73" s="177" t="s">
        <v>1740</v>
      </c>
      <c r="E73" s="177"/>
      <c r="F73" s="177" t="s">
        <v>1742</v>
      </c>
      <c r="G73" s="177" t="s">
        <v>2025</v>
      </c>
      <c r="H73" s="177" t="s">
        <v>2744</v>
      </c>
      <c r="I73" s="177"/>
      <c r="J73" s="177" t="s">
        <v>2277</v>
      </c>
      <c r="K73" s="177" t="s">
        <v>2527</v>
      </c>
      <c r="N73" s="11"/>
      <c r="O73" s="530"/>
      <c r="P73" s="530"/>
    </row>
    <row r="74" ht="15.75" customHeight="1">
      <c r="A74" s="523" t="str">
        <f>VLOOKUP(B74,'SUMMARY-combined-size-fractions'!A:J,10,0)</f>
        <v>D1_S20_776L-mmfm_R00</v>
      </c>
      <c r="B74" s="28" t="s">
        <v>285</v>
      </c>
      <c r="C74" s="177" t="s">
        <v>1753</v>
      </c>
      <c r="D74" s="177" t="s">
        <v>1754</v>
      </c>
      <c r="E74" s="177"/>
      <c r="F74" s="177" t="s">
        <v>1756</v>
      </c>
      <c r="G74" s="177" t="s">
        <v>2035</v>
      </c>
      <c r="H74" s="177" t="s">
        <v>2756</v>
      </c>
      <c r="I74" s="177"/>
      <c r="J74" s="177"/>
      <c r="K74" s="177"/>
      <c r="N74" s="11"/>
      <c r="O74" s="530"/>
      <c r="P74" s="530"/>
    </row>
    <row r="75" ht="15.75" customHeight="1">
      <c r="A75" s="518" t="str">
        <f>VLOOKUP(B75,'SUMMARY-combined-size-fractions'!A:J,10,0)</f>
        <v>D2_S20_100L-mmfm_R11</v>
      </c>
      <c r="B75" s="30" t="s">
        <v>531</v>
      </c>
      <c r="C75" s="192" t="s">
        <v>1859</v>
      </c>
      <c r="D75" s="192" t="s">
        <v>1860</v>
      </c>
      <c r="E75" s="192"/>
      <c r="F75" s="192" t="s">
        <v>1862</v>
      </c>
      <c r="G75" s="192" t="s">
        <v>2110</v>
      </c>
      <c r="H75" s="192" t="s">
        <v>2821</v>
      </c>
      <c r="I75" s="192"/>
      <c r="J75" s="192" t="s">
        <v>2362</v>
      </c>
      <c r="K75" s="192" t="s">
        <v>2595</v>
      </c>
      <c r="N75" s="10"/>
      <c r="O75" s="530"/>
      <c r="P75" s="530"/>
    </row>
    <row r="76" ht="15.75" customHeight="1">
      <c r="A76" s="523" t="str">
        <f>VLOOKUP(B76,'SUMMARY-combined-size-fractions'!A:J,10,0)</f>
        <v>D2_S20_1000L-mmfm_R00</v>
      </c>
      <c r="B76" s="28" t="s">
        <v>460</v>
      </c>
      <c r="C76" s="177" t="s">
        <v>1852</v>
      </c>
      <c r="D76" s="177" t="s">
        <v>1853</v>
      </c>
      <c r="E76" s="177"/>
      <c r="F76" s="177" t="s">
        <v>1855</v>
      </c>
      <c r="G76" s="177" t="s">
        <v>2105</v>
      </c>
      <c r="H76" s="177" t="s">
        <v>2813</v>
      </c>
      <c r="I76" s="177"/>
      <c r="J76" s="177" t="s">
        <v>2352</v>
      </c>
      <c r="K76" s="177" t="s">
        <v>2587</v>
      </c>
      <c r="N76" s="11"/>
      <c r="O76" s="530"/>
      <c r="P76" s="530"/>
    </row>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984027777777778" footer="0.0" header="0.0" left="0.747916666666667" right="0.747916666666667" top="0.984027777777778"/>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4.29"/>
    <col customWidth="1" min="2" max="7" width="6.57"/>
    <col customWidth="1" min="8" max="8" width="33.29"/>
    <col customWidth="1" min="9" max="14" width="6.57"/>
    <col customWidth="1" min="15" max="15" width="31.29"/>
    <col customWidth="1" min="16" max="26" width="6.57"/>
  </cols>
  <sheetData>
    <row r="1" ht="63.0" customHeight="1">
      <c r="A1" s="9" t="s">
        <v>6</v>
      </c>
      <c r="G1" s="10"/>
      <c r="H1" s="9" t="s">
        <v>7</v>
      </c>
      <c r="N1" s="10"/>
      <c r="O1" s="9" t="s">
        <v>8</v>
      </c>
      <c r="U1" s="10"/>
      <c r="V1" s="10"/>
      <c r="W1" s="10"/>
      <c r="X1" s="10"/>
      <c r="Y1" s="10"/>
      <c r="Z1" s="10"/>
    </row>
    <row r="2" ht="14.25" customHeight="1">
      <c r="A2" s="11"/>
      <c r="B2" s="11" t="s">
        <v>9</v>
      </c>
      <c r="C2" s="11" t="s">
        <v>9</v>
      </c>
      <c r="D2" s="11" t="s">
        <v>9</v>
      </c>
      <c r="E2" s="11" t="s">
        <v>9</v>
      </c>
      <c r="F2" s="11" t="s">
        <v>9</v>
      </c>
      <c r="G2" s="10"/>
      <c r="H2" s="11"/>
      <c r="I2" s="11" t="s">
        <v>9</v>
      </c>
      <c r="J2" s="11" t="s">
        <v>9</v>
      </c>
      <c r="K2" s="11" t="s">
        <v>9</v>
      </c>
      <c r="L2" s="11" t="s">
        <v>9</v>
      </c>
      <c r="M2" s="11" t="s">
        <v>9</v>
      </c>
      <c r="N2" s="10"/>
      <c r="O2" s="10"/>
      <c r="P2" s="11" t="s">
        <v>9</v>
      </c>
      <c r="Q2" s="11" t="s">
        <v>9</v>
      </c>
      <c r="R2" s="11" t="s">
        <v>9</v>
      </c>
      <c r="S2" s="11" t="s">
        <v>9</v>
      </c>
      <c r="T2" s="11" t="s">
        <v>9</v>
      </c>
      <c r="U2" s="10"/>
      <c r="V2" s="10"/>
      <c r="W2" s="10"/>
      <c r="X2" s="10"/>
      <c r="Y2" s="10"/>
      <c r="Z2" s="10"/>
    </row>
    <row r="3" ht="14.25" customHeight="1">
      <c r="A3" s="11" t="s">
        <v>10</v>
      </c>
      <c r="B3" s="10">
        <v>1.0</v>
      </c>
      <c r="C3" s="10">
        <v>16.0</v>
      </c>
      <c r="D3" s="10">
        <v>31.0</v>
      </c>
      <c r="E3" s="10">
        <v>46.0</v>
      </c>
      <c r="F3" s="10">
        <v>61.0</v>
      </c>
      <c r="G3" s="10"/>
      <c r="H3" s="11" t="s">
        <v>11</v>
      </c>
      <c r="I3" s="10">
        <v>1.0</v>
      </c>
      <c r="J3" s="10">
        <v>14.0</v>
      </c>
      <c r="K3" s="10">
        <v>27.0</v>
      </c>
      <c r="L3" s="10">
        <v>40.0</v>
      </c>
      <c r="M3" s="10">
        <v>53.0</v>
      </c>
      <c r="N3" s="10"/>
      <c r="O3" s="11" t="s">
        <v>12</v>
      </c>
      <c r="P3" s="10">
        <v>1.0</v>
      </c>
      <c r="Q3" s="10">
        <v>7.0</v>
      </c>
      <c r="R3" s="10">
        <v>13.0</v>
      </c>
      <c r="S3" s="10">
        <v>19.0</v>
      </c>
      <c r="T3" s="10">
        <v>25.0</v>
      </c>
      <c r="U3" s="10"/>
      <c r="V3" s="10"/>
      <c r="W3" s="10"/>
      <c r="X3" s="10"/>
      <c r="Y3" s="10"/>
      <c r="Z3" s="10"/>
    </row>
    <row r="4" ht="14.25" customHeight="1">
      <c r="A4" s="11" t="s">
        <v>13</v>
      </c>
      <c r="B4" s="10">
        <v>2.0</v>
      </c>
      <c r="C4" s="10">
        <v>17.0</v>
      </c>
      <c r="D4" s="10">
        <v>32.0</v>
      </c>
      <c r="E4" s="10">
        <v>47.0</v>
      </c>
      <c r="F4" s="10">
        <v>62.0</v>
      </c>
      <c r="G4" s="10"/>
      <c r="H4" s="11" t="s">
        <v>14</v>
      </c>
      <c r="I4" s="10">
        <v>2.0</v>
      </c>
      <c r="J4" s="10">
        <v>15.0</v>
      </c>
      <c r="K4" s="10">
        <v>28.0</v>
      </c>
      <c r="L4" s="10">
        <v>41.0</v>
      </c>
      <c r="M4" s="10">
        <v>54.0</v>
      </c>
      <c r="N4" s="10"/>
      <c r="O4" s="11" t="s">
        <v>15</v>
      </c>
      <c r="P4" s="10">
        <v>2.0</v>
      </c>
      <c r="Q4" s="10">
        <v>8.0</v>
      </c>
      <c r="R4" s="10">
        <v>14.0</v>
      </c>
      <c r="S4" s="10">
        <v>20.0</v>
      </c>
      <c r="T4" s="10">
        <v>26.0</v>
      </c>
      <c r="U4" s="10"/>
      <c r="V4" s="10"/>
      <c r="W4" s="10"/>
      <c r="X4" s="10"/>
      <c r="Y4" s="10"/>
      <c r="Z4" s="10"/>
    </row>
    <row r="5" ht="14.25" customHeight="1">
      <c r="A5" s="11" t="s">
        <v>16</v>
      </c>
      <c r="B5" s="10">
        <v>3.0</v>
      </c>
      <c r="C5" s="10">
        <v>18.0</v>
      </c>
      <c r="D5" s="10">
        <v>33.0</v>
      </c>
      <c r="E5" s="10">
        <v>48.0</v>
      </c>
      <c r="F5" s="10">
        <v>63.0</v>
      </c>
      <c r="G5" s="10"/>
      <c r="H5" s="11" t="s">
        <v>17</v>
      </c>
      <c r="I5" s="10">
        <v>3.0</v>
      </c>
      <c r="J5" s="10">
        <v>16.0</v>
      </c>
      <c r="K5" s="10">
        <v>29.0</v>
      </c>
      <c r="L5" s="10">
        <v>42.0</v>
      </c>
      <c r="M5" s="10">
        <v>55.0</v>
      </c>
      <c r="N5" s="10"/>
      <c r="O5" s="11" t="s">
        <v>18</v>
      </c>
      <c r="P5" s="10">
        <v>3.0</v>
      </c>
      <c r="Q5" s="10">
        <v>9.0</v>
      </c>
      <c r="R5" s="10">
        <v>15.0</v>
      </c>
      <c r="S5" s="10">
        <v>21.0</v>
      </c>
      <c r="T5" s="10">
        <v>27.0</v>
      </c>
      <c r="U5" s="10"/>
      <c r="V5" s="10"/>
      <c r="W5" s="10"/>
      <c r="X5" s="10"/>
      <c r="Y5" s="10"/>
      <c r="Z5" s="10"/>
    </row>
    <row r="6" ht="14.25" customHeight="1">
      <c r="A6" s="11" t="s">
        <v>19</v>
      </c>
      <c r="B6" s="10">
        <v>4.0</v>
      </c>
      <c r="C6" s="10">
        <v>19.0</v>
      </c>
      <c r="D6" s="10">
        <v>34.0</v>
      </c>
      <c r="E6" s="10">
        <v>49.0</v>
      </c>
      <c r="F6" s="10">
        <v>64.0</v>
      </c>
      <c r="G6" s="10"/>
      <c r="H6" s="11" t="s">
        <v>20</v>
      </c>
      <c r="I6" s="10">
        <v>4.0</v>
      </c>
      <c r="J6" s="10">
        <v>17.0</v>
      </c>
      <c r="K6" s="10">
        <v>30.0</v>
      </c>
      <c r="L6" s="10">
        <v>43.0</v>
      </c>
      <c r="M6" s="10">
        <v>56.0</v>
      </c>
      <c r="N6" s="10"/>
      <c r="O6" s="11" t="s">
        <v>21</v>
      </c>
      <c r="P6" s="10">
        <v>4.0</v>
      </c>
      <c r="Q6" s="10">
        <v>10.0</v>
      </c>
      <c r="R6" s="10">
        <v>16.0</v>
      </c>
      <c r="S6" s="10">
        <v>22.0</v>
      </c>
      <c r="T6" s="10">
        <v>28.0</v>
      </c>
      <c r="U6" s="10"/>
      <c r="V6" s="10"/>
      <c r="W6" s="10"/>
      <c r="X6" s="10"/>
      <c r="Y6" s="10"/>
      <c r="Z6" s="10"/>
    </row>
    <row r="7" ht="14.25" customHeight="1">
      <c r="A7" s="11" t="s">
        <v>22</v>
      </c>
      <c r="B7" s="10">
        <v>5.0</v>
      </c>
      <c r="C7" s="10">
        <v>20.0</v>
      </c>
      <c r="D7" s="10">
        <v>35.0</v>
      </c>
      <c r="E7" s="10">
        <v>50.0</v>
      </c>
      <c r="F7" s="10">
        <v>65.0</v>
      </c>
      <c r="G7" s="10"/>
      <c r="H7" s="11" t="s">
        <v>23</v>
      </c>
      <c r="I7" s="10">
        <v>5.0</v>
      </c>
      <c r="J7" s="10">
        <v>18.0</v>
      </c>
      <c r="K7" s="10">
        <v>31.0</v>
      </c>
      <c r="L7" s="10">
        <v>44.0</v>
      </c>
      <c r="M7" s="10">
        <v>57.0</v>
      </c>
      <c r="N7" s="10"/>
      <c r="O7" s="11" t="s">
        <v>24</v>
      </c>
      <c r="P7" s="10">
        <v>5.0</v>
      </c>
      <c r="Q7" s="10">
        <v>11.0</v>
      </c>
      <c r="R7" s="10">
        <v>17.0</v>
      </c>
      <c r="S7" s="10">
        <v>23.0</v>
      </c>
      <c r="T7" s="10">
        <v>29.0</v>
      </c>
      <c r="U7" s="10"/>
      <c r="V7" s="10"/>
      <c r="W7" s="10"/>
      <c r="X7" s="10"/>
      <c r="Y7" s="10"/>
      <c r="Z7" s="10"/>
    </row>
    <row r="8" ht="14.25" customHeight="1">
      <c r="A8" s="11" t="s">
        <v>25</v>
      </c>
      <c r="B8" s="10">
        <v>6.0</v>
      </c>
      <c r="C8" s="10">
        <v>21.0</v>
      </c>
      <c r="D8" s="10">
        <v>36.0</v>
      </c>
      <c r="E8" s="10">
        <v>51.0</v>
      </c>
      <c r="F8" s="10">
        <v>66.0</v>
      </c>
      <c r="G8" s="10"/>
      <c r="H8" s="11" t="s">
        <v>26</v>
      </c>
      <c r="I8" s="10">
        <v>6.0</v>
      </c>
      <c r="J8" s="10">
        <v>19.0</v>
      </c>
      <c r="K8" s="10">
        <v>32.0</v>
      </c>
      <c r="L8" s="10">
        <v>45.0</v>
      </c>
      <c r="M8" s="10">
        <v>58.0</v>
      </c>
      <c r="N8" s="10"/>
      <c r="O8" s="11" t="s">
        <v>27</v>
      </c>
      <c r="P8" s="10">
        <v>6.0</v>
      </c>
      <c r="Q8" s="10">
        <v>12.0</v>
      </c>
      <c r="R8" s="10">
        <v>18.0</v>
      </c>
      <c r="S8" s="10">
        <v>24.0</v>
      </c>
      <c r="T8" s="10">
        <v>30.0</v>
      </c>
      <c r="U8" s="10"/>
      <c r="V8" s="10"/>
      <c r="W8" s="10"/>
      <c r="X8" s="10"/>
      <c r="Y8" s="10"/>
      <c r="Z8" s="10"/>
    </row>
    <row r="9" ht="14.25" customHeight="1">
      <c r="A9" s="11" t="s">
        <v>28</v>
      </c>
      <c r="B9" s="10">
        <v>7.0</v>
      </c>
      <c r="C9" s="10">
        <v>22.0</v>
      </c>
      <c r="D9" s="10">
        <v>37.0</v>
      </c>
      <c r="E9" s="10">
        <v>52.0</v>
      </c>
      <c r="F9" s="10">
        <v>67.0</v>
      </c>
      <c r="G9" s="10"/>
      <c r="H9" s="11" t="s">
        <v>29</v>
      </c>
      <c r="I9" s="10">
        <v>7.0</v>
      </c>
      <c r="J9" s="10">
        <v>20.0</v>
      </c>
      <c r="K9" s="10">
        <v>33.0</v>
      </c>
      <c r="L9" s="10">
        <v>46.0</v>
      </c>
      <c r="M9" s="10">
        <v>59.0</v>
      </c>
      <c r="N9" s="10"/>
      <c r="O9" s="10"/>
      <c r="P9" s="10"/>
      <c r="Q9" s="10"/>
      <c r="R9" s="10"/>
      <c r="S9" s="10"/>
      <c r="T9" s="10"/>
      <c r="U9" s="10"/>
      <c r="V9" s="10"/>
      <c r="W9" s="10"/>
      <c r="X9" s="10"/>
      <c r="Y9" s="10"/>
      <c r="Z9" s="10"/>
    </row>
    <row r="10" ht="14.25" customHeight="1">
      <c r="A10" s="11" t="s">
        <v>30</v>
      </c>
      <c r="B10" s="10">
        <v>8.0</v>
      </c>
      <c r="C10" s="10">
        <v>23.0</v>
      </c>
      <c r="D10" s="10">
        <v>38.0</v>
      </c>
      <c r="E10" s="10">
        <v>53.0</v>
      </c>
      <c r="F10" s="10">
        <v>68.0</v>
      </c>
      <c r="G10" s="10"/>
      <c r="H10" s="11" t="s">
        <v>31</v>
      </c>
      <c r="I10" s="10">
        <v>8.0</v>
      </c>
      <c r="J10" s="10">
        <v>21.0</v>
      </c>
      <c r="K10" s="10">
        <v>34.0</v>
      </c>
      <c r="L10" s="10">
        <v>47.0</v>
      </c>
      <c r="M10" s="10">
        <v>60.0</v>
      </c>
      <c r="N10" s="10"/>
      <c r="O10" s="10"/>
      <c r="P10" s="10"/>
      <c r="Q10" s="10"/>
      <c r="R10" s="10"/>
      <c r="S10" s="10"/>
      <c r="T10" s="10"/>
      <c r="U10" s="10"/>
      <c r="V10" s="10"/>
      <c r="W10" s="10"/>
      <c r="X10" s="10"/>
      <c r="Y10" s="10"/>
      <c r="Z10" s="10"/>
    </row>
    <row r="11" ht="14.25" customHeight="1">
      <c r="A11" s="11" t="s">
        <v>32</v>
      </c>
      <c r="B11" s="10">
        <v>9.0</v>
      </c>
      <c r="C11" s="10">
        <v>24.0</v>
      </c>
      <c r="D11" s="10">
        <v>39.0</v>
      </c>
      <c r="E11" s="10">
        <v>54.0</v>
      </c>
      <c r="F11" s="10">
        <v>69.0</v>
      </c>
      <c r="G11" s="10"/>
      <c r="H11" s="11" t="s">
        <v>33</v>
      </c>
      <c r="I11" s="10">
        <v>9.0</v>
      </c>
      <c r="J11" s="10">
        <v>22.0</v>
      </c>
      <c r="K11" s="10">
        <v>35.0</v>
      </c>
      <c r="L11" s="10">
        <v>48.0</v>
      </c>
      <c r="M11" s="10">
        <v>61.0</v>
      </c>
      <c r="N11" s="10"/>
      <c r="O11" s="10"/>
      <c r="P11" s="10"/>
      <c r="Q11" s="10"/>
      <c r="R11" s="10"/>
      <c r="S11" s="10"/>
      <c r="T11" s="10"/>
      <c r="U11" s="10"/>
      <c r="V11" s="10"/>
      <c r="W11" s="10"/>
      <c r="X11" s="10"/>
      <c r="Y11" s="10"/>
      <c r="Z11" s="10"/>
    </row>
    <row r="12" ht="14.25" customHeight="1">
      <c r="A12" s="11" t="s">
        <v>34</v>
      </c>
      <c r="B12" s="10">
        <v>10.0</v>
      </c>
      <c r="C12" s="10">
        <v>25.0</v>
      </c>
      <c r="D12" s="10">
        <v>40.0</v>
      </c>
      <c r="E12" s="10">
        <v>55.0</v>
      </c>
      <c r="F12" s="10">
        <v>70.0</v>
      </c>
      <c r="G12" s="10"/>
      <c r="H12" s="11" t="s">
        <v>35</v>
      </c>
      <c r="I12" s="10">
        <v>10.0</v>
      </c>
      <c r="J12" s="10">
        <v>23.0</v>
      </c>
      <c r="K12" s="10">
        <v>36.0</v>
      </c>
      <c r="L12" s="10">
        <v>49.0</v>
      </c>
      <c r="M12" s="10">
        <v>62.0</v>
      </c>
      <c r="N12" s="10"/>
      <c r="O12" s="10"/>
      <c r="P12" s="10"/>
      <c r="Q12" s="10"/>
      <c r="R12" s="10"/>
      <c r="S12" s="10"/>
      <c r="T12" s="10"/>
      <c r="U12" s="10"/>
      <c r="V12" s="10"/>
      <c r="W12" s="10"/>
      <c r="X12" s="10"/>
      <c r="Y12" s="10"/>
      <c r="Z12" s="10"/>
    </row>
    <row r="13" ht="14.25" customHeight="1">
      <c r="A13" s="11" t="s">
        <v>36</v>
      </c>
      <c r="B13" s="10">
        <v>11.0</v>
      </c>
      <c r="C13" s="10">
        <v>26.0</v>
      </c>
      <c r="D13" s="10">
        <v>41.0</v>
      </c>
      <c r="E13" s="10">
        <v>56.0</v>
      </c>
      <c r="F13" s="10">
        <v>71.0</v>
      </c>
      <c r="G13" s="10"/>
      <c r="H13" s="11" t="s">
        <v>37</v>
      </c>
      <c r="I13" s="10">
        <v>11.0</v>
      </c>
      <c r="J13" s="10">
        <v>24.0</v>
      </c>
      <c r="K13" s="10">
        <v>37.0</v>
      </c>
      <c r="L13" s="10">
        <v>50.0</v>
      </c>
      <c r="M13" s="10">
        <v>63.0</v>
      </c>
      <c r="N13" s="10"/>
      <c r="O13" s="10"/>
      <c r="P13" s="10"/>
      <c r="Q13" s="10"/>
      <c r="R13" s="10"/>
      <c r="S13" s="10"/>
      <c r="T13" s="10"/>
      <c r="U13" s="10"/>
      <c r="V13" s="10"/>
      <c r="W13" s="10"/>
      <c r="X13" s="10"/>
      <c r="Y13" s="10"/>
      <c r="Z13" s="10"/>
    </row>
    <row r="14" ht="14.25" customHeight="1">
      <c r="A14" s="11" t="s">
        <v>36</v>
      </c>
      <c r="B14" s="10">
        <v>12.0</v>
      </c>
      <c r="C14" s="10">
        <v>27.0</v>
      </c>
      <c r="D14" s="10">
        <v>42.0</v>
      </c>
      <c r="E14" s="10">
        <v>57.0</v>
      </c>
      <c r="F14" s="10">
        <v>72.0</v>
      </c>
      <c r="G14" s="10"/>
      <c r="H14" s="11" t="s">
        <v>38</v>
      </c>
      <c r="I14" s="10">
        <v>12.0</v>
      </c>
      <c r="J14" s="10">
        <v>25.0</v>
      </c>
      <c r="K14" s="10">
        <v>38.0</v>
      </c>
      <c r="L14" s="10">
        <v>51.0</v>
      </c>
      <c r="M14" s="10">
        <v>64.0</v>
      </c>
      <c r="N14" s="10"/>
      <c r="O14" s="10"/>
      <c r="P14" s="10"/>
      <c r="Q14" s="10"/>
      <c r="R14" s="10"/>
      <c r="S14" s="10"/>
      <c r="T14" s="10"/>
      <c r="U14" s="10"/>
      <c r="V14" s="10"/>
      <c r="W14" s="10"/>
      <c r="X14" s="10"/>
      <c r="Y14" s="10"/>
      <c r="Z14" s="10"/>
    </row>
    <row r="15" ht="14.25" customHeight="1">
      <c r="A15" s="11" t="s">
        <v>36</v>
      </c>
      <c r="B15" s="10">
        <v>13.0</v>
      </c>
      <c r="C15" s="10">
        <v>28.0</v>
      </c>
      <c r="D15" s="10">
        <v>43.0</v>
      </c>
      <c r="E15" s="10">
        <v>58.0</v>
      </c>
      <c r="F15" s="10">
        <v>73.0</v>
      </c>
      <c r="G15" s="10"/>
      <c r="H15" s="11" t="s">
        <v>36</v>
      </c>
      <c r="I15" s="10">
        <v>13.0</v>
      </c>
      <c r="J15" s="10">
        <v>26.0</v>
      </c>
      <c r="K15" s="10">
        <v>39.0</v>
      </c>
      <c r="L15" s="10">
        <v>52.0</v>
      </c>
      <c r="M15" s="10">
        <v>65.0</v>
      </c>
      <c r="N15" s="10"/>
      <c r="O15" s="10"/>
      <c r="P15" s="10"/>
      <c r="Q15" s="10"/>
      <c r="R15" s="10"/>
      <c r="S15" s="10"/>
      <c r="T15" s="10"/>
      <c r="U15" s="10"/>
      <c r="V15" s="10"/>
      <c r="W15" s="10"/>
      <c r="X15" s="10"/>
      <c r="Y15" s="10"/>
      <c r="Z15" s="10"/>
    </row>
    <row r="16" ht="14.25" customHeight="1">
      <c r="A16" s="11" t="s">
        <v>36</v>
      </c>
      <c r="B16" s="10">
        <v>14.0</v>
      </c>
      <c r="C16" s="10">
        <v>29.0</v>
      </c>
      <c r="D16" s="10">
        <v>44.0</v>
      </c>
      <c r="E16" s="10">
        <v>59.0</v>
      </c>
      <c r="F16" s="10">
        <v>74.0</v>
      </c>
      <c r="G16" s="10"/>
      <c r="H16" s="11"/>
      <c r="I16" s="10"/>
      <c r="J16" s="10"/>
      <c r="K16" s="10"/>
      <c r="L16" s="10"/>
      <c r="M16" s="10"/>
      <c r="N16" s="10"/>
      <c r="O16" s="10"/>
      <c r="P16" s="10"/>
      <c r="Q16" s="10"/>
      <c r="R16" s="10"/>
      <c r="S16" s="10"/>
      <c r="T16" s="10"/>
      <c r="U16" s="10"/>
      <c r="V16" s="10"/>
      <c r="W16" s="10"/>
      <c r="X16" s="10"/>
      <c r="Y16" s="10"/>
      <c r="Z16" s="10"/>
    </row>
    <row r="17" ht="14.25" customHeight="1">
      <c r="A17" s="11" t="s">
        <v>36</v>
      </c>
      <c r="B17" s="10">
        <v>15.0</v>
      </c>
      <c r="C17" s="10">
        <v>30.0</v>
      </c>
      <c r="D17" s="10">
        <v>45.0</v>
      </c>
      <c r="E17" s="10">
        <v>60.0</v>
      </c>
      <c r="F17" s="10">
        <v>75.0</v>
      </c>
      <c r="G17" s="10"/>
      <c r="H17" s="11"/>
      <c r="I17" s="10"/>
      <c r="J17" s="10"/>
      <c r="K17" s="10"/>
      <c r="L17" s="10"/>
      <c r="M17" s="10"/>
      <c r="N17" s="10"/>
      <c r="O17" s="10"/>
      <c r="P17" s="10"/>
      <c r="Q17" s="10"/>
      <c r="R17" s="10"/>
      <c r="S17" s="10"/>
      <c r="T17" s="10"/>
      <c r="U17" s="10"/>
      <c r="V17" s="10"/>
      <c r="W17" s="10"/>
      <c r="X17" s="10"/>
      <c r="Y17" s="10"/>
      <c r="Z17" s="10"/>
    </row>
    <row r="18" ht="14.25" customHeight="1"/>
    <row r="19" ht="14.25" customHeight="1"/>
    <row r="20" ht="14.25" customHeight="1"/>
    <row r="21" ht="14.2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A1:F1"/>
    <mergeCell ref="H1:M1"/>
    <mergeCell ref="O1:T1"/>
  </mergeCells>
  <printOptions/>
  <pageMargins bottom="0.984027777777778" footer="0.0" header="0.0" left="0.747916666666667" right="0.747916666666667" top="0.984027777777778"/>
  <pageSetup paperSize="9"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2.0"/>
    <col customWidth="1" min="2" max="2" width="20.29"/>
    <col customWidth="1" min="3" max="3" width="86.14"/>
    <col customWidth="1" min="4" max="4" width="48.71"/>
    <col customWidth="1" min="5" max="9" width="21.86"/>
    <col customWidth="1" min="10" max="10" width="35.43"/>
    <col customWidth="1" min="11" max="11" width="32.43"/>
    <col customWidth="1" min="12" max="12" width="24.71"/>
    <col customWidth="1" min="13" max="13" width="13.0"/>
    <col customWidth="1" min="14" max="14" width="18.71"/>
    <col customWidth="1" min="15" max="15" width="14.29"/>
    <col customWidth="1" min="16" max="39" width="11.71"/>
  </cols>
  <sheetData>
    <row r="1" ht="14.25" customHeight="1">
      <c r="A1" s="11" t="s">
        <v>39</v>
      </c>
      <c r="B1" s="11" t="s">
        <v>40</v>
      </c>
      <c r="C1" s="11" t="s">
        <v>41</v>
      </c>
      <c r="D1" s="11" t="s">
        <v>42</v>
      </c>
      <c r="E1" s="11" t="s">
        <v>43</v>
      </c>
      <c r="F1" s="11" t="s">
        <v>44</v>
      </c>
      <c r="G1" s="11" t="s">
        <v>45</v>
      </c>
      <c r="H1" s="11" t="s">
        <v>46</v>
      </c>
      <c r="I1" s="11" t="s">
        <v>47</v>
      </c>
      <c r="J1" s="11" t="s">
        <v>48</v>
      </c>
      <c r="K1" s="11" t="s">
        <v>49</v>
      </c>
      <c r="L1" s="11" t="s">
        <v>49</v>
      </c>
      <c r="M1" s="11" t="s">
        <v>40</v>
      </c>
      <c r="N1" s="11" t="s">
        <v>40</v>
      </c>
      <c r="O1" s="11" t="s">
        <v>50</v>
      </c>
      <c r="P1" s="11" t="s">
        <v>50</v>
      </c>
      <c r="Q1" s="11" t="s">
        <v>50</v>
      </c>
      <c r="R1" s="11" t="s">
        <v>50</v>
      </c>
      <c r="S1" s="11" t="s">
        <v>50</v>
      </c>
      <c r="T1" s="11" t="s">
        <v>50</v>
      </c>
      <c r="U1" s="11" t="s">
        <v>51</v>
      </c>
      <c r="V1" s="11" t="s">
        <v>51</v>
      </c>
      <c r="W1" s="11" t="s">
        <v>51</v>
      </c>
      <c r="X1" s="11" t="s">
        <v>50</v>
      </c>
      <c r="Y1" s="11" t="s">
        <v>50</v>
      </c>
      <c r="Z1" s="11" t="s">
        <v>50</v>
      </c>
      <c r="AA1" s="11" t="s">
        <v>50</v>
      </c>
      <c r="AB1" s="11" t="s">
        <v>52</v>
      </c>
      <c r="AC1" s="11" t="s">
        <v>53</v>
      </c>
      <c r="AD1" s="11" t="s">
        <v>53</v>
      </c>
      <c r="AE1" s="11" t="s">
        <v>53</v>
      </c>
      <c r="AF1" s="11" t="s">
        <v>53</v>
      </c>
      <c r="AG1" s="11" t="s">
        <v>53</v>
      </c>
      <c r="AH1" s="11" t="s">
        <v>53</v>
      </c>
      <c r="AI1" s="11" t="s">
        <v>53</v>
      </c>
      <c r="AJ1" s="11" t="s">
        <v>53</v>
      </c>
      <c r="AK1" s="11" t="s">
        <v>53</v>
      </c>
      <c r="AL1" s="11" t="s">
        <v>54</v>
      </c>
      <c r="AM1" s="11" t="s">
        <v>54</v>
      </c>
    </row>
    <row r="2" ht="14.25" customHeight="1">
      <c r="A2" s="11" t="s">
        <v>55</v>
      </c>
      <c r="B2" s="11" t="s">
        <v>56</v>
      </c>
      <c r="C2" s="11" t="s">
        <v>56</v>
      </c>
      <c r="D2" s="11" t="s">
        <v>56</v>
      </c>
      <c r="E2" s="11" t="s">
        <v>56</v>
      </c>
      <c r="F2" s="11" t="s">
        <v>56</v>
      </c>
      <c r="G2" s="11" t="s">
        <v>56</v>
      </c>
      <c r="H2" s="11" t="s">
        <v>56</v>
      </c>
      <c r="I2" s="11" t="s">
        <v>56</v>
      </c>
      <c r="J2" s="11" t="s">
        <v>56</v>
      </c>
      <c r="K2" s="11" t="s">
        <v>56</v>
      </c>
      <c r="L2" s="11" t="s">
        <v>56</v>
      </c>
      <c r="M2" s="11" t="s">
        <v>57</v>
      </c>
      <c r="N2" s="11" t="s">
        <v>57</v>
      </c>
      <c r="O2" s="11" t="s">
        <v>57</v>
      </c>
      <c r="P2" s="11" t="s">
        <v>57</v>
      </c>
      <c r="Q2" s="11" t="s">
        <v>57</v>
      </c>
      <c r="R2" s="11" t="s">
        <v>57</v>
      </c>
      <c r="S2" s="11" t="s">
        <v>57</v>
      </c>
      <c r="T2" s="11" t="s">
        <v>57</v>
      </c>
      <c r="U2" s="11" t="s">
        <v>57</v>
      </c>
      <c r="V2" s="11" t="s">
        <v>57</v>
      </c>
      <c r="W2" s="11" t="s">
        <v>57</v>
      </c>
      <c r="X2" s="11" t="s">
        <v>57</v>
      </c>
      <c r="Y2" s="11" t="s">
        <v>57</v>
      </c>
      <c r="Z2" s="11" t="s">
        <v>57</v>
      </c>
      <c r="AA2" s="11" t="s">
        <v>57</v>
      </c>
      <c r="AB2" s="11" t="s">
        <v>57</v>
      </c>
      <c r="AC2" s="11" t="s">
        <v>57</v>
      </c>
      <c r="AD2" s="11" t="s">
        <v>57</v>
      </c>
      <c r="AE2" s="11" t="s">
        <v>57</v>
      </c>
      <c r="AF2" s="11" t="s">
        <v>57</v>
      </c>
      <c r="AG2" s="11" t="s">
        <v>57</v>
      </c>
      <c r="AH2" s="11" t="s">
        <v>57</v>
      </c>
      <c r="AI2" s="11" t="s">
        <v>57</v>
      </c>
      <c r="AJ2" s="11" t="s">
        <v>57</v>
      </c>
      <c r="AK2" s="11" t="s">
        <v>57</v>
      </c>
      <c r="AL2" s="11" t="s">
        <v>57</v>
      </c>
      <c r="AM2" s="11" t="s">
        <v>57</v>
      </c>
    </row>
    <row r="3" ht="14.25" customHeight="1">
      <c r="A3" s="11" t="s">
        <v>58</v>
      </c>
      <c r="B3" s="11"/>
      <c r="C3" s="11"/>
      <c r="D3" s="11"/>
      <c r="E3" s="11"/>
      <c r="F3" s="11"/>
      <c r="G3" s="11"/>
      <c r="H3" s="11"/>
      <c r="I3" s="11"/>
      <c r="J3" s="11"/>
      <c r="K3" s="11"/>
      <c r="L3" s="11"/>
      <c r="M3" s="11"/>
      <c r="N3" s="11"/>
      <c r="O3" s="11" t="s">
        <v>59</v>
      </c>
      <c r="P3" s="11" t="s">
        <v>59</v>
      </c>
      <c r="Q3" s="11" t="s">
        <v>59</v>
      </c>
      <c r="R3" s="11" t="s">
        <v>59</v>
      </c>
      <c r="S3" s="11" t="s">
        <v>59</v>
      </c>
      <c r="T3" s="11" t="s">
        <v>59</v>
      </c>
      <c r="U3" s="11"/>
      <c r="V3" s="10"/>
      <c r="W3" s="10"/>
      <c r="X3" s="11" t="s">
        <v>59</v>
      </c>
      <c r="Y3" s="11" t="s">
        <v>59</v>
      </c>
      <c r="Z3" s="11" t="s">
        <v>59</v>
      </c>
      <c r="AA3" s="11" t="s">
        <v>59</v>
      </c>
      <c r="AB3" s="11" t="s">
        <v>59</v>
      </c>
      <c r="AC3" s="11" t="s">
        <v>60</v>
      </c>
      <c r="AD3" s="11" t="s">
        <v>60</v>
      </c>
      <c r="AE3" s="11" t="s">
        <v>60</v>
      </c>
      <c r="AF3" s="11" t="s">
        <v>60</v>
      </c>
      <c r="AG3" s="11" t="s">
        <v>60</v>
      </c>
      <c r="AH3" s="11" t="s">
        <v>60</v>
      </c>
      <c r="AI3" s="11" t="s">
        <v>60</v>
      </c>
      <c r="AJ3" s="11" t="s">
        <v>60</v>
      </c>
      <c r="AK3" s="11" t="s">
        <v>60</v>
      </c>
      <c r="AL3" s="11" t="s">
        <v>61</v>
      </c>
      <c r="AM3" s="11" t="s">
        <v>61</v>
      </c>
    </row>
    <row r="4" ht="14.25" customHeight="1">
      <c r="A4" s="11" t="s">
        <v>62</v>
      </c>
      <c r="B4" s="11" t="s">
        <v>63</v>
      </c>
      <c r="C4" s="11" t="s">
        <v>64</v>
      </c>
      <c r="D4" s="11" t="s">
        <v>65</v>
      </c>
      <c r="E4" s="11"/>
      <c r="F4" s="11"/>
      <c r="G4" s="11" t="s">
        <v>66</v>
      </c>
      <c r="H4" s="11"/>
      <c r="I4" s="11"/>
      <c r="J4" s="11" t="s">
        <v>67</v>
      </c>
      <c r="K4" s="11" t="s">
        <v>68</v>
      </c>
      <c r="L4" s="11" t="s">
        <v>65</v>
      </c>
      <c r="M4" s="11" t="s">
        <v>69</v>
      </c>
      <c r="N4" s="11" t="s">
        <v>70</v>
      </c>
      <c r="O4" s="11" t="s">
        <v>71</v>
      </c>
      <c r="P4" s="11" t="s">
        <v>72</v>
      </c>
      <c r="Q4" s="11" t="s">
        <v>73</v>
      </c>
      <c r="R4" s="11" t="s">
        <v>74</v>
      </c>
      <c r="S4" s="11" t="s">
        <v>75</v>
      </c>
      <c r="T4" s="11" t="s">
        <v>76</v>
      </c>
      <c r="U4" s="11" t="s">
        <v>77</v>
      </c>
      <c r="V4" s="11" t="s">
        <v>78</v>
      </c>
      <c r="W4" s="11" t="s">
        <v>79</v>
      </c>
      <c r="X4" s="11" t="s">
        <v>80</v>
      </c>
      <c r="Y4" s="11" t="s">
        <v>81</v>
      </c>
      <c r="Z4" s="11" t="s">
        <v>82</v>
      </c>
      <c r="AA4" s="11" t="s">
        <v>83</v>
      </c>
      <c r="AB4" s="11" t="s">
        <v>84</v>
      </c>
      <c r="AC4" s="11" t="s">
        <v>85</v>
      </c>
      <c r="AD4" s="11" t="s">
        <v>86</v>
      </c>
      <c r="AE4" s="11" t="s">
        <v>87</v>
      </c>
      <c r="AF4" s="11" t="s">
        <v>88</v>
      </c>
      <c r="AG4" s="11" t="s">
        <v>89</v>
      </c>
      <c r="AH4" s="11" t="s">
        <v>90</v>
      </c>
      <c r="AI4" s="11" t="s">
        <v>91</v>
      </c>
      <c r="AJ4" s="11" t="s">
        <v>92</v>
      </c>
      <c r="AK4" s="11" t="s">
        <v>93</v>
      </c>
      <c r="AL4" s="11" t="s">
        <v>94</v>
      </c>
      <c r="AM4" s="11" t="s">
        <v>95</v>
      </c>
    </row>
    <row r="5" ht="14.25" customHeight="1">
      <c r="A5" s="10" t="s">
        <v>96</v>
      </c>
      <c r="B5" s="10">
        <v>1.0</v>
      </c>
      <c r="C5" s="10">
        <v>2.0</v>
      </c>
      <c r="D5" s="10">
        <v>3.0</v>
      </c>
      <c r="E5" s="10">
        <v>4.0</v>
      </c>
      <c r="F5" s="10">
        <v>5.0</v>
      </c>
      <c r="G5" s="10">
        <v>6.0</v>
      </c>
      <c r="H5" s="10">
        <v>7.0</v>
      </c>
      <c r="I5" s="10">
        <v>8.0</v>
      </c>
      <c r="J5" s="10">
        <v>9.0</v>
      </c>
      <c r="K5" s="10">
        <v>10.0</v>
      </c>
      <c r="L5" s="10">
        <v>11.0</v>
      </c>
      <c r="M5" s="10">
        <v>12.0</v>
      </c>
      <c r="N5" s="10">
        <v>13.0</v>
      </c>
      <c r="O5" s="10">
        <v>14.0</v>
      </c>
      <c r="P5" s="10">
        <v>15.0</v>
      </c>
      <c r="Q5" s="10">
        <v>16.0</v>
      </c>
      <c r="R5" s="10">
        <v>17.0</v>
      </c>
      <c r="S5" s="10">
        <v>18.0</v>
      </c>
      <c r="T5" s="10">
        <v>19.0</v>
      </c>
      <c r="U5" s="10">
        <v>20.0</v>
      </c>
      <c r="V5" s="10">
        <v>21.0</v>
      </c>
      <c r="W5" s="10">
        <v>22.0</v>
      </c>
      <c r="X5" s="10">
        <v>23.0</v>
      </c>
      <c r="Y5" s="10">
        <v>24.0</v>
      </c>
      <c r="Z5" s="10">
        <v>25.0</v>
      </c>
      <c r="AA5" s="10">
        <v>26.0</v>
      </c>
      <c r="AB5" s="10">
        <v>27.0</v>
      </c>
      <c r="AC5" s="10">
        <v>28.0</v>
      </c>
      <c r="AD5" s="10">
        <v>29.0</v>
      </c>
      <c r="AE5" s="10">
        <v>30.0</v>
      </c>
      <c r="AF5" s="10">
        <v>31.0</v>
      </c>
      <c r="AG5" s="10">
        <v>32.0</v>
      </c>
      <c r="AH5" s="10">
        <v>33.0</v>
      </c>
      <c r="AI5" s="10">
        <v>34.0</v>
      </c>
      <c r="AJ5" s="10">
        <v>35.0</v>
      </c>
      <c r="AK5" s="10">
        <v>36.0</v>
      </c>
      <c r="AL5" s="10">
        <v>37.0</v>
      </c>
      <c r="AM5" s="10">
        <v>38.0</v>
      </c>
    </row>
    <row r="6">
      <c r="A6" s="10">
        <v>1.0</v>
      </c>
      <c r="B6" s="12" t="s">
        <v>97</v>
      </c>
      <c r="C6" s="12" t="s">
        <v>98</v>
      </c>
      <c r="D6" s="12" t="s">
        <v>99</v>
      </c>
      <c r="E6" s="12" t="s">
        <v>100</v>
      </c>
      <c r="F6" s="12" t="s">
        <v>101</v>
      </c>
      <c r="G6" s="12" t="s">
        <v>102</v>
      </c>
      <c r="H6" s="12" t="s">
        <v>103</v>
      </c>
      <c r="I6" s="12" t="s">
        <v>104</v>
      </c>
      <c r="J6" s="12" t="s">
        <v>105</v>
      </c>
      <c r="K6" s="12" t="s">
        <v>106</v>
      </c>
      <c r="L6" s="13" t="s">
        <v>107</v>
      </c>
      <c r="M6" s="12" t="s">
        <v>108</v>
      </c>
      <c r="N6" s="12" t="s">
        <v>109</v>
      </c>
      <c r="O6" s="12" t="s">
        <v>110</v>
      </c>
      <c r="P6" s="12">
        <v>0.22</v>
      </c>
      <c r="Q6" s="12" t="s">
        <v>111</v>
      </c>
      <c r="R6" s="12" t="s">
        <v>112</v>
      </c>
      <c r="S6" s="12" t="s">
        <v>109</v>
      </c>
      <c r="T6" s="12" t="s">
        <v>113</v>
      </c>
      <c r="U6" s="12">
        <v>1.0</v>
      </c>
      <c r="V6" s="14">
        <v>0.461111111111111</v>
      </c>
      <c r="W6" s="14">
        <v>0.470833333333333</v>
      </c>
      <c r="X6" s="12" t="s">
        <v>114</v>
      </c>
      <c r="Y6" s="12" t="s">
        <v>109</v>
      </c>
      <c r="Z6" s="12" t="s">
        <v>115</v>
      </c>
      <c r="AA6" s="12" t="str">
        <f>RIGHT(B6,10)</f>
        <v>N010000413</v>
      </c>
      <c r="AB6" s="12" t="s">
        <v>116</v>
      </c>
      <c r="AC6" s="12" t="s">
        <v>109</v>
      </c>
      <c r="AD6" s="12" t="s">
        <v>109</v>
      </c>
      <c r="AE6" s="12" t="s">
        <v>109</v>
      </c>
      <c r="AF6" s="12" t="s">
        <v>109</v>
      </c>
      <c r="AG6" s="12" t="s">
        <v>109</v>
      </c>
      <c r="AH6" s="12" t="s">
        <v>109</v>
      </c>
      <c r="AI6" s="12" t="s">
        <v>109</v>
      </c>
      <c r="AJ6" s="12" t="s">
        <v>109</v>
      </c>
      <c r="AK6" s="12" t="s">
        <v>109</v>
      </c>
      <c r="AL6" s="12" t="s">
        <v>117</v>
      </c>
      <c r="AM6" s="12" t="s">
        <v>118</v>
      </c>
    </row>
    <row r="7" ht="14.25" customHeight="1">
      <c r="A7" s="10">
        <v>2.0</v>
      </c>
      <c r="B7" s="12" t="s">
        <v>119</v>
      </c>
      <c r="C7" s="12" t="s">
        <v>120</v>
      </c>
      <c r="D7" s="12" t="s">
        <v>121</v>
      </c>
      <c r="E7" s="12" t="s">
        <v>100</v>
      </c>
      <c r="F7" s="12" t="s">
        <v>101</v>
      </c>
      <c r="G7" s="12" t="s">
        <v>102</v>
      </c>
      <c r="H7" s="12" t="s">
        <v>103</v>
      </c>
      <c r="I7" s="12" t="s">
        <v>104</v>
      </c>
      <c r="J7" s="12" t="s">
        <v>105</v>
      </c>
      <c r="K7" s="12" t="s">
        <v>106</v>
      </c>
      <c r="L7" s="13" t="s">
        <v>107</v>
      </c>
      <c r="M7" s="12" t="s">
        <v>122</v>
      </c>
      <c r="N7" s="12" t="s">
        <v>109</v>
      </c>
      <c r="O7" s="12" t="s">
        <v>110</v>
      </c>
      <c r="P7" s="12">
        <v>0.22</v>
      </c>
      <c r="Q7" s="12" t="s">
        <v>111</v>
      </c>
      <c r="R7" s="12" t="s">
        <v>112</v>
      </c>
      <c r="S7" s="12" t="s">
        <v>109</v>
      </c>
      <c r="T7" s="12" t="s">
        <v>113</v>
      </c>
      <c r="U7" s="12">
        <v>1.0</v>
      </c>
      <c r="V7" s="14">
        <v>0.461111111111111</v>
      </c>
      <c r="W7" s="14">
        <v>0.470833333333333</v>
      </c>
      <c r="X7" s="12" t="s">
        <v>114</v>
      </c>
      <c r="Y7" s="12" t="s">
        <v>109</v>
      </c>
      <c r="Z7" s="12" t="s">
        <v>115</v>
      </c>
      <c r="AA7" s="12" t="s">
        <v>123</v>
      </c>
      <c r="AB7" s="12" t="s">
        <v>116</v>
      </c>
      <c r="AC7" s="12" t="s">
        <v>109</v>
      </c>
      <c r="AD7" s="12" t="s">
        <v>109</v>
      </c>
      <c r="AE7" s="12" t="s">
        <v>109</v>
      </c>
      <c r="AF7" s="12" t="s">
        <v>109</v>
      </c>
      <c r="AG7" s="12" t="s">
        <v>109</v>
      </c>
      <c r="AH7" s="12" t="s">
        <v>109</v>
      </c>
      <c r="AI7" s="12" t="s">
        <v>109</v>
      </c>
      <c r="AJ7" s="12" t="s">
        <v>109</v>
      </c>
      <c r="AK7" s="12" t="s">
        <v>109</v>
      </c>
      <c r="AL7" s="12" t="s">
        <v>117</v>
      </c>
      <c r="AM7" s="12" t="s">
        <v>124</v>
      </c>
    </row>
    <row r="8" ht="14.25" customHeight="1">
      <c r="A8" s="10">
        <v>3.0</v>
      </c>
      <c r="B8" s="12" t="s">
        <v>125</v>
      </c>
      <c r="C8" s="12" t="s">
        <v>126</v>
      </c>
      <c r="D8" s="12" t="s">
        <v>127</v>
      </c>
      <c r="E8" s="12" t="s">
        <v>100</v>
      </c>
      <c r="F8" s="12" t="s">
        <v>101</v>
      </c>
      <c r="G8" s="12" t="s">
        <v>102</v>
      </c>
      <c r="H8" s="12" t="s">
        <v>103</v>
      </c>
      <c r="I8" s="12" t="s">
        <v>104</v>
      </c>
      <c r="J8" s="12" t="s">
        <v>128</v>
      </c>
      <c r="K8" s="12" t="s">
        <v>106</v>
      </c>
      <c r="L8" s="13" t="s">
        <v>107</v>
      </c>
      <c r="M8" s="12" t="s">
        <v>129</v>
      </c>
      <c r="N8" s="12" t="s">
        <v>109</v>
      </c>
      <c r="O8" s="12" t="s">
        <v>110</v>
      </c>
      <c r="P8" s="12">
        <v>0.22</v>
      </c>
      <c r="Q8" s="12" t="s">
        <v>111</v>
      </c>
      <c r="R8" s="12" t="s">
        <v>112</v>
      </c>
      <c r="S8" s="12" t="s">
        <v>109</v>
      </c>
      <c r="T8" s="12" t="s">
        <v>113</v>
      </c>
      <c r="U8" s="12">
        <v>1.0</v>
      </c>
      <c r="V8" s="14">
        <v>0.461111111111111</v>
      </c>
      <c r="W8" s="14">
        <v>0.470833333333333</v>
      </c>
      <c r="X8" s="12" t="s">
        <v>114</v>
      </c>
      <c r="Y8" s="12" t="s">
        <v>109</v>
      </c>
      <c r="Z8" s="12" t="s">
        <v>115</v>
      </c>
      <c r="AA8" s="12" t="s">
        <v>123</v>
      </c>
      <c r="AB8" s="12" t="s">
        <v>116</v>
      </c>
      <c r="AC8" s="12" t="s">
        <v>109</v>
      </c>
      <c r="AD8" s="12" t="s">
        <v>109</v>
      </c>
      <c r="AE8" s="12" t="s">
        <v>109</v>
      </c>
      <c r="AF8" s="12" t="s">
        <v>109</v>
      </c>
      <c r="AG8" s="12" t="s">
        <v>109</v>
      </c>
      <c r="AH8" s="12" t="s">
        <v>109</v>
      </c>
      <c r="AI8" s="12" t="s">
        <v>109</v>
      </c>
      <c r="AJ8" s="12" t="s">
        <v>109</v>
      </c>
      <c r="AK8" s="12" t="s">
        <v>109</v>
      </c>
      <c r="AL8" s="12" t="s">
        <v>117</v>
      </c>
      <c r="AM8" s="12" t="s">
        <v>130</v>
      </c>
    </row>
    <row r="9" ht="14.25" customHeight="1">
      <c r="A9" s="10">
        <v>4.0</v>
      </c>
      <c r="B9" s="15" t="s">
        <v>131</v>
      </c>
      <c r="C9" s="15" t="s">
        <v>132</v>
      </c>
      <c r="D9" s="15" t="s">
        <v>133</v>
      </c>
      <c r="E9" s="15" t="s">
        <v>100</v>
      </c>
      <c r="F9" s="15" t="s">
        <v>101</v>
      </c>
      <c r="G9" s="15" t="s">
        <v>102</v>
      </c>
      <c r="H9" s="15" t="s">
        <v>103</v>
      </c>
      <c r="I9" s="15" t="s">
        <v>104</v>
      </c>
      <c r="J9" s="15" t="s">
        <v>134</v>
      </c>
      <c r="K9" s="15" t="s">
        <v>135</v>
      </c>
      <c r="L9" s="13" t="s">
        <v>136</v>
      </c>
      <c r="M9" s="15" t="s">
        <v>137</v>
      </c>
      <c r="N9" s="15" t="s">
        <v>109</v>
      </c>
      <c r="O9" s="15" t="s">
        <v>110</v>
      </c>
      <c r="P9" s="15">
        <v>0.22</v>
      </c>
      <c r="Q9" s="15" t="s">
        <v>111</v>
      </c>
      <c r="R9" s="12" t="s">
        <v>112</v>
      </c>
      <c r="S9" s="15" t="s">
        <v>109</v>
      </c>
      <c r="T9" s="15" t="s">
        <v>113</v>
      </c>
      <c r="U9" s="15">
        <v>10.0</v>
      </c>
      <c r="V9" s="16">
        <v>0.495138888888889</v>
      </c>
      <c r="W9" s="16">
        <v>0.535416666666667</v>
      </c>
      <c r="X9" s="15" t="s">
        <v>114</v>
      </c>
      <c r="Y9" s="15" t="s">
        <v>109</v>
      </c>
      <c r="Z9" s="15" t="s">
        <v>115</v>
      </c>
      <c r="AA9" s="15" t="s">
        <v>123</v>
      </c>
      <c r="AB9" s="15" t="s">
        <v>116</v>
      </c>
      <c r="AC9" s="15" t="s">
        <v>138</v>
      </c>
      <c r="AD9" s="15" t="s">
        <v>109</v>
      </c>
      <c r="AE9" s="15" t="s">
        <v>109</v>
      </c>
      <c r="AF9" s="15" t="s">
        <v>109</v>
      </c>
      <c r="AG9" s="15" t="s">
        <v>109</v>
      </c>
      <c r="AH9" s="15" t="s">
        <v>109</v>
      </c>
      <c r="AI9" s="15" t="s">
        <v>109</v>
      </c>
      <c r="AJ9" s="15" t="s">
        <v>109</v>
      </c>
      <c r="AK9" s="15" t="s">
        <v>109</v>
      </c>
      <c r="AL9" s="17" t="str">
        <f>HYPERLINK("http://store.pangaea.de/Projects/EMOSE2017/LOGSHEETS/EMOSE_201705300746Z_DAY1_EVENT-PUMP.pdf","http://store.pangaea.de/Projects/EMOSE2017/LOGSHEETS/EMOSE_201705300746Z_DAY1_EVENT-PUMP.pdf")</f>
        <v>http://store.pangaea.de/Projects/EMOSE2017/LOGSHEETS/EMOSE_201705300746Z_DAY1_EVENT-PUMP.pdf</v>
      </c>
      <c r="AM9" s="17" t="str">
        <f>HYPERLINK("http://store.pangaea.de/Projects/EMOSE2017/LOGSHEETS/EMOSE_201705300746Z_DAY1_WETLAB_wholewater_R01.pdf","http://store.pangaea.de/Projects/EMOSE2017/LOGSHEETS/EMOSE_201705300746Z_DAY1_WETLAB_wholewater_R01.pdf")</f>
        <v>http://store.pangaea.de/Projects/EMOSE2017/LOGSHEETS/EMOSE_201705300746Z_DAY1_WETLAB_wholewater_R01.pdf</v>
      </c>
    </row>
    <row r="10" ht="14.25" customHeight="1">
      <c r="A10" s="10">
        <v>5.0</v>
      </c>
      <c r="B10" s="12" t="s">
        <v>139</v>
      </c>
      <c r="C10" s="12" t="s">
        <v>140</v>
      </c>
      <c r="D10" s="12" t="s">
        <v>141</v>
      </c>
      <c r="E10" s="12" t="s">
        <v>100</v>
      </c>
      <c r="F10" s="12" t="s">
        <v>101</v>
      </c>
      <c r="G10" s="12" t="s">
        <v>102</v>
      </c>
      <c r="H10" s="12" t="s">
        <v>103</v>
      </c>
      <c r="I10" s="12" t="s">
        <v>104</v>
      </c>
      <c r="J10" s="12" t="s">
        <v>105</v>
      </c>
      <c r="K10" s="12" t="s">
        <v>135</v>
      </c>
      <c r="L10" s="13" t="s">
        <v>142</v>
      </c>
      <c r="M10" s="12" t="s">
        <v>143</v>
      </c>
      <c r="N10" s="12" t="s">
        <v>109</v>
      </c>
      <c r="O10" s="12" t="s">
        <v>110</v>
      </c>
      <c r="P10" s="12">
        <v>0.22</v>
      </c>
      <c r="Q10" s="12" t="s">
        <v>111</v>
      </c>
      <c r="R10" s="12" t="s">
        <v>112</v>
      </c>
      <c r="S10" s="12" t="s">
        <v>109</v>
      </c>
      <c r="T10" s="12" t="s">
        <v>113</v>
      </c>
      <c r="U10" s="12">
        <v>2.5</v>
      </c>
      <c r="V10" s="14">
        <v>0.495138888888889</v>
      </c>
      <c r="W10" s="14">
        <v>0.535416666666667</v>
      </c>
      <c r="X10" s="12" t="s">
        <v>114</v>
      </c>
      <c r="Y10" s="12" t="s">
        <v>109</v>
      </c>
      <c r="Z10" s="12" t="s">
        <v>115</v>
      </c>
      <c r="AA10" s="12" t="s">
        <v>123</v>
      </c>
      <c r="AB10" s="12" t="s">
        <v>116</v>
      </c>
      <c r="AC10" s="12" t="s">
        <v>109</v>
      </c>
      <c r="AD10" s="12" t="s">
        <v>109</v>
      </c>
      <c r="AE10" s="12" t="s">
        <v>109</v>
      </c>
      <c r="AF10" s="12" t="s">
        <v>109</v>
      </c>
      <c r="AG10" s="12" t="s">
        <v>109</v>
      </c>
      <c r="AH10" s="12" t="s">
        <v>109</v>
      </c>
      <c r="AI10" s="12" t="s">
        <v>109</v>
      </c>
      <c r="AJ10" s="12" t="s">
        <v>109</v>
      </c>
      <c r="AK10" s="12" t="s">
        <v>109</v>
      </c>
      <c r="AL10" s="12" t="s">
        <v>117</v>
      </c>
      <c r="AM10" s="12" t="s">
        <v>118</v>
      </c>
    </row>
    <row r="11" ht="14.25" customHeight="1">
      <c r="A11" s="10">
        <v>6.0</v>
      </c>
      <c r="B11" s="12" t="s">
        <v>144</v>
      </c>
      <c r="C11" s="12" t="s">
        <v>145</v>
      </c>
      <c r="D11" s="12" t="s">
        <v>146</v>
      </c>
      <c r="E11" s="12" t="s">
        <v>100</v>
      </c>
      <c r="F11" s="12" t="s">
        <v>101</v>
      </c>
      <c r="G11" s="12" t="s">
        <v>102</v>
      </c>
      <c r="H11" s="12" t="s">
        <v>103</v>
      </c>
      <c r="I11" s="12" t="s">
        <v>104</v>
      </c>
      <c r="J11" s="12" t="s">
        <v>105</v>
      </c>
      <c r="K11" s="12" t="s">
        <v>135</v>
      </c>
      <c r="L11" s="13" t="s">
        <v>142</v>
      </c>
      <c r="M11" s="12" t="s">
        <v>147</v>
      </c>
      <c r="N11" s="12" t="s">
        <v>109</v>
      </c>
      <c r="O11" s="12" t="s">
        <v>110</v>
      </c>
      <c r="P11" s="12">
        <v>0.22</v>
      </c>
      <c r="Q11" s="12" t="s">
        <v>111</v>
      </c>
      <c r="R11" s="12" t="s">
        <v>112</v>
      </c>
      <c r="S11" s="12" t="s">
        <v>109</v>
      </c>
      <c r="T11" s="12" t="s">
        <v>113</v>
      </c>
      <c r="U11" s="12">
        <v>2.5</v>
      </c>
      <c r="V11" s="14">
        <v>0.495138888888889</v>
      </c>
      <c r="W11" s="14">
        <v>0.535416666666667</v>
      </c>
      <c r="X11" s="12" t="s">
        <v>114</v>
      </c>
      <c r="Y11" s="12" t="s">
        <v>109</v>
      </c>
      <c r="Z11" s="12" t="s">
        <v>115</v>
      </c>
      <c r="AA11" s="12" t="s">
        <v>123</v>
      </c>
      <c r="AB11" s="12" t="s">
        <v>116</v>
      </c>
      <c r="AC11" s="12" t="s">
        <v>109</v>
      </c>
      <c r="AD11" s="12" t="s">
        <v>109</v>
      </c>
      <c r="AE11" s="12" t="s">
        <v>109</v>
      </c>
      <c r="AF11" s="12" t="s">
        <v>109</v>
      </c>
      <c r="AG11" s="12" t="s">
        <v>109</v>
      </c>
      <c r="AH11" s="12" t="s">
        <v>109</v>
      </c>
      <c r="AI11" s="12" t="s">
        <v>109</v>
      </c>
      <c r="AJ11" s="12" t="s">
        <v>109</v>
      </c>
      <c r="AK11" s="12" t="s">
        <v>109</v>
      </c>
      <c r="AL11" s="12" t="s">
        <v>117</v>
      </c>
      <c r="AM11" s="12" t="s">
        <v>118</v>
      </c>
    </row>
    <row r="12" ht="14.25" customHeight="1">
      <c r="A12" s="10">
        <v>7.0</v>
      </c>
      <c r="B12" s="12" t="s">
        <v>148</v>
      </c>
      <c r="C12" s="12" t="s">
        <v>149</v>
      </c>
      <c r="D12" s="12" t="s">
        <v>150</v>
      </c>
      <c r="E12" s="12" t="s">
        <v>100</v>
      </c>
      <c r="F12" s="12" t="s">
        <v>101</v>
      </c>
      <c r="G12" s="12" t="s">
        <v>102</v>
      </c>
      <c r="H12" s="12" t="s">
        <v>103</v>
      </c>
      <c r="I12" s="12" t="s">
        <v>104</v>
      </c>
      <c r="J12" s="12" t="s">
        <v>128</v>
      </c>
      <c r="K12" s="12" t="s">
        <v>135</v>
      </c>
      <c r="L12" s="13" t="s">
        <v>142</v>
      </c>
      <c r="M12" s="12" t="s">
        <v>151</v>
      </c>
      <c r="N12" s="12" t="s">
        <v>109</v>
      </c>
      <c r="O12" s="12" t="s">
        <v>110</v>
      </c>
      <c r="P12" s="12">
        <v>0.22</v>
      </c>
      <c r="Q12" s="12" t="s">
        <v>111</v>
      </c>
      <c r="R12" s="12" t="s">
        <v>112</v>
      </c>
      <c r="S12" s="12" t="s">
        <v>109</v>
      </c>
      <c r="T12" s="12" t="s">
        <v>113</v>
      </c>
      <c r="U12" s="12">
        <v>2.5</v>
      </c>
      <c r="V12" s="14">
        <v>0.495138888888889</v>
      </c>
      <c r="W12" s="14">
        <v>0.535416666666667</v>
      </c>
      <c r="X12" s="12" t="s">
        <v>114</v>
      </c>
      <c r="Y12" s="12" t="s">
        <v>109</v>
      </c>
      <c r="Z12" s="12" t="s">
        <v>115</v>
      </c>
      <c r="AA12" s="12" t="s">
        <v>123</v>
      </c>
      <c r="AB12" s="12" t="s">
        <v>116</v>
      </c>
      <c r="AC12" s="12" t="s">
        <v>109</v>
      </c>
      <c r="AD12" s="12" t="s">
        <v>109</v>
      </c>
      <c r="AE12" s="12" t="s">
        <v>109</v>
      </c>
      <c r="AF12" s="12" t="s">
        <v>109</v>
      </c>
      <c r="AG12" s="12" t="s">
        <v>109</v>
      </c>
      <c r="AH12" s="12" t="s">
        <v>109</v>
      </c>
      <c r="AI12" s="12" t="s">
        <v>109</v>
      </c>
      <c r="AJ12" s="12" t="s">
        <v>109</v>
      </c>
      <c r="AK12" s="12" t="s">
        <v>109</v>
      </c>
      <c r="AL12" s="12" t="s">
        <v>117</v>
      </c>
      <c r="AM12" s="12" t="s">
        <v>118</v>
      </c>
    </row>
    <row r="13" ht="14.25" customHeight="1">
      <c r="A13" s="10">
        <v>8.0</v>
      </c>
      <c r="B13" s="12" t="s">
        <v>152</v>
      </c>
      <c r="C13" s="12" t="s">
        <v>153</v>
      </c>
      <c r="D13" s="12" t="s">
        <v>154</v>
      </c>
      <c r="E13" s="12" t="s">
        <v>100</v>
      </c>
      <c r="F13" s="12" t="s">
        <v>101</v>
      </c>
      <c r="G13" s="12" t="s">
        <v>102</v>
      </c>
      <c r="H13" s="12" t="s">
        <v>103</v>
      </c>
      <c r="I13" s="12" t="s">
        <v>104</v>
      </c>
      <c r="J13" s="12" t="s">
        <v>128</v>
      </c>
      <c r="K13" s="12" t="s">
        <v>135</v>
      </c>
      <c r="L13" s="13" t="s">
        <v>142</v>
      </c>
      <c r="M13" s="12" t="s">
        <v>155</v>
      </c>
      <c r="N13" s="12" t="s">
        <v>109</v>
      </c>
      <c r="O13" s="12" t="s">
        <v>110</v>
      </c>
      <c r="P13" s="12">
        <v>0.22</v>
      </c>
      <c r="Q13" s="12" t="s">
        <v>111</v>
      </c>
      <c r="R13" s="12" t="s">
        <v>112</v>
      </c>
      <c r="S13" s="12" t="s">
        <v>109</v>
      </c>
      <c r="T13" s="12" t="s">
        <v>113</v>
      </c>
      <c r="U13" s="12">
        <v>2.5</v>
      </c>
      <c r="V13" s="14">
        <v>0.495138888888889</v>
      </c>
      <c r="W13" s="14">
        <v>0.535416666666667</v>
      </c>
      <c r="X13" s="12" t="s">
        <v>114</v>
      </c>
      <c r="Y13" s="12" t="s">
        <v>109</v>
      </c>
      <c r="Z13" s="12" t="s">
        <v>115</v>
      </c>
      <c r="AA13" s="12" t="s">
        <v>123</v>
      </c>
      <c r="AB13" s="12" t="s">
        <v>116</v>
      </c>
      <c r="AC13" s="12" t="s">
        <v>109</v>
      </c>
      <c r="AD13" s="12" t="s">
        <v>109</v>
      </c>
      <c r="AE13" s="12" t="s">
        <v>109</v>
      </c>
      <c r="AF13" s="12" t="s">
        <v>109</v>
      </c>
      <c r="AG13" s="12" t="s">
        <v>109</v>
      </c>
      <c r="AH13" s="12" t="s">
        <v>109</v>
      </c>
      <c r="AI13" s="12" t="s">
        <v>109</v>
      </c>
      <c r="AJ13" s="12" t="s">
        <v>109</v>
      </c>
      <c r="AK13" s="12" t="s">
        <v>109</v>
      </c>
      <c r="AL13" s="12" t="s">
        <v>117</v>
      </c>
      <c r="AM13" s="12" t="s">
        <v>118</v>
      </c>
    </row>
    <row r="14" ht="14.25" customHeight="1">
      <c r="A14" s="10">
        <v>9.0</v>
      </c>
      <c r="B14" s="15" t="s">
        <v>156</v>
      </c>
      <c r="C14" s="15" t="s">
        <v>157</v>
      </c>
      <c r="D14" s="15" t="s">
        <v>158</v>
      </c>
      <c r="E14" s="15" t="s">
        <v>100</v>
      </c>
      <c r="F14" s="15" t="s">
        <v>101</v>
      </c>
      <c r="G14" s="15" t="s">
        <v>102</v>
      </c>
      <c r="H14" s="15" t="s">
        <v>103</v>
      </c>
      <c r="I14" s="15" t="s">
        <v>104</v>
      </c>
      <c r="J14" s="15" t="s">
        <v>105</v>
      </c>
      <c r="K14" s="15" t="s">
        <v>135</v>
      </c>
      <c r="L14" s="13" t="s">
        <v>159</v>
      </c>
      <c r="M14" s="15" t="s">
        <v>160</v>
      </c>
      <c r="N14" s="15" t="s">
        <v>109</v>
      </c>
      <c r="O14" s="15" t="s">
        <v>110</v>
      </c>
      <c r="P14" s="15">
        <v>0.22</v>
      </c>
      <c r="Q14" s="15" t="s">
        <v>111</v>
      </c>
      <c r="R14" s="12" t="s">
        <v>112</v>
      </c>
      <c r="S14" s="15" t="s">
        <v>109</v>
      </c>
      <c r="T14" s="15" t="s">
        <v>113</v>
      </c>
      <c r="U14" s="15">
        <v>2.5</v>
      </c>
      <c r="V14" s="16">
        <v>0.55</v>
      </c>
      <c r="W14" s="16">
        <v>0.590277777777778</v>
      </c>
      <c r="X14" s="15" t="s">
        <v>114</v>
      </c>
      <c r="Y14" s="15" t="s">
        <v>109</v>
      </c>
      <c r="Z14" s="15" t="s">
        <v>115</v>
      </c>
      <c r="AA14" s="15" t="s">
        <v>123</v>
      </c>
      <c r="AB14" s="15" t="s">
        <v>116</v>
      </c>
      <c r="AC14" s="15" t="s">
        <v>161</v>
      </c>
      <c r="AD14" s="15" t="s">
        <v>109</v>
      </c>
      <c r="AE14" s="15" t="s">
        <v>109</v>
      </c>
      <c r="AF14" s="15" t="s">
        <v>109</v>
      </c>
      <c r="AG14" s="15" t="s">
        <v>109</v>
      </c>
      <c r="AH14" s="15" t="s">
        <v>109</v>
      </c>
      <c r="AI14" s="15" t="s">
        <v>109</v>
      </c>
      <c r="AJ14" s="15" t="s">
        <v>109</v>
      </c>
      <c r="AK14" s="15" t="s">
        <v>109</v>
      </c>
      <c r="AL14" s="15" t="s">
        <v>117</v>
      </c>
      <c r="AM14" s="15" t="s">
        <v>124</v>
      </c>
    </row>
    <row r="15" ht="14.25" customHeight="1">
      <c r="A15" s="10">
        <v>10.0</v>
      </c>
      <c r="B15" s="12" t="s">
        <v>162</v>
      </c>
      <c r="C15" s="12" t="s">
        <v>163</v>
      </c>
      <c r="D15" s="12" t="s">
        <v>164</v>
      </c>
      <c r="E15" s="12" t="s">
        <v>100</v>
      </c>
      <c r="F15" s="12" t="s">
        <v>101</v>
      </c>
      <c r="G15" s="12" t="s">
        <v>102</v>
      </c>
      <c r="H15" s="12" t="s">
        <v>103</v>
      </c>
      <c r="I15" s="12" t="s">
        <v>104</v>
      </c>
      <c r="J15" s="12" t="s">
        <v>105</v>
      </c>
      <c r="K15" s="12" t="s">
        <v>135</v>
      </c>
      <c r="L15" s="13" t="s">
        <v>159</v>
      </c>
      <c r="M15" s="12" t="s">
        <v>165</v>
      </c>
      <c r="N15" s="12" t="s">
        <v>109</v>
      </c>
      <c r="O15" s="12" t="s">
        <v>110</v>
      </c>
      <c r="P15" s="12">
        <v>0.22</v>
      </c>
      <c r="Q15" s="12" t="s">
        <v>111</v>
      </c>
      <c r="R15" s="12" t="s">
        <v>112</v>
      </c>
      <c r="S15" s="12" t="s">
        <v>109</v>
      </c>
      <c r="T15" s="12" t="s">
        <v>113</v>
      </c>
      <c r="U15" s="12">
        <v>2.5</v>
      </c>
      <c r="V15" s="14">
        <v>0.55</v>
      </c>
      <c r="W15" s="14">
        <v>0.590277777777778</v>
      </c>
      <c r="X15" s="12" t="s">
        <v>114</v>
      </c>
      <c r="Y15" s="12" t="s">
        <v>109</v>
      </c>
      <c r="Z15" s="12" t="s">
        <v>115</v>
      </c>
      <c r="AA15" s="12" t="s">
        <v>123</v>
      </c>
      <c r="AB15" s="12" t="s">
        <v>116</v>
      </c>
      <c r="AC15" s="12" t="s">
        <v>109</v>
      </c>
      <c r="AD15" s="12" t="s">
        <v>109</v>
      </c>
      <c r="AE15" s="12" t="s">
        <v>109</v>
      </c>
      <c r="AF15" s="12" t="s">
        <v>109</v>
      </c>
      <c r="AG15" s="12" t="s">
        <v>109</v>
      </c>
      <c r="AH15" s="12" t="s">
        <v>109</v>
      </c>
      <c r="AI15" s="12" t="s">
        <v>109</v>
      </c>
      <c r="AJ15" s="12" t="s">
        <v>109</v>
      </c>
      <c r="AK15" s="12" t="s">
        <v>109</v>
      </c>
      <c r="AL15" s="12" t="s">
        <v>117</v>
      </c>
      <c r="AM15" s="12" t="s">
        <v>124</v>
      </c>
    </row>
    <row r="16" ht="14.25" customHeight="1">
      <c r="A16" s="10">
        <v>11.0</v>
      </c>
      <c r="B16" s="12" t="s">
        <v>166</v>
      </c>
      <c r="C16" s="12" t="s">
        <v>167</v>
      </c>
      <c r="D16" s="12" t="s">
        <v>168</v>
      </c>
      <c r="E16" s="12" t="s">
        <v>100</v>
      </c>
      <c r="F16" s="12" t="s">
        <v>101</v>
      </c>
      <c r="G16" s="12" t="s">
        <v>102</v>
      </c>
      <c r="H16" s="12" t="s">
        <v>103</v>
      </c>
      <c r="I16" s="12" t="s">
        <v>104</v>
      </c>
      <c r="J16" s="12" t="s">
        <v>105</v>
      </c>
      <c r="K16" s="12" t="s">
        <v>135</v>
      </c>
      <c r="L16" s="13" t="s">
        <v>159</v>
      </c>
      <c r="M16" s="12" t="s">
        <v>169</v>
      </c>
      <c r="N16" s="12" t="s">
        <v>109</v>
      </c>
      <c r="O16" s="12" t="s">
        <v>110</v>
      </c>
      <c r="P16" s="12">
        <v>0.22</v>
      </c>
      <c r="Q16" s="12" t="s">
        <v>111</v>
      </c>
      <c r="R16" s="12" t="s">
        <v>112</v>
      </c>
      <c r="S16" s="12" t="s">
        <v>109</v>
      </c>
      <c r="T16" s="12" t="s">
        <v>113</v>
      </c>
      <c r="U16" s="12">
        <v>2.5</v>
      </c>
      <c r="V16" s="14">
        <v>0.55</v>
      </c>
      <c r="W16" s="14">
        <v>0.590277777777778</v>
      </c>
      <c r="X16" s="12" t="s">
        <v>114</v>
      </c>
      <c r="Y16" s="12" t="s">
        <v>109</v>
      </c>
      <c r="Z16" s="12" t="s">
        <v>115</v>
      </c>
      <c r="AA16" s="12" t="s">
        <v>123</v>
      </c>
      <c r="AB16" s="12" t="s">
        <v>116</v>
      </c>
      <c r="AC16" s="12" t="s">
        <v>109</v>
      </c>
      <c r="AD16" s="12" t="s">
        <v>109</v>
      </c>
      <c r="AE16" s="12" t="s">
        <v>109</v>
      </c>
      <c r="AF16" s="12" t="s">
        <v>109</v>
      </c>
      <c r="AG16" s="12" t="s">
        <v>109</v>
      </c>
      <c r="AH16" s="12" t="s">
        <v>109</v>
      </c>
      <c r="AI16" s="12" t="s">
        <v>109</v>
      </c>
      <c r="AJ16" s="12" t="s">
        <v>109</v>
      </c>
      <c r="AK16" s="12" t="s">
        <v>109</v>
      </c>
      <c r="AL16" s="12" t="s">
        <v>117</v>
      </c>
      <c r="AM16" s="12" t="s">
        <v>124</v>
      </c>
    </row>
    <row r="17" ht="14.25" customHeight="1">
      <c r="A17" s="10">
        <v>12.0</v>
      </c>
      <c r="B17" s="12" t="s">
        <v>170</v>
      </c>
      <c r="C17" s="12" t="s">
        <v>171</v>
      </c>
      <c r="D17" s="12" t="s">
        <v>172</v>
      </c>
      <c r="E17" s="12" t="s">
        <v>100</v>
      </c>
      <c r="F17" s="12" t="s">
        <v>101</v>
      </c>
      <c r="G17" s="12" t="s">
        <v>102</v>
      </c>
      <c r="H17" s="12" t="s">
        <v>103</v>
      </c>
      <c r="I17" s="12" t="s">
        <v>104</v>
      </c>
      <c r="J17" s="12" t="s">
        <v>128</v>
      </c>
      <c r="K17" s="12" t="s">
        <v>135</v>
      </c>
      <c r="L17" s="13" t="s">
        <v>159</v>
      </c>
      <c r="M17" s="12" t="s">
        <v>173</v>
      </c>
      <c r="N17" s="12" t="s">
        <v>109</v>
      </c>
      <c r="O17" s="12" t="s">
        <v>110</v>
      </c>
      <c r="P17" s="12">
        <v>0.22</v>
      </c>
      <c r="Q17" s="12" t="s">
        <v>111</v>
      </c>
      <c r="R17" s="12" t="s">
        <v>112</v>
      </c>
      <c r="S17" s="12" t="s">
        <v>109</v>
      </c>
      <c r="T17" s="12" t="s">
        <v>113</v>
      </c>
      <c r="U17" s="12">
        <v>2.5</v>
      </c>
      <c r="V17" s="14">
        <v>0.55</v>
      </c>
      <c r="W17" s="14">
        <v>0.590277777777778</v>
      </c>
      <c r="X17" s="12" t="s">
        <v>114</v>
      </c>
      <c r="Y17" s="12" t="s">
        <v>109</v>
      </c>
      <c r="Z17" s="12" t="s">
        <v>115</v>
      </c>
      <c r="AA17" s="12" t="s">
        <v>123</v>
      </c>
      <c r="AB17" s="12" t="s">
        <v>116</v>
      </c>
      <c r="AC17" s="12" t="s">
        <v>109</v>
      </c>
      <c r="AD17" s="12" t="s">
        <v>109</v>
      </c>
      <c r="AE17" s="12" t="s">
        <v>109</v>
      </c>
      <c r="AF17" s="12" t="s">
        <v>109</v>
      </c>
      <c r="AG17" s="12" t="s">
        <v>109</v>
      </c>
      <c r="AH17" s="12" t="s">
        <v>109</v>
      </c>
      <c r="AI17" s="12" t="s">
        <v>109</v>
      </c>
      <c r="AJ17" s="12" t="s">
        <v>109</v>
      </c>
      <c r="AK17" s="12" t="s">
        <v>109</v>
      </c>
      <c r="AL17" s="12" t="s">
        <v>117</v>
      </c>
      <c r="AM17" s="12" t="s">
        <v>124</v>
      </c>
    </row>
    <row r="18" ht="14.25" customHeight="1">
      <c r="A18" s="10">
        <v>13.0</v>
      </c>
      <c r="B18" s="12" t="s">
        <v>174</v>
      </c>
      <c r="C18" s="12" t="s">
        <v>175</v>
      </c>
      <c r="D18" s="12" t="s">
        <v>176</v>
      </c>
      <c r="E18" s="12" t="s">
        <v>100</v>
      </c>
      <c r="F18" s="12" t="s">
        <v>101</v>
      </c>
      <c r="G18" s="12" t="s">
        <v>102</v>
      </c>
      <c r="H18" s="12" t="s">
        <v>103</v>
      </c>
      <c r="I18" s="12" t="s">
        <v>104</v>
      </c>
      <c r="J18" s="12" t="s">
        <v>128</v>
      </c>
      <c r="K18" s="12" t="s">
        <v>135</v>
      </c>
      <c r="L18" s="13" t="s">
        <v>159</v>
      </c>
      <c r="M18" s="12" t="s">
        <v>177</v>
      </c>
      <c r="N18" s="12" t="s">
        <v>109</v>
      </c>
      <c r="O18" s="12" t="s">
        <v>110</v>
      </c>
      <c r="P18" s="12">
        <v>0.22</v>
      </c>
      <c r="Q18" s="12" t="s">
        <v>111</v>
      </c>
      <c r="R18" s="12" t="s">
        <v>112</v>
      </c>
      <c r="S18" s="12" t="s">
        <v>109</v>
      </c>
      <c r="T18" s="12" t="s">
        <v>113</v>
      </c>
      <c r="U18" s="12">
        <v>2.5</v>
      </c>
      <c r="V18" s="14">
        <v>0.55</v>
      </c>
      <c r="W18" s="14">
        <v>0.590277777777778</v>
      </c>
      <c r="X18" s="12" t="s">
        <v>114</v>
      </c>
      <c r="Y18" s="12" t="s">
        <v>109</v>
      </c>
      <c r="Z18" s="12" t="s">
        <v>115</v>
      </c>
      <c r="AA18" s="12" t="s">
        <v>123</v>
      </c>
      <c r="AB18" s="12" t="s">
        <v>116</v>
      </c>
      <c r="AC18" s="12" t="s">
        <v>109</v>
      </c>
      <c r="AD18" s="12" t="s">
        <v>109</v>
      </c>
      <c r="AE18" s="12" t="s">
        <v>109</v>
      </c>
      <c r="AF18" s="12" t="s">
        <v>109</v>
      </c>
      <c r="AG18" s="12" t="s">
        <v>109</v>
      </c>
      <c r="AH18" s="12" t="s">
        <v>109</v>
      </c>
      <c r="AI18" s="12" t="s">
        <v>109</v>
      </c>
      <c r="AJ18" s="12" t="s">
        <v>109</v>
      </c>
      <c r="AK18" s="12" t="s">
        <v>109</v>
      </c>
      <c r="AL18" s="12" t="s">
        <v>117</v>
      </c>
      <c r="AM18" s="12" t="s">
        <v>124</v>
      </c>
    </row>
    <row r="19" ht="14.25" customHeight="1">
      <c r="A19" s="10">
        <v>14.0</v>
      </c>
      <c r="B19" s="15" t="s">
        <v>178</v>
      </c>
      <c r="C19" s="15" t="s">
        <v>179</v>
      </c>
      <c r="D19" s="15" t="s">
        <v>180</v>
      </c>
      <c r="E19" s="15" t="s">
        <v>100</v>
      </c>
      <c r="F19" s="15" t="s">
        <v>101</v>
      </c>
      <c r="G19" s="15" t="s">
        <v>102</v>
      </c>
      <c r="H19" s="15" t="s">
        <v>103</v>
      </c>
      <c r="I19" s="15" t="s">
        <v>104</v>
      </c>
      <c r="J19" s="15" t="s">
        <v>105</v>
      </c>
      <c r="K19" s="15" t="s">
        <v>135</v>
      </c>
      <c r="L19" s="13" t="s">
        <v>181</v>
      </c>
      <c r="M19" s="15" t="s">
        <v>182</v>
      </c>
      <c r="N19" s="15" t="s">
        <v>109</v>
      </c>
      <c r="O19" s="15" t="s">
        <v>110</v>
      </c>
      <c r="P19" s="15">
        <v>0.22</v>
      </c>
      <c r="Q19" s="15" t="s">
        <v>111</v>
      </c>
      <c r="R19" s="12" t="s">
        <v>112</v>
      </c>
      <c r="S19" s="15" t="s">
        <v>109</v>
      </c>
      <c r="T19" s="15" t="s">
        <v>113</v>
      </c>
      <c r="U19" s="15">
        <v>2.5</v>
      </c>
      <c r="V19" s="16">
        <v>0.601388888888889</v>
      </c>
      <c r="W19" s="16">
        <v>0.638888888888889</v>
      </c>
      <c r="X19" s="15" t="s">
        <v>114</v>
      </c>
      <c r="Y19" s="15" t="s">
        <v>109</v>
      </c>
      <c r="Z19" s="15" t="s">
        <v>115</v>
      </c>
      <c r="AA19" s="15" t="s">
        <v>123</v>
      </c>
      <c r="AB19" s="15" t="s">
        <v>116</v>
      </c>
      <c r="AC19" s="15" t="s">
        <v>183</v>
      </c>
      <c r="AD19" s="15" t="s">
        <v>109</v>
      </c>
      <c r="AE19" s="15" t="s">
        <v>109</v>
      </c>
      <c r="AF19" s="15" t="s">
        <v>109</v>
      </c>
      <c r="AG19" s="15" t="s">
        <v>109</v>
      </c>
      <c r="AH19" s="15" t="s">
        <v>109</v>
      </c>
      <c r="AI19" s="15" t="s">
        <v>109</v>
      </c>
      <c r="AJ19" s="15" t="s">
        <v>109</v>
      </c>
      <c r="AK19" s="15" t="s">
        <v>109</v>
      </c>
      <c r="AL19" s="15" t="s">
        <v>117</v>
      </c>
      <c r="AM19" s="15" t="s">
        <v>130</v>
      </c>
    </row>
    <row r="20" ht="14.25" customHeight="1">
      <c r="A20" s="10">
        <v>15.0</v>
      </c>
      <c r="B20" s="12" t="s">
        <v>184</v>
      </c>
      <c r="C20" s="12" t="s">
        <v>185</v>
      </c>
      <c r="D20" s="12" t="s">
        <v>186</v>
      </c>
      <c r="E20" s="12" t="s">
        <v>100</v>
      </c>
      <c r="F20" s="12" t="s">
        <v>101</v>
      </c>
      <c r="G20" s="12" t="s">
        <v>102</v>
      </c>
      <c r="H20" s="12" t="s">
        <v>103</v>
      </c>
      <c r="I20" s="12" t="s">
        <v>104</v>
      </c>
      <c r="J20" s="12" t="s">
        <v>105</v>
      </c>
      <c r="K20" s="12" t="s">
        <v>135</v>
      </c>
      <c r="L20" s="13" t="s">
        <v>181</v>
      </c>
      <c r="M20" s="12" t="s">
        <v>187</v>
      </c>
      <c r="N20" s="12" t="s">
        <v>109</v>
      </c>
      <c r="O20" s="12" t="s">
        <v>110</v>
      </c>
      <c r="P20" s="12">
        <v>0.22</v>
      </c>
      <c r="Q20" s="12" t="s">
        <v>111</v>
      </c>
      <c r="R20" s="12" t="s">
        <v>112</v>
      </c>
      <c r="S20" s="12" t="s">
        <v>109</v>
      </c>
      <c r="T20" s="12" t="s">
        <v>113</v>
      </c>
      <c r="U20" s="12">
        <v>2.5</v>
      </c>
      <c r="V20" s="14">
        <v>0.601388888888889</v>
      </c>
      <c r="W20" s="14">
        <v>0.638888888888889</v>
      </c>
      <c r="X20" s="12" t="s">
        <v>114</v>
      </c>
      <c r="Y20" s="12" t="s">
        <v>109</v>
      </c>
      <c r="Z20" s="12" t="s">
        <v>115</v>
      </c>
      <c r="AA20" s="12" t="s">
        <v>123</v>
      </c>
      <c r="AB20" s="12" t="s">
        <v>116</v>
      </c>
      <c r="AC20" s="12" t="s">
        <v>109</v>
      </c>
      <c r="AD20" s="12" t="s">
        <v>109</v>
      </c>
      <c r="AE20" s="12" t="s">
        <v>109</v>
      </c>
      <c r="AF20" s="12" t="s">
        <v>109</v>
      </c>
      <c r="AG20" s="12" t="s">
        <v>109</v>
      </c>
      <c r="AH20" s="12" t="s">
        <v>109</v>
      </c>
      <c r="AI20" s="12" t="s">
        <v>109</v>
      </c>
      <c r="AJ20" s="12" t="s">
        <v>109</v>
      </c>
      <c r="AK20" s="12" t="s">
        <v>109</v>
      </c>
      <c r="AL20" s="12" t="s">
        <v>117</v>
      </c>
      <c r="AM20" s="12" t="s">
        <v>130</v>
      </c>
    </row>
    <row r="21" ht="14.25" customHeight="1">
      <c r="A21" s="10">
        <v>16.0</v>
      </c>
      <c r="B21" s="12" t="s">
        <v>188</v>
      </c>
      <c r="C21" s="12" t="s">
        <v>189</v>
      </c>
      <c r="D21" s="12" t="s">
        <v>190</v>
      </c>
      <c r="E21" s="12" t="s">
        <v>100</v>
      </c>
      <c r="F21" s="12" t="s">
        <v>101</v>
      </c>
      <c r="G21" s="12" t="s">
        <v>102</v>
      </c>
      <c r="H21" s="12" t="s">
        <v>103</v>
      </c>
      <c r="I21" s="12" t="s">
        <v>104</v>
      </c>
      <c r="J21" s="12" t="s">
        <v>105</v>
      </c>
      <c r="K21" s="12" t="s">
        <v>135</v>
      </c>
      <c r="L21" s="13" t="s">
        <v>181</v>
      </c>
      <c r="M21" s="12" t="s">
        <v>191</v>
      </c>
      <c r="N21" s="12" t="s">
        <v>109</v>
      </c>
      <c r="O21" s="12" t="s">
        <v>110</v>
      </c>
      <c r="P21" s="12">
        <v>0.22</v>
      </c>
      <c r="Q21" s="12" t="s">
        <v>111</v>
      </c>
      <c r="R21" s="12" t="s">
        <v>112</v>
      </c>
      <c r="S21" s="12" t="s">
        <v>109</v>
      </c>
      <c r="T21" s="12" t="s">
        <v>113</v>
      </c>
      <c r="U21" s="12">
        <v>2.5</v>
      </c>
      <c r="V21" s="14">
        <v>0.601388888888889</v>
      </c>
      <c r="W21" s="14">
        <v>0.638888888888889</v>
      </c>
      <c r="X21" s="12" t="s">
        <v>114</v>
      </c>
      <c r="Y21" s="12" t="s">
        <v>109</v>
      </c>
      <c r="Z21" s="12" t="s">
        <v>115</v>
      </c>
      <c r="AA21" s="12" t="s">
        <v>123</v>
      </c>
      <c r="AB21" s="12" t="s">
        <v>116</v>
      </c>
      <c r="AC21" s="12" t="s">
        <v>109</v>
      </c>
      <c r="AD21" s="12" t="s">
        <v>109</v>
      </c>
      <c r="AE21" s="12" t="s">
        <v>109</v>
      </c>
      <c r="AF21" s="12" t="s">
        <v>109</v>
      </c>
      <c r="AG21" s="12" t="s">
        <v>109</v>
      </c>
      <c r="AH21" s="12" t="s">
        <v>109</v>
      </c>
      <c r="AI21" s="12" t="s">
        <v>109</v>
      </c>
      <c r="AJ21" s="12" t="s">
        <v>109</v>
      </c>
      <c r="AK21" s="12" t="s">
        <v>109</v>
      </c>
      <c r="AL21" s="12" t="s">
        <v>117</v>
      </c>
      <c r="AM21" s="12" t="s">
        <v>130</v>
      </c>
    </row>
    <row r="22" ht="14.25" customHeight="1">
      <c r="A22" s="10">
        <v>17.0</v>
      </c>
      <c r="B22" s="12" t="s">
        <v>192</v>
      </c>
      <c r="C22" s="12" t="s">
        <v>193</v>
      </c>
      <c r="D22" s="12" t="s">
        <v>194</v>
      </c>
      <c r="E22" s="12" t="s">
        <v>100</v>
      </c>
      <c r="F22" s="12" t="s">
        <v>101</v>
      </c>
      <c r="G22" s="12" t="s">
        <v>102</v>
      </c>
      <c r="H22" s="12" t="s">
        <v>103</v>
      </c>
      <c r="I22" s="12" t="s">
        <v>104</v>
      </c>
      <c r="J22" s="12" t="s">
        <v>128</v>
      </c>
      <c r="K22" s="12" t="s">
        <v>135</v>
      </c>
      <c r="L22" s="13" t="s">
        <v>181</v>
      </c>
      <c r="M22" s="12" t="s">
        <v>195</v>
      </c>
      <c r="N22" s="12" t="s">
        <v>109</v>
      </c>
      <c r="O22" s="12" t="s">
        <v>110</v>
      </c>
      <c r="P22" s="12">
        <v>0.22</v>
      </c>
      <c r="Q22" s="12" t="s">
        <v>111</v>
      </c>
      <c r="R22" s="12" t="s">
        <v>112</v>
      </c>
      <c r="S22" s="12" t="s">
        <v>109</v>
      </c>
      <c r="T22" s="12" t="s">
        <v>113</v>
      </c>
      <c r="U22" s="12">
        <v>2.5</v>
      </c>
      <c r="V22" s="14">
        <v>0.601388888888889</v>
      </c>
      <c r="W22" s="14">
        <v>0.638888888888889</v>
      </c>
      <c r="X22" s="12" t="s">
        <v>114</v>
      </c>
      <c r="Y22" s="12" t="s">
        <v>109</v>
      </c>
      <c r="Z22" s="12" t="s">
        <v>115</v>
      </c>
      <c r="AA22" s="12" t="s">
        <v>123</v>
      </c>
      <c r="AB22" s="12" t="s">
        <v>116</v>
      </c>
      <c r="AC22" s="12" t="s">
        <v>109</v>
      </c>
      <c r="AD22" s="12" t="s">
        <v>109</v>
      </c>
      <c r="AE22" s="12" t="s">
        <v>109</v>
      </c>
      <c r="AF22" s="12" t="s">
        <v>109</v>
      </c>
      <c r="AG22" s="12" t="s">
        <v>109</v>
      </c>
      <c r="AH22" s="12" t="s">
        <v>109</v>
      </c>
      <c r="AI22" s="12" t="s">
        <v>109</v>
      </c>
      <c r="AJ22" s="12" t="s">
        <v>109</v>
      </c>
      <c r="AK22" s="12" t="s">
        <v>109</v>
      </c>
      <c r="AL22" s="12" t="s">
        <v>117</v>
      </c>
      <c r="AM22" s="12" t="s">
        <v>130</v>
      </c>
    </row>
    <row r="23" ht="14.25" customHeight="1">
      <c r="A23" s="10">
        <v>18.0</v>
      </c>
      <c r="B23" s="12" t="s">
        <v>196</v>
      </c>
      <c r="C23" s="12" t="s">
        <v>197</v>
      </c>
      <c r="D23" s="12" t="s">
        <v>198</v>
      </c>
      <c r="E23" s="12" t="s">
        <v>100</v>
      </c>
      <c r="F23" s="12" t="s">
        <v>101</v>
      </c>
      <c r="G23" s="12" t="s">
        <v>102</v>
      </c>
      <c r="H23" s="12" t="s">
        <v>103</v>
      </c>
      <c r="I23" s="12" t="s">
        <v>104</v>
      </c>
      <c r="J23" s="12" t="s">
        <v>128</v>
      </c>
      <c r="K23" s="12" t="s">
        <v>135</v>
      </c>
      <c r="L23" s="13" t="s">
        <v>181</v>
      </c>
      <c r="M23" s="12" t="s">
        <v>199</v>
      </c>
      <c r="N23" s="12" t="s">
        <v>109</v>
      </c>
      <c r="O23" s="12" t="s">
        <v>110</v>
      </c>
      <c r="P23" s="12">
        <v>0.22</v>
      </c>
      <c r="Q23" s="12" t="s">
        <v>111</v>
      </c>
      <c r="R23" s="12" t="s">
        <v>112</v>
      </c>
      <c r="S23" s="12" t="s">
        <v>109</v>
      </c>
      <c r="T23" s="12" t="s">
        <v>113</v>
      </c>
      <c r="U23" s="12">
        <v>2.5</v>
      </c>
      <c r="V23" s="14">
        <v>0.601388888888889</v>
      </c>
      <c r="W23" s="14">
        <v>0.638888888888889</v>
      </c>
      <c r="X23" s="12" t="s">
        <v>114</v>
      </c>
      <c r="Y23" s="12" t="s">
        <v>109</v>
      </c>
      <c r="Z23" s="12" t="s">
        <v>115</v>
      </c>
      <c r="AA23" s="12" t="s">
        <v>123</v>
      </c>
      <c r="AB23" s="12" t="s">
        <v>116</v>
      </c>
      <c r="AC23" s="12" t="s">
        <v>109</v>
      </c>
      <c r="AD23" s="12" t="s">
        <v>109</v>
      </c>
      <c r="AE23" s="12" t="s">
        <v>109</v>
      </c>
      <c r="AF23" s="12" t="s">
        <v>109</v>
      </c>
      <c r="AG23" s="12" t="s">
        <v>109</v>
      </c>
      <c r="AH23" s="12" t="s">
        <v>109</v>
      </c>
      <c r="AI23" s="12" t="s">
        <v>109</v>
      </c>
      <c r="AJ23" s="12" t="s">
        <v>109</v>
      </c>
      <c r="AK23" s="12" t="s">
        <v>109</v>
      </c>
      <c r="AL23" s="12" t="s">
        <v>117</v>
      </c>
      <c r="AM23" s="12" t="s">
        <v>130</v>
      </c>
    </row>
    <row r="24" ht="15.75" customHeight="1">
      <c r="A24" s="10">
        <v>19.0</v>
      </c>
      <c r="B24" s="12" t="s">
        <v>200</v>
      </c>
      <c r="C24" s="12" t="s">
        <v>201</v>
      </c>
      <c r="D24" s="12" t="s">
        <v>202</v>
      </c>
      <c r="E24" s="12" t="s">
        <v>100</v>
      </c>
      <c r="F24" s="12" t="s">
        <v>101</v>
      </c>
      <c r="G24" s="12" t="s">
        <v>102</v>
      </c>
      <c r="H24" s="12" t="s">
        <v>103</v>
      </c>
      <c r="I24" s="12" t="s">
        <v>104</v>
      </c>
      <c r="J24" s="12" t="s">
        <v>203</v>
      </c>
      <c r="K24" s="12" t="s">
        <v>204</v>
      </c>
      <c r="L24" s="13" t="s">
        <v>205</v>
      </c>
      <c r="M24" s="12" t="s">
        <v>206</v>
      </c>
      <c r="N24" s="12" t="s">
        <v>109</v>
      </c>
      <c r="O24" s="12" t="s">
        <v>110</v>
      </c>
      <c r="P24" s="12">
        <v>0.22</v>
      </c>
      <c r="Q24" s="12" t="s">
        <v>207</v>
      </c>
      <c r="R24" s="12" t="s">
        <v>112</v>
      </c>
      <c r="S24" s="12" t="s">
        <v>109</v>
      </c>
      <c r="T24" s="12" t="s">
        <v>208</v>
      </c>
      <c r="U24" s="12">
        <v>10.0</v>
      </c>
      <c r="V24" s="14">
        <v>0.478472222222222</v>
      </c>
      <c r="W24" s="14">
        <v>0.481944444444444</v>
      </c>
      <c r="X24" s="12" t="s">
        <v>209</v>
      </c>
      <c r="Y24" s="12" t="s">
        <v>109</v>
      </c>
      <c r="Z24" s="12" t="s">
        <v>115</v>
      </c>
      <c r="AA24" s="12" t="s">
        <v>123</v>
      </c>
      <c r="AB24" s="12" t="s">
        <v>116</v>
      </c>
      <c r="AC24" s="12" t="s">
        <v>109</v>
      </c>
      <c r="AD24" s="12" t="s">
        <v>109</v>
      </c>
      <c r="AE24" s="12" t="s">
        <v>109</v>
      </c>
      <c r="AF24" s="12" t="s">
        <v>109</v>
      </c>
      <c r="AG24" s="12" t="s">
        <v>109</v>
      </c>
      <c r="AH24" s="12" t="s">
        <v>109</v>
      </c>
      <c r="AI24" s="12" t="s">
        <v>109</v>
      </c>
      <c r="AJ24" s="12" t="s">
        <v>109</v>
      </c>
      <c r="AK24" s="12" t="s">
        <v>109</v>
      </c>
      <c r="AL24" s="12" t="s">
        <v>117</v>
      </c>
      <c r="AM24" s="12" t="s">
        <v>118</v>
      </c>
    </row>
    <row r="25" ht="14.25" customHeight="1">
      <c r="A25" s="10">
        <v>20.0</v>
      </c>
      <c r="B25" s="12" t="s">
        <v>210</v>
      </c>
      <c r="C25" s="12" t="s">
        <v>211</v>
      </c>
      <c r="D25" s="12" t="s">
        <v>212</v>
      </c>
      <c r="E25" s="12" t="s">
        <v>100</v>
      </c>
      <c r="F25" s="12" t="s">
        <v>101</v>
      </c>
      <c r="G25" s="12" t="s">
        <v>102</v>
      </c>
      <c r="H25" s="12" t="s">
        <v>103</v>
      </c>
      <c r="I25" s="12" t="s">
        <v>104</v>
      </c>
      <c r="J25" s="12" t="s">
        <v>203</v>
      </c>
      <c r="K25" s="12" t="s">
        <v>204</v>
      </c>
      <c r="L25" s="13" t="s">
        <v>213</v>
      </c>
      <c r="M25" s="12" t="s">
        <v>214</v>
      </c>
      <c r="N25" s="12" t="s">
        <v>109</v>
      </c>
      <c r="O25" s="12" t="s">
        <v>110</v>
      </c>
      <c r="P25" s="12">
        <v>0.22</v>
      </c>
      <c r="Q25" s="12" t="s">
        <v>207</v>
      </c>
      <c r="R25" s="12" t="s">
        <v>112</v>
      </c>
      <c r="S25" s="12" t="s">
        <v>109</v>
      </c>
      <c r="T25" s="12" t="s">
        <v>208</v>
      </c>
      <c r="U25" s="12">
        <v>10.0</v>
      </c>
      <c r="V25" s="14">
        <v>0.501388888888889</v>
      </c>
      <c r="W25" s="14">
        <v>0.50625</v>
      </c>
      <c r="X25" s="12" t="s">
        <v>209</v>
      </c>
      <c r="Y25" s="12" t="s">
        <v>109</v>
      </c>
      <c r="Z25" s="12" t="s">
        <v>115</v>
      </c>
      <c r="AA25" s="12" t="s">
        <v>123</v>
      </c>
      <c r="AB25" s="12" t="s">
        <v>116</v>
      </c>
      <c r="AC25" s="12" t="s">
        <v>109</v>
      </c>
      <c r="AD25" s="12" t="s">
        <v>109</v>
      </c>
      <c r="AE25" s="12" t="s">
        <v>109</v>
      </c>
      <c r="AF25" s="12" t="s">
        <v>109</v>
      </c>
      <c r="AG25" s="12" t="s">
        <v>109</v>
      </c>
      <c r="AH25" s="12" t="s">
        <v>109</v>
      </c>
      <c r="AI25" s="12" t="s">
        <v>109</v>
      </c>
      <c r="AJ25" s="12" t="s">
        <v>109</v>
      </c>
      <c r="AK25" s="12" t="s">
        <v>109</v>
      </c>
      <c r="AL25" s="12" t="s">
        <v>117</v>
      </c>
      <c r="AM25" s="12" t="s">
        <v>124</v>
      </c>
    </row>
    <row r="26" ht="14.25" customHeight="1">
      <c r="A26" s="10">
        <v>21.0</v>
      </c>
      <c r="B26" s="12" t="s">
        <v>215</v>
      </c>
      <c r="C26" s="12" t="s">
        <v>216</v>
      </c>
      <c r="D26" s="12" t="s">
        <v>217</v>
      </c>
      <c r="E26" s="12" t="s">
        <v>100</v>
      </c>
      <c r="F26" s="12" t="s">
        <v>101</v>
      </c>
      <c r="G26" s="12" t="s">
        <v>102</v>
      </c>
      <c r="H26" s="12" t="s">
        <v>103</v>
      </c>
      <c r="I26" s="12" t="s">
        <v>104</v>
      </c>
      <c r="J26" s="12" t="s">
        <v>203</v>
      </c>
      <c r="K26" s="12" t="s">
        <v>204</v>
      </c>
      <c r="L26" s="13" t="s">
        <v>218</v>
      </c>
      <c r="M26" s="12" t="s">
        <v>219</v>
      </c>
      <c r="N26" s="12" t="s">
        <v>109</v>
      </c>
      <c r="O26" s="12" t="s">
        <v>110</v>
      </c>
      <c r="P26" s="12">
        <v>0.22</v>
      </c>
      <c r="Q26" s="12" t="s">
        <v>207</v>
      </c>
      <c r="R26" s="12" t="s">
        <v>112</v>
      </c>
      <c r="S26" s="12" t="s">
        <v>109</v>
      </c>
      <c r="T26" s="12" t="s">
        <v>208</v>
      </c>
      <c r="U26" s="12">
        <v>10.0</v>
      </c>
      <c r="V26" s="14">
        <v>0.525694444444444</v>
      </c>
      <c r="W26" s="14">
        <v>0.529861111111111</v>
      </c>
      <c r="X26" s="12" t="s">
        <v>209</v>
      </c>
      <c r="Y26" s="12" t="s">
        <v>109</v>
      </c>
      <c r="Z26" s="12" t="s">
        <v>115</v>
      </c>
      <c r="AA26" s="12" t="s">
        <v>123</v>
      </c>
      <c r="AB26" s="12" t="s">
        <v>116</v>
      </c>
      <c r="AC26" s="15" t="s">
        <v>220</v>
      </c>
      <c r="AD26" s="12" t="s">
        <v>109</v>
      </c>
      <c r="AE26" s="12" t="s">
        <v>109</v>
      </c>
      <c r="AF26" s="12" t="s">
        <v>109</v>
      </c>
      <c r="AG26" s="12" t="s">
        <v>109</v>
      </c>
      <c r="AH26" s="12" t="s">
        <v>109</v>
      </c>
      <c r="AI26" s="12" t="s">
        <v>109</v>
      </c>
      <c r="AJ26" s="12" t="s">
        <v>109</v>
      </c>
      <c r="AK26" s="12" t="s">
        <v>109</v>
      </c>
      <c r="AL26" s="12" t="s">
        <v>117</v>
      </c>
      <c r="AM26" s="12" t="s">
        <v>130</v>
      </c>
    </row>
    <row r="27" ht="15.75" customHeight="1">
      <c r="A27" s="10">
        <v>23.0</v>
      </c>
      <c r="B27" s="18" t="s">
        <v>221</v>
      </c>
      <c r="C27" s="18" t="s">
        <v>222</v>
      </c>
      <c r="D27" s="18" t="s">
        <v>223</v>
      </c>
      <c r="E27" s="18" t="s">
        <v>100</v>
      </c>
      <c r="F27" s="18" t="s">
        <v>101</v>
      </c>
      <c r="G27" s="18" t="s">
        <v>102</v>
      </c>
      <c r="H27" s="18" t="s">
        <v>103</v>
      </c>
      <c r="I27" s="18" t="s">
        <v>104</v>
      </c>
      <c r="J27" s="18" t="s">
        <v>224</v>
      </c>
      <c r="K27" s="18" t="s">
        <v>225</v>
      </c>
      <c r="L27" s="19" t="s">
        <v>226</v>
      </c>
      <c r="M27" s="18" t="s">
        <v>227</v>
      </c>
      <c r="N27" s="18" t="s">
        <v>109</v>
      </c>
      <c r="O27" s="18" t="s">
        <v>110</v>
      </c>
      <c r="P27" s="18">
        <v>0.22</v>
      </c>
      <c r="Q27" s="18" t="s">
        <v>207</v>
      </c>
      <c r="R27" s="18">
        <v>3.0</v>
      </c>
      <c r="S27" s="18" t="s">
        <v>228</v>
      </c>
      <c r="T27" s="18" t="s">
        <v>208</v>
      </c>
      <c r="U27" s="18">
        <v>10.0</v>
      </c>
      <c r="V27" s="20">
        <v>0.479166666666667</v>
      </c>
      <c r="W27" s="20">
        <v>0.482638888888889</v>
      </c>
      <c r="X27" s="18" t="s">
        <v>209</v>
      </c>
      <c r="Y27" s="18" t="s">
        <v>109</v>
      </c>
      <c r="Z27" s="18" t="s">
        <v>115</v>
      </c>
      <c r="AA27" s="18" t="s">
        <v>123</v>
      </c>
      <c r="AB27" s="18" t="s">
        <v>116</v>
      </c>
      <c r="AC27" s="18" t="s">
        <v>109</v>
      </c>
      <c r="AD27" s="18" t="s">
        <v>109</v>
      </c>
      <c r="AE27" s="18" t="s">
        <v>109</v>
      </c>
      <c r="AF27" s="18" t="s">
        <v>109</v>
      </c>
      <c r="AG27" s="18" t="s">
        <v>109</v>
      </c>
      <c r="AH27" s="18" t="s">
        <v>109</v>
      </c>
      <c r="AI27" s="18" t="s">
        <v>109</v>
      </c>
      <c r="AJ27" s="18" t="s">
        <v>109</v>
      </c>
      <c r="AK27" s="18" t="s">
        <v>109</v>
      </c>
      <c r="AL27" s="18" t="s">
        <v>117</v>
      </c>
      <c r="AM27" s="18" t="s">
        <v>229</v>
      </c>
    </row>
    <row r="28" ht="14.25" customHeight="1">
      <c r="A28" s="10">
        <v>24.0</v>
      </c>
      <c r="B28" s="18" t="s">
        <v>230</v>
      </c>
      <c r="C28" s="18" t="s">
        <v>231</v>
      </c>
      <c r="D28" s="18" t="s">
        <v>232</v>
      </c>
      <c r="E28" s="18" t="s">
        <v>100</v>
      </c>
      <c r="F28" s="18" t="s">
        <v>101</v>
      </c>
      <c r="G28" s="18" t="s">
        <v>102</v>
      </c>
      <c r="H28" s="18" t="s">
        <v>103</v>
      </c>
      <c r="I28" s="18" t="s">
        <v>104</v>
      </c>
      <c r="J28" s="18" t="s">
        <v>224</v>
      </c>
      <c r="K28" s="18" t="s">
        <v>225</v>
      </c>
      <c r="L28" s="19" t="s">
        <v>233</v>
      </c>
      <c r="M28" s="18" t="s">
        <v>234</v>
      </c>
      <c r="N28" s="18" t="s">
        <v>109</v>
      </c>
      <c r="O28" s="18" t="s">
        <v>110</v>
      </c>
      <c r="P28" s="18">
        <v>0.22</v>
      </c>
      <c r="Q28" s="18" t="s">
        <v>207</v>
      </c>
      <c r="R28" s="18">
        <v>3.0</v>
      </c>
      <c r="S28" s="18" t="s">
        <v>228</v>
      </c>
      <c r="T28" s="18" t="s">
        <v>208</v>
      </c>
      <c r="U28" s="18">
        <v>10.0</v>
      </c>
      <c r="V28" s="20">
        <v>0.502083333333333</v>
      </c>
      <c r="W28" s="20">
        <v>0.506944444444444</v>
      </c>
      <c r="X28" s="18" t="s">
        <v>209</v>
      </c>
      <c r="Y28" s="18" t="s">
        <v>109</v>
      </c>
      <c r="Z28" s="18" t="s">
        <v>115</v>
      </c>
      <c r="AA28" s="18" t="s">
        <v>123</v>
      </c>
      <c r="AB28" s="18" t="s">
        <v>116</v>
      </c>
      <c r="AC28" s="18" t="s">
        <v>109</v>
      </c>
      <c r="AD28" s="18" t="s">
        <v>109</v>
      </c>
      <c r="AE28" s="18" t="s">
        <v>109</v>
      </c>
      <c r="AF28" s="18" t="s">
        <v>109</v>
      </c>
      <c r="AG28" s="18" t="s">
        <v>109</v>
      </c>
      <c r="AH28" s="18" t="s">
        <v>109</v>
      </c>
      <c r="AI28" s="18" t="s">
        <v>109</v>
      </c>
      <c r="AJ28" s="18" t="s">
        <v>109</v>
      </c>
      <c r="AK28" s="18" t="s">
        <v>109</v>
      </c>
      <c r="AL28" s="18" t="s">
        <v>117</v>
      </c>
      <c r="AM28" s="18" t="s">
        <v>235</v>
      </c>
    </row>
    <row r="29" ht="14.25" customHeight="1">
      <c r="A29" s="10">
        <v>25.0</v>
      </c>
      <c r="B29" s="18" t="s">
        <v>236</v>
      </c>
      <c r="C29" s="18" t="s">
        <v>237</v>
      </c>
      <c r="D29" s="18" t="s">
        <v>238</v>
      </c>
      <c r="E29" s="18" t="s">
        <v>100</v>
      </c>
      <c r="F29" s="18" t="s">
        <v>101</v>
      </c>
      <c r="G29" s="18" t="s">
        <v>102</v>
      </c>
      <c r="H29" s="18" t="s">
        <v>103</v>
      </c>
      <c r="I29" s="18" t="s">
        <v>104</v>
      </c>
      <c r="J29" s="18" t="s">
        <v>239</v>
      </c>
      <c r="K29" s="18" t="s">
        <v>225</v>
      </c>
      <c r="L29" s="19" t="s">
        <v>240</v>
      </c>
      <c r="M29" s="18" t="s">
        <v>241</v>
      </c>
      <c r="N29" s="18" t="s">
        <v>109</v>
      </c>
      <c r="O29" s="18" t="s">
        <v>110</v>
      </c>
      <c r="P29" s="18">
        <v>0.22</v>
      </c>
      <c r="Q29" s="18" t="s">
        <v>207</v>
      </c>
      <c r="R29" s="18">
        <v>3.0</v>
      </c>
      <c r="S29" s="18" t="s">
        <v>228</v>
      </c>
      <c r="T29" s="18" t="s">
        <v>208</v>
      </c>
      <c r="U29" s="18">
        <v>10.0</v>
      </c>
      <c r="V29" s="20">
        <v>0.534722222222222</v>
      </c>
      <c r="W29" s="20">
        <v>0.538888888888889</v>
      </c>
      <c r="X29" s="18" t="s">
        <v>209</v>
      </c>
      <c r="Y29" s="18" t="s">
        <v>109</v>
      </c>
      <c r="Z29" s="18" t="s">
        <v>115</v>
      </c>
      <c r="AA29" s="18" t="s">
        <v>123</v>
      </c>
      <c r="AB29" s="18" t="s">
        <v>116</v>
      </c>
      <c r="AC29" s="21" t="s">
        <v>220</v>
      </c>
      <c r="AD29" s="18" t="s">
        <v>109</v>
      </c>
      <c r="AE29" s="18" t="s">
        <v>109</v>
      </c>
      <c r="AF29" s="18" t="s">
        <v>109</v>
      </c>
      <c r="AG29" s="18" t="s">
        <v>109</v>
      </c>
      <c r="AH29" s="18" t="s">
        <v>109</v>
      </c>
      <c r="AI29" s="18" t="s">
        <v>109</v>
      </c>
      <c r="AJ29" s="18" t="s">
        <v>109</v>
      </c>
      <c r="AK29" s="18" t="s">
        <v>109</v>
      </c>
      <c r="AL29" s="18" t="s">
        <v>117</v>
      </c>
      <c r="AM29" s="18" t="s">
        <v>242</v>
      </c>
    </row>
    <row r="30" ht="14.25" customHeight="1">
      <c r="A30" s="10">
        <v>26.0</v>
      </c>
      <c r="B30" s="22" t="s">
        <v>243</v>
      </c>
      <c r="C30" s="22" t="s">
        <v>244</v>
      </c>
      <c r="D30" s="22" t="s">
        <v>245</v>
      </c>
      <c r="E30" s="22" t="s">
        <v>100</v>
      </c>
      <c r="F30" s="22" t="s">
        <v>101</v>
      </c>
      <c r="G30" s="22" t="s">
        <v>102</v>
      </c>
      <c r="H30" s="22" t="s">
        <v>103</v>
      </c>
      <c r="I30" s="22" t="s">
        <v>104</v>
      </c>
      <c r="J30" s="22" t="s">
        <v>224</v>
      </c>
      <c r="K30" s="22" t="s">
        <v>246</v>
      </c>
      <c r="L30" s="23" t="s">
        <v>247</v>
      </c>
      <c r="M30" s="22" t="s">
        <v>248</v>
      </c>
      <c r="N30" s="22" t="s">
        <v>109</v>
      </c>
      <c r="O30" s="22" t="s">
        <v>110</v>
      </c>
      <c r="P30" s="22">
        <v>3.0</v>
      </c>
      <c r="Q30" s="22" t="s">
        <v>228</v>
      </c>
      <c r="R30" s="22">
        <v>20.0</v>
      </c>
      <c r="S30" s="22" t="s">
        <v>249</v>
      </c>
      <c r="T30" s="22" t="s">
        <v>208</v>
      </c>
      <c r="U30" s="22">
        <v>10.0</v>
      </c>
      <c r="V30" s="24">
        <v>0.479166666666667</v>
      </c>
      <c r="W30" s="24">
        <v>0.482638888888889</v>
      </c>
      <c r="X30" s="22" t="s">
        <v>250</v>
      </c>
      <c r="Y30" s="22" t="s">
        <v>109</v>
      </c>
      <c r="Z30" s="22" t="s">
        <v>115</v>
      </c>
      <c r="AA30" s="22" t="s">
        <v>123</v>
      </c>
      <c r="AB30" s="22" t="s">
        <v>116</v>
      </c>
      <c r="AC30" s="22" t="s">
        <v>109</v>
      </c>
      <c r="AD30" s="22" t="s">
        <v>109</v>
      </c>
      <c r="AE30" s="22" t="s">
        <v>109</v>
      </c>
      <c r="AF30" s="22" t="s">
        <v>109</v>
      </c>
      <c r="AG30" s="22" t="s">
        <v>109</v>
      </c>
      <c r="AH30" s="22" t="s">
        <v>109</v>
      </c>
      <c r="AI30" s="22" t="s">
        <v>109</v>
      </c>
      <c r="AJ30" s="22" t="s">
        <v>109</v>
      </c>
      <c r="AK30" s="22" t="s">
        <v>109</v>
      </c>
      <c r="AL30" s="22" t="s">
        <v>117</v>
      </c>
      <c r="AM30" s="22" t="s">
        <v>229</v>
      </c>
    </row>
    <row r="31" ht="14.25" customHeight="1">
      <c r="A31" s="10">
        <v>27.0</v>
      </c>
      <c r="B31" s="22" t="s">
        <v>251</v>
      </c>
      <c r="C31" s="22" t="s">
        <v>252</v>
      </c>
      <c r="D31" s="22" t="s">
        <v>253</v>
      </c>
      <c r="E31" s="22" t="s">
        <v>100</v>
      </c>
      <c r="F31" s="22" t="s">
        <v>101</v>
      </c>
      <c r="G31" s="22" t="s">
        <v>102</v>
      </c>
      <c r="H31" s="22" t="s">
        <v>103</v>
      </c>
      <c r="I31" s="22" t="s">
        <v>104</v>
      </c>
      <c r="J31" s="22" t="s">
        <v>224</v>
      </c>
      <c r="K31" s="22" t="s">
        <v>246</v>
      </c>
      <c r="L31" s="23" t="s">
        <v>254</v>
      </c>
      <c r="M31" s="22" t="s">
        <v>255</v>
      </c>
      <c r="N31" s="22" t="s">
        <v>109</v>
      </c>
      <c r="O31" s="22" t="s">
        <v>110</v>
      </c>
      <c r="P31" s="22">
        <v>3.0</v>
      </c>
      <c r="Q31" s="22" t="s">
        <v>228</v>
      </c>
      <c r="R31" s="22">
        <v>20.0</v>
      </c>
      <c r="S31" s="22" t="s">
        <v>249</v>
      </c>
      <c r="T31" s="22" t="s">
        <v>208</v>
      </c>
      <c r="U31" s="22">
        <v>10.0</v>
      </c>
      <c r="V31" s="24">
        <v>0.502083333333333</v>
      </c>
      <c r="W31" s="24">
        <v>0.506944444444444</v>
      </c>
      <c r="X31" s="22" t="s">
        <v>250</v>
      </c>
      <c r="Y31" s="22" t="s">
        <v>109</v>
      </c>
      <c r="Z31" s="22" t="s">
        <v>115</v>
      </c>
      <c r="AA31" s="22" t="s">
        <v>123</v>
      </c>
      <c r="AB31" s="22" t="s">
        <v>116</v>
      </c>
      <c r="AC31" s="22" t="s">
        <v>109</v>
      </c>
      <c r="AD31" s="22" t="s">
        <v>109</v>
      </c>
      <c r="AE31" s="22" t="s">
        <v>109</v>
      </c>
      <c r="AF31" s="22" t="s">
        <v>109</v>
      </c>
      <c r="AG31" s="22" t="s">
        <v>109</v>
      </c>
      <c r="AH31" s="22" t="s">
        <v>109</v>
      </c>
      <c r="AI31" s="22" t="s">
        <v>109</v>
      </c>
      <c r="AJ31" s="22" t="s">
        <v>109</v>
      </c>
      <c r="AK31" s="22" t="s">
        <v>109</v>
      </c>
      <c r="AL31" s="22" t="s">
        <v>117</v>
      </c>
      <c r="AM31" s="22" t="s">
        <v>235</v>
      </c>
    </row>
    <row r="32" ht="14.25" customHeight="1">
      <c r="A32" s="10">
        <v>28.0</v>
      </c>
      <c r="B32" s="22" t="s">
        <v>256</v>
      </c>
      <c r="C32" s="22" t="s">
        <v>257</v>
      </c>
      <c r="D32" s="22" t="s">
        <v>258</v>
      </c>
      <c r="E32" s="22" t="s">
        <v>100</v>
      </c>
      <c r="F32" s="22" t="s">
        <v>101</v>
      </c>
      <c r="G32" s="22" t="s">
        <v>102</v>
      </c>
      <c r="H32" s="22" t="s">
        <v>103</v>
      </c>
      <c r="I32" s="22" t="s">
        <v>104</v>
      </c>
      <c r="J32" s="22" t="s">
        <v>239</v>
      </c>
      <c r="K32" s="22" t="s">
        <v>246</v>
      </c>
      <c r="L32" s="23" t="s">
        <v>259</v>
      </c>
      <c r="M32" s="22" t="s">
        <v>260</v>
      </c>
      <c r="N32" s="22" t="s">
        <v>109</v>
      </c>
      <c r="O32" s="22" t="s">
        <v>110</v>
      </c>
      <c r="P32" s="22">
        <v>3.0</v>
      </c>
      <c r="Q32" s="22" t="s">
        <v>228</v>
      </c>
      <c r="R32" s="22">
        <v>20.0</v>
      </c>
      <c r="S32" s="22" t="s">
        <v>249</v>
      </c>
      <c r="T32" s="22" t="s">
        <v>208</v>
      </c>
      <c r="U32" s="22">
        <v>10.0</v>
      </c>
      <c r="V32" s="24">
        <v>0.534722222222222</v>
      </c>
      <c r="W32" s="24">
        <v>0.538888888888889</v>
      </c>
      <c r="X32" s="22" t="s">
        <v>250</v>
      </c>
      <c r="Y32" s="22" t="s">
        <v>109</v>
      </c>
      <c r="Z32" s="22" t="s">
        <v>115</v>
      </c>
      <c r="AA32" s="22" t="s">
        <v>123</v>
      </c>
      <c r="AB32" s="22" t="s">
        <v>116</v>
      </c>
      <c r="AC32" s="22" t="s">
        <v>109</v>
      </c>
      <c r="AD32" s="22" t="s">
        <v>109</v>
      </c>
      <c r="AE32" s="22" t="s">
        <v>109</v>
      </c>
      <c r="AF32" s="22" t="s">
        <v>109</v>
      </c>
      <c r="AG32" s="22" t="s">
        <v>109</v>
      </c>
      <c r="AH32" s="22" t="s">
        <v>109</v>
      </c>
      <c r="AI32" s="22" t="s">
        <v>109</v>
      </c>
      <c r="AJ32" s="22" t="s">
        <v>109</v>
      </c>
      <c r="AK32" s="22" t="s">
        <v>109</v>
      </c>
      <c r="AL32" s="22" t="s">
        <v>117</v>
      </c>
      <c r="AM32" s="25" t="str">
        <f>HYPERLINK("http://store.pangaea.de/Projects/EMOSE2017/LOGSHEETS/EMOSE_201705300746Z_DAY1_WETLAB_size-fractionated_10-100L_R03.pdf","http://store.pangaea.de/Projects/EMOSE2017/LOGSHEETS/EMOSE_201705300746Z_DAY1_WETLAB_size-fractionated_10-100L_R03.pdf")</f>
        <v>http://store.pangaea.de/Projects/EMOSE2017/LOGSHEETS/EMOSE_201705300746Z_DAY1_WETLAB_size-fractionated_10-100L_R03.pdf</v>
      </c>
    </row>
    <row r="33" ht="14.25" customHeight="1">
      <c r="A33" s="10">
        <v>29.0</v>
      </c>
      <c r="B33" s="10" t="s">
        <v>261</v>
      </c>
      <c r="C33" s="10" t="s">
        <v>262</v>
      </c>
      <c r="D33" s="10" t="s">
        <v>263</v>
      </c>
      <c r="E33" s="10" t="s">
        <v>100</v>
      </c>
      <c r="F33" s="10" t="s">
        <v>101</v>
      </c>
      <c r="G33" s="10" t="s">
        <v>102</v>
      </c>
      <c r="H33" s="10" t="s">
        <v>103</v>
      </c>
      <c r="I33" s="10" t="s">
        <v>104</v>
      </c>
      <c r="J33" s="10" t="s">
        <v>264</v>
      </c>
      <c r="K33" s="10" t="s">
        <v>265</v>
      </c>
      <c r="L33" s="26" t="s">
        <v>266</v>
      </c>
      <c r="M33" s="10" t="s">
        <v>109</v>
      </c>
      <c r="N33" s="10" t="s">
        <v>109</v>
      </c>
      <c r="O33" s="10" t="s">
        <v>110</v>
      </c>
      <c r="P33" s="10">
        <v>0.22</v>
      </c>
      <c r="Q33" s="10" t="s">
        <v>207</v>
      </c>
      <c r="R33" s="10">
        <v>0.8</v>
      </c>
      <c r="S33" s="10" t="s">
        <v>267</v>
      </c>
      <c r="T33" s="10" t="s">
        <v>208</v>
      </c>
      <c r="U33" s="10">
        <v>60.0</v>
      </c>
      <c r="V33" s="27">
        <v>0.475694444444444</v>
      </c>
      <c r="W33" s="27">
        <v>0.631944444444444</v>
      </c>
      <c r="X33" s="10" t="s">
        <v>209</v>
      </c>
      <c r="Y33" s="10" t="s">
        <v>109</v>
      </c>
      <c r="Z33" s="10" t="s">
        <v>115</v>
      </c>
      <c r="AA33" s="10" t="s">
        <v>123</v>
      </c>
      <c r="AB33" s="10" t="s">
        <v>116</v>
      </c>
      <c r="AC33" s="10" t="s">
        <v>109</v>
      </c>
      <c r="AD33" s="10" t="s">
        <v>109</v>
      </c>
      <c r="AE33" s="10" t="s">
        <v>109</v>
      </c>
      <c r="AF33" s="10" t="s">
        <v>109</v>
      </c>
      <c r="AG33" s="10" t="s">
        <v>109</v>
      </c>
      <c r="AH33" s="10" t="s">
        <v>109</v>
      </c>
      <c r="AI33" s="10" t="s">
        <v>109</v>
      </c>
      <c r="AJ33" s="10" t="s">
        <v>109</v>
      </c>
      <c r="AK33" s="10" t="s">
        <v>109</v>
      </c>
      <c r="AL33" s="10" t="s">
        <v>117</v>
      </c>
      <c r="AM33" s="10" t="s">
        <v>229</v>
      </c>
    </row>
    <row r="34" ht="14.25" customHeight="1">
      <c r="A34" s="10">
        <v>30.0</v>
      </c>
      <c r="B34" s="10" t="s">
        <v>268</v>
      </c>
      <c r="C34" s="10" t="s">
        <v>269</v>
      </c>
      <c r="D34" s="10" t="s">
        <v>270</v>
      </c>
      <c r="E34" s="10" t="s">
        <v>100</v>
      </c>
      <c r="F34" s="10" t="s">
        <v>101</v>
      </c>
      <c r="G34" s="10" t="s">
        <v>102</v>
      </c>
      <c r="H34" s="10" t="s">
        <v>103</v>
      </c>
      <c r="I34" s="10" t="s">
        <v>104</v>
      </c>
      <c r="J34" s="10" t="s">
        <v>264</v>
      </c>
      <c r="K34" s="10" t="s">
        <v>271</v>
      </c>
      <c r="L34" s="26" t="s">
        <v>272</v>
      </c>
      <c r="M34" s="10" t="s">
        <v>109</v>
      </c>
      <c r="N34" s="10" t="s">
        <v>109</v>
      </c>
      <c r="O34" s="10" t="s">
        <v>110</v>
      </c>
      <c r="P34" s="10">
        <v>0.8</v>
      </c>
      <c r="Q34" s="10" t="s">
        <v>273</v>
      </c>
      <c r="R34" s="10">
        <v>20.0</v>
      </c>
      <c r="S34" s="10" t="s">
        <v>249</v>
      </c>
      <c r="T34" s="10" t="s">
        <v>208</v>
      </c>
      <c r="U34" s="10">
        <v>60.0</v>
      </c>
      <c r="V34" s="27">
        <v>0.475694444444444</v>
      </c>
      <c r="W34" s="27">
        <v>0.631944444444444</v>
      </c>
      <c r="X34" s="10" t="s">
        <v>274</v>
      </c>
      <c r="Y34" s="10" t="s">
        <v>109</v>
      </c>
      <c r="Z34" s="10" t="s">
        <v>115</v>
      </c>
      <c r="AA34" s="10" t="s">
        <v>123</v>
      </c>
      <c r="AB34" s="10" t="s">
        <v>116</v>
      </c>
      <c r="AC34" s="10" t="s">
        <v>109</v>
      </c>
      <c r="AD34" s="10" t="s">
        <v>109</v>
      </c>
      <c r="AE34" s="10" t="s">
        <v>109</v>
      </c>
      <c r="AF34" s="10" t="s">
        <v>109</v>
      </c>
      <c r="AG34" s="10" t="s">
        <v>109</v>
      </c>
      <c r="AH34" s="10" t="s">
        <v>275</v>
      </c>
      <c r="AI34" s="10" t="s">
        <v>109</v>
      </c>
      <c r="AJ34" s="10" t="s">
        <v>109</v>
      </c>
      <c r="AK34" s="10" t="s">
        <v>109</v>
      </c>
      <c r="AL34" s="10" t="s">
        <v>117</v>
      </c>
      <c r="AM34" s="10" t="s">
        <v>229</v>
      </c>
    </row>
    <row r="35" ht="14.25" customHeight="1">
      <c r="A35" s="10">
        <v>22.0</v>
      </c>
      <c r="B35" s="10" t="s">
        <v>276</v>
      </c>
      <c r="C35" s="10" t="s">
        <v>277</v>
      </c>
      <c r="D35" s="10" t="s">
        <v>278</v>
      </c>
      <c r="E35" s="10" t="s">
        <v>100</v>
      </c>
      <c r="F35" s="10" t="s">
        <v>101</v>
      </c>
      <c r="G35" s="10" t="s">
        <v>102</v>
      </c>
      <c r="H35" s="10" t="s">
        <v>103</v>
      </c>
      <c r="I35" s="10" t="s">
        <v>104</v>
      </c>
      <c r="J35" s="10" t="s">
        <v>264</v>
      </c>
      <c r="K35" s="10" t="s">
        <v>279</v>
      </c>
      <c r="L35" s="26" t="s">
        <v>280</v>
      </c>
      <c r="M35" s="10" t="s">
        <v>109</v>
      </c>
      <c r="N35" s="10" t="s">
        <v>109</v>
      </c>
      <c r="O35" s="10" t="s">
        <v>110</v>
      </c>
      <c r="P35" s="10">
        <v>20.0</v>
      </c>
      <c r="Q35" s="10" t="s">
        <v>249</v>
      </c>
      <c r="R35" s="10" t="s">
        <v>281</v>
      </c>
      <c r="S35" s="10" t="s">
        <v>109</v>
      </c>
      <c r="T35" s="10" t="s">
        <v>208</v>
      </c>
      <c r="U35" s="10">
        <v>60.0</v>
      </c>
      <c r="V35" s="27">
        <v>0.475694444444444</v>
      </c>
      <c r="W35" s="27">
        <v>0.631944444444444</v>
      </c>
      <c r="X35" s="10" t="s">
        <v>282</v>
      </c>
      <c r="Y35" s="10" t="s">
        <v>109</v>
      </c>
      <c r="Z35" s="10" t="s">
        <v>115</v>
      </c>
      <c r="AA35" s="10" t="s">
        <v>123</v>
      </c>
      <c r="AB35" s="10" t="s">
        <v>116</v>
      </c>
      <c r="AC35" s="10" t="s">
        <v>109</v>
      </c>
      <c r="AD35" s="10" t="s">
        <v>109</v>
      </c>
      <c r="AE35" s="10" t="s">
        <v>283</v>
      </c>
      <c r="AF35" s="10" t="s">
        <v>109</v>
      </c>
      <c r="AG35" s="10" t="s">
        <v>109</v>
      </c>
      <c r="AH35" s="10" t="s">
        <v>109</v>
      </c>
      <c r="AI35" s="10" t="s">
        <v>109</v>
      </c>
      <c r="AJ35" s="10" t="s">
        <v>109</v>
      </c>
      <c r="AK35" s="10" t="s">
        <v>109</v>
      </c>
      <c r="AL35" s="10" t="s">
        <v>117</v>
      </c>
      <c r="AM35" s="10" t="s">
        <v>284</v>
      </c>
    </row>
    <row r="36" ht="14.25" customHeight="1">
      <c r="A36" s="10">
        <v>31.0</v>
      </c>
      <c r="B36" s="28" t="s">
        <v>285</v>
      </c>
      <c r="C36" s="28" t="s">
        <v>286</v>
      </c>
      <c r="D36" s="28" t="s">
        <v>287</v>
      </c>
      <c r="E36" s="28" t="s">
        <v>100</v>
      </c>
      <c r="F36" s="28" t="s">
        <v>101</v>
      </c>
      <c r="G36" s="28" t="s">
        <v>102</v>
      </c>
      <c r="H36" s="28" t="s">
        <v>103</v>
      </c>
      <c r="I36" s="28" t="s">
        <v>104</v>
      </c>
      <c r="J36" s="28" t="s">
        <v>288</v>
      </c>
      <c r="K36" s="28" t="s">
        <v>279</v>
      </c>
      <c r="L36" s="29" t="s">
        <v>289</v>
      </c>
      <c r="M36" s="28" t="s">
        <v>109</v>
      </c>
      <c r="N36" s="28" t="s">
        <v>109</v>
      </c>
      <c r="O36" s="28" t="s">
        <v>110</v>
      </c>
      <c r="P36" s="28">
        <v>20.0</v>
      </c>
      <c r="Q36" s="28" t="s">
        <v>249</v>
      </c>
      <c r="R36" s="30" t="s">
        <v>281</v>
      </c>
      <c r="S36" s="28" t="s">
        <v>109</v>
      </c>
      <c r="T36" s="28" t="s">
        <v>208</v>
      </c>
      <c r="U36" s="28">
        <v>776.0</v>
      </c>
      <c r="V36" s="31">
        <v>0.475694444444444</v>
      </c>
      <c r="W36" s="31">
        <v>0.03125</v>
      </c>
      <c r="X36" s="30" t="s">
        <v>282</v>
      </c>
      <c r="Y36" s="28" t="s">
        <v>109</v>
      </c>
      <c r="Z36" s="28" t="s">
        <v>115</v>
      </c>
      <c r="AA36" s="28" t="s">
        <v>123</v>
      </c>
      <c r="AB36" s="28" t="s">
        <v>116</v>
      </c>
      <c r="AC36" s="28" t="s">
        <v>290</v>
      </c>
      <c r="AD36" s="28" t="s">
        <v>109</v>
      </c>
      <c r="AE36" s="28" t="s">
        <v>109</v>
      </c>
      <c r="AF36" s="28" t="s">
        <v>109</v>
      </c>
      <c r="AG36" s="28" t="s">
        <v>109</v>
      </c>
      <c r="AH36" s="28" t="s">
        <v>109</v>
      </c>
      <c r="AI36" s="28" t="s">
        <v>109</v>
      </c>
      <c r="AJ36" s="28" t="s">
        <v>109</v>
      </c>
      <c r="AK36" s="28" t="s">
        <v>109</v>
      </c>
      <c r="AL36" s="28" t="s">
        <v>117</v>
      </c>
      <c r="AM36" s="28" t="s">
        <v>284</v>
      </c>
    </row>
    <row r="37" ht="14.25" customHeight="1">
      <c r="A37" s="10">
        <v>32.0</v>
      </c>
      <c r="B37" s="21" t="s">
        <v>291</v>
      </c>
      <c r="C37" s="21" t="s">
        <v>292</v>
      </c>
      <c r="D37" s="21" t="s">
        <v>293</v>
      </c>
      <c r="E37" s="21" t="s">
        <v>100</v>
      </c>
      <c r="F37" s="21" t="s">
        <v>101</v>
      </c>
      <c r="G37" s="21" t="s">
        <v>102</v>
      </c>
      <c r="H37" s="21" t="s">
        <v>103</v>
      </c>
      <c r="I37" s="21" t="s">
        <v>104</v>
      </c>
      <c r="J37" s="21" t="s">
        <v>288</v>
      </c>
      <c r="K37" s="21" t="s">
        <v>294</v>
      </c>
      <c r="L37" s="32" t="s">
        <v>295</v>
      </c>
      <c r="M37" s="21" t="s">
        <v>109</v>
      </c>
      <c r="N37" s="21" t="s">
        <v>109</v>
      </c>
      <c r="O37" s="21" t="s">
        <v>110</v>
      </c>
      <c r="P37" s="21">
        <v>0.22</v>
      </c>
      <c r="Q37" s="21" t="s">
        <v>207</v>
      </c>
      <c r="R37" s="21">
        <v>3.0</v>
      </c>
      <c r="S37" s="21" t="s">
        <v>228</v>
      </c>
      <c r="T37" s="21" t="s">
        <v>208</v>
      </c>
      <c r="U37" s="21">
        <v>716.0</v>
      </c>
      <c r="V37" s="33">
        <v>0.475694444444444</v>
      </c>
      <c r="W37" s="33">
        <v>0.03125</v>
      </c>
      <c r="X37" s="21" t="s">
        <v>209</v>
      </c>
      <c r="Y37" s="21" t="s">
        <v>109</v>
      </c>
      <c r="Z37" s="21" t="s">
        <v>115</v>
      </c>
      <c r="AA37" s="21" t="s">
        <v>123</v>
      </c>
      <c r="AB37" s="21" t="s">
        <v>116</v>
      </c>
      <c r="AC37" s="21" t="s">
        <v>296</v>
      </c>
      <c r="AD37" s="21" t="s">
        <v>109</v>
      </c>
      <c r="AE37" s="21" t="s">
        <v>109</v>
      </c>
      <c r="AF37" s="21" t="s">
        <v>109</v>
      </c>
      <c r="AG37" s="21" t="s">
        <v>109</v>
      </c>
      <c r="AH37" s="21" t="s">
        <v>109</v>
      </c>
      <c r="AI37" s="21" t="s">
        <v>109</v>
      </c>
      <c r="AJ37" s="21" t="s">
        <v>109</v>
      </c>
      <c r="AK37" s="21" t="s">
        <v>109</v>
      </c>
      <c r="AL37" s="21" t="s">
        <v>117</v>
      </c>
      <c r="AM37" s="21" t="s">
        <v>109</v>
      </c>
    </row>
    <row r="38" ht="14.25" customHeight="1">
      <c r="A38" s="10">
        <v>33.0</v>
      </c>
      <c r="B38" s="34" t="s">
        <v>297</v>
      </c>
      <c r="C38" s="34" t="s">
        <v>298</v>
      </c>
      <c r="D38" s="34" t="s">
        <v>299</v>
      </c>
      <c r="E38" s="34" t="s">
        <v>100</v>
      </c>
      <c r="F38" s="34" t="s">
        <v>101</v>
      </c>
      <c r="G38" s="34" t="s">
        <v>102</v>
      </c>
      <c r="H38" s="34" t="s">
        <v>103</v>
      </c>
      <c r="I38" s="34" t="s">
        <v>104</v>
      </c>
      <c r="J38" s="34" t="s">
        <v>288</v>
      </c>
      <c r="K38" s="34" t="s">
        <v>300</v>
      </c>
      <c r="L38" s="35" t="s">
        <v>301</v>
      </c>
      <c r="M38" s="34" t="s">
        <v>109</v>
      </c>
      <c r="N38" s="34" t="s">
        <v>109</v>
      </c>
      <c r="O38" s="34" t="s">
        <v>110</v>
      </c>
      <c r="P38" s="34">
        <v>3.0</v>
      </c>
      <c r="Q38" s="34" t="s">
        <v>228</v>
      </c>
      <c r="R38" s="34">
        <v>20.0</v>
      </c>
      <c r="S38" s="34" t="s">
        <v>249</v>
      </c>
      <c r="T38" s="34" t="s">
        <v>208</v>
      </c>
      <c r="U38" s="34">
        <v>716.0</v>
      </c>
      <c r="V38" s="36">
        <v>0.475694444444444</v>
      </c>
      <c r="W38" s="36">
        <v>0.03125</v>
      </c>
      <c r="X38" s="34" t="s">
        <v>250</v>
      </c>
      <c r="Y38" s="34" t="s">
        <v>109</v>
      </c>
      <c r="Z38" s="34" t="s">
        <v>115</v>
      </c>
      <c r="AA38" s="34" t="s">
        <v>123</v>
      </c>
      <c r="AB38" s="34" t="s">
        <v>116</v>
      </c>
      <c r="AC38" s="34" t="s">
        <v>302</v>
      </c>
      <c r="AD38" s="34" t="s">
        <v>109</v>
      </c>
      <c r="AE38" s="34" t="s">
        <v>109</v>
      </c>
      <c r="AF38" s="34" t="s">
        <v>109</v>
      </c>
      <c r="AG38" s="34" t="s">
        <v>109</v>
      </c>
      <c r="AH38" s="34" t="s">
        <v>109</v>
      </c>
      <c r="AI38" s="34" t="s">
        <v>109</v>
      </c>
      <c r="AJ38" s="34" t="s">
        <v>109</v>
      </c>
      <c r="AK38" s="34" t="s">
        <v>109</v>
      </c>
      <c r="AL38" s="34" t="s">
        <v>117</v>
      </c>
      <c r="AM38" s="34" t="s">
        <v>109</v>
      </c>
    </row>
    <row r="39" ht="14.25" customHeight="1">
      <c r="A39" s="10">
        <v>34.0</v>
      </c>
      <c r="B39" s="37" t="s">
        <v>303</v>
      </c>
      <c r="C39" s="37" t="s">
        <v>304</v>
      </c>
      <c r="D39" s="37" t="s">
        <v>305</v>
      </c>
      <c r="E39" s="37" t="s">
        <v>100</v>
      </c>
      <c r="F39" s="37" t="s">
        <v>101</v>
      </c>
      <c r="G39" s="37" t="s">
        <v>102</v>
      </c>
      <c r="H39" s="37" t="s">
        <v>103</v>
      </c>
      <c r="I39" s="37" t="s">
        <v>104</v>
      </c>
      <c r="J39" s="37" t="s">
        <v>306</v>
      </c>
      <c r="K39" s="37" t="s">
        <v>279</v>
      </c>
      <c r="L39" s="38" t="s">
        <v>307</v>
      </c>
      <c r="M39" s="37" t="s">
        <v>308</v>
      </c>
      <c r="N39" s="37" t="s">
        <v>109</v>
      </c>
      <c r="O39" s="37" t="s">
        <v>110</v>
      </c>
      <c r="P39" s="37">
        <v>20.0</v>
      </c>
      <c r="Q39" s="37" t="s">
        <v>249</v>
      </c>
      <c r="R39" s="37" t="s">
        <v>281</v>
      </c>
      <c r="S39" s="37" t="s">
        <v>109</v>
      </c>
      <c r="T39" s="37" t="s">
        <v>208</v>
      </c>
      <c r="U39" s="39" t="s">
        <v>309</v>
      </c>
      <c r="V39" s="40">
        <v>0.475694444444444</v>
      </c>
      <c r="W39" s="40">
        <v>0.631944444444444</v>
      </c>
      <c r="X39" s="37" t="s">
        <v>282</v>
      </c>
      <c r="Y39" s="37" t="s">
        <v>109</v>
      </c>
      <c r="Z39" s="37" t="s">
        <v>115</v>
      </c>
      <c r="AA39" s="37" t="s">
        <v>123</v>
      </c>
      <c r="AB39" s="37" t="s">
        <v>116</v>
      </c>
      <c r="AC39" s="37" t="s">
        <v>109</v>
      </c>
      <c r="AD39" s="37" t="s">
        <v>109</v>
      </c>
      <c r="AE39" s="37" t="s">
        <v>109</v>
      </c>
      <c r="AF39" s="37" t="s">
        <v>109</v>
      </c>
      <c r="AG39" s="37" t="s">
        <v>109</v>
      </c>
      <c r="AH39" s="37" t="s">
        <v>310</v>
      </c>
      <c r="AI39" s="37" t="s">
        <v>109</v>
      </c>
      <c r="AJ39" s="37" t="s">
        <v>109</v>
      </c>
      <c r="AK39" s="37" t="s">
        <v>109</v>
      </c>
      <c r="AL39" s="37" t="s">
        <v>117</v>
      </c>
      <c r="AM39" s="37" t="s">
        <v>284</v>
      </c>
    </row>
    <row r="40" ht="14.25" customHeight="1">
      <c r="A40" s="10">
        <v>35.0</v>
      </c>
      <c r="B40" s="37" t="s">
        <v>311</v>
      </c>
      <c r="C40" s="37" t="s">
        <v>312</v>
      </c>
      <c r="D40" s="37" t="s">
        <v>313</v>
      </c>
      <c r="E40" s="37" t="s">
        <v>100</v>
      </c>
      <c r="F40" s="37" t="s">
        <v>101</v>
      </c>
      <c r="G40" s="37" t="s">
        <v>102</v>
      </c>
      <c r="H40" s="37" t="s">
        <v>103</v>
      </c>
      <c r="I40" s="37" t="s">
        <v>104</v>
      </c>
      <c r="J40" s="37" t="s">
        <v>314</v>
      </c>
      <c r="K40" s="37" t="s">
        <v>279</v>
      </c>
      <c r="L40" s="38" t="s">
        <v>315</v>
      </c>
      <c r="M40" s="37" t="s">
        <v>316</v>
      </c>
      <c r="N40" s="37" t="s">
        <v>109</v>
      </c>
      <c r="O40" s="37" t="s">
        <v>110</v>
      </c>
      <c r="P40" s="37">
        <v>20.0</v>
      </c>
      <c r="Q40" s="37" t="s">
        <v>249</v>
      </c>
      <c r="R40" s="37" t="s">
        <v>281</v>
      </c>
      <c r="S40" s="37" t="s">
        <v>109</v>
      </c>
      <c r="T40" s="37" t="s">
        <v>208</v>
      </c>
      <c r="U40" s="37">
        <v>100.0</v>
      </c>
      <c r="V40" s="40">
        <v>0.581944444444444</v>
      </c>
      <c r="W40" s="40">
        <v>0.6875</v>
      </c>
      <c r="X40" s="37" t="s">
        <v>282</v>
      </c>
      <c r="Y40" s="37" t="s">
        <v>109</v>
      </c>
      <c r="Z40" s="37" t="s">
        <v>115</v>
      </c>
      <c r="AA40" s="37" t="s">
        <v>123</v>
      </c>
      <c r="AB40" s="37" t="s">
        <v>116</v>
      </c>
      <c r="AC40" s="37" t="s">
        <v>109</v>
      </c>
      <c r="AD40" s="37" t="s">
        <v>109</v>
      </c>
      <c r="AE40" s="37" t="s">
        <v>109</v>
      </c>
      <c r="AF40" s="37" t="s">
        <v>109</v>
      </c>
      <c r="AG40" s="37" t="s">
        <v>109</v>
      </c>
      <c r="AH40" s="37" t="s">
        <v>109</v>
      </c>
      <c r="AI40" s="37" t="s">
        <v>109</v>
      </c>
      <c r="AJ40" s="37" t="s">
        <v>109</v>
      </c>
      <c r="AK40" s="37" t="s">
        <v>109</v>
      </c>
      <c r="AL40" s="37" t="s">
        <v>117</v>
      </c>
      <c r="AM40" s="37" t="s">
        <v>284</v>
      </c>
    </row>
    <row r="41" ht="14.25" customHeight="1">
      <c r="A41" s="10">
        <v>36.0</v>
      </c>
      <c r="B41" s="37" t="s">
        <v>317</v>
      </c>
      <c r="C41" s="37" t="s">
        <v>318</v>
      </c>
      <c r="D41" s="37" t="s">
        <v>319</v>
      </c>
      <c r="E41" s="37" t="s">
        <v>100</v>
      </c>
      <c r="F41" s="37" t="s">
        <v>101</v>
      </c>
      <c r="G41" s="37" t="s">
        <v>102</v>
      </c>
      <c r="H41" s="37" t="s">
        <v>103</v>
      </c>
      <c r="I41" s="37" t="s">
        <v>104</v>
      </c>
      <c r="J41" s="37" t="s">
        <v>320</v>
      </c>
      <c r="K41" s="37" t="s">
        <v>279</v>
      </c>
      <c r="L41" s="38" t="s">
        <v>321</v>
      </c>
      <c r="M41" s="37" t="s">
        <v>322</v>
      </c>
      <c r="N41" s="37" t="s">
        <v>109</v>
      </c>
      <c r="O41" s="37" t="s">
        <v>110</v>
      </c>
      <c r="P41" s="37">
        <v>20.0</v>
      </c>
      <c r="Q41" s="37" t="s">
        <v>249</v>
      </c>
      <c r="R41" s="37" t="s">
        <v>281</v>
      </c>
      <c r="S41" s="37" t="s">
        <v>109</v>
      </c>
      <c r="T41" s="37" t="s">
        <v>208</v>
      </c>
      <c r="U41" s="37">
        <v>60.0</v>
      </c>
      <c r="V41" s="40">
        <v>0.710416666666667</v>
      </c>
      <c r="W41" s="40">
        <v>0.826388888888889</v>
      </c>
      <c r="X41" s="37" t="s">
        <v>282</v>
      </c>
      <c r="Y41" s="37" t="s">
        <v>109</v>
      </c>
      <c r="Z41" s="37" t="s">
        <v>115</v>
      </c>
      <c r="AA41" s="37" t="s">
        <v>123</v>
      </c>
      <c r="AB41" s="37" t="s">
        <v>116</v>
      </c>
      <c r="AC41" s="37" t="s">
        <v>109</v>
      </c>
      <c r="AD41" s="37" t="s">
        <v>109</v>
      </c>
      <c r="AE41" s="37" t="s">
        <v>109</v>
      </c>
      <c r="AF41" s="37" t="s">
        <v>109</v>
      </c>
      <c r="AG41" s="37" t="s">
        <v>109</v>
      </c>
      <c r="AH41" s="37" t="s">
        <v>109</v>
      </c>
      <c r="AI41" s="37" t="s">
        <v>109</v>
      </c>
      <c r="AJ41" s="37" t="s">
        <v>109</v>
      </c>
      <c r="AK41" s="37" t="s">
        <v>109</v>
      </c>
      <c r="AL41" s="37" t="s">
        <v>117</v>
      </c>
      <c r="AM41" s="37" t="s">
        <v>284</v>
      </c>
    </row>
    <row r="42" ht="14.25" customHeight="1">
      <c r="A42" s="10">
        <v>37.0</v>
      </c>
      <c r="B42" s="18" t="s">
        <v>323</v>
      </c>
      <c r="C42" s="18" t="s">
        <v>324</v>
      </c>
      <c r="D42" s="18" t="s">
        <v>325</v>
      </c>
      <c r="E42" s="18" t="s">
        <v>100</v>
      </c>
      <c r="F42" s="18" t="s">
        <v>101</v>
      </c>
      <c r="G42" s="18" t="s">
        <v>102</v>
      </c>
      <c r="H42" s="18" t="s">
        <v>103</v>
      </c>
      <c r="I42" s="18" t="s">
        <v>104</v>
      </c>
      <c r="J42" s="18" t="s">
        <v>326</v>
      </c>
      <c r="K42" s="18" t="s">
        <v>294</v>
      </c>
      <c r="L42" s="19" t="s">
        <v>327</v>
      </c>
      <c r="M42" s="18" t="s">
        <v>328</v>
      </c>
      <c r="N42" s="18" t="s">
        <v>109</v>
      </c>
      <c r="O42" s="18" t="s">
        <v>110</v>
      </c>
      <c r="P42" s="18">
        <v>0.22</v>
      </c>
      <c r="Q42" s="18" t="s">
        <v>207</v>
      </c>
      <c r="R42" s="18">
        <v>3.0</v>
      </c>
      <c r="S42" s="18" t="s">
        <v>228</v>
      </c>
      <c r="T42" s="18" t="s">
        <v>208</v>
      </c>
      <c r="U42" s="18">
        <v>60.0</v>
      </c>
      <c r="V42" s="20">
        <v>0.475694444444444</v>
      </c>
      <c r="W42" s="20">
        <v>0.631944444444444</v>
      </c>
      <c r="X42" s="18" t="s">
        <v>209</v>
      </c>
      <c r="Y42" s="18" t="s">
        <v>109</v>
      </c>
      <c r="Z42" s="18" t="s">
        <v>115</v>
      </c>
      <c r="AA42" s="18" t="s">
        <v>123</v>
      </c>
      <c r="AB42" s="18" t="s">
        <v>116</v>
      </c>
      <c r="AC42" s="18" t="s">
        <v>109</v>
      </c>
      <c r="AD42" s="18" t="s">
        <v>109</v>
      </c>
      <c r="AE42" s="18" t="s">
        <v>109</v>
      </c>
      <c r="AF42" s="18" t="s">
        <v>109</v>
      </c>
      <c r="AG42" s="18" t="s">
        <v>109</v>
      </c>
      <c r="AH42" s="18" t="s">
        <v>109</v>
      </c>
      <c r="AI42" s="18" t="s">
        <v>109</v>
      </c>
      <c r="AJ42" s="18" t="s">
        <v>109</v>
      </c>
      <c r="AK42" s="18" t="s">
        <v>109</v>
      </c>
      <c r="AL42" s="18" t="s">
        <v>117</v>
      </c>
      <c r="AM42" s="18" t="s">
        <v>229</v>
      </c>
    </row>
    <row r="43" ht="14.25" customHeight="1">
      <c r="A43" s="10">
        <v>38.0</v>
      </c>
      <c r="B43" s="18" t="s">
        <v>329</v>
      </c>
      <c r="C43" s="18" t="s">
        <v>330</v>
      </c>
      <c r="D43" s="18" t="s">
        <v>331</v>
      </c>
      <c r="E43" s="18" t="s">
        <v>100</v>
      </c>
      <c r="F43" s="18" t="s">
        <v>101</v>
      </c>
      <c r="G43" s="18" t="s">
        <v>102</v>
      </c>
      <c r="H43" s="18" t="s">
        <v>103</v>
      </c>
      <c r="I43" s="18" t="s">
        <v>104</v>
      </c>
      <c r="J43" s="18" t="s">
        <v>332</v>
      </c>
      <c r="K43" s="18" t="s">
        <v>294</v>
      </c>
      <c r="L43" s="19" t="s">
        <v>333</v>
      </c>
      <c r="M43" s="18" t="s">
        <v>334</v>
      </c>
      <c r="N43" s="18" t="s">
        <v>109</v>
      </c>
      <c r="O43" s="18" t="s">
        <v>110</v>
      </c>
      <c r="P43" s="18">
        <v>0.22</v>
      </c>
      <c r="Q43" s="18" t="s">
        <v>207</v>
      </c>
      <c r="R43" s="18">
        <v>3.0</v>
      </c>
      <c r="S43" s="18" t="s">
        <v>228</v>
      </c>
      <c r="T43" s="18" t="s">
        <v>208</v>
      </c>
      <c r="U43" s="18">
        <v>100.0</v>
      </c>
      <c r="V43" s="20">
        <v>0.581944444444444</v>
      </c>
      <c r="W43" s="20">
        <v>0.6875</v>
      </c>
      <c r="X43" s="18" t="s">
        <v>209</v>
      </c>
      <c r="Y43" s="18" t="s">
        <v>109</v>
      </c>
      <c r="Z43" s="18" t="s">
        <v>115</v>
      </c>
      <c r="AA43" s="18" t="s">
        <v>123</v>
      </c>
      <c r="AB43" s="18" t="s">
        <v>116</v>
      </c>
      <c r="AC43" s="18" t="s">
        <v>109</v>
      </c>
      <c r="AD43" s="18" t="s">
        <v>109</v>
      </c>
      <c r="AE43" s="18" t="s">
        <v>109</v>
      </c>
      <c r="AF43" s="18" t="s">
        <v>109</v>
      </c>
      <c r="AG43" s="18" t="s">
        <v>109</v>
      </c>
      <c r="AH43" s="18" t="s">
        <v>109</v>
      </c>
      <c r="AI43" s="18" t="s">
        <v>109</v>
      </c>
      <c r="AJ43" s="18" t="s">
        <v>109</v>
      </c>
      <c r="AK43" s="18" t="s">
        <v>109</v>
      </c>
      <c r="AL43" s="18" t="s">
        <v>117</v>
      </c>
      <c r="AM43" s="18" t="s">
        <v>235</v>
      </c>
    </row>
    <row r="44" ht="14.25" customHeight="1">
      <c r="A44" s="10">
        <v>39.0</v>
      </c>
      <c r="B44" s="18" t="s">
        <v>335</v>
      </c>
      <c r="C44" s="18" t="s">
        <v>336</v>
      </c>
      <c r="D44" s="18" t="s">
        <v>337</v>
      </c>
      <c r="E44" s="18" t="s">
        <v>100</v>
      </c>
      <c r="F44" s="18" t="s">
        <v>101</v>
      </c>
      <c r="G44" s="18" t="s">
        <v>102</v>
      </c>
      <c r="H44" s="18" t="s">
        <v>103</v>
      </c>
      <c r="I44" s="18" t="s">
        <v>104</v>
      </c>
      <c r="J44" s="18" t="s">
        <v>320</v>
      </c>
      <c r="K44" s="18" t="s">
        <v>294</v>
      </c>
      <c r="L44" s="19" t="s">
        <v>338</v>
      </c>
      <c r="M44" s="18" t="s">
        <v>339</v>
      </c>
      <c r="N44" s="18" t="s">
        <v>109</v>
      </c>
      <c r="O44" s="18" t="s">
        <v>110</v>
      </c>
      <c r="P44" s="18">
        <v>0.22</v>
      </c>
      <c r="Q44" s="18" t="s">
        <v>207</v>
      </c>
      <c r="R44" s="18">
        <v>3.0</v>
      </c>
      <c r="S44" s="18" t="s">
        <v>228</v>
      </c>
      <c r="T44" s="18" t="s">
        <v>208</v>
      </c>
      <c r="U44" s="18">
        <v>60.0</v>
      </c>
      <c r="V44" s="20">
        <v>0.710416666666667</v>
      </c>
      <c r="W44" s="20">
        <v>0.826388888888889</v>
      </c>
      <c r="X44" s="18" t="s">
        <v>209</v>
      </c>
      <c r="Y44" s="18" t="s">
        <v>109</v>
      </c>
      <c r="Z44" s="18" t="s">
        <v>115</v>
      </c>
      <c r="AA44" s="18" t="s">
        <v>123</v>
      </c>
      <c r="AB44" s="18" t="s">
        <v>116</v>
      </c>
      <c r="AC44" s="21" t="s">
        <v>340</v>
      </c>
      <c r="AD44" s="18" t="s">
        <v>109</v>
      </c>
      <c r="AE44" s="18" t="s">
        <v>109</v>
      </c>
      <c r="AF44" s="18" t="s">
        <v>109</v>
      </c>
      <c r="AG44" s="18" t="s">
        <v>109</v>
      </c>
      <c r="AH44" s="18" t="s">
        <v>109</v>
      </c>
      <c r="AI44" s="18" t="s">
        <v>109</v>
      </c>
      <c r="AJ44" s="18" t="s">
        <v>109</v>
      </c>
      <c r="AK44" s="18" t="s">
        <v>109</v>
      </c>
      <c r="AL44" s="18" t="s">
        <v>117</v>
      </c>
      <c r="AM44" s="18" t="s">
        <v>242</v>
      </c>
    </row>
    <row r="45" ht="14.25" customHeight="1">
      <c r="A45" s="10">
        <v>40.0</v>
      </c>
      <c r="B45" s="22" t="s">
        <v>341</v>
      </c>
      <c r="C45" s="22" t="s">
        <v>342</v>
      </c>
      <c r="D45" s="22" t="s">
        <v>343</v>
      </c>
      <c r="E45" s="22" t="s">
        <v>100</v>
      </c>
      <c r="F45" s="22" t="s">
        <v>101</v>
      </c>
      <c r="G45" s="22" t="s">
        <v>102</v>
      </c>
      <c r="H45" s="22" t="s">
        <v>103</v>
      </c>
      <c r="I45" s="22" t="s">
        <v>104</v>
      </c>
      <c r="J45" s="22" t="s">
        <v>326</v>
      </c>
      <c r="K45" s="22" t="s">
        <v>300</v>
      </c>
      <c r="L45" s="23" t="s">
        <v>344</v>
      </c>
      <c r="M45" s="22" t="s">
        <v>345</v>
      </c>
      <c r="N45" s="22" t="s">
        <v>109</v>
      </c>
      <c r="O45" s="22" t="s">
        <v>110</v>
      </c>
      <c r="P45" s="22">
        <v>3.0</v>
      </c>
      <c r="Q45" s="22" t="s">
        <v>228</v>
      </c>
      <c r="R45" s="22">
        <v>20.0</v>
      </c>
      <c r="S45" s="22" t="s">
        <v>249</v>
      </c>
      <c r="T45" s="22" t="s">
        <v>208</v>
      </c>
      <c r="U45" s="22">
        <v>60.0</v>
      </c>
      <c r="V45" s="24">
        <v>0.475694444444444</v>
      </c>
      <c r="W45" s="24">
        <v>0.631944444444444</v>
      </c>
      <c r="X45" s="22" t="s">
        <v>250</v>
      </c>
      <c r="Y45" s="22" t="s">
        <v>109</v>
      </c>
      <c r="Z45" s="22" t="s">
        <v>115</v>
      </c>
      <c r="AA45" s="22" t="s">
        <v>123</v>
      </c>
      <c r="AB45" s="22" t="s">
        <v>116</v>
      </c>
      <c r="AC45" s="22" t="s">
        <v>109</v>
      </c>
      <c r="AD45" s="22" t="s">
        <v>109</v>
      </c>
      <c r="AE45" s="22" t="s">
        <v>109</v>
      </c>
      <c r="AF45" s="22" t="s">
        <v>109</v>
      </c>
      <c r="AG45" s="22" t="s">
        <v>109</v>
      </c>
      <c r="AH45" s="22" t="s">
        <v>275</v>
      </c>
      <c r="AI45" s="22" t="s">
        <v>109</v>
      </c>
      <c r="AJ45" s="22" t="s">
        <v>109</v>
      </c>
      <c r="AK45" s="22" t="s">
        <v>109</v>
      </c>
      <c r="AL45" s="22" t="s">
        <v>117</v>
      </c>
      <c r="AM45" s="22" t="s">
        <v>229</v>
      </c>
    </row>
    <row r="46" ht="14.25" customHeight="1">
      <c r="A46" s="10">
        <v>41.0</v>
      </c>
      <c r="B46" s="22" t="s">
        <v>346</v>
      </c>
      <c r="C46" s="22" t="s">
        <v>347</v>
      </c>
      <c r="D46" s="22" t="s">
        <v>348</v>
      </c>
      <c r="E46" s="22" t="s">
        <v>100</v>
      </c>
      <c r="F46" s="22" t="s">
        <v>101</v>
      </c>
      <c r="G46" s="22" t="s">
        <v>102</v>
      </c>
      <c r="H46" s="22" t="s">
        <v>103</v>
      </c>
      <c r="I46" s="22" t="s">
        <v>104</v>
      </c>
      <c r="J46" s="22" t="s">
        <v>332</v>
      </c>
      <c r="K46" s="22" t="s">
        <v>300</v>
      </c>
      <c r="L46" s="23" t="s">
        <v>349</v>
      </c>
      <c r="M46" s="22" t="s">
        <v>350</v>
      </c>
      <c r="N46" s="22" t="s">
        <v>109</v>
      </c>
      <c r="O46" s="22" t="s">
        <v>110</v>
      </c>
      <c r="P46" s="22">
        <v>3.0</v>
      </c>
      <c r="Q46" s="22" t="s">
        <v>228</v>
      </c>
      <c r="R46" s="22">
        <v>20.0</v>
      </c>
      <c r="S46" s="22" t="s">
        <v>249</v>
      </c>
      <c r="T46" s="22" t="s">
        <v>208</v>
      </c>
      <c r="U46" s="22">
        <v>100.0</v>
      </c>
      <c r="V46" s="24">
        <v>0.581944444444444</v>
      </c>
      <c r="W46" s="24">
        <v>0.6875</v>
      </c>
      <c r="X46" s="22" t="s">
        <v>250</v>
      </c>
      <c r="Y46" s="22" t="s">
        <v>109</v>
      </c>
      <c r="Z46" s="22" t="s">
        <v>115</v>
      </c>
      <c r="AA46" s="22" t="s">
        <v>123</v>
      </c>
      <c r="AB46" s="22" t="s">
        <v>116</v>
      </c>
      <c r="AC46" s="22" t="s">
        <v>109</v>
      </c>
      <c r="AD46" s="22" t="s">
        <v>109</v>
      </c>
      <c r="AE46" s="22" t="s">
        <v>109</v>
      </c>
      <c r="AF46" s="22" t="s">
        <v>109</v>
      </c>
      <c r="AG46" s="22" t="s">
        <v>109</v>
      </c>
      <c r="AH46" s="22" t="s">
        <v>275</v>
      </c>
      <c r="AI46" s="22" t="s">
        <v>109</v>
      </c>
      <c r="AJ46" s="22" t="s">
        <v>109</v>
      </c>
      <c r="AK46" s="22" t="s">
        <v>109</v>
      </c>
      <c r="AL46" s="22" t="s">
        <v>117</v>
      </c>
      <c r="AM46" s="22" t="s">
        <v>235</v>
      </c>
    </row>
    <row r="47" ht="14.25" customHeight="1">
      <c r="A47" s="10">
        <v>42.0</v>
      </c>
      <c r="B47" s="22" t="s">
        <v>351</v>
      </c>
      <c r="C47" s="22" t="s">
        <v>352</v>
      </c>
      <c r="D47" s="22" t="s">
        <v>353</v>
      </c>
      <c r="E47" s="22" t="s">
        <v>100</v>
      </c>
      <c r="F47" s="22" t="s">
        <v>101</v>
      </c>
      <c r="G47" s="22" t="s">
        <v>102</v>
      </c>
      <c r="H47" s="22" t="s">
        <v>103</v>
      </c>
      <c r="I47" s="22" t="s">
        <v>104</v>
      </c>
      <c r="J47" s="22" t="s">
        <v>320</v>
      </c>
      <c r="K47" s="22" t="s">
        <v>300</v>
      </c>
      <c r="L47" s="23" t="s">
        <v>354</v>
      </c>
      <c r="M47" s="22" t="s">
        <v>355</v>
      </c>
      <c r="N47" s="22" t="s">
        <v>109</v>
      </c>
      <c r="O47" s="22" t="s">
        <v>110</v>
      </c>
      <c r="P47" s="22">
        <v>3.0</v>
      </c>
      <c r="Q47" s="22" t="s">
        <v>228</v>
      </c>
      <c r="R47" s="22">
        <v>20.0</v>
      </c>
      <c r="S47" s="22" t="s">
        <v>249</v>
      </c>
      <c r="T47" s="22" t="s">
        <v>208</v>
      </c>
      <c r="U47" s="22">
        <v>60.0</v>
      </c>
      <c r="V47" s="24">
        <v>0.710416666666667</v>
      </c>
      <c r="W47" s="24">
        <v>0.826388888888889</v>
      </c>
      <c r="X47" s="22" t="s">
        <v>250</v>
      </c>
      <c r="Y47" s="22" t="s">
        <v>109</v>
      </c>
      <c r="Z47" s="22" t="s">
        <v>115</v>
      </c>
      <c r="AA47" s="22" t="s">
        <v>123</v>
      </c>
      <c r="AB47" s="22" t="s">
        <v>116</v>
      </c>
      <c r="AC47" s="22" t="s">
        <v>109</v>
      </c>
      <c r="AD47" s="22" t="s">
        <v>109</v>
      </c>
      <c r="AE47" s="22" t="s">
        <v>109</v>
      </c>
      <c r="AF47" s="22" t="s">
        <v>109</v>
      </c>
      <c r="AG47" s="22" t="s">
        <v>109</v>
      </c>
      <c r="AH47" s="22" t="s">
        <v>275</v>
      </c>
      <c r="AI47" s="22" t="s">
        <v>109</v>
      </c>
      <c r="AJ47" s="22" t="s">
        <v>109</v>
      </c>
      <c r="AK47" s="22" t="s">
        <v>109</v>
      </c>
      <c r="AL47" s="22" t="s">
        <v>117</v>
      </c>
      <c r="AM47" s="22" t="s">
        <v>242</v>
      </c>
    </row>
    <row r="48" ht="14.25" customHeight="1">
      <c r="A48" s="10">
        <v>43.0</v>
      </c>
      <c r="B48" s="28" t="s">
        <v>356</v>
      </c>
      <c r="C48" s="28" t="s">
        <v>357</v>
      </c>
      <c r="D48" s="28" t="s">
        <v>358</v>
      </c>
      <c r="E48" s="28" t="s">
        <v>100</v>
      </c>
      <c r="F48" s="28" t="s">
        <v>101</v>
      </c>
      <c r="G48" s="28" t="s">
        <v>102</v>
      </c>
      <c r="H48" s="28" t="s">
        <v>103</v>
      </c>
      <c r="I48" s="28" t="s">
        <v>104</v>
      </c>
      <c r="J48" s="28" t="s">
        <v>359</v>
      </c>
      <c r="K48" s="28" t="s">
        <v>279</v>
      </c>
      <c r="L48" s="29" t="s">
        <v>289</v>
      </c>
      <c r="M48" s="28" t="s">
        <v>109</v>
      </c>
      <c r="N48" s="28" t="s">
        <v>109</v>
      </c>
      <c r="O48" s="28" t="s">
        <v>110</v>
      </c>
      <c r="P48" s="28">
        <v>20.0</v>
      </c>
      <c r="Q48" s="28" t="s">
        <v>249</v>
      </c>
      <c r="R48" s="30" t="s">
        <v>281</v>
      </c>
      <c r="S48" s="28" t="s">
        <v>109</v>
      </c>
      <c r="T48" s="28" t="s">
        <v>208</v>
      </c>
      <c r="U48" s="28">
        <v>496.0</v>
      </c>
      <c r="V48" s="31">
        <v>0.722222222222222</v>
      </c>
      <c r="W48" s="31">
        <v>0.03125</v>
      </c>
      <c r="X48" s="30" t="s">
        <v>282</v>
      </c>
      <c r="Y48" s="28" t="s">
        <v>109</v>
      </c>
      <c r="Z48" s="28" t="s">
        <v>115</v>
      </c>
      <c r="AA48" s="28" t="s">
        <v>123</v>
      </c>
      <c r="AB48" s="28" t="s">
        <v>116</v>
      </c>
      <c r="AC48" s="28" t="s">
        <v>360</v>
      </c>
      <c r="AD48" s="28" t="s">
        <v>109</v>
      </c>
      <c r="AE48" s="28" t="s">
        <v>109</v>
      </c>
      <c r="AF48" s="28" t="s">
        <v>109</v>
      </c>
      <c r="AG48" s="28" t="s">
        <v>109</v>
      </c>
      <c r="AH48" s="28" t="s">
        <v>109</v>
      </c>
      <c r="AI48" s="28" t="s">
        <v>109</v>
      </c>
      <c r="AJ48" s="28" t="s">
        <v>109</v>
      </c>
      <c r="AK48" s="28" t="s">
        <v>109</v>
      </c>
      <c r="AL48" s="28" t="s">
        <v>117</v>
      </c>
      <c r="AM48" s="28" t="s">
        <v>284</v>
      </c>
    </row>
    <row r="49" ht="14.25" customHeight="1">
      <c r="A49" s="10">
        <v>44.0</v>
      </c>
      <c r="B49" s="30" t="s">
        <v>361</v>
      </c>
      <c r="C49" s="30" t="s">
        <v>362</v>
      </c>
      <c r="D49" s="30" t="s">
        <v>363</v>
      </c>
      <c r="E49" s="30" t="s">
        <v>100</v>
      </c>
      <c r="F49" s="30" t="s">
        <v>101</v>
      </c>
      <c r="G49" s="30" t="s">
        <v>102</v>
      </c>
      <c r="H49" s="30" t="s">
        <v>103</v>
      </c>
      <c r="I49" s="30" t="s">
        <v>104</v>
      </c>
      <c r="J49" s="30" t="s">
        <v>364</v>
      </c>
      <c r="K49" s="30" t="s">
        <v>279</v>
      </c>
      <c r="L49" s="41" t="s">
        <v>365</v>
      </c>
      <c r="M49" s="30" t="s">
        <v>366</v>
      </c>
      <c r="N49" s="30" t="s">
        <v>109</v>
      </c>
      <c r="O49" s="30" t="s">
        <v>110</v>
      </c>
      <c r="P49" s="30">
        <v>20.0</v>
      </c>
      <c r="Q49" s="30" t="s">
        <v>249</v>
      </c>
      <c r="R49" s="30" t="s">
        <v>281</v>
      </c>
      <c r="S49" s="30" t="s">
        <v>109</v>
      </c>
      <c r="T49" s="30" t="s">
        <v>208</v>
      </c>
      <c r="U49" s="30">
        <v>100.0</v>
      </c>
      <c r="V49" s="40">
        <v>0.722222222222222</v>
      </c>
      <c r="W49" s="40">
        <v>0.790277777777778</v>
      </c>
      <c r="X49" s="30" t="s">
        <v>282</v>
      </c>
      <c r="Y49" s="30" t="s">
        <v>109</v>
      </c>
      <c r="Z49" s="30" t="s">
        <v>115</v>
      </c>
      <c r="AA49" s="30" t="s">
        <v>123</v>
      </c>
      <c r="AB49" s="30" t="s">
        <v>116</v>
      </c>
      <c r="AC49" s="30" t="s">
        <v>109</v>
      </c>
      <c r="AD49" s="30" t="s">
        <v>109</v>
      </c>
      <c r="AE49" s="30" t="s">
        <v>109</v>
      </c>
      <c r="AF49" s="30" t="s">
        <v>109</v>
      </c>
      <c r="AG49" s="30" t="s">
        <v>109</v>
      </c>
      <c r="AH49" s="30" t="s">
        <v>109</v>
      </c>
      <c r="AI49" s="30" t="s">
        <v>109</v>
      </c>
      <c r="AJ49" s="30" t="s">
        <v>109</v>
      </c>
      <c r="AK49" s="30" t="s">
        <v>109</v>
      </c>
      <c r="AL49" s="30" t="s">
        <v>117</v>
      </c>
      <c r="AM49" s="30" t="s">
        <v>284</v>
      </c>
    </row>
    <row r="50" ht="14.25" customHeight="1">
      <c r="A50" s="10">
        <v>45.0</v>
      </c>
      <c r="B50" s="30" t="s">
        <v>367</v>
      </c>
      <c r="C50" s="30" t="s">
        <v>368</v>
      </c>
      <c r="D50" s="30" t="s">
        <v>369</v>
      </c>
      <c r="E50" s="30" t="s">
        <v>100</v>
      </c>
      <c r="F50" s="30" t="s">
        <v>101</v>
      </c>
      <c r="G50" s="30" t="s">
        <v>102</v>
      </c>
      <c r="H50" s="30" t="s">
        <v>103</v>
      </c>
      <c r="I50" s="30" t="s">
        <v>104</v>
      </c>
      <c r="J50" s="30" t="s">
        <v>370</v>
      </c>
      <c r="K50" s="30" t="s">
        <v>279</v>
      </c>
      <c r="L50" s="41" t="s">
        <v>371</v>
      </c>
      <c r="M50" s="30" t="s">
        <v>372</v>
      </c>
      <c r="N50" s="30" t="s">
        <v>109</v>
      </c>
      <c r="O50" s="30" t="s">
        <v>110</v>
      </c>
      <c r="P50" s="30">
        <v>20.0</v>
      </c>
      <c r="Q50" s="30" t="s">
        <v>249</v>
      </c>
      <c r="R50" s="30" t="s">
        <v>281</v>
      </c>
      <c r="S50" s="30" t="s">
        <v>109</v>
      </c>
      <c r="T50" s="30" t="s">
        <v>208</v>
      </c>
      <c r="U50" s="30">
        <v>100.0</v>
      </c>
      <c r="V50" s="40">
        <v>0.804861111111111</v>
      </c>
      <c r="W50" s="40">
        <v>0.88125</v>
      </c>
      <c r="X50" s="30" t="s">
        <v>282</v>
      </c>
      <c r="Y50" s="30" t="s">
        <v>109</v>
      </c>
      <c r="Z50" s="30" t="s">
        <v>115</v>
      </c>
      <c r="AA50" s="30" t="s">
        <v>123</v>
      </c>
      <c r="AB50" s="30" t="s">
        <v>116</v>
      </c>
      <c r="AC50" s="30" t="s">
        <v>109</v>
      </c>
      <c r="AD50" s="30" t="s">
        <v>109</v>
      </c>
      <c r="AE50" s="30" t="s">
        <v>109</v>
      </c>
      <c r="AF50" s="30" t="s">
        <v>109</v>
      </c>
      <c r="AG50" s="30" t="s">
        <v>109</v>
      </c>
      <c r="AH50" s="30" t="s">
        <v>109</v>
      </c>
      <c r="AI50" s="30" t="s">
        <v>109</v>
      </c>
      <c r="AJ50" s="30" t="s">
        <v>109</v>
      </c>
      <c r="AK50" s="30" t="s">
        <v>109</v>
      </c>
      <c r="AL50" s="30" t="s">
        <v>117</v>
      </c>
      <c r="AM50" s="30" t="s">
        <v>284</v>
      </c>
    </row>
    <row r="51" ht="14.25" customHeight="1">
      <c r="A51" s="10">
        <v>46.0</v>
      </c>
      <c r="B51" s="30" t="s">
        <v>373</v>
      </c>
      <c r="C51" s="30" t="s">
        <v>374</v>
      </c>
      <c r="D51" s="30" t="s">
        <v>375</v>
      </c>
      <c r="E51" s="30" t="s">
        <v>100</v>
      </c>
      <c r="F51" s="30" t="s">
        <v>101</v>
      </c>
      <c r="G51" s="30" t="s">
        <v>102</v>
      </c>
      <c r="H51" s="30" t="s">
        <v>103</v>
      </c>
      <c r="I51" s="30" t="s">
        <v>104</v>
      </c>
      <c r="J51" s="30" t="s">
        <v>376</v>
      </c>
      <c r="K51" s="30" t="s">
        <v>279</v>
      </c>
      <c r="L51" s="41" t="s">
        <v>377</v>
      </c>
      <c r="M51" s="30" t="s">
        <v>378</v>
      </c>
      <c r="N51" s="30" t="s">
        <v>109</v>
      </c>
      <c r="O51" s="30" t="s">
        <v>110</v>
      </c>
      <c r="P51" s="30">
        <v>20.0</v>
      </c>
      <c r="Q51" s="30" t="s">
        <v>249</v>
      </c>
      <c r="R51" s="30" t="s">
        <v>281</v>
      </c>
      <c r="S51" s="30" t="s">
        <v>109</v>
      </c>
      <c r="T51" s="30" t="s">
        <v>208</v>
      </c>
      <c r="U51" s="30">
        <v>100.0</v>
      </c>
      <c r="V51" s="40">
        <v>0.833333333333333</v>
      </c>
      <c r="W51" s="40">
        <v>0.03125</v>
      </c>
      <c r="X51" s="30" t="s">
        <v>282</v>
      </c>
      <c r="Y51" s="30" t="s">
        <v>109</v>
      </c>
      <c r="Z51" s="30" t="s">
        <v>115</v>
      </c>
      <c r="AA51" s="30" t="s">
        <v>123</v>
      </c>
      <c r="AB51" s="30" t="s">
        <v>116</v>
      </c>
      <c r="AC51" s="30" t="s">
        <v>109</v>
      </c>
      <c r="AD51" s="30" t="s">
        <v>109</v>
      </c>
      <c r="AE51" s="30" t="s">
        <v>109</v>
      </c>
      <c r="AF51" s="30" t="s">
        <v>109</v>
      </c>
      <c r="AG51" s="30" t="s">
        <v>109</v>
      </c>
      <c r="AH51" s="30" t="s">
        <v>275</v>
      </c>
      <c r="AI51" s="30" t="s">
        <v>109</v>
      </c>
      <c r="AJ51" s="30" t="s">
        <v>109</v>
      </c>
      <c r="AK51" s="30" t="s">
        <v>109</v>
      </c>
      <c r="AL51" s="30" t="s">
        <v>117</v>
      </c>
      <c r="AM51" s="30" t="s">
        <v>284</v>
      </c>
    </row>
    <row r="52" ht="14.25" customHeight="1">
      <c r="A52" s="10">
        <v>47.0</v>
      </c>
      <c r="B52" s="30" t="s">
        <v>379</v>
      </c>
      <c r="C52" s="30" t="s">
        <v>380</v>
      </c>
      <c r="D52" s="30" t="s">
        <v>381</v>
      </c>
      <c r="E52" s="30" t="s">
        <v>100</v>
      </c>
      <c r="F52" s="30" t="s">
        <v>101</v>
      </c>
      <c r="G52" s="30" t="s">
        <v>102</v>
      </c>
      <c r="H52" s="30" t="s">
        <v>103</v>
      </c>
      <c r="I52" s="30" t="s">
        <v>104</v>
      </c>
      <c r="J52" s="30" t="s">
        <v>382</v>
      </c>
      <c r="K52" s="30" t="s">
        <v>279</v>
      </c>
      <c r="L52" s="41" t="s">
        <v>383</v>
      </c>
      <c r="M52" s="30" t="s">
        <v>384</v>
      </c>
      <c r="N52" s="30" t="s">
        <v>109</v>
      </c>
      <c r="O52" s="30" t="s">
        <v>110</v>
      </c>
      <c r="P52" s="30">
        <v>20.0</v>
      </c>
      <c r="Q52" s="30" t="s">
        <v>249</v>
      </c>
      <c r="R52" s="30" t="s">
        <v>281</v>
      </c>
      <c r="S52" s="30" t="s">
        <v>109</v>
      </c>
      <c r="T52" s="30" t="s">
        <v>208</v>
      </c>
      <c r="U52" s="30">
        <v>100.0</v>
      </c>
      <c r="V52" s="40">
        <v>0.861111111111111</v>
      </c>
      <c r="W52" s="40">
        <v>0.952777777777778</v>
      </c>
      <c r="X52" s="30" t="s">
        <v>282</v>
      </c>
      <c r="Y52" s="30" t="s">
        <v>109</v>
      </c>
      <c r="Z52" s="30" t="s">
        <v>115</v>
      </c>
      <c r="AA52" s="30" t="s">
        <v>123</v>
      </c>
      <c r="AB52" s="30" t="s">
        <v>116</v>
      </c>
      <c r="AC52" s="30" t="s">
        <v>109</v>
      </c>
      <c r="AD52" s="30" t="s">
        <v>109</v>
      </c>
      <c r="AE52" s="30" t="s">
        <v>109</v>
      </c>
      <c r="AF52" s="30" t="s">
        <v>109</v>
      </c>
      <c r="AG52" s="30" t="s">
        <v>109</v>
      </c>
      <c r="AH52" s="30" t="s">
        <v>109</v>
      </c>
      <c r="AI52" s="30" t="s">
        <v>109</v>
      </c>
      <c r="AJ52" s="30" t="s">
        <v>109</v>
      </c>
      <c r="AK52" s="30" t="s">
        <v>109</v>
      </c>
      <c r="AL52" s="30" t="s">
        <v>117</v>
      </c>
      <c r="AM52" s="30" t="s">
        <v>284</v>
      </c>
    </row>
    <row r="53" ht="14.25" customHeight="1">
      <c r="A53" s="10">
        <v>48.0</v>
      </c>
      <c r="B53" s="30" t="s">
        <v>385</v>
      </c>
      <c r="C53" s="30" t="s">
        <v>386</v>
      </c>
      <c r="D53" s="30" t="s">
        <v>387</v>
      </c>
      <c r="E53" s="30" t="s">
        <v>100</v>
      </c>
      <c r="F53" s="30" t="s">
        <v>101</v>
      </c>
      <c r="G53" s="30" t="s">
        <v>102</v>
      </c>
      <c r="H53" s="30" t="s">
        <v>103</v>
      </c>
      <c r="I53" s="30" t="s">
        <v>104</v>
      </c>
      <c r="J53" s="30" t="s">
        <v>388</v>
      </c>
      <c r="K53" s="30" t="s">
        <v>279</v>
      </c>
      <c r="L53" s="41" t="s">
        <v>389</v>
      </c>
      <c r="M53" s="30" t="s">
        <v>390</v>
      </c>
      <c r="N53" s="30" t="s">
        <v>109</v>
      </c>
      <c r="O53" s="30" t="s">
        <v>110</v>
      </c>
      <c r="P53" s="30">
        <v>20.0</v>
      </c>
      <c r="Q53" s="30" t="s">
        <v>249</v>
      </c>
      <c r="R53" s="30" t="s">
        <v>281</v>
      </c>
      <c r="S53" s="30" t="s">
        <v>109</v>
      </c>
      <c r="T53" s="30" t="s">
        <v>208</v>
      </c>
      <c r="U53" s="30">
        <v>96.0</v>
      </c>
      <c r="V53" s="40">
        <v>0.916666666666667</v>
      </c>
      <c r="W53" s="40">
        <v>0.03125</v>
      </c>
      <c r="X53" s="30" t="s">
        <v>282</v>
      </c>
      <c r="Y53" s="30" t="s">
        <v>109</v>
      </c>
      <c r="Z53" s="30" t="s">
        <v>115</v>
      </c>
      <c r="AA53" s="30" t="s">
        <v>123</v>
      </c>
      <c r="AB53" s="30" t="s">
        <v>116</v>
      </c>
      <c r="AC53" s="30" t="s">
        <v>109</v>
      </c>
      <c r="AD53" s="30" t="s">
        <v>109</v>
      </c>
      <c r="AE53" s="30" t="s">
        <v>109</v>
      </c>
      <c r="AF53" s="30" t="s">
        <v>109</v>
      </c>
      <c r="AG53" s="30" t="s">
        <v>109</v>
      </c>
      <c r="AH53" s="30" t="s">
        <v>109</v>
      </c>
      <c r="AI53" s="30" t="s">
        <v>109</v>
      </c>
      <c r="AJ53" s="30" t="s">
        <v>109</v>
      </c>
      <c r="AK53" s="30" t="s">
        <v>109</v>
      </c>
      <c r="AL53" s="30" t="s">
        <v>117</v>
      </c>
      <c r="AM53" s="30" t="s">
        <v>284</v>
      </c>
    </row>
    <row r="54" ht="14.25" customHeight="1">
      <c r="A54" s="10">
        <v>49.0</v>
      </c>
      <c r="B54" s="21" t="s">
        <v>391</v>
      </c>
      <c r="C54" s="21" t="s">
        <v>392</v>
      </c>
      <c r="D54" s="21" t="s">
        <v>393</v>
      </c>
      <c r="E54" s="21" t="s">
        <v>100</v>
      </c>
      <c r="F54" s="21" t="s">
        <v>101</v>
      </c>
      <c r="G54" s="21" t="s">
        <v>102</v>
      </c>
      <c r="H54" s="21" t="s">
        <v>103</v>
      </c>
      <c r="I54" s="21" t="s">
        <v>104</v>
      </c>
      <c r="J54" s="21" t="s">
        <v>359</v>
      </c>
      <c r="K54" s="21" t="s">
        <v>294</v>
      </c>
      <c r="L54" s="32" t="s">
        <v>295</v>
      </c>
      <c r="M54" s="21" t="s">
        <v>109</v>
      </c>
      <c r="N54" s="21" t="s">
        <v>109</v>
      </c>
      <c r="O54" s="21" t="s">
        <v>110</v>
      </c>
      <c r="P54" s="21">
        <v>0.22</v>
      </c>
      <c r="Q54" s="21" t="s">
        <v>207</v>
      </c>
      <c r="R54" s="21">
        <v>3.0</v>
      </c>
      <c r="S54" s="21" t="s">
        <v>228</v>
      </c>
      <c r="T54" s="21" t="s">
        <v>208</v>
      </c>
      <c r="U54" s="21">
        <v>496.0</v>
      </c>
      <c r="V54" s="33">
        <v>0.722222222222222</v>
      </c>
      <c r="W54" s="33">
        <v>0.03125</v>
      </c>
      <c r="X54" s="21" t="s">
        <v>209</v>
      </c>
      <c r="Y54" s="21" t="s">
        <v>109</v>
      </c>
      <c r="Z54" s="21" t="s">
        <v>115</v>
      </c>
      <c r="AA54" s="21" t="s">
        <v>123</v>
      </c>
      <c r="AB54" s="21" t="s">
        <v>116</v>
      </c>
      <c r="AC54" s="21" t="s">
        <v>360</v>
      </c>
      <c r="AD54" s="21" t="s">
        <v>109</v>
      </c>
      <c r="AE54" s="21" t="s">
        <v>109</v>
      </c>
      <c r="AF54" s="21" t="s">
        <v>109</v>
      </c>
      <c r="AG54" s="21" t="s">
        <v>109</v>
      </c>
      <c r="AH54" s="21" t="s">
        <v>109</v>
      </c>
      <c r="AI54" s="21" t="s">
        <v>109</v>
      </c>
      <c r="AJ54" s="21" t="s">
        <v>109</v>
      </c>
      <c r="AK54" s="21" t="s">
        <v>109</v>
      </c>
      <c r="AL54" s="21" t="s">
        <v>117</v>
      </c>
      <c r="AM54" s="21" t="s">
        <v>109</v>
      </c>
    </row>
    <row r="55" ht="14.25" customHeight="1">
      <c r="A55" s="10">
        <v>50.0</v>
      </c>
      <c r="B55" s="18" t="s">
        <v>394</v>
      </c>
      <c r="C55" s="18" t="s">
        <v>395</v>
      </c>
      <c r="D55" s="18" t="s">
        <v>396</v>
      </c>
      <c r="E55" s="18" t="s">
        <v>100</v>
      </c>
      <c r="F55" s="18" t="s">
        <v>101</v>
      </c>
      <c r="G55" s="18" t="s">
        <v>102</v>
      </c>
      <c r="H55" s="18" t="s">
        <v>103</v>
      </c>
      <c r="I55" s="18" t="s">
        <v>104</v>
      </c>
      <c r="J55" s="18" t="s">
        <v>364</v>
      </c>
      <c r="K55" s="18" t="s">
        <v>294</v>
      </c>
      <c r="L55" s="19" t="s">
        <v>397</v>
      </c>
      <c r="M55" s="18" t="s">
        <v>398</v>
      </c>
      <c r="N55" s="18" t="s">
        <v>109</v>
      </c>
      <c r="O55" s="18" t="s">
        <v>110</v>
      </c>
      <c r="P55" s="18">
        <v>0.22</v>
      </c>
      <c r="Q55" s="18" t="s">
        <v>207</v>
      </c>
      <c r="R55" s="18">
        <v>3.0</v>
      </c>
      <c r="S55" s="18" t="s">
        <v>228</v>
      </c>
      <c r="T55" s="18" t="s">
        <v>208</v>
      </c>
      <c r="U55" s="18">
        <v>100.0</v>
      </c>
      <c r="V55" s="20">
        <v>0.722222222222222</v>
      </c>
      <c r="W55" s="20">
        <v>0.819444444444444</v>
      </c>
      <c r="X55" s="18" t="s">
        <v>209</v>
      </c>
      <c r="Y55" s="18" t="s">
        <v>109</v>
      </c>
      <c r="Z55" s="18" t="s">
        <v>115</v>
      </c>
      <c r="AA55" s="18" t="s">
        <v>123</v>
      </c>
      <c r="AB55" s="18" t="s">
        <v>116</v>
      </c>
      <c r="AC55" s="18" t="s">
        <v>109</v>
      </c>
      <c r="AD55" s="18" t="s">
        <v>109</v>
      </c>
      <c r="AE55" s="18" t="s">
        <v>109</v>
      </c>
      <c r="AF55" s="18" t="s">
        <v>109</v>
      </c>
      <c r="AG55" s="18" t="s">
        <v>109</v>
      </c>
      <c r="AH55" s="18" t="s">
        <v>109</v>
      </c>
      <c r="AI55" s="18" t="s">
        <v>109</v>
      </c>
      <c r="AJ55" s="18" t="s">
        <v>109</v>
      </c>
      <c r="AK55" s="18" t="s">
        <v>109</v>
      </c>
      <c r="AL55" s="18" t="s">
        <v>117</v>
      </c>
      <c r="AM55" s="18" t="s">
        <v>399</v>
      </c>
    </row>
    <row r="56" ht="14.25" customHeight="1">
      <c r="A56" s="10">
        <v>51.0</v>
      </c>
      <c r="B56" s="18" t="s">
        <v>400</v>
      </c>
      <c r="C56" s="18" t="s">
        <v>401</v>
      </c>
      <c r="D56" s="18" t="s">
        <v>402</v>
      </c>
      <c r="E56" s="18" t="s">
        <v>100</v>
      </c>
      <c r="F56" s="18" t="s">
        <v>101</v>
      </c>
      <c r="G56" s="18" t="s">
        <v>102</v>
      </c>
      <c r="H56" s="18" t="s">
        <v>103</v>
      </c>
      <c r="I56" s="18" t="s">
        <v>104</v>
      </c>
      <c r="J56" s="18" t="s">
        <v>370</v>
      </c>
      <c r="K56" s="18" t="s">
        <v>294</v>
      </c>
      <c r="L56" s="19" t="s">
        <v>403</v>
      </c>
      <c r="M56" s="18" t="s">
        <v>404</v>
      </c>
      <c r="N56" s="18" t="s">
        <v>109</v>
      </c>
      <c r="O56" s="18" t="s">
        <v>110</v>
      </c>
      <c r="P56" s="18">
        <v>0.22</v>
      </c>
      <c r="Q56" s="18" t="s">
        <v>207</v>
      </c>
      <c r="R56" s="18">
        <v>3.0</v>
      </c>
      <c r="S56" s="18" t="s">
        <v>228</v>
      </c>
      <c r="T56" s="18" t="s">
        <v>208</v>
      </c>
      <c r="U56" s="18">
        <v>100.0</v>
      </c>
      <c r="V56" s="20">
        <v>0.804861111111111</v>
      </c>
      <c r="W56" s="20">
        <v>0.896527777777778</v>
      </c>
      <c r="X56" s="18" t="s">
        <v>209</v>
      </c>
      <c r="Y56" s="18" t="s">
        <v>109</v>
      </c>
      <c r="Z56" s="18" t="s">
        <v>115</v>
      </c>
      <c r="AA56" s="18" t="s">
        <v>123</v>
      </c>
      <c r="AB56" s="18" t="s">
        <v>116</v>
      </c>
      <c r="AC56" s="21" t="s">
        <v>340</v>
      </c>
      <c r="AD56" s="18" t="s">
        <v>109</v>
      </c>
      <c r="AE56" s="18" t="s">
        <v>109</v>
      </c>
      <c r="AF56" s="18" t="s">
        <v>109</v>
      </c>
      <c r="AG56" s="18" t="s">
        <v>109</v>
      </c>
      <c r="AH56" s="18" t="s">
        <v>109</v>
      </c>
      <c r="AI56" s="18" t="s">
        <v>109</v>
      </c>
      <c r="AJ56" s="18" t="s">
        <v>109</v>
      </c>
      <c r="AK56" s="18" t="s">
        <v>109</v>
      </c>
      <c r="AL56" s="18" t="s">
        <v>117</v>
      </c>
      <c r="AM56" s="18" t="s">
        <v>399</v>
      </c>
    </row>
    <row r="57" ht="14.25" customHeight="1">
      <c r="A57" s="10">
        <v>52.0</v>
      </c>
      <c r="B57" s="18" t="s">
        <v>405</v>
      </c>
      <c r="C57" s="18" t="s">
        <v>406</v>
      </c>
      <c r="D57" s="18" t="s">
        <v>407</v>
      </c>
      <c r="E57" s="18" t="s">
        <v>100</v>
      </c>
      <c r="F57" s="18" t="s">
        <v>101</v>
      </c>
      <c r="G57" s="18" t="s">
        <v>102</v>
      </c>
      <c r="H57" s="18" t="s">
        <v>103</v>
      </c>
      <c r="I57" s="18" t="s">
        <v>104</v>
      </c>
      <c r="J57" s="18" t="s">
        <v>376</v>
      </c>
      <c r="K57" s="18" t="s">
        <v>294</v>
      </c>
      <c r="L57" s="19" t="s">
        <v>408</v>
      </c>
      <c r="M57" s="18" t="s">
        <v>409</v>
      </c>
      <c r="N57" s="18" t="s">
        <v>109</v>
      </c>
      <c r="O57" s="18" t="s">
        <v>110</v>
      </c>
      <c r="P57" s="18">
        <v>0.22</v>
      </c>
      <c r="Q57" s="18" t="s">
        <v>207</v>
      </c>
      <c r="R57" s="18">
        <v>3.0</v>
      </c>
      <c r="S57" s="18" t="s">
        <v>228</v>
      </c>
      <c r="T57" s="18" t="s">
        <v>208</v>
      </c>
      <c r="U57" s="18">
        <v>100.0</v>
      </c>
      <c r="V57" s="20">
        <v>0.833333333333333</v>
      </c>
      <c r="W57" s="20">
        <v>0.03125</v>
      </c>
      <c r="X57" s="18" t="s">
        <v>209</v>
      </c>
      <c r="Y57" s="18" t="s">
        <v>109</v>
      </c>
      <c r="Z57" s="18" t="s">
        <v>115</v>
      </c>
      <c r="AA57" s="18" t="s">
        <v>123</v>
      </c>
      <c r="AB57" s="18" t="s">
        <v>116</v>
      </c>
      <c r="AC57" s="18" t="s">
        <v>109</v>
      </c>
      <c r="AD57" s="18" t="s">
        <v>109</v>
      </c>
      <c r="AE57" s="18" t="s">
        <v>109</v>
      </c>
      <c r="AF57" s="18" t="s">
        <v>109</v>
      </c>
      <c r="AG57" s="18" t="s">
        <v>109</v>
      </c>
      <c r="AH57" s="18" t="s">
        <v>410</v>
      </c>
      <c r="AI57" s="18" t="s">
        <v>109</v>
      </c>
      <c r="AJ57" s="18" t="s">
        <v>109</v>
      </c>
      <c r="AK57" s="18" t="s">
        <v>109</v>
      </c>
      <c r="AL57" s="18" t="s">
        <v>117</v>
      </c>
      <c r="AM57" s="18" t="s">
        <v>399</v>
      </c>
    </row>
    <row r="58" ht="14.25" customHeight="1">
      <c r="A58" s="10">
        <v>53.0</v>
      </c>
      <c r="B58" s="18" t="s">
        <v>411</v>
      </c>
      <c r="C58" s="18" t="s">
        <v>412</v>
      </c>
      <c r="D58" s="18" t="s">
        <v>413</v>
      </c>
      <c r="E58" s="18" t="s">
        <v>100</v>
      </c>
      <c r="F58" s="18" t="s">
        <v>101</v>
      </c>
      <c r="G58" s="18" t="s">
        <v>102</v>
      </c>
      <c r="H58" s="18" t="s">
        <v>103</v>
      </c>
      <c r="I58" s="18" t="s">
        <v>104</v>
      </c>
      <c r="J58" s="18" t="s">
        <v>382</v>
      </c>
      <c r="K58" s="18" t="s">
        <v>294</v>
      </c>
      <c r="L58" s="19" t="s">
        <v>414</v>
      </c>
      <c r="M58" s="18" t="s">
        <v>415</v>
      </c>
      <c r="N58" s="18" t="s">
        <v>109</v>
      </c>
      <c r="O58" s="18" t="s">
        <v>110</v>
      </c>
      <c r="P58" s="18">
        <v>0.22</v>
      </c>
      <c r="Q58" s="18" t="s">
        <v>207</v>
      </c>
      <c r="R58" s="18">
        <v>3.0</v>
      </c>
      <c r="S58" s="18" t="s">
        <v>228</v>
      </c>
      <c r="T58" s="18" t="s">
        <v>208</v>
      </c>
      <c r="U58" s="18">
        <v>100.0</v>
      </c>
      <c r="V58" s="20">
        <v>0.861111111111111</v>
      </c>
      <c r="W58" s="20">
        <v>0.952777777777778</v>
      </c>
      <c r="X58" s="18" t="s">
        <v>209</v>
      </c>
      <c r="Y58" s="18" t="s">
        <v>109</v>
      </c>
      <c r="Z58" s="18" t="s">
        <v>115</v>
      </c>
      <c r="AA58" s="18" t="s">
        <v>123</v>
      </c>
      <c r="AB58" s="18" t="s">
        <v>116</v>
      </c>
      <c r="AC58" s="18" t="s">
        <v>109</v>
      </c>
      <c r="AD58" s="18" t="s">
        <v>109</v>
      </c>
      <c r="AE58" s="18" t="s">
        <v>109</v>
      </c>
      <c r="AF58" s="18" t="s">
        <v>109</v>
      </c>
      <c r="AG58" s="18" t="s">
        <v>109</v>
      </c>
      <c r="AH58" s="18" t="s">
        <v>109</v>
      </c>
      <c r="AI58" s="18" t="s">
        <v>109</v>
      </c>
      <c r="AJ58" s="18" t="s">
        <v>109</v>
      </c>
      <c r="AK58" s="18" t="s">
        <v>109</v>
      </c>
      <c r="AL58" s="18" t="s">
        <v>117</v>
      </c>
      <c r="AM58" s="18" t="s">
        <v>399</v>
      </c>
    </row>
    <row r="59" ht="14.25" customHeight="1">
      <c r="A59" s="10">
        <v>54.0</v>
      </c>
      <c r="B59" s="18" t="s">
        <v>416</v>
      </c>
      <c r="C59" s="18" t="s">
        <v>417</v>
      </c>
      <c r="D59" s="18" t="s">
        <v>418</v>
      </c>
      <c r="E59" s="18" t="s">
        <v>100</v>
      </c>
      <c r="F59" s="18" t="s">
        <v>101</v>
      </c>
      <c r="G59" s="18" t="s">
        <v>102</v>
      </c>
      <c r="H59" s="18" t="s">
        <v>103</v>
      </c>
      <c r="I59" s="18" t="s">
        <v>104</v>
      </c>
      <c r="J59" s="18" t="s">
        <v>388</v>
      </c>
      <c r="K59" s="18" t="s">
        <v>294</v>
      </c>
      <c r="L59" s="19" t="s">
        <v>419</v>
      </c>
      <c r="M59" s="18" t="s">
        <v>420</v>
      </c>
      <c r="N59" s="18" t="s">
        <v>109</v>
      </c>
      <c r="O59" s="18" t="s">
        <v>110</v>
      </c>
      <c r="P59" s="18">
        <v>0.22</v>
      </c>
      <c r="Q59" s="18" t="s">
        <v>207</v>
      </c>
      <c r="R59" s="18">
        <v>3.0</v>
      </c>
      <c r="S59" s="18" t="s">
        <v>228</v>
      </c>
      <c r="T59" s="18" t="s">
        <v>208</v>
      </c>
      <c r="U59" s="18">
        <v>96.0</v>
      </c>
      <c r="V59" s="20">
        <v>0.916666666666667</v>
      </c>
      <c r="W59" s="20">
        <v>0.03125</v>
      </c>
      <c r="X59" s="18" t="s">
        <v>209</v>
      </c>
      <c r="Y59" s="18" t="s">
        <v>109</v>
      </c>
      <c r="Z59" s="18" t="s">
        <v>115</v>
      </c>
      <c r="AA59" s="18" t="s">
        <v>123</v>
      </c>
      <c r="AB59" s="18" t="s">
        <v>116</v>
      </c>
      <c r="AC59" s="18" t="s">
        <v>109</v>
      </c>
      <c r="AD59" s="18" t="s">
        <v>109</v>
      </c>
      <c r="AE59" s="18" t="s">
        <v>109</v>
      </c>
      <c r="AF59" s="18" t="s">
        <v>109</v>
      </c>
      <c r="AG59" s="18" t="s">
        <v>109</v>
      </c>
      <c r="AH59" s="18" t="s">
        <v>109</v>
      </c>
      <c r="AI59" s="18" t="s">
        <v>109</v>
      </c>
      <c r="AJ59" s="18" t="s">
        <v>109</v>
      </c>
      <c r="AK59" s="18" t="s">
        <v>109</v>
      </c>
      <c r="AL59" s="18" t="s">
        <v>117</v>
      </c>
      <c r="AM59" s="18" t="s">
        <v>421</v>
      </c>
    </row>
    <row r="60" ht="14.25" customHeight="1">
      <c r="A60" s="10">
        <v>55.0</v>
      </c>
      <c r="B60" s="34" t="s">
        <v>422</v>
      </c>
      <c r="C60" s="34" t="s">
        <v>423</v>
      </c>
      <c r="D60" s="34" t="s">
        <v>424</v>
      </c>
      <c r="E60" s="34" t="s">
        <v>100</v>
      </c>
      <c r="F60" s="34" t="s">
        <v>101</v>
      </c>
      <c r="G60" s="34" t="s">
        <v>102</v>
      </c>
      <c r="H60" s="34" t="s">
        <v>103</v>
      </c>
      <c r="I60" s="34" t="s">
        <v>104</v>
      </c>
      <c r="J60" s="34" t="s">
        <v>359</v>
      </c>
      <c r="K60" s="34" t="s">
        <v>300</v>
      </c>
      <c r="L60" s="35" t="s">
        <v>301</v>
      </c>
      <c r="M60" s="34" t="s">
        <v>109</v>
      </c>
      <c r="N60" s="34" t="s">
        <v>109</v>
      </c>
      <c r="O60" s="34" t="s">
        <v>110</v>
      </c>
      <c r="P60" s="34">
        <v>3.0</v>
      </c>
      <c r="Q60" s="34" t="s">
        <v>228</v>
      </c>
      <c r="R60" s="34">
        <v>20.0</v>
      </c>
      <c r="S60" s="34" t="s">
        <v>249</v>
      </c>
      <c r="T60" s="34" t="s">
        <v>208</v>
      </c>
      <c r="U60" s="34">
        <v>496.0</v>
      </c>
      <c r="V60" s="36">
        <v>0.722222222222222</v>
      </c>
      <c r="W60" s="36">
        <v>0.03125</v>
      </c>
      <c r="X60" s="34" t="s">
        <v>250</v>
      </c>
      <c r="Y60" s="34" t="s">
        <v>109</v>
      </c>
      <c r="Z60" s="34" t="s">
        <v>115</v>
      </c>
      <c r="AA60" s="34" t="s">
        <v>123</v>
      </c>
      <c r="AB60" s="34" t="s">
        <v>116</v>
      </c>
      <c r="AC60" s="34" t="s">
        <v>425</v>
      </c>
      <c r="AD60" s="34" t="s">
        <v>109</v>
      </c>
      <c r="AE60" s="34" t="s">
        <v>109</v>
      </c>
      <c r="AF60" s="34" t="s">
        <v>109</v>
      </c>
      <c r="AG60" s="34" t="s">
        <v>109</v>
      </c>
      <c r="AH60" s="34" t="s">
        <v>109</v>
      </c>
      <c r="AI60" s="34" t="s">
        <v>109</v>
      </c>
      <c r="AJ60" s="34" t="s">
        <v>109</v>
      </c>
      <c r="AK60" s="34" t="s">
        <v>109</v>
      </c>
      <c r="AL60" s="34" t="s">
        <v>117</v>
      </c>
      <c r="AM60" s="34" t="s">
        <v>109</v>
      </c>
    </row>
    <row r="61" ht="14.25" customHeight="1">
      <c r="A61" s="10">
        <v>56.0</v>
      </c>
      <c r="B61" s="34" t="s">
        <v>426</v>
      </c>
      <c r="C61" s="34" t="s">
        <v>427</v>
      </c>
      <c r="D61" s="34" t="s">
        <v>428</v>
      </c>
      <c r="E61" s="34" t="s">
        <v>100</v>
      </c>
      <c r="F61" s="34" t="s">
        <v>101</v>
      </c>
      <c r="G61" s="34" t="s">
        <v>102</v>
      </c>
      <c r="H61" s="34" t="s">
        <v>103</v>
      </c>
      <c r="I61" s="34" t="s">
        <v>104</v>
      </c>
      <c r="J61" s="34" t="s">
        <v>364</v>
      </c>
      <c r="K61" s="34" t="s">
        <v>300</v>
      </c>
      <c r="L61" s="35" t="s">
        <v>429</v>
      </c>
      <c r="M61" s="34" t="s">
        <v>430</v>
      </c>
      <c r="N61" s="34" t="s">
        <v>109</v>
      </c>
      <c r="O61" s="34" t="s">
        <v>110</v>
      </c>
      <c r="P61" s="34">
        <v>3.0</v>
      </c>
      <c r="Q61" s="34" t="s">
        <v>228</v>
      </c>
      <c r="R61" s="34">
        <v>20.0</v>
      </c>
      <c r="S61" s="34" t="s">
        <v>249</v>
      </c>
      <c r="T61" s="34" t="s">
        <v>208</v>
      </c>
      <c r="U61" s="34">
        <v>100.0</v>
      </c>
      <c r="V61" s="36">
        <v>0.722222222222222</v>
      </c>
      <c r="W61" s="36">
        <v>0.790277777777778</v>
      </c>
      <c r="X61" s="34" t="s">
        <v>250</v>
      </c>
      <c r="Y61" s="34" t="s">
        <v>109</v>
      </c>
      <c r="Z61" s="34" t="s">
        <v>115</v>
      </c>
      <c r="AA61" s="34" t="s">
        <v>123</v>
      </c>
      <c r="AB61" s="34" t="s">
        <v>116</v>
      </c>
      <c r="AC61" s="34" t="s">
        <v>431</v>
      </c>
      <c r="AD61" s="34" t="s">
        <v>109</v>
      </c>
      <c r="AE61" s="34" t="s">
        <v>109</v>
      </c>
      <c r="AF61" s="34" t="s">
        <v>109</v>
      </c>
      <c r="AG61" s="34" t="s">
        <v>109</v>
      </c>
      <c r="AH61" s="34" t="s">
        <v>109</v>
      </c>
      <c r="AI61" s="34" t="s">
        <v>109</v>
      </c>
      <c r="AJ61" s="34" t="s">
        <v>109</v>
      </c>
      <c r="AK61" s="34" t="s">
        <v>109</v>
      </c>
      <c r="AL61" s="34" t="s">
        <v>117</v>
      </c>
      <c r="AM61" s="34" t="s">
        <v>399</v>
      </c>
    </row>
    <row r="62" ht="14.25" customHeight="1">
      <c r="A62" s="10">
        <v>57.0</v>
      </c>
      <c r="B62" s="22" t="s">
        <v>432</v>
      </c>
      <c r="C62" s="22" t="s">
        <v>433</v>
      </c>
      <c r="D62" s="22" t="s">
        <v>434</v>
      </c>
      <c r="E62" s="22" t="s">
        <v>100</v>
      </c>
      <c r="F62" s="22" t="s">
        <v>101</v>
      </c>
      <c r="G62" s="22" t="s">
        <v>102</v>
      </c>
      <c r="H62" s="22" t="s">
        <v>103</v>
      </c>
      <c r="I62" s="22" t="s">
        <v>104</v>
      </c>
      <c r="J62" s="22" t="s">
        <v>364</v>
      </c>
      <c r="K62" s="22" t="s">
        <v>300</v>
      </c>
      <c r="L62" s="23" t="s">
        <v>435</v>
      </c>
      <c r="M62" s="22" t="s">
        <v>430</v>
      </c>
      <c r="N62" s="22" t="s">
        <v>436</v>
      </c>
      <c r="O62" s="22" t="s">
        <v>110</v>
      </c>
      <c r="P62" s="22">
        <v>3.0</v>
      </c>
      <c r="Q62" s="22" t="s">
        <v>228</v>
      </c>
      <c r="R62" s="22">
        <v>20.0</v>
      </c>
      <c r="S62" s="22" t="s">
        <v>249</v>
      </c>
      <c r="T62" s="22" t="s">
        <v>208</v>
      </c>
      <c r="U62" s="22">
        <v>50.0</v>
      </c>
      <c r="V62" s="24">
        <v>0.722222222222222</v>
      </c>
      <c r="W62" s="24">
        <v>0.790277777777778</v>
      </c>
      <c r="X62" s="22" t="s">
        <v>250</v>
      </c>
      <c r="Y62" s="22" t="s">
        <v>109</v>
      </c>
      <c r="Z62" s="22" t="s">
        <v>115</v>
      </c>
      <c r="AA62" s="22" t="s">
        <v>123</v>
      </c>
      <c r="AB62" s="22" t="s">
        <v>116</v>
      </c>
      <c r="AC62" s="22" t="s">
        <v>109</v>
      </c>
      <c r="AD62" s="22" t="s">
        <v>109</v>
      </c>
      <c r="AE62" s="22" t="s">
        <v>109</v>
      </c>
      <c r="AF62" s="22" t="s">
        <v>109</v>
      </c>
      <c r="AG62" s="22" t="s">
        <v>109</v>
      </c>
      <c r="AH62" s="22" t="s">
        <v>109</v>
      </c>
      <c r="AI62" s="22" t="s">
        <v>109</v>
      </c>
      <c r="AJ62" s="22" t="s">
        <v>109</v>
      </c>
      <c r="AK62" s="22" t="s">
        <v>109</v>
      </c>
      <c r="AL62" s="22" t="s">
        <v>117</v>
      </c>
      <c r="AM62" s="22" t="s">
        <v>399</v>
      </c>
    </row>
    <row r="63" ht="14.25" customHeight="1">
      <c r="A63" s="10">
        <v>58.0</v>
      </c>
      <c r="B63" s="22" t="s">
        <v>436</v>
      </c>
      <c r="C63" s="22" t="s">
        <v>437</v>
      </c>
      <c r="D63" s="22" t="s">
        <v>438</v>
      </c>
      <c r="E63" s="22" t="s">
        <v>100</v>
      </c>
      <c r="F63" s="22" t="s">
        <v>101</v>
      </c>
      <c r="G63" s="22" t="s">
        <v>102</v>
      </c>
      <c r="H63" s="22" t="s">
        <v>103</v>
      </c>
      <c r="I63" s="22" t="s">
        <v>104</v>
      </c>
      <c r="J63" s="22" t="s">
        <v>364</v>
      </c>
      <c r="K63" s="22" t="s">
        <v>300</v>
      </c>
      <c r="L63" s="23" t="s">
        <v>435</v>
      </c>
      <c r="M63" s="22" t="s">
        <v>439</v>
      </c>
      <c r="N63" s="22" t="s">
        <v>432</v>
      </c>
      <c r="O63" s="22" t="s">
        <v>110</v>
      </c>
      <c r="P63" s="22">
        <v>3.0</v>
      </c>
      <c r="Q63" s="22" t="s">
        <v>228</v>
      </c>
      <c r="R63" s="22">
        <v>20.0</v>
      </c>
      <c r="S63" s="22" t="s">
        <v>249</v>
      </c>
      <c r="T63" s="22" t="s">
        <v>208</v>
      </c>
      <c r="U63" s="22">
        <v>50.0</v>
      </c>
      <c r="V63" s="24">
        <v>0.722222222222222</v>
      </c>
      <c r="W63" s="24">
        <v>0.790277777777778</v>
      </c>
      <c r="X63" s="22" t="s">
        <v>250</v>
      </c>
      <c r="Y63" s="22" t="s">
        <v>109</v>
      </c>
      <c r="Z63" s="22" t="s">
        <v>115</v>
      </c>
      <c r="AA63" s="22" t="s">
        <v>123</v>
      </c>
      <c r="AB63" s="22" t="s">
        <v>116</v>
      </c>
      <c r="AC63" s="22" t="s">
        <v>109</v>
      </c>
      <c r="AD63" s="22" t="s">
        <v>109</v>
      </c>
      <c r="AE63" s="22" t="s">
        <v>109</v>
      </c>
      <c r="AF63" s="22" t="s">
        <v>109</v>
      </c>
      <c r="AG63" s="22" t="s">
        <v>109</v>
      </c>
      <c r="AH63" s="22" t="s">
        <v>109</v>
      </c>
      <c r="AI63" s="22" t="s">
        <v>109</v>
      </c>
      <c r="AJ63" s="22" t="s">
        <v>109</v>
      </c>
      <c r="AK63" s="22" t="s">
        <v>109</v>
      </c>
      <c r="AL63" s="22" t="s">
        <v>117</v>
      </c>
      <c r="AM63" s="22" t="s">
        <v>399</v>
      </c>
    </row>
    <row r="64" ht="14.25" customHeight="1">
      <c r="A64" s="10">
        <v>59.0</v>
      </c>
      <c r="B64" s="22" t="s">
        <v>440</v>
      </c>
      <c r="C64" s="22" t="s">
        <v>441</v>
      </c>
      <c r="D64" s="22" t="s">
        <v>442</v>
      </c>
      <c r="E64" s="22" t="s">
        <v>100</v>
      </c>
      <c r="F64" s="22" t="s">
        <v>101</v>
      </c>
      <c r="G64" s="22" t="s">
        <v>102</v>
      </c>
      <c r="H64" s="22" t="s">
        <v>103</v>
      </c>
      <c r="I64" s="22" t="s">
        <v>104</v>
      </c>
      <c r="J64" s="22" t="s">
        <v>370</v>
      </c>
      <c r="K64" s="22" t="s">
        <v>300</v>
      </c>
      <c r="L64" s="23" t="s">
        <v>443</v>
      </c>
      <c r="M64" s="22" t="s">
        <v>444</v>
      </c>
      <c r="N64" s="22" t="s">
        <v>109</v>
      </c>
      <c r="O64" s="22" t="s">
        <v>110</v>
      </c>
      <c r="P64" s="22">
        <v>3.0</v>
      </c>
      <c r="Q64" s="22" t="s">
        <v>228</v>
      </c>
      <c r="R64" s="22">
        <v>20.0</v>
      </c>
      <c r="S64" s="22" t="s">
        <v>249</v>
      </c>
      <c r="T64" s="22" t="s">
        <v>208</v>
      </c>
      <c r="U64" s="22">
        <v>100.0</v>
      </c>
      <c r="V64" s="24">
        <v>0.804861111111111</v>
      </c>
      <c r="W64" s="24">
        <v>0.88125</v>
      </c>
      <c r="X64" s="22" t="s">
        <v>250</v>
      </c>
      <c r="Y64" s="22" t="s">
        <v>109</v>
      </c>
      <c r="Z64" s="22" t="s">
        <v>115</v>
      </c>
      <c r="AA64" s="22" t="s">
        <v>123</v>
      </c>
      <c r="AB64" s="22" t="s">
        <v>116</v>
      </c>
      <c r="AC64" s="22" t="s">
        <v>109</v>
      </c>
      <c r="AD64" s="22" t="s">
        <v>109</v>
      </c>
      <c r="AE64" s="22" t="s">
        <v>109</v>
      </c>
      <c r="AF64" s="22" t="s">
        <v>109</v>
      </c>
      <c r="AG64" s="22" t="s">
        <v>109</v>
      </c>
      <c r="AH64" s="22" t="s">
        <v>275</v>
      </c>
      <c r="AI64" s="22" t="s">
        <v>109</v>
      </c>
      <c r="AJ64" s="22" t="s">
        <v>109</v>
      </c>
      <c r="AK64" s="22" t="s">
        <v>109</v>
      </c>
      <c r="AL64" s="22" t="s">
        <v>117</v>
      </c>
      <c r="AM64" s="22" t="s">
        <v>399</v>
      </c>
    </row>
    <row r="65" ht="14.25" customHeight="1">
      <c r="A65" s="10">
        <v>60.0</v>
      </c>
      <c r="B65" s="22" t="s">
        <v>445</v>
      </c>
      <c r="C65" s="22" t="s">
        <v>446</v>
      </c>
      <c r="D65" s="22" t="s">
        <v>447</v>
      </c>
      <c r="E65" s="22" t="s">
        <v>100</v>
      </c>
      <c r="F65" s="22" t="s">
        <v>101</v>
      </c>
      <c r="G65" s="22" t="s">
        <v>102</v>
      </c>
      <c r="H65" s="22" t="s">
        <v>103</v>
      </c>
      <c r="I65" s="22" t="s">
        <v>104</v>
      </c>
      <c r="J65" s="22" t="s">
        <v>376</v>
      </c>
      <c r="K65" s="22" t="s">
        <v>300</v>
      </c>
      <c r="L65" s="23" t="s">
        <v>448</v>
      </c>
      <c r="M65" s="22" t="s">
        <v>449</v>
      </c>
      <c r="N65" s="22" t="s">
        <v>109</v>
      </c>
      <c r="O65" s="22" t="s">
        <v>110</v>
      </c>
      <c r="P65" s="22">
        <v>3.0</v>
      </c>
      <c r="Q65" s="22" t="s">
        <v>228</v>
      </c>
      <c r="R65" s="22">
        <v>20.0</v>
      </c>
      <c r="S65" s="22" t="s">
        <v>249</v>
      </c>
      <c r="T65" s="22" t="s">
        <v>208</v>
      </c>
      <c r="U65" s="22">
        <v>100.0</v>
      </c>
      <c r="V65" s="24">
        <v>0.833333333333333</v>
      </c>
      <c r="W65" s="24">
        <v>0.03125</v>
      </c>
      <c r="X65" s="22" t="s">
        <v>250</v>
      </c>
      <c r="Y65" s="22" t="s">
        <v>109</v>
      </c>
      <c r="Z65" s="22" t="s">
        <v>115</v>
      </c>
      <c r="AA65" s="22" t="s">
        <v>123</v>
      </c>
      <c r="AB65" s="22" t="s">
        <v>116</v>
      </c>
      <c r="AC65" s="22" t="s">
        <v>109</v>
      </c>
      <c r="AD65" s="22" t="s">
        <v>109</v>
      </c>
      <c r="AE65" s="22" t="s">
        <v>109</v>
      </c>
      <c r="AF65" s="22" t="s">
        <v>109</v>
      </c>
      <c r="AG65" s="22" t="s">
        <v>109</v>
      </c>
      <c r="AH65" s="22" t="s">
        <v>275</v>
      </c>
      <c r="AI65" s="22" t="s">
        <v>109</v>
      </c>
      <c r="AJ65" s="22" t="s">
        <v>109</v>
      </c>
      <c r="AK65" s="22" t="s">
        <v>109</v>
      </c>
      <c r="AL65" s="22" t="s">
        <v>117</v>
      </c>
      <c r="AM65" s="22" t="s">
        <v>399</v>
      </c>
    </row>
    <row r="66" ht="14.25" customHeight="1">
      <c r="A66" s="10">
        <v>61.0</v>
      </c>
      <c r="B66" s="22" t="s">
        <v>450</v>
      </c>
      <c r="C66" s="22" t="s">
        <v>451</v>
      </c>
      <c r="D66" s="22" t="s">
        <v>452</v>
      </c>
      <c r="E66" s="22" t="s">
        <v>100</v>
      </c>
      <c r="F66" s="22" t="s">
        <v>101</v>
      </c>
      <c r="G66" s="22" t="s">
        <v>102</v>
      </c>
      <c r="H66" s="22" t="s">
        <v>103</v>
      </c>
      <c r="I66" s="22" t="s">
        <v>104</v>
      </c>
      <c r="J66" s="22" t="s">
        <v>382</v>
      </c>
      <c r="K66" s="22" t="s">
        <v>300</v>
      </c>
      <c r="L66" s="23" t="s">
        <v>453</v>
      </c>
      <c r="M66" s="22" t="s">
        <v>454</v>
      </c>
      <c r="N66" s="22" t="s">
        <v>109</v>
      </c>
      <c r="O66" s="22" t="s">
        <v>110</v>
      </c>
      <c r="P66" s="22">
        <v>3.0</v>
      </c>
      <c r="Q66" s="22" t="s">
        <v>228</v>
      </c>
      <c r="R66" s="22">
        <v>20.0</v>
      </c>
      <c r="S66" s="22" t="s">
        <v>249</v>
      </c>
      <c r="T66" s="22" t="s">
        <v>208</v>
      </c>
      <c r="U66" s="22">
        <v>100.0</v>
      </c>
      <c r="V66" s="24">
        <v>0.861111111111111</v>
      </c>
      <c r="W66" s="24">
        <v>0.952777777777778</v>
      </c>
      <c r="X66" s="22" t="s">
        <v>250</v>
      </c>
      <c r="Y66" s="22" t="s">
        <v>109</v>
      </c>
      <c r="Z66" s="22" t="s">
        <v>115</v>
      </c>
      <c r="AA66" s="22" t="s">
        <v>123</v>
      </c>
      <c r="AB66" s="22" t="s">
        <v>116</v>
      </c>
      <c r="AC66" s="22" t="s">
        <v>109</v>
      </c>
      <c r="AD66" s="22" t="s">
        <v>109</v>
      </c>
      <c r="AE66" s="22" t="s">
        <v>109</v>
      </c>
      <c r="AF66" s="22" t="s">
        <v>109</v>
      </c>
      <c r="AG66" s="22" t="s">
        <v>109</v>
      </c>
      <c r="AH66" s="22" t="s">
        <v>275</v>
      </c>
      <c r="AI66" s="22" t="s">
        <v>109</v>
      </c>
      <c r="AJ66" s="22" t="s">
        <v>109</v>
      </c>
      <c r="AK66" s="22" t="s">
        <v>109</v>
      </c>
      <c r="AL66" s="22" t="s">
        <v>117</v>
      </c>
      <c r="AM66" s="22" t="s">
        <v>399</v>
      </c>
    </row>
    <row r="67" ht="14.25" customHeight="1">
      <c r="A67" s="10">
        <v>62.0</v>
      </c>
      <c r="B67" s="22" t="s">
        <v>455</v>
      </c>
      <c r="C67" s="22" t="s">
        <v>456</v>
      </c>
      <c r="D67" s="22" t="s">
        <v>457</v>
      </c>
      <c r="E67" s="22" t="s">
        <v>100</v>
      </c>
      <c r="F67" s="22" t="s">
        <v>101</v>
      </c>
      <c r="G67" s="22" t="s">
        <v>102</v>
      </c>
      <c r="H67" s="22" t="s">
        <v>103</v>
      </c>
      <c r="I67" s="22" t="s">
        <v>104</v>
      </c>
      <c r="J67" s="22" t="s">
        <v>388</v>
      </c>
      <c r="K67" s="22" t="s">
        <v>300</v>
      </c>
      <c r="L67" s="23" t="s">
        <v>458</v>
      </c>
      <c r="M67" s="22" t="s">
        <v>459</v>
      </c>
      <c r="N67" s="22" t="s">
        <v>109</v>
      </c>
      <c r="O67" s="22" t="s">
        <v>110</v>
      </c>
      <c r="P67" s="22">
        <v>3.0</v>
      </c>
      <c r="Q67" s="22" t="s">
        <v>228</v>
      </c>
      <c r="R67" s="22">
        <v>20.0</v>
      </c>
      <c r="S67" s="22" t="s">
        <v>249</v>
      </c>
      <c r="T67" s="22" t="s">
        <v>208</v>
      </c>
      <c r="U67" s="22">
        <v>96.0</v>
      </c>
      <c r="V67" s="24">
        <v>0.916666666666667</v>
      </c>
      <c r="W67" s="24">
        <v>0.03125</v>
      </c>
      <c r="X67" s="22" t="s">
        <v>250</v>
      </c>
      <c r="Y67" s="22" t="s">
        <v>109</v>
      </c>
      <c r="Z67" s="22" t="s">
        <v>115</v>
      </c>
      <c r="AA67" s="22" t="s">
        <v>123</v>
      </c>
      <c r="AB67" s="22" t="s">
        <v>116</v>
      </c>
      <c r="AC67" s="22" t="s">
        <v>109</v>
      </c>
      <c r="AD67" s="22" t="s">
        <v>109</v>
      </c>
      <c r="AE67" s="22" t="s">
        <v>109</v>
      </c>
      <c r="AF67" s="22" t="s">
        <v>109</v>
      </c>
      <c r="AG67" s="22" t="s">
        <v>109</v>
      </c>
      <c r="AH67" s="22" t="s">
        <v>275</v>
      </c>
      <c r="AI67" s="22" t="s">
        <v>109</v>
      </c>
      <c r="AJ67" s="22" t="s">
        <v>109</v>
      </c>
      <c r="AK67" s="22" t="s">
        <v>109</v>
      </c>
      <c r="AL67" s="22" t="s">
        <v>117</v>
      </c>
      <c r="AM67" s="22" t="s">
        <v>421</v>
      </c>
    </row>
    <row r="68" ht="14.25" customHeight="1">
      <c r="A68" s="10">
        <v>63.0</v>
      </c>
      <c r="B68" s="28" t="s">
        <v>460</v>
      </c>
      <c r="C68" s="28" t="s">
        <v>461</v>
      </c>
      <c r="D68" s="28" t="s">
        <v>462</v>
      </c>
      <c r="E68" s="28" t="s">
        <v>100</v>
      </c>
      <c r="F68" s="28" t="s">
        <v>463</v>
      </c>
      <c r="G68" s="28" t="s">
        <v>464</v>
      </c>
      <c r="H68" s="28" t="s">
        <v>103</v>
      </c>
      <c r="I68" s="28" t="s">
        <v>465</v>
      </c>
      <c r="J68" s="28" t="s">
        <v>466</v>
      </c>
      <c r="K68" s="28" t="s">
        <v>279</v>
      </c>
      <c r="L68" s="29" t="s">
        <v>467</v>
      </c>
      <c r="M68" s="28" t="s">
        <v>109</v>
      </c>
      <c r="N68" s="28" t="s">
        <v>109</v>
      </c>
      <c r="O68" s="28" t="s">
        <v>110</v>
      </c>
      <c r="P68" s="28">
        <v>20.0</v>
      </c>
      <c r="Q68" s="28" t="s">
        <v>249</v>
      </c>
      <c r="R68" s="30" t="s">
        <v>281</v>
      </c>
      <c r="S68" s="28" t="s">
        <v>109</v>
      </c>
      <c r="T68" s="28" t="s">
        <v>468</v>
      </c>
      <c r="U68" s="28">
        <v>1000.0</v>
      </c>
      <c r="V68" s="31">
        <v>0.433333333333333</v>
      </c>
      <c r="W68" s="31">
        <v>0.496527777777778</v>
      </c>
      <c r="X68" s="28" t="s">
        <v>282</v>
      </c>
      <c r="Y68" s="28" t="s">
        <v>109</v>
      </c>
      <c r="Z68" s="28" t="s">
        <v>115</v>
      </c>
      <c r="AA68" s="28" t="s">
        <v>123</v>
      </c>
      <c r="AB68" s="28" t="s">
        <v>116</v>
      </c>
      <c r="AC68" s="28" t="s">
        <v>469</v>
      </c>
      <c r="AD68" s="28" t="s">
        <v>109</v>
      </c>
      <c r="AE68" s="28" t="s">
        <v>109</v>
      </c>
      <c r="AF68" s="28" t="s">
        <v>109</v>
      </c>
      <c r="AG68" s="28" t="s">
        <v>109</v>
      </c>
      <c r="AH68" s="28" t="s">
        <v>109</v>
      </c>
      <c r="AI68" s="28" t="s">
        <v>109</v>
      </c>
      <c r="AJ68" s="28" t="s">
        <v>109</v>
      </c>
      <c r="AK68" s="28" t="s">
        <v>109</v>
      </c>
      <c r="AL68" s="28" t="s">
        <v>470</v>
      </c>
      <c r="AM68" s="28" t="s">
        <v>109</v>
      </c>
    </row>
    <row r="69" ht="14.25" customHeight="1">
      <c r="A69" s="10">
        <v>64.0</v>
      </c>
      <c r="B69" s="30" t="s">
        <v>471</v>
      </c>
      <c r="C69" s="30" t="s">
        <v>472</v>
      </c>
      <c r="D69" s="30" t="s">
        <v>473</v>
      </c>
      <c r="E69" s="30" t="s">
        <v>100</v>
      </c>
      <c r="F69" s="30" t="s">
        <v>463</v>
      </c>
      <c r="G69" s="30" t="s">
        <v>464</v>
      </c>
      <c r="H69" s="30" t="s">
        <v>103</v>
      </c>
      <c r="I69" s="30" t="s">
        <v>465</v>
      </c>
      <c r="J69" s="30" t="s">
        <v>466</v>
      </c>
      <c r="K69" s="30" t="s">
        <v>279</v>
      </c>
      <c r="L69" s="41" t="s">
        <v>474</v>
      </c>
      <c r="M69" s="30" t="s">
        <v>475</v>
      </c>
      <c r="N69" s="30" t="s">
        <v>109</v>
      </c>
      <c r="O69" s="30" t="s">
        <v>110</v>
      </c>
      <c r="P69" s="30">
        <v>20.0</v>
      </c>
      <c r="Q69" s="30" t="s">
        <v>249</v>
      </c>
      <c r="R69" s="30" t="s">
        <v>281</v>
      </c>
      <c r="S69" s="30" t="s">
        <v>109</v>
      </c>
      <c r="T69" s="30" t="s">
        <v>468</v>
      </c>
      <c r="U69" s="30">
        <v>100.0</v>
      </c>
      <c r="V69" s="40">
        <v>0.433333333333333</v>
      </c>
      <c r="W69" s="40">
        <v>0.496527777777778</v>
      </c>
      <c r="X69" s="30" t="s">
        <v>282</v>
      </c>
      <c r="Y69" s="30" t="s">
        <v>109</v>
      </c>
      <c r="Z69" s="30" t="s">
        <v>115</v>
      </c>
      <c r="AA69" s="30" t="s">
        <v>123</v>
      </c>
      <c r="AB69" s="30" t="s">
        <v>116</v>
      </c>
      <c r="AC69" s="30" t="s">
        <v>109</v>
      </c>
      <c r="AD69" s="30" t="s">
        <v>109</v>
      </c>
      <c r="AE69" s="30" t="s">
        <v>109</v>
      </c>
      <c r="AF69" s="30" t="s">
        <v>109</v>
      </c>
      <c r="AG69" s="30" t="s">
        <v>109</v>
      </c>
      <c r="AH69" s="30" t="s">
        <v>109</v>
      </c>
      <c r="AI69" s="30" t="s">
        <v>109</v>
      </c>
      <c r="AJ69" s="30" t="s">
        <v>109</v>
      </c>
      <c r="AK69" s="30" t="s">
        <v>109</v>
      </c>
      <c r="AL69" s="30" t="s">
        <v>470</v>
      </c>
      <c r="AM69" s="30" t="s">
        <v>476</v>
      </c>
    </row>
    <row r="70" ht="14.25" customHeight="1">
      <c r="A70" s="10">
        <v>65.0</v>
      </c>
      <c r="B70" s="30" t="s">
        <v>477</v>
      </c>
      <c r="C70" s="30" t="s">
        <v>478</v>
      </c>
      <c r="D70" s="30" t="s">
        <v>479</v>
      </c>
      <c r="E70" s="30" t="s">
        <v>100</v>
      </c>
      <c r="F70" s="30" t="s">
        <v>463</v>
      </c>
      <c r="G70" s="30" t="s">
        <v>464</v>
      </c>
      <c r="H70" s="30" t="s">
        <v>103</v>
      </c>
      <c r="I70" s="30" t="s">
        <v>465</v>
      </c>
      <c r="J70" s="30" t="s">
        <v>480</v>
      </c>
      <c r="K70" s="30" t="s">
        <v>279</v>
      </c>
      <c r="L70" s="41" t="s">
        <v>481</v>
      </c>
      <c r="M70" s="30" t="s">
        <v>482</v>
      </c>
      <c r="N70" s="30" t="s">
        <v>109</v>
      </c>
      <c r="O70" s="30" t="s">
        <v>110</v>
      </c>
      <c r="P70" s="30">
        <v>20.0</v>
      </c>
      <c r="Q70" s="30" t="s">
        <v>249</v>
      </c>
      <c r="R70" s="30" t="s">
        <v>281</v>
      </c>
      <c r="S70" s="30" t="s">
        <v>109</v>
      </c>
      <c r="T70" s="30" t="s">
        <v>468</v>
      </c>
      <c r="U70" s="30">
        <v>100.0</v>
      </c>
      <c r="V70" s="40">
        <v>0.438888888888889</v>
      </c>
      <c r="W70" s="40">
        <v>0.529166666666667</v>
      </c>
      <c r="X70" s="30" t="s">
        <v>282</v>
      </c>
      <c r="Y70" s="30" t="s">
        <v>109</v>
      </c>
      <c r="Z70" s="30" t="s">
        <v>115</v>
      </c>
      <c r="AA70" s="30" t="s">
        <v>123</v>
      </c>
      <c r="AB70" s="30" t="s">
        <v>116</v>
      </c>
      <c r="AC70" s="30" t="s">
        <v>109</v>
      </c>
      <c r="AD70" s="30" t="s">
        <v>109</v>
      </c>
      <c r="AE70" s="30" t="s">
        <v>109</v>
      </c>
      <c r="AF70" s="30" t="s">
        <v>109</v>
      </c>
      <c r="AG70" s="30" t="s">
        <v>109</v>
      </c>
      <c r="AH70" s="30" t="s">
        <v>109</v>
      </c>
      <c r="AI70" s="30" t="s">
        <v>109</v>
      </c>
      <c r="AJ70" s="30" t="s">
        <v>109</v>
      </c>
      <c r="AK70" s="30" t="s">
        <v>109</v>
      </c>
      <c r="AL70" s="30" t="s">
        <v>470</v>
      </c>
      <c r="AM70" s="30" t="s">
        <v>476</v>
      </c>
    </row>
    <row r="71" ht="14.25" customHeight="1">
      <c r="A71" s="10">
        <v>66.0</v>
      </c>
      <c r="B71" s="30" t="s">
        <v>483</v>
      </c>
      <c r="C71" s="30" t="s">
        <v>484</v>
      </c>
      <c r="D71" s="30" t="s">
        <v>485</v>
      </c>
      <c r="E71" s="30" t="s">
        <v>100</v>
      </c>
      <c r="F71" s="30" t="s">
        <v>463</v>
      </c>
      <c r="G71" s="30" t="s">
        <v>464</v>
      </c>
      <c r="H71" s="30" t="s">
        <v>103</v>
      </c>
      <c r="I71" s="30" t="s">
        <v>465</v>
      </c>
      <c r="J71" s="30" t="s">
        <v>486</v>
      </c>
      <c r="K71" s="30" t="s">
        <v>279</v>
      </c>
      <c r="L71" s="41" t="s">
        <v>487</v>
      </c>
      <c r="M71" s="30" t="s">
        <v>488</v>
      </c>
      <c r="N71" s="30" t="s">
        <v>109</v>
      </c>
      <c r="O71" s="30" t="s">
        <v>110</v>
      </c>
      <c r="P71" s="30">
        <v>20.0</v>
      </c>
      <c r="Q71" s="30" t="s">
        <v>249</v>
      </c>
      <c r="R71" s="30" t="s">
        <v>281</v>
      </c>
      <c r="S71" s="30" t="s">
        <v>109</v>
      </c>
      <c r="T71" s="30" t="s">
        <v>468</v>
      </c>
      <c r="U71" s="30">
        <v>100.0</v>
      </c>
      <c r="V71" s="40">
        <v>0.520833333333333</v>
      </c>
      <c r="W71" s="40">
        <v>0.590277777777778</v>
      </c>
      <c r="X71" s="30" t="s">
        <v>282</v>
      </c>
      <c r="Y71" s="30" t="s">
        <v>109</v>
      </c>
      <c r="Z71" s="30" t="s">
        <v>115</v>
      </c>
      <c r="AA71" s="30" t="s">
        <v>123</v>
      </c>
      <c r="AB71" s="30" t="s">
        <v>116</v>
      </c>
      <c r="AC71" s="30" t="s">
        <v>109</v>
      </c>
      <c r="AD71" s="30" t="s">
        <v>109</v>
      </c>
      <c r="AE71" s="30" t="s">
        <v>109</v>
      </c>
      <c r="AF71" s="30" t="s">
        <v>109</v>
      </c>
      <c r="AG71" s="30" t="s">
        <v>109</v>
      </c>
      <c r="AH71" s="30" t="s">
        <v>109</v>
      </c>
      <c r="AI71" s="30" t="s">
        <v>109</v>
      </c>
      <c r="AJ71" s="30" t="s">
        <v>109</v>
      </c>
      <c r="AK71" s="30" t="s">
        <v>109</v>
      </c>
      <c r="AL71" s="30" t="s">
        <v>470</v>
      </c>
      <c r="AM71" s="30" t="s">
        <v>476</v>
      </c>
    </row>
    <row r="72" ht="14.25" customHeight="1">
      <c r="A72" s="10">
        <v>67.0</v>
      </c>
      <c r="B72" s="30" t="s">
        <v>489</v>
      </c>
      <c r="C72" s="30" t="s">
        <v>490</v>
      </c>
      <c r="D72" s="30" t="s">
        <v>491</v>
      </c>
      <c r="E72" s="30" t="s">
        <v>100</v>
      </c>
      <c r="F72" s="30" t="s">
        <v>463</v>
      </c>
      <c r="G72" s="30" t="s">
        <v>464</v>
      </c>
      <c r="H72" s="30" t="s">
        <v>103</v>
      </c>
      <c r="I72" s="30" t="s">
        <v>465</v>
      </c>
      <c r="J72" s="30" t="s">
        <v>492</v>
      </c>
      <c r="K72" s="30" t="s">
        <v>279</v>
      </c>
      <c r="L72" s="41" t="s">
        <v>493</v>
      </c>
      <c r="M72" s="30" t="s">
        <v>494</v>
      </c>
      <c r="N72" s="30" t="s">
        <v>109</v>
      </c>
      <c r="O72" s="30" t="s">
        <v>110</v>
      </c>
      <c r="P72" s="30">
        <v>20.0</v>
      </c>
      <c r="Q72" s="30" t="s">
        <v>249</v>
      </c>
      <c r="R72" s="30" t="s">
        <v>281</v>
      </c>
      <c r="S72" s="30" t="s">
        <v>109</v>
      </c>
      <c r="T72" s="30" t="s">
        <v>468</v>
      </c>
      <c r="U72" s="30">
        <v>100.0</v>
      </c>
      <c r="V72" s="40">
        <v>0.538194444444444</v>
      </c>
      <c r="W72" s="40">
        <v>0.636111111111111</v>
      </c>
      <c r="X72" s="30" t="s">
        <v>282</v>
      </c>
      <c r="Y72" s="30" t="s">
        <v>109</v>
      </c>
      <c r="Z72" s="30" t="s">
        <v>115</v>
      </c>
      <c r="AA72" s="30" t="s">
        <v>123</v>
      </c>
      <c r="AB72" s="30" t="s">
        <v>116</v>
      </c>
      <c r="AC72" s="30" t="s">
        <v>109</v>
      </c>
      <c r="AD72" s="30" t="s">
        <v>109</v>
      </c>
      <c r="AE72" s="30" t="s">
        <v>109</v>
      </c>
      <c r="AF72" s="30" t="s">
        <v>109</v>
      </c>
      <c r="AG72" s="30" t="s">
        <v>109</v>
      </c>
      <c r="AH72" s="30" t="s">
        <v>109</v>
      </c>
      <c r="AI72" s="30" t="s">
        <v>109</v>
      </c>
      <c r="AJ72" s="30" t="s">
        <v>109</v>
      </c>
      <c r="AK72" s="30" t="s">
        <v>109</v>
      </c>
      <c r="AL72" s="30" t="s">
        <v>470</v>
      </c>
      <c r="AM72" s="30" t="s">
        <v>476</v>
      </c>
    </row>
    <row r="73" ht="14.25" customHeight="1">
      <c r="A73" s="10">
        <v>68.0</v>
      </c>
      <c r="B73" s="30" t="s">
        <v>495</v>
      </c>
      <c r="C73" s="30" t="s">
        <v>496</v>
      </c>
      <c r="D73" s="30" t="s">
        <v>497</v>
      </c>
      <c r="E73" s="30" t="s">
        <v>100</v>
      </c>
      <c r="F73" s="30" t="s">
        <v>463</v>
      </c>
      <c r="G73" s="30" t="s">
        <v>464</v>
      </c>
      <c r="H73" s="30" t="s">
        <v>103</v>
      </c>
      <c r="I73" s="30" t="s">
        <v>465</v>
      </c>
      <c r="J73" s="30" t="s">
        <v>498</v>
      </c>
      <c r="K73" s="30" t="s">
        <v>279</v>
      </c>
      <c r="L73" s="41" t="s">
        <v>499</v>
      </c>
      <c r="M73" s="30" t="s">
        <v>500</v>
      </c>
      <c r="N73" s="30" t="s">
        <v>109</v>
      </c>
      <c r="O73" s="30" t="s">
        <v>110</v>
      </c>
      <c r="P73" s="30">
        <v>20.0</v>
      </c>
      <c r="Q73" s="30" t="s">
        <v>249</v>
      </c>
      <c r="R73" s="30" t="s">
        <v>281</v>
      </c>
      <c r="S73" s="30" t="s">
        <v>109</v>
      </c>
      <c r="T73" s="30" t="s">
        <v>468</v>
      </c>
      <c r="U73" s="30">
        <v>100.0</v>
      </c>
      <c r="V73" s="40">
        <v>0.600694444444444</v>
      </c>
      <c r="W73" s="40">
        <v>0.663194444444444</v>
      </c>
      <c r="X73" s="30" t="s">
        <v>282</v>
      </c>
      <c r="Y73" s="30" t="s">
        <v>109</v>
      </c>
      <c r="Z73" s="30" t="s">
        <v>115</v>
      </c>
      <c r="AA73" s="30" t="s">
        <v>123</v>
      </c>
      <c r="AB73" s="30" t="s">
        <v>116</v>
      </c>
      <c r="AC73" s="30" t="s">
        <v>109</v>
      </c>
      <c r="AD73" s="30" t="s">
        <v>109</v>
      </c>
      <c r="AE73" s="30" t="s">
        <v>109</v>
      </c>
      <c r="AF73" s="30" t="s">
        <v>109</v>
      </c>
      <c r="AG73" s="30" t="s">
        <v>109</v>
      </c>
      <c r="AH73" s="30" t="s">
        <v>109</v>
      </c>
      <c r="AI73" s="30" t="s">
        <v>109</v>
      </c>
      <c r="AJ73" s="30" t="s">
        <v>109</v>
      </c>
      <c r="AK73" s="30" t="s">
        <v>109</v>
      </c>
      <c r="AL73" s="30" t="s">
        <v>470</v>
      </c>
      <c r="AM73" s="30" t="s">
        <v>476</v>
      </c>
    </row>
    <row r="74" ht="14.25" customHeight="1">
      <c r="A74" s="10">
        <v>69.0</v>
      </c>
      <c r="B74" s="30" t="s">
        <v>501</v>
      </c>
      <c r="C74" s="30" t="s">
        <v>502</v>
      </c>
      <c r="D74" s="30" t="s">
        <v>503</v>
      </c>
      <c r="E74" s="30" t="s">
        <v>100</v>
      </c>
      <c r="F74" s="30" t="s">
        <v>463</v>
      </c>
      <c r="G74" s="30" t="s">
        <v>464</v>
      </c>
      <c r="H74" s="30" t="s">
        <v>103</v>
      </c>
      <c r="I74" s="30" t="s">
        <v>465</v>
      </c>
      <c r="J74" s="30" t="s">
        <v>504</v>
      </c>
      <c r="K74" s="30" t="s">
        <v>279</v>
      </c>
      <c r="L74" s="41" t="s">
        <v>505</v>
      </c>
      <c r="M74" s="30" t="s">
        <v>506</v>
      </c>
      <c r="N74" s="30" t="s">
        <v>109</v>
      </c>
      <c r="O74" s="30" t="s">
        <v>110</v>
      </c>
      <c r="P74" s="30">
        <v>20.0</v>
      </c>
      <c r="Q74" s="30" t="s">
        <v>249</v>
      </c>
      <c r="R74" s="30" t="s">
        <v>281</v>
      </c>
      <c r="S74" s="30" t="s">
        <v>109</v>
      </c>
      <c r="T74" s="30" t="s">
        <v>468</v>
      </c>
      <c r="U74" s="30">
        <v>100.0</v>
      </c>
      <c r="V74" s="40">
        <v>0.649305555555556</v>
      </c>
      <c r="W74" s="40">
        <v>0.732638888888889</v>
      </c>
      <c r="X74" s="30" t="s">
        <v>282</v>
      </c>
      <c r="Y74" s="30" t="s">
        <v>109</v>
      </c>
      <c r="Z74" s="30" t="s">
        <v>115</v>
      </c>
      <c r="AA74" s="30" t="s">
        <v>123</v>
      </c>
      <c r="AB74" s="30" t="s">
        <v>116</v>
      </c>
      <c r="AC74" s="30" t="s">
        <v>109</v>
      </c>
      <c r="AD74" s="30" t="s">
        <v>109</v>
      </c>
      <c r="AE74" s="30" t="s">
        <v>109</v>
      </c>
      <c r="AF74" s="30" t="s">
        <v>109</v>
      </c>
      <c r="AG74" s="30" t="s">
        <v>109</v>
      </c>
      <c r="AH74" s="30" t="s">
        <v>109</v>
      </c>
      <c r="AI74" s="30" t="s">
        <v>109</v>
      </c>
      <c r="AJ74" s="30" t="s">
        <v>109</v>
      </c>
      <c r="AK74" s="30" t="s">
        <v>109</v>
      </c>
      <c r="AL74" s="30" t="s">
        <v>470</v>
      </c>
      <c r="AM74" s="30" t="s">
        <v>476</v>
      </c>
    </row>
    <row r="75" ht="14.25" customHeight="1">
      <c r="A75" s="10">
        <v>70.0</v>
      </c>
      <c r="B75" s="30" t="s">
        <v>507</v>
      </c>
      <c r="C75" s="30" t="s">
        <v>508</v>
      </c>
      <c r="D75" s="30" t="s">
        <v>509</v>
      </c>
      <c r="E75" s="30" t="s">
        <v>100</v>
      </c>
      <c r="F75" s="30" t="s">
        <v>463</v>
      </c>
      <c r="G75" s="30" t="s">
        <v>464</v>
      </c>
      <c r="H75" s="30" t="s">
        <v>103</v>
      </c>
      <c r="I75" s="30" t="s">
        <v>465</v>
      </c>
      <c r="J75" s="30" t="s">
        <v>510</v>
      </c>
      <c r="K75" s="30" t="s">
        <v>279</v>
      </c>
      <c r="L75" s="41" t="s">
        <v>511</v>
      </c>
      <c r="M75" s="30" t="s">
        <v>512</v>
      </c>
      <c r="N75" s="30" t="s">
        <v>109</v>
      </c>
      <c r="O75" s="30" t="s">
        <v>110</v>
      </c>
      <c r="P75" s="30">
        <v>20.0</v>
      </c>
      <c r="Q75" s="30" t="s">
        <v>249</v>
      </c>
      <c r="R75" s="30" t="s">
        <v>281</v>
      </c>
      <c r="S75" s="30" t="s">
        <v>109</v>
      </c>
      <c r="T75" s="30" t="s">
        <v>468</v>
      </c>
      <c r="U75" s="30">
        <v>100.0</v>
      </c>
      <c r="V75" s="40">
        <v>0.680555555555555</v>
      </c>
      <c r="W75" s="40">
        <v>0.75</v>
      </c>
      <c r="X75" s="30" t="s">
        <v>282</v>
      </c>
      <c r="Y75" s="30" t="s">
        <v>109</v>
      </c>
      <c r="Z75" s="30" t="s">
        <v>115</v>
      </c>
      <c r="AA75" s="30" t="s">
        <v>123</v>
      </c>
      <c r="AB75" s="30" t="s">
        <v>116</v>
      </c>
      <c r="AC75" s="30" t="s">
        <v>109</v>
      </c>
      <c r="AD75" s="30" t="s">
        <v>109</v>
      </c>
      <c r="AE75" s="30" t="s">
        <v>109</v>
      </c>
      <c r="AF75" s="30" t="s">
        <v>109</v>
      </c>
      <c r="AG75" s="30" t="s">
        <v>109</v>
      </c>
      <c r="AH75" s="30" t="s">
        <v>109</v>
      </c>
      <c r="AI75" s="30" t="s">
        <v>109</v>
      </c>
      <c r="AJ75" s="30" t="s">
        <v>109</v>
      </c>
      <c r="AK75" s="30" t="s">
        <v>109</v>
      </c>
      <c r="AL75" s="30" t="s">
        <v>470</v>
      </c>
      <c r="AM75" s="30" t="s">
        <v>476</v>
      </c>
    </row>
    <row r="76" ht="14.25" customHeight="1">
      <c r="A76" s="10">
        <v>71.0</v>
      </c>
      <c r="B76" s="30" t="s">
        <v>513</v>
      </c>
      <c r="C76" s="30" t="s">
        <v>514</v>
      </c>
      <c r="D76" s="30" t="s">
        <v>515</v>
      </c>
      <c r="E76" s="30" t="s">
        <v>100</v>
      </c>
      <c r="F76" s="30" t="s">
        <v>463</v>
      </c>
      <c r="G76" s="30" t="s">
        <v>464</v>
      </c>
      <c r="H76" s="30" t="s">
        <v>103</v>
      </c>
      <c r="I76" s="30" t="s">
        <v>465</v>
      </c>
      <c r="J76" s="30" t="s">
        <v>516</v>
      </c>
      <c r="K76" s="30" t="s">
        <v>279</v>
      </c>
      <c r="L76" s="41" t="s">
        <v>517</v>
      </c>
      <c r="M76" s="30" t="s">
        <v>518</v>
      </c>
      <c r="N76" s="30" t="s">
        <v>109</v>
      </c>
      <c r="O76" s="30" t="s">
        <v>110</v>
      </c>
      <c r="P76" s="30">
        <v>20.0</v>
      </c>
      <c r="Q76" s="30" t="s">
        <v>249</v>
      </c>
      <c r="R76" s="30" t="s">
        <v>281</v>
      </c>
      <c r="S76" s="30" t="s">
        <v>109</v>
      </c>
      <c r="T76" s="30" t="s">
        <v>468</v>
      </c>
      <c r="U76" s="30">
        <v>100.0</v>
      </c>
      <c r="V76" s="40">
        <v>0.742361111111111</v>
      </c>
      <c r="W76" s="40">
        <v>0.821527777777778</v>
      </c>
      <c r="X76" s="30" t="s">
        <v>282</v>
      </c>
      <c r="Y76" s="30" t="s">
        <v>109</v>
      </c>
      <c r="Z76" s="30" t="s">
        <v>115</v>
      </c>
      <c r="AA76" s="30" t="s">
        <v>123</v>
      </c>
      <c r="AB76" s="30" t="s">
        <v>116</v>
      </c>
      <c r="AC76" s="30" t="s">
        <v>109</v>
      </c>
      <c r="AD76" s="30" t="s">
        <v>109</v>
      </c>
      <c r="AE76" s="30" t="s">
        <v>109</v>
      </c>
      <c r="AF76" s="30" t="s">
        <v>109</v>
      </c>
      <c r="AG76" s="30" t="s">
        <v>109</v>
      </c>
      <c r="AH76" s="30" t="s">
        <v>109</v>
      </c>
      <c r="AI76" s="30" t="s">
        <v>109</v>
      </c>
      <c r="AJ76" s="30" t="s">
        <v>109</v>
      </c>
      <c r="AK76" s="30" t="s">
        <v>109</v>
      </c>
      <c r="AL76" s="30" t="s">
        <v>470</v>
      </c>
      <c r="AM76" s="30" t="s">
        <v>476</v>
      </c>
    </row>
    <row r="77" ht="14.25" customHeight="1">
      <c r="A77" s="10">
        <v>72.0</v>
      </c>
      <c r="B77" s="30" t="s">
        <v>519</v>
      </c>
      <c r="C77" s="30" t="s">
        <v>520</v>
      </c>
      <c r="D77" s="30" t="s">
        <v>521</v>
      </c>
      <c r="E77" s="30" t="s">
        <v>100</v>
      </c>
      <c r="F77" s="30" t="s">
        <v>463</v>
      </c>
      <c r="G77" s="30" t="s">
        <v>464</v>
      </c>
      <c r="H77" s="30" t="s">
        <v>103</v>
      </c>
      <c r="I77" s="30" t="s">
        <v>465</v>
      </c>
      <c r="J77" s="30" t="s">
        <v>522</v>
      </c>
      <c r="K77" s="30" t="s">
        <v>279</v>
      </c>
      <c r="L77" s="41" t="s">
        <v>523</v>
      </c>
      <c r="M77" s="30" t="s">
        <v>524</v>
      </c>
      <c r="N77" s="30" t="s">
        <v>109</v>
      </c>
      <c r="O77" s="30" t="s">
        <v>110</v>
      </c>
      <c r="P77" s="30">
        <v>20.0</v>
      </c>
      <c r="Q77" s="30" t="s">
        <v>249</v>
      </c>
      <c r="R77" s="30" t="s">
        <v>281</v>
      </c>
      <c r="S77" s="30" t="s">
        <v>109</v>
      </c>
      <c r="T77" s="30" t="s">
        <v>468</v>
      </c>
      <c r="U77" s="30">
        <v>100.0</v>
      </c>
      <c r="V77" s="40">
        <v>0.767361111111111</v>
      </c>
      <c r="W77" s="40">
        <v>0.826388888888889</v>
      </c>
      <c r="X77" s="30" t="s">
        <v>282</v>
      </c>
      <c r="Y77" s="30" t="s">
        <v>109</v>
      </c>
      <c r="Z77" s="30" t="s">
        <v>115</v>
      </c>
      <c r="AA77" s="30" t="s">
        <v>123</v>
      </c>
      <c r="AB77" s="30" t="s">
        <v>116</v>
      </c>
      <c r="AC77" s="30" t="s">
        <v>109</v>
      </c>
      <c r="AD77" s="30" t="s">
        <v>109</v>
      </c>
      <c r="AE77" s="30" t="s">
        <v>109</v>
      </c>
      <c r="AF77" s="30" t="s">
        <v>109</v>
      </c>
      <c r="AG77" s="30" t="s">
        <v>109</v>
      </c>
      <c r="AH77" s="30" t="s">
        <v>109</v>
      </c>
      <c r="AI77" s="30" t="s">
        <v>109</v>
      </c>
      <c r="AJ77" s="30" t="s">
        <v>109</v>
      </c>
      <c r="AK77" s="30" t="s">
        <v>109</v>
      </c>
      <c r="AL77" s="30" t="s">
        <v>470</v>
      </c>
      <c r="AM77" s="30" t="s">
        <v>476</v>
      </c>
    </row>
    <row r="78" ht="14.25" customHeight="1">
      <c r="A78" s="10">
        <v>73.0</v>
      </c>
      <c r="B78" s="30" t="s">
        <v>525</v>
      </c>
      <c r="C78" s="30" t="s">
        <v>526</v>
      </c>
      <c r="D78" s="30" t="s">
        <v>527</v>
      </c>
      <c r="E78" s="30" t="s">
        <v>100</v>
      </c>
      <c r="F78" s="30" t="s">
        <v>463</v>
      </c>
      <c r="G78" s="30" t="s">
        <v>464</v>
      </c>
      <c r="H78" s="30" t="s">
        <v>103</v>
      </c>
      <c r="I78" s="30" t="s">
        <v>465</v>
      </c>
      <c r="J78" s="30" t="s">
        <v>528</v>
      </c>
      <c r="K78" s="30" t="s">
        <v>279</v>
      </c>
      <c r="L78" s="41" t="s">
        <v>529</v>
      </c>
      <c r="M78" s="30" t="s">
        <v>530</v>
      </c>
      <c r="N78" s="30" t="s">
        <v>109</v>
      </c>
      <c r="O78" s="30" t="s">
        <v>110</v>
      </c>
      <c r="P78" s="30">
        <v>20.0</v>
      </c>
      <c r="Q78" s="30" t="s">
        <v>249</v>
      </c>
      <c r="R78" s="30" t="s">
        <v>281</v>
      </c>
      <c r="S78" s="30" t="s">
        <v>109</v>
      </c>
      <c r="T78" s="30" t="s">
        <v>468</v>
      </c>
      <c r="U78" s="30">
        <v>100.0</v>
      </c>
      <c r="V78" s="40">
        <v>0.832638888888889</v>
      </c>
      <c r="W78" s="40">
        <v>0.923611111111111</v>
      </c>
      <c r="X78" s="30" t="s">
        <v>282</v>
      </c>
      <c r="Y78" s="30" t="s">
        <v>109</v>
      </c>
      <c r="Z78" s="30" t="s">
        <v>115</v>
      </c>
      <c r="AA78" s="30" t="s">
        <v>123</v>
      </c>
      <c r="AB78" s="30" t="s">
        <v>116</v>
      </c>
      <c r="AC78" s="30" t="s">
        <v>109</v>
      </c>
      <c r="AD78" s="30" t="s">
        <v>109</v>
      </c>
      <c r="AE78" s="30" t="s">
        <v>109</v>
      </c>
      <c r="AF78" s="30" t="s">
        <v>109</v>
      </c>
      <c r="AG78" s="30" t="s">
        <v>109</v>
      </c>
      <c r="AH78" s="30" t="s">
        <v>109</v>
      </c>
      <c r="AI78" s="30" t="s">
        <v>109</v>
      </c>
      <c r="AJ78" s="30" t="s">
        <v>109</v>
      </c>
      <c r="AK78" s="30" t="s">
        <v>109</v>
      </c>
      <c r="AL78" s="30" t="s">
        <v>470</v>
      </c>
      <c r="AM78" s="30" t="s">
        <v>476</v>
      </c>
    </row>
    <row r="79" ht="14.25" customHeight="1">
      <c r="A79" s="10">
        <v>74.0</v>
      </c>
      <c r="B79" s="30" t="s">
        <v>531</v>
      </c>
      <c r="C79" s="30" t="s">
        <v>532</v>
      </c>
      <c r="D79" s="30" t="s">
        <v>533</v>
      </c>
      <c r="E79" s="30" t="s">
        <v>100</v>
      </c>
      <c r="F79" s="30" t="s">
        <v>463</v>
      </c>
      <c r="G79" s="30" t="s">
        <v>464</v>
      </c>
      <c r="H79" s="30" t="s">
        <v>103</v>
      </c>
      <c r="I79" s="30" t="s">
        <v>465</v>
      </c>
      <c r="J79" s="30" t="s">
        <v>534</v>
      </c>
      <c r="K79" s="30" t="s">
        <v>279</v>
      </c>
      <c r="L79" s="41" t="s">
        <v>535</v>
      </c>
      <c r="M79" s="30" t="s">
        <v>536</v>
      </c>
      <c r="N79" s="30" t="s">
        <v>109</v>
      </c>
      <c r="O79" s="30" t="s">
        <v>110</v>
      </c>
      <c r="P79" s="30">
        <v>20.0</v>
      </c>
      <c r="Q79" s="30" t="s">
        <v>249</v>
      </c>
      <c r="R79" s="30" t="s">
        <v>281</v>
      </c>
      <c r="S79" s="30" t="s">
        <v>109</v>
      </c>
      <c r="T79" s="30" t="s">
        <v>468</v>
      </c>
      <c r="U79" s="30">
        <v>100.0</v>
      </c>
      <c r="V79" s="40">
        <v>0.841666666666667</v>
      </c>
      <c r="W79" s="40">
        <v>0.90625</v>
      </c>
      <c r="X79" s="30" t="s">
        <v>282</v>
      </c>
      <c r="Y79" s="30" t="s">
        <v>109</v>
      </c>
      <c r="Z79" s="30" t="s">
        <v>115</v>
      </c>
      <c r="AA79" s="30" t="s">
        <v>123</v>
      </c>
      <c r="AB79" s="30" t="s">
        <v>116</v>
      </c>
      <c r="AC79" s="30" t="s">
        <v>109</v>
      </c>
      <c r="AD79" s="30" t="s">
        <v>109</v>
      </c>
      <c r="AE79" s="30" t="s">
        <v>109</v>
      </c>
      <c r="AF79" s="30" t="s">
        <v>109</v>
      </c>
      <c r="AG79" s="30" t="s">
        <v>109</v>
      </c>
      <c r="AH79" s="30" t="s">
        <v>109</v>
      </c>
      <c r="AI79" s="30" t="s">
        <v>109</v>
      </c>
      <c r="AJ79" s="30" t="s">
        <v>109</v>
      </c>
      <c r="AK79" s="30" t="s">
        <v>109</v>
      </c>
      <c r="AL79" s="30" t="s">
        <v>470</v>
      </c>
      <c r="AM79" s="30" t="s">
        <v>476</v>
      </c>
    </row>
    <row r="80" ht="14.25" customHeight="1">
      <c r="A80" s="10">
        <v>75.0</v>
      </c>
      <c r="B80" s="30" t="s">
        <v>537</v>
      </c>
      <c r="C80" s="30" t="s">
        <v>538</v>
      </c>
      <c r="D80" s="30" t="s">
        <v>539</v>
      </c>
      <c r="E80" s="30" t="s">
        <v>100</v>
      </c>
      <c r="F80" s="30" t="s">
        <v>463</v>
      </c>
      <c r="G80" s="30" t="s">
        <v>464</v>
      </c>
      <c r="H80" s="30" t="s">
        <v>103</v>
      </c>
      <c r="I80" s="30" t="s">
        <v>465</v>
      </c>
      <c r="J80" s="30" t="s">
        <v>540</v>
      </c>
      <c r="K80" s="30" t="s">
        <v>279</v>
      </c>
      <c r="L80" s="41" t="s">
        <v>541</v>
      </c>
      <c r="M80" s="30" t="s">
        <v>542</v>
      </c>
      <c r="N80" s="30" t="s">
        <v>109</v>
      </c>
      <c r="O80" s="30" t="s">
        <v>110</v>
      </c>
      <c r="P80" s="30">
        <v>20.0</v>
      </c>
      <c r="Q80" s="30" t="s">
        <v>249</v>
      </c>
      <c r="R80" s="30" t="s">
        <v>281</v>
      </c>
      <c r="S80" s="30" t="s">
        <v>109</v>
      </c>
      <c r="T80" s="30" t="s">
        <v>468</v>
      </c>
      <c r="U80" s="30">
        <v>100.0</v>
      </c>
      <c r="V80" s="40">
        <v>0.927083333333333</v>
      </c>
      <c r="W80" s="40">
        <v>0.975694444444444</v>
      </c>
      <c r="X80" s="30" t="s">
        <v>282</v>
      </c>
      <c r="Y80" s="30" t="s">
        <v>109</v>
      </c>
      <c r="Z80" s="30" t="s">
        <v>115</v>
      </c>
      <c r="AA80" s="30" t="s">
        <v>123</v>
      </c>
      <c r="AB80" s="30" t="s">
        <v>116</v>
      </c>
      <c r="AC80" s="30" t="s">
        <v>109</v>
      </c>
      <c r="AD80" s="30" t="s">
        <v>109</v>
      </c>
      <c r="AE80" s="30" t="s">
        <v>109</v>
      </c>
      <c r="AF80" s="30" t="s">
        <v>109</v>
      </c>
      <c r="AG80" s="30" t="s">
        <v>109</v>
      </c>
      <c r="AH80" s="30" t="s">
        <v>109</v>
      </c>
      <c r="AI80" s="30" t="s">
        <v>109</v>
      </c>
      <c r="AJ80" s="30" t="s">
        <v>109</v>
      </c>
      <c r="AK80" s="30" t="s">
        <v>109</v>
      </c>
      <c r="AL80" s="30" t="s">
        <v>470</v>
      </c>
      <c r="AM80" s="30" t="s">
        <v>476</v>
      </c>
    </row>
    <row r="81" ht="14.25" customHeight="1">
      <c r="A81" s="10">
        <v>76.0</v>
      </c>
      <c r="B81" s="21" t="s">
        <v>543</v>
      </c>
      <c r="C81" s="21" t="s">
        <v>544</v>
      </c>
      <c r="D81" s="21" t="s">
        <v>545</v>
      </c>
      <c r="E81" s="21" t="s">
        <v>100</v>
      </c>
      <c r="F81" s="21" t="s">
        <v>463</v>
      </c>
      <c r="G81" s="21" t="s">
        <v>464</v>
      </c>
      <c r="H81" s="21" t="s">
        <v>103</v>
      </c>
      <c r="I81" s="21" t="s">
        <v>465</v>
      </c>
      <c r="J81" s="21" t="s">
        <v>466</v>
      </c>
      <c r="K81" s="21" t="s">
        <v>294</v>
      </c>
      <c r="L81" s="32" t="s">
        <v>546</v>
      </c>
      <c r="M81" s="21" t="s">
        <v>109</v>
      </c>
      <c r="N81" s="21" t="s">
        <v>109</v>
      </c>
      <c r="O81" s="21" t="s">
        <v>110</v>
      </c>
      <c r="P81" s="21">
        <v>0.22</v>
      </c>
      <c r="Q81" s="21" t="s">
        <v>207</v>
      </c>
      <c r="R81" s="21">
        <v>3.0</v>
      </c>
      <c r="S81" s="21" t="s">
        <v>228</v>
      </c>
      <c r="T81" s="21" t="s">
        <v>208</v>
      </c>
      <c r="U81" s="21">
        <v>1000.0</v>
      </c>
      <c r="V81" s="33">
        <v>0.433333333333333</v>
      </c>
      <c r="W81" s="33">
        <v>0.513888888888889</v>
      </c>
      <c r="X81" s="21" t="s">
        <v>209</v>
      </c>
      <c r="Y81" s="21" t="s">
        <v>109</v>
      </c>
      <c r="Z81" s="21" t="s">
        <v>115</v>
      </c>
      <c r="AA81" s="21" t="s">
        <v>123</v>
      </c>
      <c r="AB81" s="21" t="s">
        <v>116</v>
      </c>
      <c r="AC81" s="21" t="s">
        <v>547</v>
      </c>
      <c r="AD81" s="21" t="s">
        <v>109</v>
      </c>
      <c r="AE81" s="21" t="s">
        <v>109</v>
      </c>
      <c r="AF81" s="21" t="s">
        <v>109</v>
      </c>
      <c r="AG81" s="21" t="s">
        <v>109</v>
      </c>
      <c r="AH81" s="21" t="s">
        <v>109</v>
      </c>
      <c r="AI81" s="21" t="s">
        <v>109</v>
      </c>
      <c r="AJ81" s="21" t="s">
        <v>109</v>
      </c>
      <c r="AK81" s="21" t="s">
        <v>109</v>
      </c>
      <c r="AL81" s="21" t="s">
        <v>470</v>
      </c>
      <c r="AM81" s="21" t="s">
        <v>109</v>
      </c>
    </row>
    <row r="82" ht="14.25" customHeight="1">
      <c r="A82" s="10">
        <v>77.0</v>
      </c>
      <c r="B82" s="18" t="s">
        <v>548</v>
      </c>
      <c r="C82" s="18" t="s">
        <v>549</v>
      </c>
      <c r="D82" s="18" t="s">
        <v>550</v>
      </c>
      <c r="E82" s="18" t="s">
        <v>100</v>
      </c>
      <c r="F82" s="18" t="s">
        <v>463</v>
      </c>
      <c r="G82" s="18" t="s">
        <v>464</v>
      </c>
      <c r="H82" s="18" t="s">
        <v>103</v>
      </c>
      <c r="I82" s="18" t="s">
        <v>465</v>
      </c>
      <c r="J82" s="18" t="s">
        <v>466</v>
      </c>
      <c r="K82" s="18" t="s">
        <v>294</v>
      </c>
      <c r="L82" s="19" t="s">
        <v>551</v>
      </c>
      <c r="M82" s="18" t="s">
        <v>552</v>
      </c>
      <c r="N82" s="18" t="s">
        <v>109</v>
      </c>
      <c r="O82" s="18" t="s">
        <v>110</v>
      </c>
      <c r="P82" s="18">
        <v>0.22</v>
      </c>
      <c r="Q82" s="18" t="s">
        <v>207</v>
      </c>
      <c r="R82" s="18">
        <v>3.0</v>
      </c>
      <c r="S82" s="18" t="s">
        <v>228</v>
      </c>
      <c r="T82" s="18" t="s">
        <v>208</v>
      </c>
      <c r="U82" s="18">
        <v>100.0</v>
      </c>
      <c r="V82" s="20">
        <v>0.433333333333333</v>
      </c>
      <c r="W82" s="20">
        <v>0.513888888888889</v>
      </c>
      <c r="X82" s="18" t="s">
        <v>209</v>
      </c>
      <c r="Y82" s="18" t="s">
        <v>109</v>
      </c>
      <c r="Z82" s="18" t="s">
        <v>115</v>
      </c>
      <c r="AA82" s="18" t="s">
        <v>123</v>
      </c>
      <c r="AB82" s="18" t="s">
        <v>116</v>
      </c>
      <c r="AC82" s="18" t="s">
        <v>109</v>
      </c>
      <c r="AD82" s="18" t="s">
        <v>109</v>
      </c>
      <c r="AE82" s="18" t="s">
        <v>109</v>
      </c>
      <c r="AF82" s="18" t="s">
        <v>109</v>
      </c>
      <c r="AG82" s="18" t="s">
        <v>109</v>
      </c>
      <c r="AH82" s="18" t="s">
        <v>109</v>
      </c>
      <c r="AI82" s="18" t="s">
        <v>109</v>
      </c>
      <c r="AJ82" s="18" t="s">
        <v>109</v>
      </c>
      <c r="AK82" s="18" t="s">
        <v>109</v>
      </c>
      <c r="AL82" s="18" t="s">
        <v>470</v>
      </c>
      <c r="AM82" s="18" t="s">
        <v>553</v>
      </c>
    </row>
    <row r="83" ht="14.25" customHeight="1">
      <c r="A83" s="10">
        <v>78.0</v>
      </c>
      <c r="B83" s="18" t="s">
        <v>554</v>
      </c>
      <c r="C83" s="18" t="s">
        <v>555</v>
      </c>
      <c r="D83" s="18" t="s">
        <v>556</v>
      </c>
      <c r="E83" s="18" t="s">
        <v>100</v>
      </c>
      <c r="F83" s="18" t="s">
        <v>463</v>
      </c>
      <c r="G83" s="18" t="s">
        <v>464</v>
      </c>
      <c r="H83" s="18" t="s">
        <v>103</v>
      </c>
      <c r="I83" s="18" t="s">
        <v>465</v>
      </c>
      <c r="J83" s="18" t="s">
        <v>480</v>
      </c>
      <c r="K83" s="18" t="s">
        <v>294</v>
      </c>
      <c r="L83" s="19" t="s">
        <v>557</v>
      </c>
      <c r="M83" s="18" t="s">
        <v>558</v>
      </c>
      <c r="N83" s="18" t="s">
        <v>109</v>
      </c>
      <c r="O83" s="18" t="s">
        <v>110</v>
      </c>
      <c r="P83" s="18">
        <v>0.22</v>
      </c>
      <c r="Q83" s="18" t="s">
        <v>207</v>
      </c>
      <c r="R83" s="18">
        <v>3.0</v>
      </c>
      <c r="S83" s="18" t="s">
        <v>228</v>
      </c>
      <c r="T83" s="18" t="s">
        <v>208</v>
      </c>
      <c r="U83" s="18">
        <v>100.0</v>
      </c>
      <c r="V83" s="20">
        <v>0.438888888888889</v>
      </c>
      <c r="W83" s="20">
        <v>0.534722222222222</v>
      </c>
      <c r="X83" s="18" t="s">
        <v>209</v>
      </c>
      <c r="Y83" s="18" t="s">
        <v>109</v>
      </c>
      <c r="Z83" s="18" t="s">
        <v>115</v>
      </c>
      <c r="AA83" s="18" t="s">
        <v>123</v>
      </c>
      <c r="AB83" s="18" t="s">
        <v>116</v>
      </c>
      <c r="AC83" s="18" t="s">
        <v>109</v>
      </c>
      <c r="AD83" s="18" t="s">
        <v>109</v>
      </c>
      <c r="AE83" s="18" t="s">
        <v>109</v>
      </c>
      <c r="AF83" s="18" t="s">
        <v>109</v>
      </c>
      <c r="AG83" s="18" t="s">
        <v>109</v>
      </c>
      <c r="AH83" s="18" t="s">
        <v>109</v>
      </c>
      <c r="AI83" s="18" t="s">
        <v>109</v>
      </c>
      <c r="AJ83" s="18" t="s">
        <v>109</v>
      </c>
      <c r="AK83" s="18" t="s">
        <v>109</v>
      </c>
      <c r="AL83" s="18" t="s">
        <v>470</v>
      </c>
      <c r="AM83" s="18" t="s">
        <v>553</v>
      </c>
    </row>
    <row r="84" ht="14.25" customHeight="1">
      <c r="A84" s="10">
        <v>79.0</v>
      </c>
      <c r="B84" s="18" t="s">
        <v>559</v>
      </c>
      <c r="C84" s="18" t="s">
        <v>560</v>
      </c>
      <c r="D84" s="18" t="s">
        <v>561</v>
      </c>
      <c r="E84" s="18" t="s">
        <v>100</v>
      </c>
      <c r="F84" s="18" t="s">
        <v>463</v>
      </c>
      <c r="G84" s="18" t="s">
        <v>464</v>
      </c>
      <c r="H84" s="18" t="s">
        <v>103</v>
      </c>
      <c r="I84" s="18" t="s">
        <v>465</v>
      </c>
      <c r="J84" s="18" t="s">
        <v>486</v>
      </c>
      <c r="K84" s="18" t="s">
        <v>294</v>
      </c>
      <c r="L84" s="19" t="s">
        <v>562</v>
      </c>
      <c r="M84" s="18" t="s">
        <v>563</v>
      </c>
      <c r="N84" s="18" t="s">
        <v>109</v>
      </c>
      <c r="O84" s="18" t="s">
        <v>110</v>
      </c>
      <c r="P84" s="18">
        <v>0.22</v>
      </c>
      <c r="Q84" s="18" t="s">
        <v>207</v>
      </c>
      <c r="R84" s="18">
        <v>3.0</v>
      </c>
      <c r="S84" s="18" t="s">
        <v>228</v>
      </c>
      <c r="T84" s="18" t="s">
        <v>208</v>
      </c>
      <c r="U84" s="18">
        <v>100.0</v>
      </c>
      <c r="V84" s="20">
        <v>0.520833333333333</v>
      </c>
      <c r="W84" s="20">
        <v>0.59375</v>
      </c>
      <c r="X84" s="18" t="s">
        <v>209</v>
      </c>
      <c r="Y84" s="18" t="s">
        <v>109</v>
      </c>
      <c r="Z84" s="18" t="s">
        <v>115</v>
      </c>
      <c r="AA84" s="18" t="s">
        <v>123</v>
      </c>
      <c r="AB84" s="18" t="s">
        <v>116</v>
      </c>
      <c r="AC84" s="18" t="s">
        <v>109</v>
      </c>
      <c r="AD84" s="18" t="s">
        <v>109</v>
      </c>
      <c r="AE84" s="18" t="s">
        <v>109</v>
      </c>
      <c r="AF84" s="18" t="s">
        <v>109</v>
      </c>
      <c r="AG84" s="18" t="s">
        <v>109</v>
      </c>
      <c r="AH84" s="18" t="s">
        <v>109</v>
      </c>
      <c r="AI84" s="18" t="s">
        <v>109</v>
      </c>
      <c r="AJ84" s="18" t="s">
        <v>109</v>
      </c>
      <c r="AK84" s="18" t="s">
        <v>109</v>
      </c>
      <c r="AL84" s="18" t="s">
        <v>470</v>
      </c>
      <c r="AM84" s="18" t="s">
        <v>553</v>
      </c>
    </row>
    <row r="85" ht="14.25" customHeight="1">
      <c r="A85" s="10">
        <v>80.0</v>
      </c>
      <c r="B85" s="18" t="s">
        <v>564</v>
      </c>
      <c r="C85" s="18" t="s">
        <v>565</v>
      </c>
      <c r="D85" s="18" t="s">
        <v>566</v>
      </c>
      <c r="E85" s="18" t="s">
        <v>100</v>
      </c>
      <c r="F85" s="18" t="s">
        <v>463</v>
      </c>
      <c r="G85" s="18" t="s">
        <v>464</v>
      </c>
      <c r="H85" s="18" t="s">
        <v>103</v>
      </c>
      <c r="I85" s="18" t="s">
        <v>465</v>
      </c>
      <c r="J85" s="18" t="s">
        <v>492</v>
      </c>
      <c r="K85" s="18" t="s">
        <v>294</v>
      </c>
      <c r="L85" s="19" t="s">
        <v>567</v>
      </c>
      <c r="M85" s="18" t="s">
        <v>568</v>
      </c>
      <c r="N85" s="18" t="s">
        <v>109</v>
      </c>
      <c r="O85" s="18" t="s">
        <v>110</v>
      </c>
      <c r="P85" s="18">
        <v>0.22</v>
      </c>
      <c r="Q85" s="18" t="s">
        <v>207</v>
      </c>
      <c r="R85" s="18">
        <v>3.0</v>
      </c>
      <c r="S85" s="18" t="s">
        <v>228</v>
      </c>
      <c r="T85" s="18" t="s">
        <v>208</v>
      </c>
      <c r="U85" s="18">
        <v>100.0</v>
      </c>
      <c r="V85" s="20">
        <v>0.538194444444444</v>
      </c>
      <c r="W85" s="20">
        <v>0.638888888888889</v>
      </c>
      <c r="X85" s="18" t="s">
        <v>209</v>
      </c>
      <c r="Y85" s="18" t="s">
        <v>109</v>
      </c>
      <c r="Z85" s="18" t="s">
        <v>115</v>
      </c>
      <c r="AA85" s="18" t="s">
        <v>123</v>
      </c>
      <c r="AB85" s="18" t="s">
        <v>116</v>
      </c>
      <c r="AC85" s="18" t="s">
        <v>569</v>
      </c>
      <c r="AD85" s="18" t="s">
        <v>109</v>
      </c>
      <c r="AE85" s="18" t="s">
        <v>109</v>
      </c>
      <c r="AF85" s="18" t="s">
        <v>109</v>
      </c>
      <c r="AG85" s="18" t="s">
        <v>109</v>
      </c>
      <c r="AH85" s="18" t="s">
        <v>109</v>
      </c>
      <c r="AI85" s="18" t="s">
        <v>109</v>
      </c>
      <c r="AJ85" s="18" t="s">
        <v>109</v>
      </c>
      <c r="AK85" s="18" t="s">
        <v>109</v>
      </c>
      <c r="AL85" s="18" t="s">
        <v>470</v>
      </c>
      <c r="AM85" s="18" t="s">
        <v>553</v>
      </c>
    </row>
    <row r="86" ht="14.25" customHeight="1">
      <c r="A86" s="10">
        <v>81.0</v>
      </c>
      <c r="B86" s="18" t="s">
        <v>570</v>
      </c>
      <c r="C86" s="18" t="s">
        <v>571</v>
      </c>
      <c r="D86" s="18" t="s">
        <v>572</v>
      </c>
      <c r="E86" s="18" t="s">
        <v>100</v>
      </c>
      <c r="F86" s="18" t="s">
        <v>463</v>
      </c>
      <c r="G86" s="18" t="s">
        <v>464</v>
      </c>
      <c r="H86" s="18" t="s">
        <v>103</v>
      </c>
      <c r="I86" s="18" t="s">
        <v>465</v>
      </c>
      <c r="J86" s="18" t="s">
        <v>498</v>
      </c>
      <c r="K86" s="18" t="s">
        <v>294</v>
      </c>
      <c r="L86" s="19" t="s">
        <v>573</v>
      </c>
      <c r="M86" s="18" t="s">
        <v>574</v>
      </c>
      <c r="N86" s="18" t="s">
        <v>109</v>
      </c>
      <c r="O86" s="18" t="s">
        <v>110</v>
      </c>
      <c r="P86" s="18">
        <v>0.22</v>
      </c>
      <c r="Q86" s="18" t="s">
        <v>207</v>
      </c>
      <c r="R86" s="18">
        <v>3.0</v>
      </c>
      <c r="S86" s="18" t="s">
        <v>228</v>
      </c>
      <c r="T86" s="18" t="s">
        <v>208</v>
      </c>
      <c r="U86" s="18">
        <v>100.0</v>
      </c>
      <c r="V86" s="20">
        <v>0.600694444444444</v>
      </c>
      <c r="W86" s="20">
        <v>0.673611111111111</v>
      </c>
      <c r="X86" s="18" t="s">
        <v>209</v>
      </c>
      <c r="Y86" s="18" t="s">
        <v>109</v>
      </c>
      <c r="Z86" s="18" t="s">
        <v>115</v>
      </c>
      <c r="AA86" s="18" t="s">
        <v>123</v>
      </c>
      <c r="AB86" s="18" t="s">
        <v>116</v>
      </c>
      <c r="AC86" s="18" t="s">
        <v>569</v>
      </c>
      <c r="AD86" s="18" t="s">
        <v>109</v>
      </c>
      <c r="AE86" s="18" t="s">
        <v>109</v>
      </c>
      <c r="AF86" s="18" t="s">
        <v>109</v>
      </c>
      <c r="AG86" s="18" t="s">
        <v>109</v>
      </c>
      <c r="AH86" s="18" t="s">
        <v>109</v>
      </c>
      <c r="AI86" s="18" t="s">
        <v>109</v>
      </c>
      <c r="AJ86" s="18" t="s">
        <v>109</v>
      </c>
      <c r="AK86" s="18" t="s">
        <v>109</v>
      </c>
      <c r="AL86" s="18" t="s">
        <v>470</v>
      </c>
      <c r="AM86" s="18" t="s">
        <v>575</v>
      </c>
    </row>
    <row r="87" ht="14.25" customHeight="1">
      <c r="A87" s="10">
        <v>82.0</v>
      </c>
      <c r="B87" s="18" t="s">
        <v>576</v>
      </c>
      <c r="C87" s="18" t="s">
        <v>577</v>
      </c>
      <c r="D87" s="18" t="s">
        <v>578</v>
      </c>
      <c r="E87" s="18" t="s">
        <v>100</v>
      </c>
      <c r="F87" s="18" t="s">
        <v>463</v>
      </c>
      <c r="G87" s="18" t="s">
        <v>464</v>
      </c>
      <c r="H87" s="18" t="s">
        <v>103</v>
      </c>
      <c r="I87" s="18" t="s">
        <v>465</v>
      </c>
      <c r="J87" s="18" t="s">
        <v>504</v>
      </c>
      <c r="K87" s="18" t="s">
        <v>294</v>
      </c>
      <c r="L87" s="19" t="s">
        <v>579</v>
      </c>
      <c r="M87" s="18" t="s">
        <v>580</v>
      </c>
      <c r="N87" s="18" t="s">
        <v>109</v>
      </c>
      <c r="O87" s="18" t="s">
        <v>110</v>
      </c>
      <c r="P87" s="18">
        <v>0.22</v>
      </c>
      <c r="Q87" s="18" t="s">
        <v>207</v>
      </c>
      <c r="R87" s="18">
        <v>3.0</v>
      </c>
      <c r="S87" s="18" t="s">
        <v>228</v>
      </c>
      <c r="T87" s="18" t="s">
        <v>208</v>
      </c>
      <c r="U87" s="18">
        <v>100.0</v>
      </c>
      <c r="V87" s="20">
        <v>0.649305555555556</v>
      </c>
      <c r="W87" s="20">
        <v>0.732638888888889</v>
      </c>
      <c r="X87" s="18" t="s">
        <v>209</v>
      </c>
      <c r="Y87" s="18" t="s">
        <v>109</v>
      </c>
      <c r="Z87" s="18" t="s">
        <v>115</v>
      </c>
      <c r="AA87" s="18" t="s">
        <v>123</v>
      </c>
      <c r="AB87" s="18" t="s">
        <v>116</v>
      </c>
      <c r="AC87" s="18" t="s">
        <v>109</v>
      </c>
      <c r="AD87" s="18" t="s">
        <v>109</v>
      </c>
      <c r="AE87" s="18" t="s">
        <v>109</v>
      </c>
      <c r="AF87" s="18" t="s">
        <v>109</v>
      </c>
      <c r="AG87" s="18" t="s">
        <v>109</v>
      </c>
      <c r="AH87" s="18" t="s">
        <v>109</v>
      </c>
      <c r="AI87" s="18" t="s">
        <v>109</v>
      </c>
      <c r="AJ87" s="18" t="s">
        <v>109</v>
      </c>
      <c r="AK87" s="18" t="s">
        <v>109</v>
      </c>
      <c r="AL87" s="18" t="s">
        <v>470</v>
      </c>
      <c r="AM87" s="18" t="s">
        <v>575</v>
      </c>
    </row>
    <row r="88" ht="14.25" customHeight="1">
      <c r="A88" s="10">
        <v>83.0</v>
      </c>
      <c r="B88" s="21" t="s">
        <v>581</v>
      </c>
      <c r="C88" s="21" t="s">
        <v>582</v>
      </c>
      <c r="D88" s="21" t="s">
        <v>583</v>
      </c>
      <c r="E88" s="21" t="s">
        <v>100</v>
      </c>
      <c r="F88" s="21" t="s">
        <v>463</v>
      </c>
      <c r="G88" s="21" t="s">
        <v>464</v>
      </c>
      <c r="H88" s="21" t="s">
        <v>103</v>
      </c>
      <c r="I88" s="21" t="s">
        <v>465</v>
      </c>
      <c r="J88" s="21" t="s">
        <v>510</v>
      </c>
      <c r="K88" s="21" t="s">
        <v>294</v>
      </c>
      <c r="L88" s="32" t="s">
        <v>584</v>
      </c>
      <c r="M88" s="21" t="s">
        <v>585</v>
      </c>
      <c r="N88" s="21" t="s">
        <v>109</v>
      </c>
      <c r="O88" s="21" t="s">
        <v>110</v>
      </c>
      <c r="P88" s="21">
        <v>0.22</v>
      </c>
      <c r="Q88" s="21" t="s">
        <v>207</v>
      </c>
      <c r="R88" s="21">
        <v>3.0</v>
      </c>
      <c r="S88" s="21" t="s">
        <v>228</v>
      </c>
      <c r="T88" s="21" t="s">
        <v>208</v>
      </c>
      <c r="U88" s="21">
        <v>100.0</v>
      </c>
      <c r="V88" s="33">
        <v>0.823611111111111</v>
      </c>
      <c r="W88" s="33">
        <v>0.920138888888889</v>
      </c>
      <c r="X88" s="21" t="s">
        <v>209</v>
      </c>
      <c r="Y88" s="21" t="s">
        <v>109</v>
      </c>
      <c r="Z88" s="21" t="s">
        <v>115</v>
      </c>
      <c r="AA88" s="21" t="s">
        <v>123</v>
      </c>
      <c r="AB88" s="21" t="s">
        <v>116</v>
      </c>
      <c r="AC88" s="21" t="s">
        <v>586</v>
      </c>
      <c r="AD88" s="21" t="s">
        <v>109</v>
      </c>
      <c r="AE88" s="21" t="s">
        <v>109</v>
      </c>
      <c r="AF88" s="21" t="s">
        <v>109</v>
      </c>
      <c r="AG88" s="21" t="s">
        <v>587</v>
      </c>
      <c r="AH88" s="21" t="s">
        <v>109</v>
      </c>
      <c r="AI88" s="21" t="s">
        <v>109</v>
      </c>
      <c r="AJ88" s="21" t="s">
        <v>109</v>
      </c>
      <c r="AK88" s="21" t="s">
        <v>109</v>
      </c>
      <c r="AL88" s="21" t="s">
        <v>470</v>
      </c>
      <c r="AM88" s="21" t="s">
        <v>575</v>
      </c>
    </row>
    <row r="89" ht="14.25" customHeight="1">
      <c r="A89" s="10">
        <v>84.0</v>
      </c>
      <c r="B89" s="18" t="s">
        <v>588</v>
      </c>
      <c r="C89" s="18" t="s">
        <v>589</v>
      </c>
      <c r="D89" s="18" t="s">
        <v>590</v>
      </c>
      <c r="E89" s="18" t="s">
        <v>100</v>
      </c>
      <c r="F89" s="18" t="s">
        <v>463</v>
      </c>
      <c r="G89" s="18" t="s">
        <v>464</v>
      </c>
      <c r="H89" s="18" t="s">
        <v>103</v>
      </c>
      <c r="I89" s="18" t="s">
        <v>465</v>
      </c>
      <c r="J89" s="18" t="s">
        <v>510</v>
      </c>
      <c r="K89" s="18" t="s">
        <v>294</v>
      </c>
      <c r="L89" s="19" t="s">
        <v>591</v>
      </c>
      <c r="M89" s="18" t="s">
        <v>109</v>
      </c>
      <c r="N89" s="18" t="s">
        <v>592</v>
      </c>
      <c r="O89" s="18" t="s">
        <v>110</v>
      </c>
      <c r="P89" s="18">
        <v>0.22</v>
      </c>
      <c r="Q89" s="18" t="s">
        <v>207</v>
      </c>
      <c r="R89" s="18">
        <v>3.0</v>
      </c>
      <c r="S89" s="18" t="s">
        <v>228</v>
      </c>
      <c r="T89" s="18" t="s">
        <v>208</v>
      </c>
      <c r="U89" s="18">
        <v>40.0</v>
      </c>
      <c r="V89" s="20">
        <v>0.823611111111111</v>
      </c>
      <c r="W89" s="20">
        <v>0.920138888888889</v>
      </c>
      <c r="X89" s="18" t="s">
        <v>209</v>
      </c>
      <c r="Y89" s="18" t="s">
        <v>109</v>
      </c>
      <c r="Z89" s="18" t="s">
        <v>115</v>
      </c>
      <c r="AA89" s="18" t="s">
        <v>123</v>
      </c>
      <c r="AB89" s="18" t="s">
        <v>116</v>
      </c>
      <c r="AC89" s="18" t="s">
        <v>109</v>
      </c>
      <c r="AD89" s="18" t="s">
        <v>109</v>
      </c>
      <c r="AE89" s="18" t="s">
        <v>109</v>
      </c>
      <c r="AF89" s="18" t="s">
        <v>109</v>
      </c>
      <c r="AG89" s="18" t="s">
        <v>587</v>
      </c>
      <c r="AH89" s="18" t="s">
        <v>109</v>
      </c>
      <c r="AI89" s="18" t="s">
        <v>109</v>
      </c>
      <c r="AJ89" s="18" t="s">
        <v>109</v>
      </c>
      <c r="AK89" s="18" t="s">
        <v>109</v>
      </c>
      <c r="AL89" s="18" t="s">
        <v>470</v>
      </c>
      <c r="AM89" s="18" t="s">
        <v>575</v>
      </c>
    </row>
    <row r="90" ht="14.25" customHeight="1">
      <c r="A90" s="10">
        <v>85.0</v>
      </c>
      <c r="B90" s="18" t="s">
        <v>593</v>
      </c>
      <c r="C90" s="18" t="s">
        <v>594</v>
      </c>
      <c r="D90" s="18" t="s">
        <v>595</v>
      </c>
      <c r="E90" s="18" t="s">
        <v>100</v>
      </c>
      <c r="F90" s="18" t="s">
        <v>463</v>
      </c>
      <c r="G90" s="18" t="s">
        <v>464</v>
      </c>
      <c r="H90" s="18" t="s">
        <v>103</v>
      </c>
      <c r="I90" s="18" t="s">
        <v>465</v>
      </c>
      <c r="J90" s="18" t="s">
        <v>510</v>
      </c>
      <c r="K90" s="18" t="s">
        <v>294</v>
      </c>
      <c r="L90" s="19" t="s">
        <v>596</v>
      </c>
      <c r="M90" s="18" t="s">
        <v>109</v>
      </c>
      <c r="N90" s="18" t="s">
        <v>597</v>
      </c>
      <c r="O90" s="18" t="s">
        <v>110</v>
      </c>
      <c r="P90" s="18">
        <v>0.22</v>
      </c>
      <c r="Q90" s="18" t="s">
        <v>207</v>
      </c>
      <c r="R90" s="18">
        <v>3.0</v>
      </c>
      <c r="S90" s="18" t="s">
        <v>228</v>
      </c>
      <c r="T90" s="18" t="s">
        <v>208</v>
      </c>
      <c r="U90" s="18">
        <v>50.0</v>
      </c>
      <c r="V90" s="20">
        <v>0.680555555555555</v>
      </c>
      <c r="W90" s="20">
        <v>0.75</v>
      </c>
      <c r="X90" s="18" t="s">
        <v>209</v>
      </c>
      <c r="Y90" s="18" t="s">
        <v>109</v>
      </c>
      <c r="Z90" s="18" t="s">
        <v>115</v>
      </c>
      <c r="AA90" s="18" t="s">
        <v>123</v>
      </c>
      <c r="AB90" s="18" t="s">
        <v>116</v>
      </c>
      <c r="AC90" s="18" t="s">
        <v>109</v>
      </c>
      <c r="AD90" s="18" t="s">
        <v>109</v>
      </c>
      <c r="AE90" s="18" t="s">
        <v>109</v>
      </c>
      <c r="AF90" s="18" t="s">
        <v>109</v>
      </c>
      <c r="AG90" s="18" t="s">
        <v>587</v>
      </c>
      <c r="AH90" s="18" t="s">
        <v>109</v>
      </c>
      <c r="AI90" s="18" t="s">
        <v>109</v>
      </c>
      <c r="AJ90" s="18" t="s">
        <v>109</v>
      </c>
      <c r="AK90" s="18" t="s">
        <v>109</v>
      </c>
      <c r="AL90" s="18" t="s">
        <v>470</v>
      </c>
      <c r="AM90" s="18" t="s">
        <v>575</v>
      </c>
    </row>
    <row r="91" ht="14.25" customHeight="1">
      <c r="A91" s="10">
        <v>86.0</v>
      </c>
      <c r="B91" s="18" t="s">
        <v>598</v>
      </c>
      <c r="C91" s="18" t="s">
        <v>599</v>
      </c>
      <c r="D91" s="18" t="s">
        <v>600</v>
      </c>
      <c r="E91" s="18" t="s">
        <v>100</v>
      </c>
      <c r="F91" s="18" t="s">
        <v>463</v>
      </c>
      <c r="G91" s="18" t="s">
        <v>464</v>
      </c>
      <c r="H91" s="18" t="s">
        <v>103</v>
      </c>
      <c r="I91" s="18" t="s">
        <v>465</v>
      </c>
      <c r="J91" s="18" t="s">
        <v>510</v>
      </c>
      <c r="K91" s="18" t="s">
        <v>294</v>
      </c>
      <c r="L91" s="19" t="s">
        <v>601</v>
      </c>
      <c r="M91" s="18" t="s">
        <v>109</v>
      </c>
      <c r="N91" s="18" t="s">
        <v>602</v>
      </c>
      <c r="O91" s="18" t="s">
        <v>110</v>
      </c>
      <c r="P91" s="18">
        <v>0.22</v>
      </c>
      <c r="Q91" s="18" t="s">
        <v>207</v>
      </c>
      <c r="R91" s="18">
        <v>3.0</v>
      </c>
      <c r="S91" s="18" t="s">
        <v>228</v>
      </c>
      <c r="T91" s="18" t="s">
        <v>208</v>
      </c>
      <c r="U91" s="18">
        <v>10.0</v>
      </c>
      <c r="V91" s="20">
        <v>0.680555555555555</v>
      </c>
      <c r="W91" s="20">
        <v>0.75</v>
      </c>
      <c r="X91" s="18" t="s">
        <v>209</v>
      </c>
      <c r="Y91" s="18" t="s">
        <v>109</v>
      </c>
      <c r="Z91" s="18" t="s">
        <v>115</v>
      </c>
      <c r="AA91" s="18" t="s">
        <v>123</v>
      </c>
      <c r="AB91" s="18" t="s">
        <v>116</v>
      </c>
      <c r="AC91" s="18" t="s">
        <v>109</v>
      </c>
      <c r="AD91" s="18" t="s">
        <v>109</v>
      </c>
      <c r="AE91" s="18" t="s">
        <v>109</v>
      </c>
      <c r="AF91" s="18" t="s">
        <v>109</v>
      </c>
      <c r="AG91" s="18" t="s">
        <v>587</v>
      </c>
      <c r="AH91" s="18" t="s">
        <v>109</v>
      </c>
      <c r="AI91" s="18" t="s">
        <v>109</v>
      </c>
      <c r="AJ91" s="18" t="s">
        <v>109</v>
      </c>
      <c r="AK91" s="18" t="s">
        <v>109</v>
      </c>
      <c r="AL91" s="18" t="s">
        <v>470</v>
      </c>
      <c r="AM91" s="18" t="s">
        <v>575</v>
      </c>
    </row>
    <row r="92" ht="14.25" customHeight="1">
      <c r="A92" s="10">
        <v>87.0</v>
      </c>
      <c r="B92" s="18" t="s">
        <v>603</v>
      </c>
      <c r="C92" s="18" t="s">
        <v>604</v>
      </c>
      <c r="D92" s="18" t="s">
        <v>605</v>
      </c>
      <c r="E92" s="18" t="s">
        <v>100</v>
      </c>
      <c r="F92" s="18" t="s">
        <v>463</v>
      </c>
      <c r="G92" s="18" t="s">
        <v>464</v>
      </c>
      <c r="H92" s="18" t="s">
        <v>103</v>
      </c>
      <c r="I92" s="18" t="s">
        <v>465</v>
      </c>
      <c r="J92" s="18" t="s">
        <v>516</v>
      </c>
      <c r="K92" s="18" t="s">
        <v>294</v>
      </c>
      <c r="L92" s="19" t="s">
        <v>606</v>
      </c>
      <c r="M92" s="18" t="s">
        <v>607</v>
      </c>
      <c r="N92" s="18" t="s">
        <v>109</v>
      </c>
      <c r="O92" s="18" t="s">
        <v>110</v>
      </c>
      <c r="P92" s="18">
        <v>0.22</v>
      </c>
      <c r="Q92" s="18" t="s">
        <v>207</v>
      </c>
      <c r="R92" s="18">
        <v>3.0</v>
      </c>
      <c r="S92" s="18" t="s">
        <v>228</v>
      </c>
      <c r="T92" s="18" t="s">
        <v>208</v>
      </c>
      <c r="U92" s="18">
        <v>100.0</v>
      </c>
      <c r="V92" s="20">
        <v>0.742361111111111</v>
      </c>
      <c r="W92" s="20">
        <v>0.825694444444444</v>
      </c>
      <c r="X92" s="18" t="s">
        <v>209</v>
      </c>
      <c r="Y92" s="18" t="s">
        <v>109</v>
      </c>
      <c r="Z92" s="18" t="s">
        <v>115</v>
      </c>
      <c r="AA92" s="18" t="s">
        <v>123</v>
      </c>
      <c r="AB92" s="18" t="s">
        <v>116</v>
      </c>
      <c r="AC92" s="18" t="s">
        <v>109</v>
      </c>
      <c r="AD92" s="18" t="s">
        <v>109</v>
      </c>
      <c r="AE92" s="18" t="s">
        <v>109</v>
      </c>
      <c r="AF92" s="18" t="s">
        <v>109</v>
      </c>
      <c r="AG92" s="18" t="s">
        <v>109</v>
      </c>
      <c r="AH92" s="18" t="s">
        <v>109</v>
      </c>
      <c r="AI92" s="18" t="s">
        <v>109</v>
      </c>
      <c r="AJ92" s="18" t="s">
        <v>109</v>
      </c>
      <c r="AK92" s="18" t="s">
        <v>109</v>
      </c>
      <c r="AL92" s="18" t="s">
        <v>470</v>
      </c>
      <c r="AM92" s="18" t="s">
        <v>575</v>
      </c>
    </row>
    <row r="93" ht="14.25" customHeight="1">
      <c r="A93" s="10">
        <v>88.0</v>
      </c>
      <c r="B93" s="18" t="s">
        <v>608</v>
      </c>
      <c r="C93" s="18" t="s">
        <v>609</v>
      </c>
      <c r="D93" s="18" t="s">
        <v>610</v>
      </c>
      <c r="E93" s="18" t="s">
        <v>100</v>
      </c>
      <c r="F93" s="18" t="s">
        <v>463</v>
      </c>
      <c r="G93" s="18" t="s">
        <v>464</v>
      </c>
      <c r="H93" s="18" t="s">
        <v>103</v>
      </c>
      <c r="I93" s="18" t="s">
        <v>465</v>
      </c>
      <c r="J93" s="18" t="s">
        <v>522</v>
      </c>
      <c r="K93" s="18" t="s">
        <v>294</v>
      </c>
      <c r="L93" s="19" t="s">
        <v>611</v>
      </c>
      <c r="M93" s="18" t="s">
        <v>612</v>
      </c>
      <c r="N93" s="18" t="s">
        <v>109</v>
      </c>
      <c r="O93" s="18" t="s">
        <v>110</v>
      </c>
      <c r="P93" s="18">
        <v>0.22</v>
      </c>
      <c r="Q93" s="18" t="s">
        <v>207</v>
      </c>
      <c r="R93" s="18">
        <v>3.0</v>
      </c>
      <c r="S93" s="18" t="s">
        <v>228</v>
      </c>
      <c r="T93" s="18" t="s">
        <v>208</v>
      </c>
      <c r="U93" s="18">
        <v>100.0</v>
      </c>
      <c r="V93" s="20">
        <v>0.767361111111111</v>
      </c>
      <c r="W93" s="20">
        <v>0.836805555555556</v>
      </c>
      <c r="X93" s="18" t="s">
        <v>209</v>
      </c>
      <c r="Y93" s="18" t="s">
        <v>109</v>
      </c>
      <c r="Z93" s="18" t="s">
        <v>115</v>
      </c>
      <c r="AA93" s="18" t="s">
        <v>123</v>
      </c>
      <c r="AB93" s="18" t="s">
        <v>116</v>
      </c>
      <c r="AC93" s="18" t="s">
        <v>109</v>
      </c>
      <c r="AD93" s="18" t="s">
        <v>109</v>
      </c>
      <c r="AE93" s="18" t="s">
        <v>109</v>
      </c>
      <c r="AF93" s="18" t="s">
        <v>109</v>
      </c>
      <c r="AG93" s="18" t="s">
        <v>109</v>
      </c>
      <c r="AH93" s="18" t="s">
        <v>109</v>
      </c>
      <c r="AI93" s="18" t="s">
        <v>109</v>
      </c>
      <c r="AJ93" s="18" t="s">
        <v>109</v>
      </c>
      <c r="AK93" s="18" t="s">
        <v>109</v>
      </c>
      <c r="AL93" s="18" t="s">
        <v>470</v>
      </c>
      <c r="AM93" s="18" t="s">
        <v>476</v>
      </c>
    </row>
    <row r="94" ht="14.25" customHeight="1">
      <c r="A94" s="10">
        <v>89.0</v>
      </c>
      <c r="B94" s="18" t="s">
        <v>613</v>
      </c>
      <c r="C94" s="18" t="s">
        <v>614</v>
      </c>
      <c r="D94" s="18" t="s">
        <v>615</v>
      </c>
      <c r="E94" s="18" t="s">
        <v>100</v>
      </c>
      <c r="F94" s="18" t="s">
        <v>463</v>
      </c>
      <c r="G94" s="18" t="s">
        <v>464</v>
      </c>
      <c r="H94" s="18" t="s">
        <v>103</v>
      </c>
      <c r="I94" s="18" t="s">
        <v>465</v>
      </c>
      <c r="J94" s="18" t="s">
        <v>528</v>
      </c>
      <c r="K94" s="18" t="s">
        <v>294</v>
      </c>
      <c r="L94" s="19" t="s">
        <v>616</v>
      </c>
      <c r="M94" s="18" t="s">
        <v>617</v>
      </c>
      <c r="N94" s="18" t="s">
        <v>109</v>
      </c>
      <c r="O94" s="18" t="s">
        <v>110</v>
      </c>
      <c r="P94" s="18">
        <v>0.22</v>
      </c>
      <c r="Q94" s="18" t="s">
        <v>207</v>
      </c>
      <c r="R94" s="18">
        <v>3.0</v>
      </c>
      <c r="S94" s="18" t="s">
        <v>228</v>
      </c>
      <c r="T94" s="18" t="s">
        <v>208</v>
      </c>
      <c r="U94" s="18">
        <v>100.0</v>
      </c>
      <c r="V94" s="20">
        <v>0.832638888888889</v>
      </c>
      <c r="W94" s="20">
        <v>0.923611111111111</v>
      </c>
      <c r="X94" s="18" t="s">
        <v>209</v>
      </c>
      <c r="Y94" s="18" t="s">
        <v>109</v>
      </c>
      <c r="Z94" s="18" t="s">
        <v>115</v>
      </c>
      <c r="AA94" s="18" t="s">
        <v>123</v>
      </c>
      <c r="AB94" s="18" t="s">
        <v>116</v>
      </c>
      <c r="AC94" s="18" t="s">
        <v>109</v>
      </c>
      <c r="AD94" s="18" t="s">
        <v>109</v>
      </c>
      <c r="AE94" s="18" t="s">
        <v>109</v>
      </c>
      <c r="AF94" s="18" t="s">
        <v>109</v>
      </c>
      <c r="AG94" s="18" t="s">
        <v>109</v>
      </c>
      <c r="AH94" s="18" t="s">
        <v>109</v>
      </c>
      <c r="AI94" s="18" t="s">
        <v>109</v>
      </c>
      <c r="AJ94" s="18" t="s">
        <v>109</v>
      </c>
      <c r="AK94" s="18" t="s">
        <v>109</v>
      </c>
      <c r="AL94" s="18" t="s">
        <v>470</v>
      </c>
      <c r="AM94" s="18" t="s">
        <v>476</v>
      </c>
    </row>
    <row r="95" ht="14.25" customHeight="1">
      <c r="A95" s="10">
        <v>90.0</v>
      </c>
      <c r="B95" s="21" t="s">
        <v>618</v>
      </c>
      <c r="C95" s="21" t="s">
        <v>619</v>
      </c>
      <c r="D95" s="21" t="s">
        <v>620</v>
      </c>
      <c r="E95" s="21" t="s">
        <v>100</v>
      </c>
      <c r="F95" s="21" t="s">
        <v>463</v>
      </c>
      <c r="G95" s="21" t="s">
        <v>464</v>
      </c>
      <c r="H95" s="21" t="s">
        <v>103</v>
      </c>
      <c r="I95" s="21" t="s">
        <v>465</v>
      </c>
      <c r="J95" s="21" t="s">
        <v>621</v>
      </c>
      <c r="K95" s="21" t="s">
        <v>294</v>
      </c>
      <c r="L95" s="32" t="s">
        <v>622</v>
      </c>
      <c r="M95" s="21" t="s">
        <v>623</v>
      </c>
      <c r="N95" s="21" t="s">
        <v>109</v>
      </c>
      <c r="O95" s="21" t="s">
        <v>110</v>
      </c>
      <c r="P95" s="21">
        <v>0.22</v>
      </c>
      <c r="Q95" s="21" t="s">
        <v>207</v>
      </c>
      <c r="R95" s="21">
        <v>3.0</v>
      </c>
      <c r="S95" s="21" t="s">
        <v>228</v>
      </c>
      <c r="T95" s="21" t="s">
        <v>208</v>
      </c>
      <c r="U95" s="21">
        <v>100.0</v>
      </c>
      <c r="V95" s="33">
        <v>0.841666666666667</v>
      </c>
      <c r="W95" s="33">
        <v>0.947916666666667</v>
      </c>
      <c r="X95" s="21" t="s">
        <v>209</v>
      </c>
      <c r="Y95" s="21" t="s">
        <v>109</v>
      </c>
      <c r="Z95" s="21" t="s">
        <v>115</v>
      </c>
      <c r="AA95" s="21" t="s">
        <v>123</v>
      </c>
      <c r="AB95" s="21" t="s">
        <v>116</v>
      </c>
      <c r="AC95" s="21" t="s">
        <v>624</v>
      </c>
      <c r="AD95" s="21" t="s">
        <v>109</v>
      </c>
      <c r="AE95" s="21" t="s">
        <v>109</v>
      </c>
      <c r="AF95" s="21" t="s">
        <v>109</v>
      </c>
      <c r="AG95" s="21" t="s">
        <v>109</v>
      </c>
      <c r="AH95" s="21" t="s">
        <v>109</v>
      </c>
      <c r="AI95" s="21" t="s">
        <v>109</v>
      </c>
      <c r="AJ95" s="21" t="s">
        <v>109</v>
      </c>
      <c r="AK95" s="21" t="s">
        <v>109</v>
      </c>
      <c r="AL95" s="21" t="s">
        <v>470</v>
      </c>
      <c r="AM95" s="21" t="s">
        <v>625</v>
      </c>
    </row>
    <row r="96" ht="14.25" customHeight="1">
      <c r="A96" s="10">
        <v>91.0</v>
      </c>
      <c r="B96" s="18" t="s">
        <v>626</v>
      </c>
      <c r="C96" s="18" t="s">
        <v>627</v>
      </c>
      <c r="D96" s="18" t="s">
        <v>628</v>
      </c>
      <c r="E96" s="18" t="s">
        <v>100</v>
      </c>
      <c r="F96" s="18" t="s">
        <v>463</v>
      </c>
      <c r="G96" s="18" t="s">
        <v>464</v>
      </c>
      <c r="H96" s="18" t="s">
        <v>103</v>
      </c>
      <c r="I96" s="18" t="s">
        <v>465</v>
      </c>
      <c r="J96" s="18" t="s">
        <v>534</v>
      </c>
      <c r="K96" s="18" t="s">
        <v>294</v>
      </c>
      <c r="L96" s="19" t="s">
        <v>629</v>
      </c>
      <c r="M96" s="18" t="s">
        <v>109</v>
      </c>
      <c r="N96" s="18" t="s">
        <v>630</v>
      </c>
      <c r="O96" s="18" t="s">
        <v>110</v>
      </c>
      <c r="P96" s="18">
        <v>0.22</v>
      </c>
      <c r="Q96" s="18" t="s">
        <v>207</v>
      </c>
      <c r="R96" s="18">
        <v>3.0</v>
      </c>
      <c r="S96" s="18" t="s">
        <v>228</v>
      </c>
      <c r="T96" s="18" t="s">
        <v>208</v>
      </c>
      <c r="U96" s="18">
        <v>50.0</v>
      </c>
      <c r="V96" s="20">
        <v>0.841666666666667</v>
      </c>
      <c r="W96" s="20">
        <v>0.947916666666667</v>
      </c>
      <c r="X96" s="18" t="s">
        <v>209</v>
      </c>
      <c r="Y96" s="18" t="s">
        <v>109</v>
      </c>
      <c r="Z96" s="18" t="s">
        <v>115</v>
      </c>
      <c r="AA96" s="18" t="s">
        <v>123</v>
      </c>
      <c r="AB96" s="18" t="s">
        <v>116</v>
      </c>
      <c r="AC96" s="18" t="s">
        <v>109</v>
      </c>
      <c r="AD96" s="18" t="s">
        <v>109</v>
      </c>
      <c r="AE96" s="18" t="s">
        <v>109</v>
      </c>
      <c r="AF96" s="18" t="s">
        <v>109</v>
      </c>
      <c r="AG96" s="18" t="s">
        <v>109</v>
      </c>
      <c r="AH96" s="18" t="s">
        <v>109</v>
      </c>
      <c r="AI96" s="18" t="s">
        <v>109</v>
      </c>
      <c r="AJ96" s="18" t="s">
        <v>109</v>
      </c>
      <c r="AK96" s="18" t="s">
        <v>109</v>
      </c>
      <c r="AL96" s="18" t="s">
        <v>470</v>
      </c>
      <c r="AM96" s="18" t="s">
        <v>625</v>
      </c>
    </row>
    <row r="97" ht="14.25" customHeight="1">
      <c r="A97" s="10">
        <v>92.0</v>
      </c>
      <c r="B97" s="18" t="s">
        <v>630</v>
      </c>
      <c r="C97" s="18" t="s">
        <v>631</v>
      </c>
      <c r="D97" s="18" t="s">
        <v>632</v>
      </c>
      <c r="E97" s="18" t="s">
        <v>100</v>
      </c>
      <c r="F97" s="18" t="s">
        <v>463</v>
      </c>
      <c r="G97" s="18" t="s">
        <v>464</v>
      </c>
      <c r="H97" s="18" t="s">
        <v>103</v>
      </c>
      <c r="I97" s="18" t="s">
        <v>465</v>
      </c>
      <c r="J97" s="18" t="s">
        <v>540</v>
      </c>
      <c r="K97" s="18" t="s">
        <v>294</v>
      </c>
      <c r="L97" s="19" t="s">
        <v>633</v>
      </c>
      <c r="M97" s="18" t="s">
        <v>109</v>
      </c>
      <c r="N97" s="18" t="s">
        <v>626</v>
      </c>
      <c r="O97" s="18" t="s">
        <v>110</v>
      </c>
      <c r="P97" s="18">
        <v>0.22</v>
      </c>
      <c r="Q97" s="18" t="s">
        <v>207</v>
      </c>
      <c r="R97" s="18">
        <v>3.0</v>
      </c>
      <c r="S97" s="18" t="s">
        <v>228</v>
      </c>
      <c r="T97" s="18" t="s">
        <v>208</v>
      </c>
      <c r="U97" s="18">
        <v>50.0</v>
      </c>
      <c r="V97" s="20">
        <v>0.927083333333333</v>
      </c>
      <c r="W97" s="20">
        <v>0.995138888888889</v>
      </c>
      <c r="X97" s="18" t="s">
        <v>209</v>
      </c>
      <c r="Y97" s="18" t="s">
        <v>109</v>
      </c>
      <c r="Z97" s="18" t="s">
        <v>115</v>
      </c>
      <c r="AA97" s="18" t="s">
        <v>123</v>
      </c>
      <c r="AB97" s="18" t="s">
        <v>116</v>
      </c>
      <c r="AC97" s="18" t="s">
        <v>109</v>
      </c>
      <c r="AD97" s="18" t="s">
        <v>109</v>
      </c>
      <c r="AE97" s="18" t="s">
        <v>109</v>
      </c>
      <c r="AF97" s="18" t="s">
        <v>109</v>
      </c>
      <c r="AG97" s="18" t="s">
        <v>109</v>
      </c>
      <c r="AH97" s="18" t="s">
        <v>109</v>
      </c>
      <c r="AI97" s="18" t="s">
        <v>109</v>
      </c>
      <c r="AJ97" s="18" t="s">
        <v>109</v>
      </c>
      <c r="AK97" s="18" t="s">
        <v>109</v>
      </c>
      <c r="AL97" s="18" t="s">
        <v>470</v>
      </c>
      <c r="AM97" s="18" t="s">
        <v>625</v>
      </c>
    </row>
    <row r="98" ht="14.25" customHeight="1">
      <c r="A98" s="10">
        <v>93.0</v>
      </c>
      <c r="B98" s="34" t="s">
        <v>634</v>
      </c>
      <c r="C98" s="34" t="s">
        <v>635</v>
      </c>
      <c r="D98" s="34" t="s">
        <v>636</v>
      </c>
      <c r="E98" s="34" t="s">
        <v>100</v>
      </c>
      <c r="F98" s="34" t="s">
        <v>463</v>
      </c>
      <c r="G98" s="34" t="s">
        <v>464</v>
      </c>
      <c r="H98" s="34" t="s">
        <v>103</v>
      </c>
      <c r="I98" s="34" t="s">
        <v>465</v>
      </c>
      <c r="J98" s="34" t="s">
        <v>466</v>
      </c>
      <c r="K98" s="34" t="s">
        <v>300</v>
      </c>
      <c r="L98" s="35" t="s">
        <v>637</v>
      </c>
      <c r="M98" s="34" t="s">
        <v>109</v>
      </c>
      <c r="N98" s="34" t="s">
        <v>109</v>
      </c>
      <c r="O98" s="34" t="s">
        <v>110</v>
      </c>
      <c r="P98" s="34">
        <v>3.0</v>
      </c>
      <c r="Q98" s="34" t="s">
        <v>228</v>
      </c>
      <c r="R98" s="34">
        <v>20.0</v>
      </c>
      <c r="S98" s="34" t="s">
        <v>249</v>
      </c>
      <c r="T98" s="34" t="s">
        <v>208</v>
      </c>
      <c r="U98" s="34">
        <v>1000.0</v>
      </c>
      <c r="V98" s="36">
        <v>0.433333333333333</v>
      </c>
      <c r="W98" s="36">
        <v>0.496527777777778</v>
      </c>
      <c r="X98" s="34" t="s">
        <v>250</v>
      </c>
      <c r="Y98" s="34" t="s">
        <v>109</v>
      </c>
      <c r="Z98" s="34" t="s">
        <v>115</v>
      </c>
      <c r="AA98" s="34" t="s">
        <v>123</v>
      </c>
      <c r="AB98" s="34" t="s">
        <v>116</v>
      </c>
      <c r="AC98" s="34" t="s">
        <v>638</v>
      </c>
      <c r="AD98" s="34" t="s">
        <v>109</v>
      </c>
      <c r="AE98" s="34" t="s">
        <v>109</v>
      </c>
      <c r="AF98" s="34" t="s">
        <v>109</v>
      </c>
      <c r="AG98" s="34" t="s">
        <v>109</v>
      </c>
      <c r="AH98" s="34" t="s">
        <v>275</v>
      </c>
      <c r="AI98" s="34" t="s">
        <v>109</v>
      </c>
      <c r="AJ98" s="34" t="s">
        <v>109</v>
      </c>
      <c r="AK98" s="34" t="s">
        <v>109</v>
      </c>
      <c r="AL98" s="34" t="s">
        <v>470</v>
      </c>
      <c r="AM98" s="34" t="s">
        <v>109</v>
      </c>
    </row>
    <row r="99" ht="14.25" customHeight="1">
      <c r="A99" s="10">
        <v>94.0</v>
      </c>
      <c r="B99" s="22" t="s">
        <v>639</v>
      </c>
      <c r="C99" s="22" t="s">
        <v>640</v>
      </c>
      <c r="D99" s="22" t="s">
        <v>641</v>
      </c>
      <c r="E99" s="22" t="s">
        <v>100</v>
      </c>
      <c r="F99" s="22" t="s">
        <v>463</v>
      </c>
      <c r="G99" s="22" t="s">
        <v>464</v>
      </c>
      <c r="H99" s="22" t="s">
        <v>103</v>
      </c>
      <c r="I99" s="22" t="s">
        <v>465</v>
      </c>
      <c r="J99" s="22" t="s">
        <v>466</v>
      </c>
      <c r="K99" s="22" t="s">
        <v>300</v>
      </c>
      <c r="L99" s="23" t="s">
        <v>642</v>
      </c>
      <c r="M99" s="22" t="s">
        <v>643</v>
      </c>
      <c r="N99" s="22" t="s">
        <v>109</v>
      </c>
      <c r="O99" s="22" t="s">
        <v>110</v>
      </c>
      <c r="P99" s="22">
        <v>3.0</v>
      </c>
      <c r="Q99" s="22" t="s">
        <v>228</v>
      </c>
      <c r="R99" s="22">
        <v>20.0</v>
      </c>
      <c r="S99" s="22" t="s">
        <v>249</v>
      </c>
      <c r="T99" s="22" t="s">
        <v>208</v>
      </c>
      <c r="U99" s="22">
        <v>100.0</v>
      </c>
      <c r="V99" s="24">
        <v>0.433333333333333</v>
      </c>
      <c r="W99" s="24">
        <v>0.496527777777778</v>
      </c>
      <c r="X99" s="22" t="s">
        <v>250</v>
      </c>
      <c r="Y99" s="22" t="s">
        <v>109</v>
      </c>
      <c r="Z99" s="22" t="s">
        <v>115</v>
      </c>
      <c r="AA99" s="22" t="s">
        <v>123</v>
      </c>
      <c r="AB99" s="22" t="s">
        <v>116</v>
      </c>
      <c r="AC99" s="22" t="s">
        <v>109</v>
      </c>
      <c r="AD99" s="22" t="s">
        <v>109</v>
      </c>
      <c r="AE99" s="22" t="s">
        <v>109</v>
      </c>
      <c r="AF99" s="22" t="s">
        <v>109</v>
      </c>
      <c r="AG99" s="22" t="s">
        <v>109</v>
      </c>
      <c r="AH99" s="22" t="s">
        <v>275</v>
      </c>
      <c r="AI99" s="22" t="s">
        <v>109</v>
      </c>
      <c r="AJ99" s="22" t="s">
        <v>109</v>
      </c>
      <c r="AK99" s="22" t="s">
        <v>109</v>
      </c>
      <c r="AL99" s="22" t="s">
        <v>470</v>
      </c>
      <c r="AM99" s="22" t="s">
        <v>553</v>
      </c>
    </row>
    <row r="100" ht="14.25" customHeight="1">
      <c r="A100" s="10">
        <v>95.0</v>
      </c>
      <c r="B100" s="22" t="s">
        <v>644</v>
      </c>
      <c r="C100" s="22" t="s">
        <v>645</v>
      </c>
      <c r="D100" s="22" t="s">
        <v>646</v>
      </c>
      <c r="E100" s="22" t="s">
        <v>100</v>
      </c>
      <c r="F100" s="22" t="s">
        <v>463</v>
      </c>
      <c r="G100" s="22" t="s">
        <v>464</v>
      </c>
      <c r="H100" s="22" t="s">
        <v>103</v>
      </c>
      <c r="I100" s="22" t="s">
        <v>465</v>
      </c>
      <c r="J100" s="22" t="s">
        <v>480</v>
      </c>
      <c r="K100" s="22" t="s">
        <v>300</v>
      </c>
      <c r="L100" s="23" t="s">
        <v>647</v>
      </c>
      <c r="M100" s="22" t="s">
        <v>648</v>
      </c>
      <c r="N100" s="22" t="s">
        <v>109</v>
      </c>
      <c r="O100" s="22" t="s">
        <v>110</v>
      </c>
      <c r="P100" s="22">
        <v>3.0</v>
      </c>
      <c r="Q100" s="22" t="s">
        <v>228</v>
      </c>
      <c r="R100" s="22">
        <v>20.0</v>
      </c>
      <c r="S100" s="22" t="s">
        <v>249</v>
      </c>
      <c r="T100" s="22" t="s">
        <v>208</v>
      </c>
      <c r="U100" s="22">
        <v>100.0</v>
      </c>
      <c r="V100" s="24">
        <v>0.438888888888889</v>
      </c>
      <c r="W100" s="24">
        <v>0.529166666666667</v>
      </c>
      <c r="X100" s="22" t="s">
        <v>250</v>
      </c>
      <c r="Y100" s="22" t="s">
        <v>109</v>
      </c>
      <c r="Z100" s="22" t="s">
        <v>115</v>
      </c>
      <c r="AA100" s="22" t="s">
        <v>123</v>
      </c>
      <c r="AB100" s="22" t="s">
        <v>116</v>
      </c>
      <c r="AC100" s="22" t="s">
        <v>109</v>
      </c>
      <c r="AD100" s="22" t="s">
        <v>109</v>
      </c>
      <c r="AE100" s="22" t="s">
        <v>109</v>
      </c>
      <c r="AF100" s="22" t="s">
        <v>109</v>
      </c>
      <c r="AG100" s="22" t="s">
        <v>109</v>
      </c>
      <c r="AH100" s="22" t="s">
        <v>275</v>
      </c>
      <c r="AI100" s="22" t="s">
        <v>109</v>
      </c>
      <c r="AJ100" s="22" t="s">
        <v>109</v>
      </c>
      <c r="AK100" s="22" t="s">
        <v>109</v>
      </c>
      <c r="AL100" s="22" t="s">
        <v>470</v>
      </c>
      <c r="AM100" s="22" t="s">
        <v>553</v>
      </c>
    </row>
    <row r="101" ht="14.25" customHeight="1">
      <c r="A101" s="10">
        <v>96.0</v>
      </c>
      <c r="B101" s="22" t="s">
        <v>649</v>
      </c>
      <c r="C101" s="22" t="s">
        <v>650</v>
      </c>
      <c r="D101" s="22" t="s">
        <v>651</v>
      </c>
      <c r="E101" s="22" t="s">
        <v>100</v>
      </c>
      <c r="F101" s="22" t="s">
        <v>463</v>
      </c>
      <c r="G101" s="22" t="s">
        <v>464</v>
      </c>
      <c r="H101" s="22" t="s">
        <v>103</v>
      </c>
      <c r="I101" s="22" t="s">
        <v>465</v>
      </c>
      <c r="J101" s="22" t="s">
        <v>486</v>
      </c>
      <c r="K101" s="22" t="s">
        <v>300</v>
      </c>
      <c r="L101" s="23" t="s">
        <v>652</v>
      </c>
      <c r="M101" s="22" t="s">
        <v>653</v>
      </c>
      <c r="N101" s="22" t="s">
        <v>109</v>
      </c>
      <c r="O101" s="22" t="s">
        <v>110</v>
      </c>
      <c r="P101" s="22">
        <v>3.0</v>
      </c>
      <c r="Q101" s="22" t="s">
        <v>228</v>
      </c>
      <c r="R101" s="22">
        <v>20.0</v>
      </c>
      <c r="S101" s="22" t="s">
        <v>249</v>
      </c>
      <c r="T101" s="22" t="s">
        <v>208</v>
      </c>
      <c r="U101" s="22">
        <v>100.0</v>
      </c>
      <c r="V101" s="24">
        <v>0.520833333333333</v>
      </c>
      <c r="W101" s="24">
        <v>0.590277777777778</v>
      </c>
      <c r="X101" s="22" t="s">
        <v>250</v>
      </c>
      <c r="Y101" s="22" t="s">
        <v>109</v>
      </c>
      <c r="Z101" s="22" t="s">
        <v>115</v>
      </c>
      <c r="AA101" s="22" t="s">
        <v>123</v>
      </c>
      <c r="AB101" s="22" t="s">
        <v>116</v>
      </c>
      <c r="AC101" s="22" t="s">
        <v>109</v>
      </c>
      <c r="AD101" s="22" t="s">
        <v>109</v>
      </c>
      <c r="AE101" s="22" t="s">
        <v>109</v>
      </c>
      <c r="AF101" s="22" t="s">
        <v>109</v>
      </c>
      <c r="AG101" s="22" t="s">
        <v>109</v>
      </c>
      <c r="AH101" s="22" t="s">
        <v>275</v>
      </c>
      <c r="AI101" s="22" t="s">
        <v>109</v>
      </c>
      <c r="AJ101" s="22" t="s">
        <v>109</v>
      </c>
      <c r="AK101" s="22" t="s">
        <v>109</v>
      </c>
      <c r="AL101" s="22" t="s">
        <v>470</v>
      </c>
      <c r="AM101" s="22" t="s">
        <v>553</v>
      </c>
    </row>
    <row r="102" ht="14.25" customHeight="1">
      <c r="A102" s="10">
        <v>97.0</v>
      </c>
      <c r="B102" s="22" t="s">
        <v>654</v>
      </c>
      <c r="C102" s="22" t="s">
        <v>655</v>
      </c>
      <c r="D102" s="22" t="s">
        <v>656</v>
      </c>
      <c r="E102" s="22" t="s">
        <v>100</v>
      </c>
      <c r="F102" s="22" t="s">
        <v>463</v>
      </c>
      <c r="G102" s="22" t="s">
        <v>464</v>
      </c>
      <c r="H102" s="22" t="s">
        <v>103</v>
      </c>
      <c r="I102" s="22" t="s">
        <v>465</v>
      </c>
      <c r="J102" s="22" t="s">
        <v>492</v>
      </c>
      <c r="K102" s="22" t="s">
        <v>300</v>
      </c>
      <c r="L102" s="23" t="s">
        <v>657</v>
      </c>
      <c r="M102" s="22" t="s">
        <v>658</v>
      </c>
      <c r="N102" s="22" t="s">
        <v>109</v>
      </c>
      <c r="O102" s="22" t="s">
        <v>110</v>
      </c>
      <c r="P102" s="22">
        <v>3.0</v>
      </c>
      <c r="Q102" s="22" t="s">
        <v>228</v>
      </c>
      <c r="R102" s="22">
        <v>20.0</v>
      </c>
      <c r="S102" s="22" t="s">
        <v>249</v>
      </c>
      <c r="T102" s="22" t="s">
        <v>208</v>
      </c>
      <c r="U102" s="22">
        <v>100.0</v>
      </c>
      <c r="V102" s="24">
        <v>0.538194444444444</v>
      </c>
      <c r="W102" s="24">
        <v>0.636111111111111</v>
      </c>
      <c r="X102" s="22" t="s">
        <v>250</v>
      </c>
      <c r="Y102" s="22" t="s">
        <v>109</v>
      </c>
      <c r="Z102" s="22" t="s">
        <v>115</v>
      </c>
      <c r="AA102" s="22" t="s">
        <v>123</v>
      </c>
      <c r="AB102" s="22" t="s">
        <v>116</v>
      </c>
      <c r="AC102" s="22" t="s">
        <v>109</v>
      </c>
      <c r="AD102" s="22" t="s">
        <v>109</v>
      </c>
      <c r="AE102" s="22" t="s">
        <v>109</v>
      </c>
      <c r="AF102" s="22" t="s">
        <v>109</v>
      </c>
      <c r="AG102" s="22" t="s">
        <v>109</v>
      </c>
      <c r="AH102" s="22" t="s">
        <v>275</v>
      </c>
      <c r="AI102" s="22" t="s">
        <v>109</v>
      </c>
      <c r="AJ102" s="22" t="s">
        <v>109</v>
      </c>
      <c r="AK102" s="22" t="s">
        <v>109</v>
      </c>
      <c r="AL102" s="22" t="s">
        <v>470</v>
      </c>
      <c r="AM102" s="22" t="s">
        <v>553</v>
      </c>
    </row>
    <row r="103" ht="14.25" customHeight="1">
      <c r="A103" s="10">
        <v>98.0</v>
      </c>
      <c r="B103" s="22" t="s">
        <v>659</v>
      </c>
      <c r="C103" s="22" t="s">
        <v>660</v>
      </c>
      <c r="D103" s="22" t="s">
        <v>661</v>
      </c>
      <c r="E103" s="22" t="s">
        <v>100</v>
      </c>
      <c r="F103" s="22" t="s">
        <v>463</v>
      </c>
      <c r="G103" s="22" t="s">
        <v>464</v>
      </c>
      <c r="H103" s="22" t="s">
        <v>103</v>
      </c>
      <c r="I103" s="22" t="s">
        <v>465</v>
      </c>
      <c r="J103" s="22" t="s">
        <v>498</v>
      </c>
      <c r="K103" s="22" t="s">
        <v>300</v>
      </c>
      <c r="L103" s="23" t="s">
        <v>662</v>
      </c>
      <c r="M103" s="22" t="s">
        <v>663</v>
      </c>
      <c r="N103" s="22" t="s">
        <v>109</v>
      </c>
      <c r="O103" s="22" t="s">
        <v>110</v>
      </c>
      <c r="P103" s="22">
        <v>3.0</v>
      </c>
      <c r="Q103" s="22" t="s">
        <v>228</v>
      </c>
      <c r="R103" s="22">
        <v>20.0</v>
      </c>
      <c r="S103" s="22" t="s">
        <v>249</v>
      </c>
      <c r="T103" s="22" t="s">
        <v>208</v>
      </c>
      <c r="U103" s="22">
        <v>100.0</v>
      </c>
      <c r="V103" s="24">
        <v>0.600694444444444</v>
      </c>
      <c r="W103" s="24">
        <v>0.663194444444444</v>
      </c>
      <c r="X103" s="22" t="s">
        <v>250</v>
      </c>
      <c r="Y103" s="22" t="s">
        <v>109</v>
      </c>
      <c r="Z103" s="22" t="s">
        <v>115</v>
      </c>
      <c r="AA103" s="22" t="s">
        <v>123</v>
      </c>
      <c r="AB103" s="22" t="s">
        <v>116</v>
      </c>
      <c r="AC103" s="22" t="s">
        <v>109</v>
      </c>
      <c r="AD103" s="22" t="s">
        <v>109</v>
      </c>
      <c r="AE103" s="22" t="s">
        <v>109</v>
      </c>
      <c r="AF103" s="22" t="s">
        <v>109</v>
      </c>
      <c r="AG103" s="22" t="s">
        <v>109</v>
      </c>
      <c r="AH103" s="22" t="s">
        <v>275</v>
      </c>
      <c r="AI103" s="22" t="s">
        <v>109</v>
      </c>
      <c r="AJ103" s="22" t="s">
        <v>109</v>
      </c>
      <c r="AK103" s="22" t="s">
        <v>109</v>
      </c>
      <c r="AL103" s="22" t="s">
        <v>470</v>
      </c>
      <c r="AM103" s="22" t="s">
        <v>575</v>
      </c>
    </row>
    <row r="104" ht="14.25" customHeight="1">
      <c r="A104" s="10">
        <v>99.0</v>
      </c>
      <c r="B104" s="22" t="s">
        <v>664</v>
      </c>
      <c r="C104" s="22" t="s">
        <v>665</v>
      </c>
      <c r="D104" s="22" t="s">
        <v>666</v>
      </c>
      <c r="E104" s="22" t="s">
        <v>100</v>
      </c>
      <c r="F104" s="22" t="s">
        <v>463</v>
      </c>
      <c r="G104" s="22" t="s">
        <v>464</v>
      </c>
      <c r="H104" s="22" t="s">
        <v>103</v>
      </c>
      <c r="I104" s="22" t="s">
        <v>465</v>
      </c>
      <c r="J104" s="22" t="s">
        <v>504</v>
      </c>
      <c r="K104" s="22" t="s">
        <v>300</v>
      </c>
      <c r="L104" s="23" t="s">
        <v>667</v>
      </c>
      <c r="M104" s="22" t="s">
        <v>668</v>
      </c>
      <c r="N104" s="22" t="s">
        <v>109</v>
      </c>
      <c r="O104" s="22" t="s">
        <v>110</v>
      </c>
      <c r="P104" s="22">
        <v>3.0</v>
      </c>
      <c r="Q104" s="22" t="s">
        <v>228</v>
      </c>
      <c r="R104" s="22">
        <v>20.0</v>
      </c>
      <c r="S104" s="22" t="s">
        <v>249</v>
      </c>
      <c r="T104" s="22" t="s">
        <v>208</v>
      </c>
      <c r="U104" s="22">
        <v>100.0</v>
      </c>
      <c r="V104" s="24">
        <v>0.649305555555556</v>
      </c>
      <c r="W104" s="24">
        <v>0.732638888888889</v>
      </c>
      <c r="X104" s="22" t="s">
        <v>250</v>
      </c>
      <c r="Y104" s="22" t="s">
        <v>109</v>
      </c>
      <c r="Z104" s="22" t="s">
        <v>115</v>
      </c>
      <c r="AA104" s="22" t="s">
        <v>123</v>
      </c>
      <c r="AB104" s="22" t="s">
        <v>116</v>
      </c>
      <c r="AC104" s="22" t="s">
        <v>109</v>
      </c>
      <c r="AD104" s="22" t="s">
        <v>109</v>
      </c>
      <c r="AE104" s="22" t="s">
        <v>109</v>
      </c>
      <c r="AF104" s="22" t="s">
        <v>109</v>
      </c>
      <c r="AG104" s="22" t="s">
        <v>109</v>
      </c>
      <c r="AH104" s="22" t="s">
        <v>275</v>
      </c>
      <c r="AI104" s="22" t="s">
        <v>109</v>
      </c>
      <c r="AJ104" s="22" t="s">
        <v>109</v>
      </c>
      <c r="AK104" s="22" t="s">
        <v>109</v>
      </c>
      <c r="AL104" s="22" t="s">
        <v>470</v>
      </c>
      <c r="AM104" s="22" t="s">
        <v>575</v>
      </c>
    </row>
    <row r="105" ht="14.25" customHeight="1">
      <c r="A105" s="10">
        <v>100.0</v>
      </c>
      <c r="B105" s="22" t="s">
        <v>669</v>
      </c>
      <c r="C105" s="22" t="s">
        <v>670</v>
      </c>
      <c r="D105" s="22" t="s">
        <v>671</v>
      </c>
      <c r="E105" s="22" t="s">
        <v>100</v>
      </c>
      <c r="F105" s="22" t="s">
        <v>463</v>
      </c>
      <c r="G105" s="22" t="s">
        <v>464</v>
      </c>
      <c r="H105" s="22" t="s">
        <v>103</v>
      </c>
      <c r="I105" s="22" t="s">
        <v>465</v>
      </c>
      <c r="J105" s="22" t="s">
        <v>510</v>
      </c>
      <c r="K105" s="22" t="s">
        <v>300</v>
      </c>
      <c r="L105" s="23" t="s">
        <v>672</v>
      </c>
      <c r="M105" s="22" t="s">
        <v>673</v>
      </c>
      <c r="N105" s="22" t="s">
        <v>109</v>
      </c>
      <c r="O105" s="22" t="s">
        <v>110</v>
      </c>
      <c r="P105" s="22">
        <v>3.0</v>
      </c>
      <c r="Q105" s="22" t="s">
        <v>228</v>
      </c>
      <c r="R105" s="22">
        <v>20.0</v>
      </c>
      <c r="S105" s="22" t="s">
        <v>249</v>
      </c>
      <c r="T105" s="22" t="s">
        <v>208</v>
      </c>
      <c r="U105" s="22">
        <v>100.0</v>
      </c>
      <c r="V105" s="24">
        <v>0.680555555555555</v>
      </c>
      <c r="W105" s="24">
        <v>0.75</v>
      </c>
      <c r="X105" s="22" t="s">
        <v>250</v>
      </c>
      <c r="Y105" s="22" t="s">
        <v>109</v>
      </c>
      <c r="Z105" s="22" t="s">
        <v>115</v>
      </c>
      <c r="AA105" s="22" t="s">
        <v>123</v>
      </c>
      <c r="AB105" s="22" t="s">
        <v>116</v>
      </c>
      <c r="AC105" s="22" t="s">
        <v>109</v>
      </c>
      <c r="AD105" s="22" t="s">
        <v>109</v>
      </c>
      <c r="AE105" s="22" t="s">
        <v>109</v>
      </c>
      <c r="AF105" s="22" t="s">
        <v>109</v>
      </c>
      <c r="AG105" s="22" t="s">
        <v>109</v>
      </c>
      <c r="AH105" s="22" t="s">
        <v>275</v>
      </c>
      <c r="AI105" s="22" t="s">
        <v>109</v>
      </c>
      <c r="AJ105" s="22" t="s">
        <v>109</v>
      </c>
      <c r="AK105" s="22" t="s">
        <v>109</v>
      </c>
      <c r="AL105" s="22" t="s">
        <v>470</v>
      </c>
      <c r="AM105" s="22" t="s">
        <v>575</v>
      </c>
    </row>
    <row r="106" ht="14.25" customHeight="1">
      <c r="A106" s="10">
        <v>101.0</v>
      </c>
      <c r="B106" s="22" t="s">
        <v>674</v>
      </c>
      <c r="C106" s="22" t="s">
        <v>675</v>
      </c>
      <c r="D106" s="22" t="s">
        <v>676</v>
      </c>
      <c r="E106" s="22" t="s">
        <v>100</v>
      </c>
      <c r="F106" s="22" t="s">
        <v>463</v>
      </c>
      <c r="G106" s="22" t="s">
        <v>464</v>
      </c>
      <c r="H106" s="22" t="s">
        <v>103</v>
      </c>
      <c r="I106" s="22" t="s">
        <v>465</v>
      </c>
      <c r="J106" s="22" t="s">
        <v>516</v>
      </c>
      <c r="K106" s="22" t="s">
        <v>300</v>
      </c>
      <c r="L106" s="23" t="s">
        <v>677</v>
      </c>
      <c r="M106" s="22" t="s">
        <v>678</v>
      </c>
      <c r="N106" s="22" t="s">
        <v>109</v>
      </c>
      <c r="O106" s="22" t="s">
        <v>110</v>
      </c>
      <c r="P106" s="22">
        <v>3.0</v>
      </c>
      <c r="Q106" s="22" t="s">
        <v>228</v>
      </c>
      <c r="R106" s="22">
        <v>20.0</v>
      </c>
      <c r="S106" s="22" t="s">
        <v>249</v>
      </c>
      <c r="T106" s="22" t="s">
        <v>208</v>
      </c>
      <c r="U106" s="22">
        <v>100.0</v>
      </c>
      <c r="V106" s="24">
        <v>0.742361111111111</v>
      </c>
      <c r="W106" s="24">
        <v>0.821527777777778</v>
      </c>
      <c r="X106" s="22" t="s">
        <v>250</v>
      </c>
      <c r="Y106" s="22" t="s">
        <v>109</v>
      </c>
      <c r="Z106" s="22" t="s">
        <v>115</v>
      </c>
      <c r="AA106" s="22" t="s">
        <v>123</v>
      </c>
      <c r="AB106" s="22" t="s">
        <v>116</v>
      </c>
      <c r="AC106" s="22" t="s">
        <v>109</v>
      </c>
      <c r="AD106" s="22" t="s">
        <v>109</v>
      </c>
      <c r="AE106" s="22" t="s">
        <v>109</v>
      </c>
      <c r="AF106" s="22" t="s">
        <v>109</v>
      </c>
      <c r="AG106" s="22" t="s">
        <v>109</v>
      </c>
      <c r="AH106" s="22" t="s">
        <v>275</v>
      </c>
      <c r="AI106" s="22" t="s">
        <v>109</v>
      </c>
      <c r="AJ106" s="22" t="s">
        <v>109</v>
      </c>
      <c r="AK106" s="22" t="s">
        <v>109</v>
      </c>
      <c r="AL106" s="22" t="s">
        <v>470</v>
      </c>
      <c r="AM106" s="22" t="s">
        <v>575</v>
      </c>
    </row>
    <row r="107" ht="14.25" customHeight="1">
      <c r="A107" s="10">
        <v>102.0</v>
      </c>
      <c r="B107" s="22" t="s">
        <v>679</v>
      </c>
      <c r="C107" s="22" t="s">
        <v>680</v>
      </c>
      <c r="D107" s="22" t="s">
        <v>681</v>
      </c>
      <c r="E107" s="22" t="s">
        <v>100</v>
      </c>
      <c r="F107" s="22" t="s">
        <v>463</v>
      </c>
      <c r="G107" s="22" t="s">
        <v>464</v>
      </c>
      <c r="H107" s="22" t="s">
        <v>103</v>
      </c>
      <c r="I107" s="22" t="s">
        <v>465</v>
      </c>
      <c r="J107" s="22" t="s">
        <v>522</v>
      </c>
      <c r="K107" s="22" t="s">
        <v>300</v>
      </c>
      <c r="L107" s="23" t="s">
        <v>682</v>
      </c>
      <c r="M107" s="22" t="s">
        <v>683</v>
      </c>
      <c r="N107" s="22" t="s">
        <v>109</v>
      </c>
      <c r="O107" s="22" t="s">
        <v>110</v>
      </c>
      <c r="P107" s="22">
        <v>3.0</v>
      </c>
      <c r="Q107" s="22" t="s">
        <v>228</v>
      </c>
      <c r="R107" s="22">
        <v>20.0</v>
      </c>
      <c r="S107" s="22" t="s">
        <v>249</v>
      </c>
      <c r="T107" s="22" t="s">
        <v>208</v>
      </c>
      <c r="U107" s="22">
        <v>100.0</v>
      </c>
      <c r="V107" s="24">
        <v>0.767361111111111</v>
      </c>
      <c r="W107" s="24">
        <v>0.826388888888889</v>
      </c>
      <c r="X107" s="22" t="s">
        <v>250</v>
      </c>
      <c r="Y107" s="22" t="s">
        <v>109</v>
      </c>
      <c r="Z107" s="22" t="s">
        <v>115</v>
      </c>
      <c r="AA107" s="22" t="s">
        <v>123</v>
      </c>
      <c r="AB107" s="22" t="s">
        <v>116</v>
      </c>
      <c r="AC107" s="22" t="s">
        <v>109</v>
      </c>
      <c r="AD107" s="22" t="s">
        <v>109</v>
      </c>
      <c r="AE107" s="22" t="s">
        <v>109</v>
      </c>
      <c r="AF107" s="22" t="s">
        <v>109</v>
      </c>
      <c r="AG107" s="22" t="s">
        <v>109</v>
      </c>
      <c r="AH107" s="22" t="s">
        <v>275</v>
      </c>
      <c r="AI107" s="22" t="s">
        <v>109</v>
      </c>
      <c r="AJ107" s="22" t="s">
        <v>109</v>
      </c>
      <c r="AK107" s="22" t="s">
        <v>109</v>
      </c>
      <c r="AL107" s="22" t="s">
        <v>470</v>
      </c>
      <c r="AM107" s="22" t="s">
        <v>476</v>
      </c>
    </row>
    <row r="108" ht="14.25" customHeight="1">
      <c r="A108" s="10">
        <v>103.0</v>
      </c>
      <c r="B108" s="22" t="s">
        <v>684</v>
      </c>
      <c r="C108" s="22" t="s">
        <v>685</v>
      </c>
      <c r="D108" s="22" t="s">
        <v>686</v>
      </c>
      <c r="E108" s="22" t="s">
        <v>100</v>
      </c>
      <c r="F108" s="22" t="s">
        <v>463</v>
      </c>
      <c r="G108" s="22" t="s">
        <v>464</v>
      </c>
      <c r="H108" s="22" t="s">
        <v>103</v>
      </c>
      <c r="I108" s="22" t="s">
        <v>465</v>
      </c>
      <c r="J108" s="22" t="s">
        <v>528</v>
      </c>
      <c r="K108" s="22" t="s">
        <v>300</v>
      </c>
      <c r="L108" s="23" t="s">
        <v>687</v>
      </c>
      <c r="M108" s="22" t="s">
        <v>688</v>
      </c>
      <c r="N108" s="22" t="s">
        <v>109</v>
      </c>
      <c r="O108" s="22" t="s">
        <v>110</v>
      </c>
      <c r="P108" s="22">
        <v>3.0</v>
      </c>
      <c r="Q108" s="22" t="s">
        <v>228</v>
      </c>
      <c r="R108" s="22">
        <v>20.0</v>
      </c>
      <c r="S108" s="22" t="s">
        <v>249</v>
      </c>
      <c r="T108" s="22" t="s">
        <v>208</v>
      </c>
      <c r="U108" s="22">
        <v>100.0</v>
      </c>
      <c r="V108" s="24">
        <v>0.832638888888889</v>
      </c>
      <c r="W108" s="24">
        <v>0.923611111111111</v>
      </c>
      <c r="X108" s="22" t="s">
        <v>250</v>
      </c>
      <c r="Y108" s="22" t="s">
        <v>109</v>
      </c>
      <c r="Z108" s="22" t="s">
        <v>115</v>
      </c>
      <c r="AA108" s="22" t="s">
        <v>123</v>
      </c>
      <c r="AB108" s="22" t="s">
        <v>116</v>
      </c>
      <c r="AC108" s="22" t="s">
        <v>109</v>
      </c>
      <c r="AD108" s="22" t="s">
        <v>109</v>
      </c>
      <c r="AE108" s="22" t="s">
        <v>109</v>
      </c>
      <c r="AF108" s="22" t="s">
        <v>109</v>
      </c>
      <c r="AG108" s="22" t="s">
        <v>109</v>
      </c>
      <c r="AH108" s="22" t="s">
        <v>275</v>
      </c>
      <c r="AI108" s="22" t="s">
        <v>109</v>
      </c>
      <c r="AJ108" s="22" t="s">
        <v>109</v>
      </c>
      <c r="AK108" s="22" t="s">
        <v>109</v>
      </c>
      <c r="AL108" s="22" t="s">
        <v>470</v>
      </c>
      <c r="AM108" s="22" t="s">
        <v>476</v>
      </c>
    </row>
    <row r="109" ht="14.25" customHeight="1">
      <c r="A109" s="10">
        <v>104.0</v>
      </c>
      <c r="B109" s="22" t="s">
        <v>689</v>
      </c>
      <c r="C109" s="22" t="s">
        <v>690</v>
      </c>
      <c r="D109" s="22" t="s">
        <v>691</v>
      </c>
      <c r="E109" s="22" t="s">
        <v>100</v>
      </c>
      <c r="F109" s="22" t="s">
        <v>463</v>
      </c>
      <c r="G109" s="22" t="s">
        <v>464</v>
      </c>
      <c r="H109" s="22" t="s">
        <v>103</v>
      </c>
      <c r="I109" s="22" t="s">
        <v>465</v>
      </c>
      <c r="J109" s="22" t="s">
        <v>534</v>
      </c>
      <c r="K109" s="22" t="s">
        <v>300</v>
      </c>
      <c r="L109" s="23" t="s">
        <v>692</v>
      </c>
      <c r="M109" s="22" t="s">
        <v>693</v>
      </c>
      <c r="N109" s="22" t="s">
        <v>109</v>
      </c>
      <c r="O109" s="22" t="s">
        <v>110</v>
      </c>
      <c r="P109" s="22">
        <v>3.0</v>
      </c>
      <c r="Q109" s="22" t="s">
        <v>228</v>
      </c>
      <c r="R109" s="22">
        <v>20.0</v>
      </c>
      <c r="S109" s="22" t="s">
        <v>249</v>
      </c>
      <c r="T109" s="22" t="s">
        <v>208</v>
      </c>
      <c r="U109" s="22">
        <v>100.0</v>
      </c>
      <c r="V109" s="24">
        <v>0.841666666666667</v>
      </c>
      <c r="W109" s="24">
        <v>0.90625</v>
      </c>
      <c r="X109" s="22" t="s">
        <v>250</v>
      </c>
      <c r="Y109" s="22" t="s">
        <v>109</v>
      </c>
      <c r="Z109" s="22" t="s">
        <v>115</v>
      </c>
      <c r="AA109" s="22" t="s">
        <v>123</v>
      </c>
      <c r="AB109" s="22" t="s">
        <v>116</v>
      </c>
      <c r="AC109" s="22" t="s">
        <v>109</v>
      </c>
      <c r="AD109" s="22" t="s">
        <v>109</v>
      </c>
      <c r="AE109" s="22" t="s">
        <v>109</v>
      </c>
      <c r="AF109" s="22" t="s">
        <v>109</v>
      </c>
      <c r="AG109" s="22" t="s">
        <v>109</v>
      </c>
      <c r="AH109" s="22" t="s">
        <v>275</v>
      </c>
      <c r="AI109" s="22" t="s">
        <v>109</v>
      </c>
      <c r="AJ109" s="22" t="s">
        <v>109</v>
      </c>
      <c r="AK109" s="22" t="s">
        <v>109</v>
      </c>
      <c r="AL109" s="22" t="s">
        <v>470</v>
      </c>
      <c r="AM109" s="22" t="s">
        <v>625</v>
      </c>
    </row>
    <row r="110" ht="14.25" customHeight="1">
      <c r="A110" s="10">
        <v>105.0</v>
      </c>
      <c r="B110" s="22" t="s">
        <v>694</v>
      </c>
      <c r="C110" s="22" t="s">
        <v>695</v>
      </c>
      <c r="D110" s="22" t="s">
        <v>696</v>
      </c>
      <c r="E110" s="22" t="s">
        <v>100</v>
      </c>
      <c r="F110" s="22" t="s">
        <v>463</v>
      </c>
      <c r="G110" s="22" t="s">
        <v>464</v>
      </c>
      <c r="H110" s="22" t="s">
        <v>103</v>
      </c>
      <c r="I110" s="22" t="s">
        <v>465</v>
      </c>
      <c r="J110" s="22" t="s">
        <v>540</v>
      </c>
      <c r="K110" s="22" t="s">
        <v>300</v>
      </c>
      <c r="L110" s="23" t="s">
        <v>697</v>
      </c>
      <c r="M110" s="22" t="s">
        <v>698</v>
      </c>
      <c r="N110" s="22" t="s">
        <v>109</v>
      </c>
      <c r="O110" s="22" t="s">
        <v>110</v>
      </c>
      <c r="P110" s="22">
        <v>3.0</v>
      </c>
      <c r="Q110" s="22" t="s">
        <v>228</v>
      </c>
      <c r="R110" s="22">
        <v>20.0</v>
      </c>
      <c r="S110" s="22" t="s">
        <v>249</v>
      </c>
      <c r="T110" s="22" t="s">
        <v>208</v>
      </c>
      <c r="U110" s="22">
        <v>100.0</v>
      </c>
      <c r="V110" s="24">
        <v>0.927083333333333</v>
      </c>
      <c r="W110" s="24">
        <v>0.975694444444444</v>
      </c>
      <c r="X110" s="22" t="s">
        <v>250</v>
      </c>
      <c r="Y110" s="22" t="s">
        <v>109</v>
      </c>
      <c r="Z110" s="22" t="s">
        <v>115</v>
      </c>
      <c r="AA110" s="22" t="s">
        <v>123</v>
      </c>
      <c r="AB110" s="22" t="s">
        <v>116</v>
      </c>
      <c r="AC110" s="22" t="s">
        <v>109</v>
      </c>
      <c r="AD110" s="22" t="s">
        <v>109</v>
      </c>
      <c r="AE110" s="22" t="s">
        <v>109</v>
      </c>
      <c r="AF110" s="22" t="s">
        <v>109</v>
      </c>
      <c r="AG110" s="22" t="s">
        <v>109</v>
      </c>
      <c r="AH110" s="22" t="s">
        <v>275</v>
      </c>
      <c r="AI110" s="22" t="s">
        <v>109</v>
      </c>
      <c r="AJ110" s="22" t="s">
        <v>109</v>
      </c>
      <c r="AK110" s="22" t="s">
        <v>109</v>
      </c>
      <c r="AL110" s="22" t="s">
        <v>470</v>
      </c>
      <c r="AM110" s="22" t="s">
        <v>625</v>
      </c>
    </row>
    <row r="111" ht="14.25" customHeight="1">
      <c r="A111" s="10">
        <v>106.0</v>
      </c>
      <c r="B111" s="42" t="s">
        <v>699</v>
      </c>
      <c r="C111" s="42" t="s">
        <v>700</v>
      </c>
      <c r="D111" s="42" t="s">
        <v>701</v>
      </c>
      <c r="E111" s="42" t="s">
        <v>100</v>
      </c>
      <c r="F111" s="42" t="s">
        <v>702</v>
      </c>
      <c r="G111" s="42" t="s">
        <v>703</v>
      </c>
      <c r="H111" s="42" t="s">
        <v>103</v>
      </c>
      <c r="I111" s="42" t="s">
        <v>704</v>
      </c>
      <c r="J111" s="42" t="s">
        <v>705</v>
      </c>
      <c r="K111" s="42" t="s">
        <v>706</v>
      </c>
      <c r="L111" s="43" t="s">
        <v>707</v>
      </c>
      <c r="M111" s="42" t="s">
        <v>708</v>
      </c>
      <c r="N111" s="42" t="s">
        <v>709</v>
      </c>
      <c r="O111" s="42" t="s">
        <v>110</v>
      </c>
      <c r="P111" s="42">
        <v>3.0</v>
      </c>
      <c r="Q111" s="42" t="s">
        <v>228</v>
      </c>
      <c r="R111" s="42" t="s">
        <v>710</v>
      </c>
      <c r="S111" s="42" t="s">
        <v>109</v>
      </c>
      <c r="T111" s="42" t="s">
        <v>208</v>
      </c>
      <c r="U111" s="42" t="s">
        <v>711</v>
      </c>
      <c r="V111" s="44">
        <v>0.419444444444444</v>
      </c>
      <c r="W111" s="44">
        <v>0.486111111111111</v>
      </c>
      <c r="X111" s="42" t="s">
        <v>250</v>
      </c>
      <c r="Y111" s="42" t="s">
        <v>109</v>
      </c>
      <c r="Z111" s="42" t="s">
        <v>115</v>
      </c>
      <c r="AA111" s="42" t="s">
        <v>123</v>
      </c>
      <c r="AB111" s="42" t="s">
        <v>116</v>
      </c>
      <c r="AC111" s="42" t="s">
        <v>109</v>
      </c>
      <c r="AD111" s="42" t="s">
        <v>109</v>
      </c>
      <c r="AE111" s="42" t="s">
        <v>109</v>
      </c>
      <c r="AF111" s="42" t="s">
        <v>109</v>
      </c>
      <c r="AG111" s="42" t="s">
        <v>109</v>
      </c>
      <c r="AH111" s="42" t="s">
        <v>109</v>
      </c>
      <c r="AI111" s="42" t="s">
        <v>109</v>
      </c>
      <c r="AJ111" s="42" t="s">
        <v>109</v>
      </c>
      <c r="AK111" s="42" t="s">
        <v>109</v>
      </c>
      <c r="AL111" s="42" t="s">
        <v>712</v>
      </c>
      <c r="AM111" s="42" t="s">
        <v>713</v>
      </c>
    </row>
    <row r="112" ht="14.25" customHeight="1">
      <c r="A112" s="10">
        <v>107.0</v>
      </c>
      <c r="B112" s="42" t="s">
        <v>714</v>
      </c>
      <c r="C112" s="42" t="s">
        <v>715</v>
      </c>
      <c r="D112" s="42" t="s">
        <v>716</v>
      </c>
      <c r="E112" s="42" t="s">
        <v>100</v>
      </c>
      <c r="F112" s="42" t="s">
        <v>702</v>
      </c>
      <c r="G112" s="42" t="s">
        <v>703</v>
      </c>
      <c r="H112" s="42" t="s">
        <v>103</v>
      </c>
      <c r="I112" s="42" t="s">
        <v>704</v>
      </c>
      <c r="J112" s="42" t="s">
        <v>705</v>
      </c>
      <c r="K112" s="42" t="s">
        <v>706</v>
      </c>
      <c r="L112" s="43" t="s">
        <v>707</v>
      </c>
      <c r="M112" s="42" t="s">
        <v>717</v>
      </c>
      <c r="N112" s="42" t="s">
        <v>718</v>
      </c>
      <c r="O112" s="42" t="s">
        <v>110</v>
      </c>
      <c r="P112" s="42">
        <v>3.0</v>
      </c>
      <c r="Q112" s="42" t="s">
        <v>228</v>
      </c>
      <c r="R112" s="42" t="s">
        <v>710</v>
      </c>
      <c r="S112" s="42" t="s">
        <v>109</v>
      </c>
      <c r="T112" s="42" t="s">
        <v>208</v>
      </c>
      <c r="U112" s="42" t="s">
        <v>711</v>
      </c>
      <c r="V112" s="44">
        <v>0.419444444444444</v>
      </c>
      <c r="W112" s="44">
        <v>0.486111111111111</v>
      </c>
      <c r="X112" s="42" t="s">
        <v>250</v>
      </c>
      <c r="Y112" s="42" t="s">
        <v>109</v>
      </c>
      <c r="Z112" s="42" t="s">
        <v>115</v>
      </c>
      <c r="AA112" s="42" t="s">
        <v>123</v>
      </c>
      <c r="AB112" s="42" t="s">
        <v>116</v>
      </c>
      <c r="AC112" s="42" t="s">
        <v>109</v>
      </c>
      <c r="AD112" s="42" t="s">
        <v>109</v>
      </c>
      <c r="AE112" s="42" t="s">
        <v>109</v>
      </c>
      <c r="AF112" s="42" t="s">
        <v>109</v>
      </c>
      <c r="AG112" s="42" t="s">
        <v>109</v>
      </c>
      <c r="AH112" s="42" t="s">
        <v>109</v>
      </c>
      <c r="AI112" s="42" t="s">
        <v>109</v>
      </c>
      <c r="AJ112" s="42" t="s">
        <v>109</v>
      </c>
      <c r="AK112" s="42" t="s">
        <v>109</v>
      </c>
      <c r="AL112" s="42" t="s">
        <v>712</v>
      </c>
      <c r="AM112" s="42" t="s">
        <v>713</v>
      </c>
    </row>
    <row r="113" ht="14.25" customHeight="1">
      <c r="A113" s="10">
        <v>108.0</v>
      </c>
      <c r="B113" s="42" t="s">
        <v>719</v>
      </c>
      <c r="C113" s="42" t="s">
        <v>720</v>
      </c>
      <c r="D113" s="42" t="s">
        <v>721</v>
      </c>
      <c r="E113" s="42" t="s">
        <v>100</v>
      </c>
      <c r="F113" s="42" t="s">
        <v>702</v>
      </c>
      <c r="G113" s="42" t="s">
        <v>703</v>
      </c>
      <c r="H113" s="42" t="s">
        <v>103</v>
      </c>
      <c r="I113" s="42" t="s">
        <v>704</v>
      </c>
      <c r="J113" s="42" t="s">
        <v>705</v>
      </c>
      <c r="K113" s="42" t="s">
        <v>706</v>
      </c>
      <c r="L113" s="43" t="s">
        <v>707</v>
      </c>
      <c r="M113" s="42" t="s">
        <v>722</v>
      </c>
      <c r="N113" s="42" t="s">
        <v>723</v>
      </c>
      <c r="O113" s="42" t="s">
        <v>110</v>
      </c>
      <c r="P113" s="42">
        <v>3.0</v>
      </c>
      <c r="Q113" s="42" t="s">
        <v>228</v>
      </c>
      <c r="R113" s="42" t="s">
        <v>710</v>
      </c>
      <c r="S113" s="42" t="s">
        <v>109</v>
      </c>
      <c r="T113" s="42" t="s">
        <v>208</v>
      </c>
      <c r="U113" s="42" t="s">
        <v>711</v>
      </c>
      <c r="V113" s="44">
        <v>0.419444444444444</v>
      </c>
      <c r="W113" s="44">
        <v>0.486111111111111</v>
      </c>
      <c r="X113" s="42" t="s">
        <v>250</v>
      </c>
      <c r="Y113" s="42" t="s">
        <v>109</v>
      </c>
      <c r="Z113" s="42" t="s">
        <v>115</v>
      </c>
      <c r="AA113" s="42" t="s">
        <v>123</v>
      </c>
      <c r="AB113" s="42" t="s">
        <v>116</v>
      </c>
      <c r="AC113" s="42" t="s">
        <v>109</v>
      </c>
      <c r="AD113" s="42" t="s">
        <v>109</v>
      </c>
      <c r="AE113" s="42" t="s">
        <v>109</v>
      </c>
      <c r="AF113" s="42" t="s">
        <v>109</v>
      </c>
      <c r="AG113" s="42" t="s">
        <v>109</v>
      </c>
      <c r="AH113" s="42" t="s">
        <v>109</v>
      </c>
      <c r="AI113" s="42" t="s">
        <v>109</v>
      </c>
      <c r="AJ113" s="42" t="s">
        <v>109</v>
      </c>
      <c r="AK113" s="42" t="s">
        <v>109</v>
      </c>
      <c r="AL113" s="42" t="s">
        <v>712</v>
      </c>
      <c r="AM113" s="42" t="s">
        <v>713</v>
      </c>
    </row>
    <row r="114" ht="14.25" customHeight="1">
      <c r="A114" s="10">
        <v>109.0</v>
      </c>
      <c r="B114" s="42" t="s">
        <v>724</v>
      </c>
      <c r="C114" s="42" t="s">
        <v>725</v>
      </c>
      <c r="D114" s="42" t="s">
        <v>726</v>
      </c>
      <c r="E114" s="42" t="s">
        <v>100</v>
      </c>
      <c r="F114" s="42" t="s">
        <v>702</v>
      </c>
      <c r="G114" s="42" t="s">
        <v>703</v>
      </c>
      <c r="H114" s="42" t="s">
        <v>103</v>
      </c>
      <c r="I114" s="42" t="s">
        <v>704</v>
      </c>
      <c r="J114" s="42" t="s">
        <v>727</v>
      </c>
      <c r="K114" s="42" t="s">
        <v>706</v>
      </c>
      <c r="L114" s="43" t="s">
        <v>728</v>
      </c>
      <c r="M114" s="42" t="s">
        <v>729</v>
      </c>
      <c r="N114" s="42" t="s">
        <v>730</v>
      </c>
      <c r="O114" s="42" t="s">
        <v>110</v>
      </c>
      <c r="P114" s="42">
        <v>3.0</v>
      </c>
      <c r="Q114" s="42" t="s">
        <v>228</v>
      </c>
      <c r="R114" s="42" t="s">
        <v>710</v>
      </c>
      <c r="S114" s="42" t="s">
        <v>109</v>
      </c>
      <c r="T114" s="42" t="s">
        <v>208</v>
      </c>
      <c r="U114" s="42" t="s">
        <v>711</v>
      </c>
      <c r="V114" s="44">
        <v>0.690972222222222</v>
      </c>
      <c r="W114" s="44">
        <v>0.770833333333333</v>
      </c>
      <c r="X114" s="42" t="s">
        <v>250</v>
      </c>
      <c r="Y114" s="42" t="s">
        <v>109</v>
      </c>
      <c r="Z114" s="42" t="s">
        <v>115</v>
      </c>
      <c r="AA114" s="42" t="s">
        <v>123</v>
      </c>
      <c r="AB114" s="42" t="s">
        <v>116</v>
      </c>
      <c r="AC114" s="42" t="s">
        <v>109</v>
      </c>
      <c r="AD114" s="42" t="s">
        <v>109</v>
      </c>
      <c r="AE114" s="42" t="s">
        <v>109</v>
      </c>
      <c r="AF114" s="42" t="s">
        <v>109</v>
      </c>
      <c r="AG114" s="42" t="s">
        <v>109</v>
      </c>
      <c r="AH114" s="42" t="s">
        <v>109</v>
      </c>
      <c r="AI114" s="42" t="s">
        <v>109</v>
      </c>
      <c r="AJ114" s="42" t="s">
        <v>109</v>
      </c>
      <c r="AK114" s="42" t="s">
        <v>109</v>
      </c>
      <c r="AL114" s="42" t="s">
        <v>712</v>
      </c>
      <c r="AM114" s="42" t="s">
        <v>713</v>
      </c>
    </row>
    <row r="115" ht="14.25" customHeight="1">
      <c r="A115" s="10">
        <v>110.0</v>
      </c>
      <c r="B115" s="42" t="s">
        <v>731</v>
      </c>
      <c r="C115" s="42" t="s">
        <v>732</v>
      </c>
      <c r="D115" s="42" t="s">
        <v>733</v>
      </c>
      <c r="E115" s="42" t="s">
        <v>100</v>
      </c>
      <c r="F115" s="42" t="s">
        <v>702</v>
      </c>
      <c r="G115" s="42" t="s">
        <v>703</v>
      </c>
      <c r="H115" s="42" t="s">
        <v>103</v>
      </c>
      <c r="I115" s="42" t="s">
        <v>704</v>
      </c>
      <c r="J115" s="42" t="s">
        <v>727</v>
      </c>
      <c r="K115" s="42" t="s">
        <v>706</v>
      </c>
      <c r="L115" s="43" t="s">
        <v>728</v>
      </c>
      <c r="M115" s="42" t="s">
        <v>734</v>
      </c>
      <c r="N115" s="42" t="s">
        <v>735</v>
      </c>
      <c r="O115" s="42" t="s">
        <v>110</v>
      </c>
      <c r="P115" s="42">
        <v>3.0</v>
      </c>
      <c r="Q115" s="42" t="s">
        <v>228</v>
      </c>
      <c r="R115" s="42" t="s">
        <v>710</v>
      </c>
      <c r="S115" s="42" t="s">
        <v>109</v>
      </c>
      <c r="T115" s="42" t="s">
        <v>208</v>
      </c>
      <c r="U115" s="42" t="s">
        <v>711</v>
      </c>
      <c r="V115" s="44">
        <v>0.690972222222222</v>
      </c>
      <c r="W115" s="44">
        <v>0.770833333333333</v>
      </c>
      <c r="X115" s="42" t="s">
        <v>250</v>
      </c>
      <c r="Y115" s="42" t="s">
        <v>109</v>
      </c>
      <c r="Z115" s="42" t="s">
        <v>115</v>
      </c>
      <c r="AA115" s="42" t="s">
        <v>123</v>
      </c>
      <c r="AB115" s="42" t="s">
        <v>116</v>
      </c>
      <c r="AC115" s="42" t="s">
        <v>109</v>
      </c>
      <c r="AD115" s="42" t="s">
        <v>109</v>
      </c>
      <c r="AE115" s="42" t="s">
        <v>109</v>
      </c>
      <c r="AF115" s="42" t="s">
        <v>109</v>
      </c>
      <c r="AG115" s="42" t="s">
        <v>109</v>
      </c>
      <c r="AH115" s="42" t="s">
        <v>109</v>
      </c>
      <c r="AI115" s="42" t="s">
        <v>109</v>
      </c>
      <c r="AJ115" s="42" t="s">
        <v>109</v>
      </c>
      <c r="AK115" s="42" t="s">
        <v>109</v>
      </c>
      <c r="AL115" s="42" t="s">
        <v>712</v>
      </c>
      <c r="AM115" s="42" t="s">
        <v>713</v>
      </c>
    </row>
    <row r="116" ht="14.25" customHeight="1">
      <c r="A116" s="10">
        <v>111.0</v>
      </c>
      <c r="B116" s="42" t="s">
        <v>736</v>
      </c>
      <c r="C116" s="42" t="s">
        <v>737</v>
      </c>
      <c r="D116" s="42" t="s">
        <v>738</v>
      </c>
      <c r="E116" s="42" t="s">
        <v>100</v>
      </c>
      <c r="F116" s="42" t="s">
        <v>702</v>
      </c>
      <c r="G116" s="42" t="s">
        <v>703</v>
      </c>
      <c r="H116" s="42" t="s">
        <v>103</v>
      </c>
      <c r="I116" s="42" t="s">
        <v>704</v>
      </c>
      <c r="J116" s="42" t="s">
        <v>727</v>
      </c>
      <c r="K116" s="42" t="s">
        <v>706</v>
      </c>
      <c r="L116" s="43" t="s">
        <v>728</v>
      </c>
      <c r="M116" s="42" t="s">
        <v>739</v>
      </c>
      <c r="N116" s="42" t="s">
        <v>740</v>
      </c>
      <c r="O116" s="42" t="s">
        <v>110</v>
      </c>
      <c r="P116" s="42">
        <v>3.0</v>
      </c>
      <c r="Q116" s="42" t="s">
        <v>228</v>
      </c>
      <c r="R116" s="42" t="s">
        <v>710</v>
      </c>
      <c r="S116" s="42" t="s">
        <v>109</v>
      </c>
      <c r="T116" s="42" t="s">
        <v>208</v>
      </c>
      <c r="U116" s="42" t="s">
        <v>711</v>
      </c>
      <c r="V116" s="44">
        <v>0.690972222222222</v>
      </c>
      <c r="W116" s="44">
        <v>0.770833333333333</v>
      </c>
      <c r="X116" s="42" t="s">
        <v>250</v>
      </c>
      <c r="Y116" s="42" t="s">
        <v>109</v>
      </c>
      <c r="Z116" s="42" t="s">
        <v>115</v>
      </c>
      <c r="AA116" s="42" t="s">
        <v>123</v>
      </c>
      <c r="AB116" s="42" t="s">
        <v>116</v>
      </c>
      <c r="AC116" s="42" t="s">
        <v>109</v>
      </c>
      <c r="AD116" s="42" t="s">
        <v>109</v>
      </c>
      <c r="AE116" s="42" t="s">
        <v>109</v>
      </c>
      <c r="AF116" s="42" t="s">
        <v>109</v>
      </c>
      <c r="AG116" s="42" t="s">
        <v>109</v>
      </c>
      <c r="AH116" s="42" t="s">
        <v>109</v>
      </c>
      <c r="AI116" s="42" t="s">
        <v>109</v>
      </c>
      <c r="AJ116" s="42" t="s">
        <v>109</v>
      </c>
      <c r="AK116" s="42" t="s">
        <v>109</v>
      </c>
      <c r="AL116" s="42" t="s">
        <v>712</v>
      </c>
      <c r="AM116" s="42" t="s">
        <v>713</v>
      </c>
    </row>
    <row r="117" ht="14.25" customHeight="1">
      <c r="A117" s="10">
        <v>112.0</v>
      </c>
      <c r="B117" s="42" t="s">
        <v>741</v>
      </c>
      <c r="C117" s="42" t="s">
        <v>742</v>
      </c>
      <c r="D117" s="42" t="s">
        <v>743</v>
      </c>
      <c r="E117" s="42" t="s">
        <v>100</v>
      </c>
      <c r="F117" s="42" t="s">
        <v>702</v>
      </c>
      <c r="G117" s="42" t="s">
        <v>703</v>
      </c>
      <c r="H117" s="42" t="s">
        <v>103</v>
      </c>
      <c r="I117" s="42" t="s">
        <v>704</v>
      </c>
      <c r="J117" s="42" t="s">
        <v>744</v>
      </c>
      <c r="K117" s="42" t="s">
        <v>706</v>
      </c>
      <c r="L117" s="43" t="s">
        <v>728</v>
      </c>
      <c r="M117" s="42" t="s">
        <v>745</v>
      </c>
      <c r="N117" s="42" t="s">
        <v>746</v>
      </c>
      <c r="O117" s="42" t="s">
        <v>110</v>
      </c>
      <c r="P117" s="42">
        <v>3.0</v>
      </c>
      <c r="Q117" s="42" t="s">
        <v>228</v>
      </c>
      <c r="R117" s="42" t="s">
        <v>710</v>
      </c>
      <c r="S117" s="42" t="s">
        <v>109</v>
      </c>
      <c r="T117" s="42" t="s">
        <v>208</v>
      </c>
      <c r="U117" s="42" t="s">
        <v>711</v>
      </c>
      <c r="V117" s="44">
        <v>0.690972222222222</v>
      </c>
      <c r="W117" s="44">
        <v>0.770833333333333</v>
      </c>
      <c r="X117" s="42" t="s">
        <v>250</v>
      </c>
      <c r="Y117" s="42" t="s">
        <v>109</v>
      </c>
      <c r="Z117" s="42" t="s">
        <v>115</v>
      </c>
      <c r="AA117" s="42" t="s">
        <v>123</v>
      </c>
      <c r="AB117" s="42" t="s">
        <v>116</v>
      </c>
      <c r="AC117" s="42" t="s">
        <v>109</v>
      </c>
      <c r="AD117" s="42" t="s">
        <v>109</v>
      </c>
      <c r="AE117" s="42" t="s">
        <v>109</v>
      </c>
      <c r="AF117" s="42" t="s">
        <v>109</v>
      </c>
      <c r="AG117" s="42" t="s">
        <v>109</v>
      </c>
      <c r="AH117" s="42" t="s">
        <v>109</v>
      </c>
      <c r="AI117" s="42" t="s">
        <v>109</v>
      </c>
      <c r="AJ117" s="42" t="s">
        <v>109</v>
      </c>
      <c r="AK117" s="42" t="s">
        <v>109</v>
      </c>
      <c r="AL117" s="42" t="s">
        <v>712</v>
      </c>
      <c r="AM117" s="42" t="s">
        <v>713</v>
      </c>
    </row>
    <row r="118" ht="14.25" customHeight="1">
      <c r="A118" s="10">
        <v>113.0</v>
      </c>
      <c r="B118" s="42" t="s">
        <v>747</v>
      </c>
      <c r="C118" s="42" t="s">
        <v>748</v>
      </c>
      <c r="D118" s="42" t="s">
        <v>749</v>
      </c>
      <c r="E118" s="42" t="s">
        <v>100</v>
      </c>
      <c r="F118" s="42" t="s">
        <v>702</v>
      </c>
      <c r="G118" s="42" t="s">
        <v>703</v>
      </c>
      <c r="H118" s="42" t="s">
        <v>103</v>
      </c>
      <c r="I118" s="42" t="s">
        <v>704</v>
      </c>
      <c r="J118" s="42" t="s">
        <v>744</v>
      </c>
      <c r="K118" s="42" t="s">
        <v>706</v>
      </c>
      <c r="L118" s="43" t="s">
        <v>728</v>
      </c>
      <c r="M118" s="42" t="s">
        <v>750</v>
      </c>
      <c r="N118" s="42" t="s">
        <v>751</v>
      </c>
      <c r="O118" s="42" t="s">
        <v>110</v>
      </c>
      <c r="P118" s="42">
        <v>3.0</v>
      </c>
      <c r="Q118" s="42" t="s">
        <v>228</v>
      </c>
      <c r="R118" s="42" t="s">
        <v>710</v>
      </c>
      <c r="S118" s="42" t="s">
        <v>109</v>
      </c>
      <c r="T118" s="42" t="s">
        <v>208</v>
      </c>
      <c r="U118" s="42" t="s">
        <v>711</v>
      </c>
      <c r="V118" s="44">
        <v>0.690972222222222</v>
      </c>
      <c r="W118" s="44">
        <v>0.770833333333333</v>
      </c>
      <c r="X118" s="42" t="s">
        <v>250</v>
      </c>
      <c r="Y118" s="42" t="s">
        <v>109</v>
      </c>
      <c r="Z118" s="42" t="s">
        <v>115</v>
      </c>
      <c r="AA118" s="42" t="s">
        <v>123</v>
      </c>
      <c r="AB118" s="42" t="s">
        <v>116</v>
      </c>
      <c r="AC118" s="42" t="s">
        <v>109</v>
      </c>
      <c r="AD118" s="42" t="s">
        <v>109</v>
      </c>
      <c r="AE118" s="42" t="s">
        <v>109</v>
      </c>
      <c r="AF118" s="42" t="s">
        <v>109</v>
      </c>
      <c r="AG118" s="42" t="s">
        <v>109</v>
      </c>
      <c r="AH118" s="42" t="s">
        <v>109</v>
      </c>
      <c r="AI118" s="42" t="s">
        <v>109</v>
      </c>
      <c r="AJ118" s="42" t="s">
        <v>109</v>
      </c>
      <c r="AK118" s="42" t="s">
        <v>109</v>
      </c>
      <c r="AL118" s="42" t="s">
        <v>712</v>
      </c>
      <c r="AM118" s="42" t="s">
        <v>713</v>
      </c>
    </row>
    <row r="119" ht="14.25" customHeight="1">
      <c r="A119" s="10">
        <v>114.0</v>
      </c>
      <c r="B119" s="42" t="s">
        <v>752</v>
      </c>
      <c r="C119" s="42" t="s">
        <v>753</v>
      </c>
      <c r="D119" s="42" t="s">
        <v>754</v>
      </c>
      <c r="E119" s="42" t="s">
        <v>100</v>
      </c>
      <c r="F119" s="42" t="s">
        <v>702</v>
      </c>
      <c r="G119" s="42" t="s">
        <v>703</v>
      </c>
      <c r="H119" s="42" t="s">
        <v>103</v>
      </c>
      <c r="I119" s="42" t="s">
        <v>704</v>
      </c>
      <c r="J119" s="42" t="s">
        <v>744</v>
      </c>
      <c r="K119" s="42" t="s">
        <v>706</v>
      </c>
      <c r="L119" s="43" t="s">
        <v>728</v>
      </c>
      <c r="M119" s="42" t="s">
        <v>755</v>
      </c>
      <c r="N119" s="42" t="s">
        <v>756</v>
      </c>
      <c r="O119" s="42" t="s">
        <v>110</v>
      </c>
      <c r="P119" s="42">
        <v>3.0</v>
      </c>
      <c r="Q119" s="42" t="s">
        <v>228</v>
      </c>
      <c r="R119" s="42" t="s">
        <v>710</v>
      </c>
      <c r="S119" s="42" t="s">
        <v>109</v>
      </c>
      <c r="T119" s="42" t="s">
        <v>208</v>
      </c>
      <c r="U119" s="42" t="s">
        <v>711</v>
      </c>
      <c r="V119" s="44">
        <v>0.690972222222222</v>
      </c>
      <c r="W119" s="44">
        <v>0.770833333333333</v>
      </c>
      <c r="X119" s="42" t="s">
        <v>250</v>
      </c>
      <c r="Y119" s="42" t="s">
        <v>109</v>
      </c>
      <c r="Z119" s="42" t="s">
        <v>115</v>
      </c>
      <c r="AA119" s="42" t="s">
        <v>123</v>
      </c>
      <c r="AB119" s="42" t="s">
        <v>116</v>
      </c>
      <c r="AC119" s="42" t="s">
        <v>109</v>
      </c>
      <c r="AD119" s="42" t="s">
        <v>109</v>
      </c>
      <c r="AE119" s="42" t="s">
        <v>109</v>
      </c>
      <c r="AF119" s="42" t="s">
        <v>109</v>
      </c>
      <c r="AG119" s="42" t="s">
        <v>109</v>
      </c>
      <c r="AH119" s="42" t="s">
        <v>109</v>
      </c>
      <c r="AI119" s="42" t="s">
        <v>109</v>
      </c>
      <c r="AJ119" s="42" t="s">
        <v>109</v>
      </c>
      <c r="AK119" s="42" t="s">
        <v>109</v>
      </c>
      <c r="AL119" s="42" t="s">
        <v>712</v>
      </c>
      <c r="AM119" s="42" t="s">
        <v>713</v>
      </c>
    </row>
    <row r="120" ht="14.25" customHeight="1">
      <c r="A120" s="10">
        <v>115.0</v>
      </c>
      <c r="B120" s="18" t="s">
        <v>757</v>
      </c>
      <c r="C120" s="18" t="s">
        <v>758</v>
      </c>
      <c r="D120" s="18" t="s">
        <v>759</v>
      </c>
      <c r="E120" s="18" t="s">
        <v>100</v>
      </c>
      <c r="F120" s="18" t="s">
        <v>702</v>
      </c>
      <c r="G120" s="18" t="s">
        <v>703</v>
      </c>
      <c r="H120" s="18" t="s">
        <v>103</v>
      </c>
      <c r="I120" s="18" t="s">
        <v>704</v>
      </c>
      <c r="J120" s="18" t="s">
        <v>705</v>
      </c>
      <c r="K120" s="18" t="s">
        <v>294</v>
      </c>
      <c r="L120" s="19" t="s">
        <v>760</v>
      </c>
      <c r="M120" s="18" t="s">
        <v>761</v>
      </c>
      <c r="N120" s="18" t="s">
        <v>109</v>
      </c>
      <c r="O120" s="18" t="s">
        <v>110</v>
      </c>
      <c r="P120" s="18">
        <v>0.22</v>
      </c>
      <c r="Q120" s="18" t="s">
        <v>207</v>
      </c>
      <c r="R120" s="18">
        <v>3.0</v>
      </c>
      <c r="S120" s="18" t="s">
        <v>228</v>
      </c>
      <c r="T120" s="18" t="s">
        <v>208</v>
      </c>
      <c r="U120" s="18">
        <v>100.0</v>
      </c>
      <c r="V120" s="20">
        <v>0.419444444444444</v>
      </c>
      <c r="W120" s="20">
        <v>0.503472222222222</v>
      </c>
      <c r="X120" s="18" t="s">
        <v>209</v>
      </c>
      <c r="Y120" s="18" t="s">
        <v>109</v>
      </c>
      <c r="Z120" s="18" t="s">
        <v>115</v>
      </c>
      <c r="AA120" s="18" t="s">
        <v>123</v>
      </c>
      <c r="AB120" s="18" t="s">
        <v>116</v>
      </c>
      <c r="AC120" s="18" t="s">
        <v>109</v>
      </c>
      <c r="AD120" s="18" t="s">
        <v>109</v>
      </c>
      <c r="AE120" s="18" t="s">
        <v>109</v>
      </c>
      <c r="AF120" s="18" t="s">
        <v>109</v>
      </c>
      <c r="AG120" s="18" t="s">
        <v>109</v>
      </c>
      <c r="AH120" s="18" t="s">
        <v>109</v>
      </c>
      <c r="AI120" s="18" t="s">
        <v>109</v>
      </c>
      <c r="AJ120" s="18" t="s">
        <v>109</v>
      </c>
      <c r="AK120" s="18" t="s">
        <v>109</v>
      </c>
      <c r="AL120" s="18" t="s">
        <v>712</v>
      </c>
      <c r="AM120" s="18" t="s">
        <v>713</v>
      </c>
    </row>
    <row r="121" ht="14.25" customHeight="1">
      <c r="A121" s="10">
        <v>116.0</v>
      </c>
      <c r="B121" s="18" t="s">
        <v>762</v>
      </c>
      <c r="C121" s="18" t="s">
        <v>763</v>
      </c>
      <c r="D121" s="18" t="s">
        <v>764</v>
      </c>
      <c r="E121" s="18" t="s">
        <v>100</v>
      </c>
      <c r="F121" s="18" t="s">
        <v>702</v>
      </c>
      <c r="G121" s="18" t="s">
        <v>703</v>
      </c>
      <c r="H121" s="18" t="s">
        <v>103</v>
      </c>
      <c r="I121" s="18" t="s">
        <v>704</v>
      </c>
      <c r="J121" s="18" t="s">
        <v>727</v>
      </c>
      <c r="K121" s="18" t="s">
        <v>294</v>
      </c>
      <c r="L121" s="19" t="s">
        <v>765</v>
      </c>
      <c r="M121" s="18" t="s">
        <v>766</v>
      </c>
      <c r="N121" s="18" t="s">
        <v>109</v>
      </c>
      <c r="O121" s="18" t="s">
        <v>110</v>
      </c>
      <c r="P121" s="18">
        <v>0.22</v>
      </c>
      <c r="Q121" s="18" t="s">
        <v>207</v>
      </c>
      <c r="R121" s="18">
        <v>3.0</v>
      </c>
      <c r="S121" s="18" t="s">
        <v>228</v>
      </c>
      <c r="T121" s="18" t="s">
        <v>208</v>
      </c>
      <c r="U121" s="18">
        <v>50.0</v>
      </c>
      <c r="V121" s="20">
        <v>0.690972222222222</v>
      </c>
      <c r="W121" s="20">
        <v>0.770833333333333</v>
      </c>
      <c r="X121" s="18" t="s">
        <v>209</v>
      </c>
      <c r="Y121" s="18" t="s">
        <v>109</v>
      </c>
      <c r="Z121" s="18" t="s">
        <v>115</v>
      </c>
      <c r="AA121" s="18" t="s">
        <v>123</v>
      </c>
      <c r="AB121" s="18" t="s">
        <v>116</v>
      </c>
      <c r="AC121" s="18" t="s">
        <v>109</v>
      </c>
      <c r="AD121" s="18" t="s">
        <v>109</v>
      </c>
      <c r="AE121" s="18" t="s">
        <v>109</v>
      </c>
      <c r="AF121" s="18" t="s">
        <v>109</v>
      </c>
      <c r="AG121" s="18" t="s">
        <v>109</v>
      </c>
      <c r="AH121" s="18" t="s">
        <v>109</v>
      </c>
      <c r="AI121" s="18" t="s">
        <v>109</v>
      </c>
      <c r="AJ121" s="18" t="s">
        <v>109</v>
      </c>
      <c r="AK121" s="18" t="s">
        <v>109</v>
      </c>
      <c r="AL121" s="18" t="s">
        <v>712</v>
      </c>
      <c r="AM121" s="18" t="s">
        <v>713</v>
      </c>
    </row>
    <row r="122" ht="14.25" customHeight="1">
      <c r="A122" s="10">
        <v>117.0</v>
      </c>
      <c r="B122" s="18" t="s">
        <v>767</v>
      </c>
      <c r="C122" s="18" t="s">
        <v>768</v>
      </c>
      <c r="D122" s="18" t="s">
        <v>769</v>
      </c>
      <c r="E122" s="18" t="s">
        <v>100</v>
      </c>
      <c r="F122" s="18" t="s">
        <v>702</v>
      </c>
      <c r="G122" s="18" t="s">
        <v>703</v>
      </c>
      <c r="H122" s="18" t="s">
        <v>103</v>
      </c>
      <c r="I122" s="18" t="s">
        <v>704</v>
      </c>
      <c r="J122" s="18" t="s">
        <v>744</v>
      </c>
      <c r="K122" s="18" t="s">
        <v>294</v>
      </c>
      <c r="L122" s="19" t="s">
        <v>765</v>
      </c>
      <c r="M122" s="18" t="s">
        <v>770</v>
      </c>
      <c r="N122" s="18" t="s">
        <v>109</v>
      </c>
      <c r="O122" s="18" t="s">
        <v>110</v>
      </c>
      <c r="P122" s="18">
        <v>0.22</v>
      </c>
      <c r="Q122" s="18" t="s">
        <v>207</v>
      </c>
      <c r="R122" s="18">
        <v>3.0</v>
      </c>
      <c r="S122" s="18" t="s">
        <v>228</v>
      </c>
      <c r="T122" s="18" t="s">
        <v>208</v>
      </c>
      <c r="U122" s="18">
        <v>50.0</v>
      </c>
      <c r="V122" s="20">
        <v>0.690972222222222</v>
      </c>
      <c r="W122" s="20">
        <v>0.770833333333333</v>
      </c>
      <c r="X122" s="18" t="s">
        <v>209</v>
      </c>
      <c r="Y122" s="18" t="s">
        <v>109</v>
      </c>
      <c r="Z122" s="18" t="s">
        <v>115</v>
      </c>
      <c r="AA122" s="18" t="s">
        <v>123</v>
      </c>
      <c r="AB122" s="18" t="s">
        <v>116</v>
      </c>
      <c r="AC122" s="18" t="s">
        <v>109</v>
      </c>
      <c r="AD122" s="18" t="s">
        <v>109</v>
      </c>
      <c r="AE122" s="18" t="s">
        <v>109</v>
      </c>
      <c r="AF122" s="18" t="s">
        <v>109</v>
      </c>
      <c r="AG122" s="18" t="s">
        <v>109</v>
      </c>
      <c r="AH122" s="18" t="s">
        <v>109</v>
      </c>
      <c r="AI122" s="18" t="s">
        <v>109</v>
      </c>
      <c r="AJ122" s="18" t="s">
        <v>109</v>
      </c>
      <c r="AK122" s="18" t="s">
        <v>109</v>
      </c>
      <c r="AL122" s="18" t="s">
        <v>712</v>
      </c>
      <c r="AM122" s="18" t="s">
        <v>713</v>
      </c>
    </row>
    <row r="123" ht="14.25" customHeight="1">
      <c r="A123" s="10">
        <v>118.0</v>
      </c>
      <c r="B123" s="12" t="s">
        <v>771</v>
      </c>
      <c r="C123" s="12" t="s">
        <v>772</v>
      </c>
      <c r="D123" s="12" t="s">
        <v>773</v>
      </c>
      <c r="E123" s="12" t="s">
        <v>100</v>
      </c>
      <c r="F123" s="12" t="s">
        <v>702</v>
      </c>
      <c r="G123" s="12" t="s">
        <v>703</v>
      </c>
      <c r="H123" s="12" t="s">
        <v>103</v>
      </c>
      <c r="I123" s="12" t="s">
        <v>704</v>
      </c>
      <c r="J123" s="12" t="s">
        <v>774</v>
      </c>
      <c r="K123" s="12" t="s">
        <v>204</v>
      </c>
      <c r="L123" s="13" t="s">
        <v>775</v>
      </c>
      <c r="M123" s="12" t="s">
        <v>776</v>
      </c>
      <c r="N123" s="12" t="s">
        <v>109</v>
      </c>
      <c r="O123" s="12" t="s">
        <v>110</v>
      </c>
      <c r="P123" s="12">
        <v>0.22</v>
      </c>
      <c r="Q123" s="12" t="s">
        <v>207</v>
      </c>
      <c r="R123" s="12" t="s">
        <v>112</v>
      </c>
      <c r="S123" s="12" t="s">
        <v>109</v>
      </c>
      <c r="T123" s="12" t="s">
        <v>777</v>
      </c>
      <c r="U123" s="12">
        <v>10.0</v>
      </c>
      <c r="V123" s="14">
        <v>0.430555555555556</v>
      </c>
      <c r="W123" s="14">
        <v>0.434722222222222</v>
      </c>
      <c r="X123" s="12" t="s">
        <v>209</v>
      </c>
      <c r="Y123" s="12" t="s">
        <v>109</v>
      </c>
      <c r="Z123" s="12" t="s">
        <v>115</v>
      </c>
      <c r="AA123" s="12" t="s">
        <v>123</v>
      </c>
      <c r="AB123" s="12" t="s">
        <v>116</v>
      </c>
      <c r="AC123" s="12" t="s">
        <v>109</v>
      </c>
      <c r="AD123" s="12" t="s">
        <v>109</v>
      </c>
      <c r="AE123" s="12" t="s">
        <v>109</v>
      </c>
      <c r="AF123" s="12" t="s">
        <v>109</v>
      </c>
      <c r="AG123" s="12" t="s">
        <v>109</v>
      </c>
      <c r="AH123" s="12" t="s">
        <v>109</v>
      </c>
      <c r="AI123" s="12" t="s">
        <v>109</v>
      </c>
      <c r="AJ123" s="12" t="s">
        <v>109</v>
      </c>
      <c r="AK123" s="12" t="s">
        <v>109</v>
      </c>
      <c r="AL123" s="12" t="s">
        <v>712</v>
      </c>
      <c r="AM123" s="12" t="s">
        <v>778</v>
      </c>
    </row>
    <row r="124" ht="14.25" customHeight="1">
      <c r="A124" s="10">
        <v>119.0</v>
      </c>
      <c r="B124" s="12" t="s">
        <v>779</v>
      </c>
      <c r="C124" s="12" t="s">
        <v>780</v>
      </c>
      <c r="D124" s="12" t="s">
        <v>781</v>
      </c>
      <c r="E124" s="12" t="s">
        <v>100</v>
      </c>
      <c r="F124" s="12" t="s">
        <v>702</v>
      </c>
      <c r="G124" s="12" t="s">
        <v>703</v>
      </c>
      <c r="H124" s="12" t="s">
        <v>103</v>
      </c>
      <c r="I124" s="12" t="s">
        <v>704</v>
      </c>
      <c r="J124" s="12" t="s">
        <v>782</v>
      </c>
      <c r="K124" s="12" t="s">
        <v>204</v>
      </c>
      <c r="L124" s="13" t="s">
        <v>783</v>
      </c>
      <c r="M124" s="12" t="s">
        <v>784</v>
      </c>
      <c r="N124" s="12" t="s">
        <v>109</v>
      </c>
      <c r="O124" s="12" t="s">
        <v>110</v>
      </c>
      <c r="P124" s="12">
        <v>0.22</v>
      </c>
      <c r="Q124" s="12" t="s">
        <v>207</v>
      </c>
      <c r="R124" s="12" t="s">
        <v>112</v>
      </c>
      <c r="S124" s="12" t="s">
        <v>109</v>
      </c>
      <c r="T124" s="12" t="s">
        <v>777</v>
      </c>
      <c r="U124" s="12">
        <v>10.0</v>
      </c>
      <c r="V124" s="14">
        <v>0.45625</v>
      </c>
      <c r="W124" s="14">
        <v>0.460416666666667</v>
      </c>
      <c r="X124" s="12" t="s">
        <v>209</v>
      </c>
      <c r="Y124" s="12" t="s">
        <v>109</v>
      </c>
      <c r="Z124" s="12" t="s">
        <v>115</v>
      </c>
      <c r="AA124" s="12" t="s">
        <v>123</v>
      </c>
      <c r="AB124" s="12" t="s">
        <v>116</v>
      </c>
      <c r="AC124" s="12" t="s">
        <v>109</v>
      </c>
      <c r="AD124" s="12" t="s">
        <v>109</v>
      </c>
      <c r="AE124" s="12" t="s">
        <v>109</v>
      </c>
      <c r="AF124" s="12" t="s">
        <v>109</v>
      </c>
      <c r="AG124" s="12" t="s">
        <v>109</v>
      </c>
      <c r="AH124" s="12" t="s">
        <v>109</v>
      </c>
      <c r="AI124" s="12" t="s">
        <v>109</v>
      </c>
      <c r="AJ124" s="12" t="s">
        <v>109</v>
      </c>
      <c r="AK124" s="12" t="s">
        <v>109</v>
      </c>
      <c r="AL124" s="12" t="s">
        <v>712</v>
      </c>
      <c r="AM124" s="12" t="s">
        <v>778</v>
      </c>
    </row>
    <row r="125" ht="14.25" customHeight="1">
      <c r="A125" s="10">
        <v>120.0</v>
      </c>
      <c r="B125" s="12" t="s">
        <v>785</v>
      </c>
      <c r="C125" s="12" t="s">
        <v>786</v>
      </c>
      <c r="D125" s="12" t="s">
        <v>787</v>
      </c>
      <c r="E125" s="12" t="s">
        <v>100</v>
      </c>
      <c r="F125" s="12" t="s">
        <v>702</v>
      </c>
      <c r="G125" s="12" t="s">
        <v>703</v>
      </c>
      <c r="H125" s="12" t="s">
        <v>103</v>
      </c>
      <c r="I125" s="12" t="s">
        <v>704</v>
      </c>
      <c r="J125" s="12" t="s">
        <v>774</v>
      </c>
      <c r="K125" s="12" t="s">
        <v>204</v>
      </c>
      <c r="L125" s="13" t="s">
        <v>788</v>
      </c>
      <c r="M125" s="12" t="s">
        <v>789</v>
      </c>
      <c r="N125" s="12" t="s">
        <v>109</v>
      </c>
      <c r="O125" s="12" t="s">
        <v>110</v>
      </c>
      <c r="P125" s="12">
        <v>0.22</v>
      </c>
      <c r="Q125" s="12" t="s">
        <v>207</v>
      </c>
      <c r="R125" s="12" t="s">
        <v>112</v>
      </c>
      <c r="S125" s="12" t="s">
        <v>109</v>
      </c>
      <c r="T125" s="12" t="s">
        <v>777</v>
      </c>
      <c r="U125" s="12">
        <v>10.0</v>
      </c>
      <c r="V125" s="14">
        <v>0.434722222222222</v>
      </c>
      <c r="W125" s="14">
        <v>0.440277777777778</v>
      </c>
      <c r="X125" s="12" t="s">
        <v>209</v>
      </c>
      <c r="Y125" s="12" t="s">
        <v>109</v>
      </c>
      <c r="Z125" s="12" t="s">
        <v>115</v>
      </c>
      <c r="AA125" s="12" t="s">
        <v>123</v>
      </c>
      <c r="AB125" s="12" t="s">
        <v>116</v>
      </c>
      <c r="AC125" s="12" t="s">
        <v>109</v>
      </c>
      <c r="AD125" s="12" t="s">
        <v>109</v>
      </c>
      <c r="AE125" s="12" t="s">
        <v>109</v>
      </c>
      <c r="AF125" s="12" t="s">
        <v>109</v>
      </c>
      <c r="AG125" s="12" t="s">
        <v>109</v>
      </c>
      <c r="AH125" s="12" t="s">
        <v>109</v>
      </c>
      <c r="AI125" s="12" t="s">
        <v>109</v>
      </c>
      <c r="AJ125" s="12" t="s">
        <v>109</v>
      </c>
      <c r="AK125" s="12" t="s">
        <v>109</v>
      </c>
      <c r="AL125" s="12" t="s">
        <v>712</v>
      </c>
      <c r="AM125" s="12" t="s">
        <v>778</v>
      </c>
    </row>
    <row r="126" ht="14.25" customHeight="1">
      <c r="A126" s="10">
        <v>121.0</v>
      </c>
      <c r="B126" s="12" t="s">
        <v>790</v>
      </c>
      <c r="C126" s="12" t="s">
        <v>791</v>
      </c>
      <c r="D126" s="12" t="s">
        <v>792</v>
      </c>
      <c r="E126" s="12" t="s">
        <v>100</v>
      </c>
      <c r="F126" s="12" t="s">
        <v>702</v>
      </c>
      <c r="G126" s="12" t="s">
        <v>703</v>
      </c>
      <c r="H126" s="12" t="s">
        <v>103</v>
      </c>
      <c r="I126" s="12" t="s">
        <v>704</v>
      </c>
      <c r="J126" s="12" t="s">
        <v>793</v>
      </c>
      <c r="K126" s="12" t="s">
        <v>204</v>
      </c>
      <c r="L126" s="13" t="s">
        <v>794</v>
      </c>
      <c r="M126" s="12" t="s">
        <v>795</v>
      </c>
      <c r="N126" s="12" t="s">
        <v>109</v>
      </c>
      <c r="O126" s="12" t="s">
        <v>110</v>
      </c>
      <c r="P126" s="12">
        <v>0.22</v>
      </c>
      <c r="Q126" s="12" t="s">
        <v>207</v>
      </c>
      <c r="R126" s="12" t="s">
        <v>112</v>
      </c>
      <c r="S126" s="12" t="s">
        <v>109</v>
      </c>
      <c r="T126" s="12" t="s">
        <v>777</v>
      </c>
      <c r="U126" s="12">
        <v>10.0</v>
      </c>
      <c r="V126" s="14">
        <v>0.434027777777778</v>
      </c>
      <c r="W126" s="14">
        <v>0.438194444444444</v>
      </c>
      <c r="X126" s="12" t="s">
        <v>209</v>
      </c>
      <c r="Y126" s="12" t="s">
        <v>109</v>
      </c>
      <c r="Z126" s="12" t="s">
        <v>115</v>
      </c>
      <c r="AA126" s="12" t="s">
        <v>123</v>
      </c>
      <c r="AB126" s="12" t="s">
        <v>116</v>
      </c>
      <c r="AC126" s="12" t="s">
        <v>109</v>
      </c>
      <c r="AD126" s="12" t="s">
        <v>109</v>
      </c>
      <c r="AE126" s="12" t="s">
        <v>109</v>
      </c>
      <c r="AF126" s="12" t="s">
        <v>109</v>
      </c>
      <c r="AG126" s="12" t="s">
        <v>109</v>
      </c>
      <c r="AH126" s="12" t="s">
        <v>109</v>
      </c>
      <c r="AI126" s="12" t="s">
        <v>109</v>
      </c>
      <c r="AJ126" s="12" t="s">
        <v>109</v>
      </c>
      <c r="AK126" s="12" t="s">
        <v>109</v>
      </c>
      <c r="AL126" s="12" t="s">
        <v>712</v>
      </c>
      <c r="AM126" s="12" t="s">
        <v>778</v>
      </c>
    </row>
    <row r="127" ht="14.25" customHeight="1">
      <c r="A127" s="10">
        <v>122.0</v>
      </c>
      <c r="B127" s="12" t="s">
        <v>796</v>
      </c>
      <c r="C127" s="12" t="s">
        <v>797</v>
      </c>
      <c r="D127" s="12" t="s">
        <v>798</v>
      </c>
      <c r="E127" s="12" t="s">
        <v>100</v>
      </c>
      <c r="F127" s="12" t="s">
        <v>702</v>
      </c>
      <c r="G127" s="12" t="s">
        <v>703</v>
      </c>
      <c r="H127" s="12" t="s">
        <v>103</v>
      </c>
      <c r="I127" s="12" t="s">
        <v>704</v>
      </c>
      <c r="J127" s="12" t="s">
        <v>799</v>
      </c>
      <c r="K127" s="12" t="s">
        <v>204</v>
      </c>
      <c r="L127" s="13" t="s">
        <v>800</v>
      </c>
      <c r="M127" s="12" t="s">
        <v>801</v>
      </c>
      <c r="N127" s="12" t="s">
        <v>109</v>
      </c>
      <c r="O127" s="12" t="s">
        <v>110</v>
      </c>
      <c r="P127" s="12">
        <v>0.22</v>
      </c>
      <c r="Q127" s="12" t="s">
        <v>207</v>
      </c>
      <c r="R127" s="12" t="s">
        <v>112</v>
      </c>
      <c r="S127" s="12" t="s">
        <v>109</v>
      </c>
      <c r="T127" s="12" t="s">
        <v>777</v>
      </c>
      <c r="U127" s="12">
        <v>10.0</v>
      </c>
      <c r="V127" s="14">
        <v>0.434027777777778</v>
      </c>
      <c r="W127" s="14">
        <v>0.442361111111111</v>
      </c>
      <c r="X127" s="12" t="s">
        <v>209</v>
      </c>
      <c r="Y127" s="12" t="s">
        <v>109</v>
      </c>
      <c r="Z127" s="12" t="s">
        <v>115</v>
      </c>
      <c r="AA127" s="12" t="s">
        <v>123</v>
      </c>
      <c r="AB127" s="12" t="s">
        <v>116</v>
      </c>
      <c r="AC127" s="12" t="s">
        <v>109</v>
      </c>
      <c r="AD127" s="12" t="s">
        <v>109</v>
      </c>
      <c r="AE127" s="12" t="s">
        <v>109</v>
      </c>
      <c r="AF127" s="12" t="s">
        <v>109</v>
      </c>
      <c r="AG127" s="12" t="s">
        <v>109</v>
      </c>
      <c r="AH127" s="12" t="s">
        <v>109</v>
      </c>
      <c r="AI127" s="12" t="s">
        <v>109</v>
      </c>
      <c r="AJ127" s="12" t="s">
        <v>109</v>
      </c>
      <c r="AK127" s="12" t="s">
        <v>109</v>
      </c>
      <c r="AL127" s="12" t="s">
        <v>712</v>
      </c>
      <c r="AM127" s="12" t="s">
        <v>778</v>
      </c>
    </row>
    <row r="128" ht="14.25" customHeight="1">
      <c r="A128" s="10">
        <v>123.0</v>
      </c>
      <c r="B128" s="12" t="s">
        <v>802</v>
      </c>
      <c r="C128" s="12" t="s">
        <v>803</v>
      </c>
      <c r="D128" s="12" t="s">
        <v>804</v>
      </c>
      <c r="E128" s="12" t="s">
        <v>100</v>
      </c>
      <c r="F128" s="12" t="s">
        <v>702</v>
      </c>
      <c r="G128" s="12" t="s">
        <v>703</v>
      </c>
      <c r="H128" s="12" t="s">
        <v>103</v>
      </c>
      <c r="I128" s="12" t="s">
        <v>704</v>
      </c>
      <c r="J128" s="12" t="s">
        <v>793</v>
      </c>
      <c r="K128" s="12" t="s">
        <v>204</v>
      </c>
      <c r="L128" s="13" t="s">
        <v>805</v>
      </c>
      <c r="M128" s="12" t="s">
        <v>806</v>
      </c>
      <c r="N128" s="12" t="s">
        <v>109</v>
      </c>
      <c r="O128" s="12" t="s">
        <v>110</v>
      </c>
      <c r="P128" s="12">
        <v>0.22</v>
      </c>
      <c r="Q128" s="12" t="s">
        <v>207</v>
      </c>
      <c r="R128" s="12" t="s">
        <v>112</v>
      </c>
      <c r="S128" s="12" t="s">
        <v>109</v>
      </c>
      <c r="T128" s="12" t="s">
        <v>777</v>
      </c>
      <c r="U128" s="12">
        <v>10.0</v>
      </c>
      <c r="V128" s="14">
        <v>0.441666666666667</v>
      </c>
      <c r="W128" s="14">
        <v>0.444444444444444</v>
      </c>
      <c r="X128" s="12" t="s">
        <v>209</v>
      </c>
      <c r="Y128" s="12" t="s">
        <v>109</v>
      </c>
      <c r="Z128" s="12" t="s">
        <v>115</v>
      </c>
      <c r="AA128" s="12" t="s">
        <v>123</v>
      </c>
      <c r="AB128" s="12" t="s">
        <v>116</v>
      </c>
      <c r="AC128" s="12" t="s">
        <v>109</v>
      </c>
      <c r="AD128" s="12" t="s">
        <v>109</v>
      </c>
      <c r="AE128" s="12" t="s">
        <v>109</v>
      </c>
      <c r="AF128" s="12" t="s">
        <v>109</v>
      </c>
      <c r="AG128" s="12" t="s">
        <v>109</v>
      </c>
      <c r="AH128" s="12" t="s">
        <v>109</v>
      </c>
      <c r="AI128" s="12" t="s">
        <v>109</v>
      </c>
      <c r="AJ128" s="12" t="s">
        <v>109</v>
      </c>
      <c r="AK128" s="12" t="s">
        <v>109</v>
      </c>
      <c r="AL128" s="12" t="s">
        <v>712</v>
      </c>
      <c r="AM128" s="12" t="s">
        <v>778</v>
      </c>
    </row>
    <row r="129" ht="14.25" customHeight="1">
      <c r="A129" s="10">
        <v>124.0</v>
      </c>
      <c r="B129" s="12" t="s">
        <v>807</v>
      </c>
      <c r="C129" s="12" t="s">
        <v>808</v>
      </c>
      <c r="D129" s="12" t="s">
        <v>809</v>
      </c>
      <c r="E129" s="12" t="s">
        <v>100</v>
      </c>
      <c r="F129" s="12" t="s">
        <v>702</v>
      </c>
      <c r="G129" s="12" t="s">
        <v>703</v>
      </c>
      <c r="H129" s="12" t="s">
        <v>103</v>
      </c>
      <c r="I129" s="12" t="s">
        <v>704</v>
      </c>
      <c r="J129" s="12" t="s">
        <v>799</v>
      </c>
      <c r="K129" s="12" t="s">
        <v>204</v>
      </c>
      <c r="L129" s="13" t="s">
        <v>810</v>
      </c>
      <c r="M129" s="12" t="s">
        <v>811</v>
      </c>
      <c r="N129" s="12" t="s">
        <v>109</v>
      </c>
      <c r="O129" s="12" t="s">
        <v>110</v>
      </c>
      <c r="P129" s="12">
        <v>0.22</v>
      </c>
      <c r="Q129" s="12" t="s">
        <v>207</v>
      </c>
      <c r="R129" s="12" t="s">
        <v>112</v>
      </c>
      <c r="S129" s="12" t="s">
        <v>109</v>
      </c>
      <c r="T129" s="12" t="s">
        <v>777</v>
      </c>
      <c r="U129" s="12">
        <v>10.0</v>
      </c>
      <c r="V129" s="14">
        <v>0.447916666666667</v>
      </c>
      <c r="W129" s="14">
        <v>0.456944444444444</v>
      </c>
      <c r="X129" s="12" t="s">
        <v>209</v>
      </c>
      <c r="Y129" s="12" t="s">
        <v>109</v>
      </c>
      <c r="Z129" s="12" t="s">
        <v>115</v>
      </c>
      <c r="AA129" s="12" t="s">
        <v>123</v>
      </c>
      <c r="AB129" s="12" t="s">
        <v>116</v>
      </c>
      <c r="AC129" s="12" t="s">
        <v>109</v>
      </c>
      <c r="AD129" s="12" t="s">
        <v>109</v>
      </c>
      <c r="AE129" s="12" t="s">
        <v>109</v>
      </c>
      <c r="AF129" s="12" t="s">
        <v>109</v>
      </c>
      <c r="AG129" s="12" t="s">
        <v>109</v>
      </c>
      <c r="AH129" s="12" t="s">
        <v>109</v>
      </c>
      <c r="AI129" s="12" t="s">
        <v>109</v>
      </c>
      <c r="AJ129" s="12" t="s">
        <v>109</v>
      </c>
      <c r="AK129" s="12" t="s">
        <v>109</v>
      </c>
      <c r="AL129" s="12" t="s">
        <v>712</v>
      </c>
      <c r="AM129" s="12" t="s">
        <v>778</v>
      </c>
    </row>
    <row r="130" ht="14.25" customHeight="1">
      <c r="A130" s="10">
        <v>125.0</v>
      </c>
      <c r="B130" s="12" t="s">
        <v>812</v>
      </c>
      <c r="C130" s="12" t="s">
        <v>813</v>
      </c>
      <c r="D130" s="12" t="s">
        <v>814</v>
      </c>
      <c r="E130" s="12" t="s">
        <v>100</v>
      </c>
      <c r="F130" s="12" t="s">
        <v>702</v>
      </c>
      <c r="G130" s="12" t="s">
        <v>703</v>
      </c>
      <c r="H130" s="12" t="s">
        <v>103</v>
      </c>
      <c r="I130" s="12" t="s">
        <v>704</v>
      </c>
      <c r="J130" s="12" t="s">
        <v>815</v>
      </c>
      <c r="K130" s="12" t="s">
        <v>204</v>
      </c>
      <c r="L130" s="13" t="s">
        <v>816</v>
      </c>
      <c r="M130" s="12" t="s">
        <v>817</v>
      </c>
      <c r="N130" s="12" t="s">
        <v>109</v>
      </c>
      <c r="O130" s="12" t="s">
        <v>110</v>
      </c>
      <c r="P130" s="12">
        <v>0.22</v>
      </c>
      <c r="Q130" s="12" t="s">
        <v>207</v>
      </c>
      <c r="R130" s="12" t="s">
        <v>112</v>
      </c>
      <c r="S130" s="12" t="s">
        <v>109</v>
      </c>
      <c r="T130" s="12" t="s">
        <v>777</v>
      </c>
      <c r="U130" s="12">
        <v>10.0</v>
      </c>
      <c r="V130" s="14">
        <v>0.447916666666667</v>
      </c>
      <c r="W130" s="14">
        <v>0.451388888888889</v>
      </c>
      <c r="X130" s="12" t="s">
        <v>209</v>
      </c>
      <c r="Y130" s="12" t="s">
        <v>109</v>
      </c>
      <c r="Z130" s="12" t="s">
        <v>115</v>
      </c>
      <c r="AA130" s="12" t="s">
        <v>123</v>
      </c>
      <c r="AB130" s="12" t="s">
        <v>116</v>
      </c>
      <c r="AC130" s="12" t="s">
        <v>109</v>
      </c>
      <c r="AD130" s="12" t="s">
        <v>109</v>
      </c>
      <c r="AE130" s="12" t="s">
        <v>109</v>
      </c>
      <c r="AF130" s="12" t="s">
        <v>109</v>
      </c>
      <c r="AG130" s="12" t="s">
        <v>109</v>
      </c>
      <c r="AH130" s="12" t="s">
        <v>109</v>
      </c>
      <c r="AI130" s="12" t="s">
        <v>109</v>
      </c>
      <c r="AJ130" s="12" t="s">
        <v>109</v>
      </c>
      <c r="AK130" s="12" t="s">
        <v>109</v>
      </c>
      <c r="AL130" s="12" t="s">
        <v>712</v>
      </c>
      <c r="AM130" s="12" t="s">
        <v>778</v>
      </c>
    </row>
    <row r="131" ht="14.25" customHeight="1">
      <c r="A131" s="10">
        <v>126.0</v>
      </c>
      <c r="B131" s="12" t="s">
        <v>818</v>
      </c>
      <c r="C131" s="12" t="s">
        <v>819</v>
      </c>
      <c r="D131" s="12" t="s">
        <v>820</v>
      </c>
      <c r="E131" s="12" t="s">
        <v>100</v>
      </c>
      <c r="F131" s="12" t="s">
        <v>702</v>
      </c>
      <c r="G131" s="12" t="s">
        <v>703</v>
      </c>
      <c r="H131" s="12" t="s">
        <v>103</v>
      </c>
      <c r="I131" s="12" t="s">
        <v>704</v>
      </c>
      <c r="J131" s="12" t="s">
        <v>815</v>
      </c>
      <c r="K131" s="12" t="s">
        <v>204</v>
      </c>
      <c r="L131" s="13" t="s">
        <v>821</v>
      </c>
      <c r="M131" s="12" t="s">
        <v>822</v>
      </c>
      <c r="N131" s="12" t="s">
        <v>109</v>
      </c>
      <c r="O131" s="12" t="s">
        <v>110</v>
      </c>
      <c r="P131" s="12">
        <v>0.22</v>
      </c>
      <c r="Q131" s="12" t="s">
        <v>207</v>
      </c>
      <c r="R131" s="12" t="s">
        <v>112</v>
      </c>
      <c r="S131" s="12" t="s">
        <v>109</v>
      </c>
      <c r="T131" s="12" t="s">
        <v>777</v>
      </c>
      <c r="U131" s="12">
        <v>10.0</v>
      </c>
      <c r="V131" s="14">
        <v>0.450694444444444</v>
      </c>
      <c r="W131" s="14">
        <v>0.456944444444444</v>
      </c>
      <c r="X131" s="12" t="s">
        <v>209</v>
      </c>
      <c r="Y131" s="12" t="s">
        <v>109</v>
      </c>
      <c r="Z131" s="12" t="s">
        <v>115</v>
      </c>
      <c r="AA131" s="12" t="s">
        <v>123</v>
      </c>
      <c r="AB131" s="12" t="s">
        <v>116</v>
      </c>
      <c r="AC131" s="12" t="s">
        <v>109</v>
      </c>
      <c r="AD131" s="12" t="s">
        <v>109</v>
      </c>
      <c r="AE131" s="12" t="s">
        <v>109</v>
      </c>
      <c r="AF131" s="12" t="s">
        <v>109</v>
      </c>
      <c r="AG131" s="12" t="s">
        <v>109</v>
      </c>
      <c r="AH131" s="12" t="s">
        <v>109</v>
      </c>
      <c r="AI131" s="12" t="s">
        <v>109</v>
      </c>
      <c r="AJ131" s="12" t="s">
        <v>109</v>
      </c>
      <c r="AK131" s="12" t="s">
        <v>109</v>
      </c>
      <c r="AL131" s="12" t="s">
        <v>712</v>
      </c>
      <c r="AM131" s="12" t="s">
        <v>778</v>
      </c>
    </row>
    <row r="132" ht="14.25" customHeight="1">
      <c r="A132" s="10">
        <v>127.0</v>
      </c>
      <c r="B132" s="12" t="s">
        <v>823</v>
      </c>
      <c r="C132" s="12" t="s">
        <v>824</v>
      </c>
      <c r="D132" s="12" t="s">
        <v>825</v>
      </c>
      <c r="E132" s="12" t="s">
        <v>100</v>
      </c>
      <c r="F132" s="12" t="s">
        <v>702</v>
      </c>
      <c r="G132" s="12" t="s">
        <v>703</v>
      </c>
      <c r="H132" s="12" t="s">
        <v>103</v>
      </c>
      <c r="I132" s="12" t="s">
        <v>704</v>
      </c>
      <c r="J132" s="12" t="s">
        <v>782</v>
      </c>
      <c r="K132" s="12" t="s">
        <v>204</v>
      </c>
      <c r="L132" s="13" t="s">
        <v>826</v>
      </c>
      <c r="M132" s="12" t="s">
        <v>827</v>
      </c>
      <c r="N132" s="12" t="s">
        <v>109</v>
      </c>
      <c r="O132" s="12" t="s">
        <v>110</v>
      </c>
      <c r="P132" s="12">
        <v>0.22</v>
      </c>
      <c r="Q132" s="12" t="s">
        <v>207</v>
      </c>
      <c r="R132" s="12" t="s">
        <v>112</v>
      </c>
      <c r="S132" s="12" t="s">
        <v>109</v>
      </c>
      <c r="T132" s="12" t="s">
        <v>777</v>
      </c>
      <c r="U132" s="12">
        <v>10.0</v>
      </c>
      <c r="V132" s="14">
        <v>0.451388888888889</v>
      </c>
      <c r="W132" s="14">
        <v>0.454861111111111</v>
      </c>
      <c r="X132" s="12" t="s">
        <v>209</v>
      </c>
      <c r="Y132" s="12" t="s">
        <v>109</v>
      </c>
      <c r="Z132" s="12" t="s">
        <v>115</v>
      </c>
      <c r="AA132" s="12" t="s">
        <v>123</v>
      </c>
      <c r="AB132" s="12" t="s">
        <v>116</v>
      </c>
      <c r="AC132" s="12" t="s">
        <v>109</v>
      </c>
      <c r="AD132" s="12" t="s">
        <v>109</v>
      </c>
      <c r="AE132" s="12" t="s">
        <v>109</v>
      </c>
      <c r="AF132" s="12" t="s">
        <v>109</v>
      </c>
      <c r="AG132" s="12" t="s">
        <v>109</v>
      </c>
      <c r="AH132" s="12" t="s">
        <v>109</v>
      </c>
      <c r="AI132" s="12" t="s">
        <v>109</v>
      </c>
      <c r="AJ132" s="12" t="s">
        <v>109</v>
      </c>
      <c r="AK132" s="12" t="s">
        <v>109</v>
      </c>
      <c r="AL132" s="12" t="s">
        <v>712</v>
      </c>
      <c r="AM132" s="12" t="s">
        <v>778</v>
      </c>
    </row>
    <row r="133" ht="14.25" customHeight="1">
      <c r="A133" s="10">
        <v>128.0</v>
      </c>
      <c r="B133" s="12" t="s">
        <v>828</v>
      </c>
      <c r="C133" s="12" t="s">
        <v>829</v>
      </c>
      <c r="D133" s="12" t="s">
        <v>830</v>
      </c>
      <c r="E133" s="12" t="s">
        <v>100</v>
      </c>
      <c r="F133" s="12" t="s">
        <v>702</v>
      </c>
      <c r="G133" s="12" t="s">
        <v>703</v>
      </c>
      <c r="H133" s="12" t="s">
        <v>103</v>
      </c>
      <c r="I133" s="12" t="s">
        <v>704</v>
      </c>
      <c r="J133" s="12" t="s">
        <v>831</v>
      </c>
      <c r="K133" s="12" t="s">
        <v>204</v>
      </c>
      <c r="L133" s="13" t="s">
        <v>832</v>
      </c>
      <c r="M133" s="12" t="s">
        <v>833</v>
      </c>
      <c r="N133" s="12" t="s">
        <v>109</v>
      </c>
      <c r="O133" s="12" t="s">
        <v>110</v>
      </c>
      <c r="P133" s="12">
        <v>0.22</v>
      </c>
      <c r="Q133" s="12" t="s">
        <v>207</v>
      </c>
      <c r="R133" s="12" t="s">
        <v>112</v>
      </c>
      <c r="S133" s="12" t="s">
        <v>109</v>
      </c>
      <c r="T133" s="12" t="s">
        <v>777</v>
      </c>
      <c r="U133" s="12">
        <v>10.0</v>
      </c>
      <c r="V133" s="14">
        <v>0.46875</v>
      </c>
      <c r="W133" s="14">
        <v>0.473611111111111</v>
      </c>
      <c r="X133" s="12" t="s">
        <v>209</v>
      </c>
      <c r="Y133" s="12" t="s">
        <v>109</v>
      </c>
      <c r="Z133" s="12" t="s">
        <v>115</v>
      </c>
      <c r="AA133" s="12" t="s">
        <v>123</v>
      </c>
      <c r="AB133" s="12" t="s">
        <v>116</v>
      </c>
      <c r="AC133" s="12" t="s">
        <v>109</v>
      </c>
      <c r="AD133" s="12" t="s">
        <v>109</v>
      </c>
      <c r="AE133" s="12" t="s">
        <v>109</v>
      </c>
      <c r="AF133" s="12" t="s">
        <v>109</v>
      </c>
      <c r="AG133" s="12" t="s">
        <v>109</v>
      </c>
      <c r="AH133" s="12" t="s">
        <v>109</v>
      </c>
      <c r="AI133" s="12" t="s">
        <v>109</v>
      </c>
      <c r="AJ133" s="12" t="s">
        <v>109</v>
      </c>
      <c r="AK133" s="12" t="s">
        <v>109</v>
      </c>
      <c r="AL133" s="12" t="s">
        <v>712</v>
      </c>
      <c r="AM133" s="12" t="s">
        <v>778</v>
      </c>
    </row>
    <row r="134" ht="14.25" customHeight="1">
      <c r="A134" s="10">
        <v>129.0</v>
      </c>
      <c r="B134" s="12" t="s">
        <v>834</v>
      </c>
      <c r="C134" s="12" t="s">
        <v>835</v>
      </c>
      <c r="D134" s="12" t="s">
        <v>836</v>
      </c>
      <c r="E134" s="12" t="s">
        <v>100</v>
      </c>
      <c r="F134" s="12" t="s">
        <v>702</v>
      </c>
      <c r="G134" s="12" t="s">
        <v>703</v>
      </c>
      <c r="H134" s="12" t="s">
        <v>103</v>
      </c>
      <c r="I134" s="12" t="s">
        <v>704</v>
      </c>
      <c r="J134" s="12" t="s">
        <v>837</v>
      </c>
      <c r="K134" s="12" t="s">
        <v>204</v>
      </c>
      <c r="L134" s="13" t="s">
        <v>838</v>
      </c>
      <c r="M134" s="12" t="s">
        <v>839</v>
      </c>
      <c r="N134" s="12" t="s">
        <v>109</v>
      </c>
      <c r="O134" s="12" t="s">
        <v>110</v>
      </c>
      <c r="P134" s="12">
        <v>0.22</v>
      </c>
      <c r="Q134" s="12" t="s">
        <v>207</v>
      </c>
      <c r="R134" s="12" t="s">
        <v>112</v>
      </c>
      <c r="S134" s="12" t="s">
        <v>109</v>
      </c>
      <c r="T134" s="12" t="s">
        <v>777</v>
      </c>
      <c r="U134" s="12">
        <v>10.0</v>
      </c>
      <c r="V134" s="14">
        <v>0.495138888888889</v>
      </c>
      <c r="W134" s="14">
        <v>0.499305555555556</v>
      </c>
      <c r="X134" s="12" t="s">
        <v>209</v>
      </c>
      <c r="Y134" s="12" t="s">
        <v>109</v>
      </c>
      <c r="Z134" s="12" t="s">
        <v>115</v>
      </c>
      <c r="AA134" s="12" t="s">
        <v>123</v>
      </c>
      <c r="AB134" s="12" t="s">
        <v>116</v>
      </c>
      <c r="AC134" s="12" t="s">
        <v>109</v>
      </c>
      <c r="AD134" s="12" t="s">
        <v>109</v>
      </c>
      <c r="AE134" s="12" t="s">
        <v>109</v>
      </c>
      <c r="AF134" s="12" t="s">
        <v>109</v>
      </c>
      <c r="AG134" s="12" t="s">
        <v>109</v>
      </c>
      <c r="AH134" s="12" t="s">
        <v>109</v>
      </c>
      <c r="AI134" s="12" t="s">
        <v>109</v>
      </c>
      <c r="AJ134" s="12" t="s">
        <v>109</v>
      </c>
      <c r="AK134" s="12" t="s">
        <v>109</v>
      </c>
      <c r="AL134" s="12" t="s">
        <v>712</v>
      </c>
      <c r="AM134" s="12" t="s">
        <v>778</v>
      </c>
    </row>
    <row r="135" ht="14.25" customHeight="1">
      <c r="A135" s="10">
        <v>130.0</v>
      </c>
      <c r="B135" s="12" t="s">
        <v>840</v>
      </c>
      <c r="C135" s="12" t="s">
        <v>841</v>
      </c>
      <c r="D135" s="12" t="s">
        <v>842</v>
      </c>
      <c r="E135" s="12" t="s">
        <v>100</v>
      </c>
      <c r="F135" s="12" t="s">
        <v>702</v>
      </c>
      <c r="G135" s="12" t="s">
        <v>703</v>
      </c>
      <c r="H135" s="12" t="s">
        <v>103</v>
      </c>
      <c r="I135" s="12" t="s">
        <v>704</v>
      </c>
      <c r="J135" s="12" t="s">
        <v>831</v>
      </c>
      <c r="K135" s="12" t="s">
        <v>204</v>
      </c>
      <c r="L135" s="13" t="s">
        <v>843</v>
      </c>
      <c r="M135" s="12" t="s">
        <v>844</v>
      </c>
      <c r="N135" s="12" t="s">
        <v>109</v>
      </c>
      <c r="O135" s="12" t="s">
        <v>110</v>
      </c>
      <c r="P135" s="12">
        <v>0.22</v>
      </c>
      <c r="Q135" s="12" t="s">
        <v>207</v>
      </c>
      <c r="R135" s="12" t="s">
        <v>112</v>
      </c>
      <c r="S135" s="12" t="s">
        <v>109</v>
      </c>
      <c r="T135" s="12" t="s">
        <v>777</v>
      </c>
      <c r="U135" s="12">
        <v>10.0</v>
      </c>
      <c r="V135" s="14">
        <v>0.473611111111111</v>
      </c>
      <c r="W135" s="14">
        <v>0.479166666666667</v>
      </c>
      <c r="X135" s="12" t="s">
        <v>209</v>
      </c>
      <c r="Y135" s="12" t="s">
        <v>109</v>
      </c>
      <c r="Z135" s="12" t="s">
        <v>115</v>
      </c>
      <c r="AA135" s="12" t="s">
        <v>123</v>
      </c>
      <c r="AB135" s="12" t="s">
        <v>116</v>
      </c>
      <c r="AC135" s="12" t="s">
        <v>109</v>
      </c>
      <c r="AD135" s="12" t="s">
        <v>109</v>
      </c>
      <c r="AE135" s="12" t="s">
        <v>109</v>
      </c>
      <c r="AF135" s="12" t="s">
        <v>109</v>
      </c>
      <c r="AG135" s="12" t="s">
        <v>109</v>
      </c>
      <c r="AH135" s="12" t="s">
        <v>109</v>
      </c>
      <c r="AI135" s="12" t="s">
        <v>109</v>
      </c>
      <c r="AJ135" s="12" t="s">
        <v>109</v>
      </c>
      <c r="AK135" s="12" t="s">
        <v>109</v>
      </c>
      <c r="AL135" s="12" t="s">
        <v>712</v>
      </c>
      <c r="AM135" s="12" t="s">
        <v>778</v>
      </c>
    </row>
    <row r="136" ht="14.25" customHeight="1">
      <c r="A136" s="10">
        <v>131.0</v>
      </c>
      <c r="B136" s="12" t="s">
        <v>845</v>
      </c>
      <c r="C136" s="12" t="s">
        <v>846</v>
      </c>
      <c r="D136" s="12" t="s">
        <v>847</v>
      </c>
      <c r="E136" s="12" t="s">
        <v>100</v>
      </c>
      <c r="F136" s="12" t="s">
        <v>702</v>
      </c>
      <c r="G136" s="12" t="s">
        <v>703</v>
      </c>
      <c r="H136" s="12" t="s">
        <v>103</v>
      </c>
      <c r="I136" s="12" t="s">
        <v>704</v>
      </c>
      <c r="J136" s="12" t="s">
        <v>848</v>
      </c>
      <c r="K136" s="12" t="s">
        <v>204</v>
      </c>
      <c r="L136" s="13" t="s">
        <v>849</v>
      </c>
      <c r="M136" s="12" t="s">
        <v>850</v>
      </c>
      <c r="N136" s="12" t="s">
        <v>109</v>
      </c>
      <c r="O136" s="12" t="s">
        <v>110</v>
      </c>
      <c r="P136" s="12">
        <v>0.22</v>
      </c>
      <c r="Q136" s="12" t="s">
        <v>207</v>
      </c>
      <c r="R136" s="12" t="s">
        <v>112</v>
      </c>
      <c r="S136" s="12" t="s">
        <v>109</v>
      </c>
      <c r="T136" s="12" t="s">
        <v>777</v>
      </c>
      <c r="U136" s="12">
        <v>10.0</v>
      </c>
      <c r="V136" s="14">
        <v>0.46875</v>
      </c>
      <c r="W136" s="14">
        <v>0.472222222222222</v>
      </c>
      <c r="X136" s="12" t="s">
        <v>209</v>
      </c>
      <c r="Y136" s="12" t="s">
        <v>109</v>
      </c>
      <c r="Z136" s="12" t="s">
        <v>115</v>
      </c>
      <c r="AA136" s="12" t="s">
        <v>123</v>
      </c>
      <c r="AB136" s="12" t="s">
        <v>116</v>
      </c>
      <c r="AC136" s="12" t="s">
        <v>109</v>
      </c>
      <c r="AD136" s="12" t="s">
        <v>109</v>
      </c>
      <c r="AE136" s="12" t="s">
        <v>109</v>
      </c>
      <c r="AF136" s="12" t="s">
        <v>109</v>
      </c>
      <c r="AG136" s="12" t="s">
        <v>109</v>
      </c>
      <c r="AH136" s="12" t="s">
        <v>109</v>
      </c>
      <c r="AI136" s="12" t="s">
        <v>109</v>
      </c>
      <c r="AJ136" s="12" t="s">
        <v>109</v>
      </c>
      <c r="AK136" s="12" t="s">
        <v>109</v>
      </c>
      <c r="AL136" s="12" t="s">
        <v>712</v>
      </c>
      <c r="AM136" s="12" t="s">
        <v>778</v>
      </c>
    </row>
    <row r="137" ht="14.25" customHeight="1">
      <c r="A137" s="10">
        <v>132.0</v>
      </c>
      <c r="B137" s="12" t="s">
        <v>851</v>
      </c>
      <c r="C137" s="12" t="s">
        <v>852</v>
      </c>
      <c r="D137" s="12" t="s">
        <v>853</v>
      </c>
      <c r="E137" s="12" t="s">
        <v>100</v>
      </c>
      <c r="F137" s="12" t="s">
        <v>702</v>
      </c>
      <c r="G137" s="12" t="s">
        <v>703</v>
      </c>
      <c r="H137" s="12" t="s">
        <v>103</v>
      </c>
      <c r="I137" s="12" t="s">
        <v>704</v>
      </c>
      <c r="J137" s="12" t="s">
        <v>854</v>
      </c>
      <c r="K137" s="12" t="s">
        <v>204</v>
      </c>
      <c r="L137" s="13" t="s">
        <v>855</v>
      </c>
      <c r="M137" s="12" t="s">
        <v>856</v>
      </c>
      <c r="N137" s="12" t="s">
        <v>109</v>
      </c>
      <c r="O137" s="12" t="s">
        <v>110</v>
      </c>
      <c r="P137" s="12">
        <v>0.22</v>
      </c>
      <c r="Q137" s="12" t="s">
        <v>207</v>
      </c>
      <c r="R137" s="12" t="s">
        <v>112</v>
      </c>
      <c r="S137" s="12" t="s">
        <v>109</v>
      </c>
      <c r="T137" s="12" t="s">
        <v>777</v>
      </c>
      <c r="U137" s="12">
        <v>10.0</v>
      </c>
      <c r="V137" s="14">
        <v>0.46875</v>
      </c>
      <c r="W137" s="14">
        <v>0.475</v>
      </c>
      <c r="X137" s="12" t="s">
        <v>209</v>
      </c>
      <c r="Y137" s="12" t="s">
        <v>109</v>
      </c>
      <c r="Z137" s="12" t="s">
        <v>115</v>
      </c>
      <c r="AA137" s="12" t="s">
        <v>123</v>
      </c>
      <c r="AB137" s="12" t="s">
        <v>116</v>
      </c>
      <c r="AC137" s="12" t="s">
        <v>109</v>
      </c>
      <c r="AD137" s="12" t="s">
        <v>109</v>
      </c>
      <c r="AE137" s="12" t="s">
        <v>109</v>
      </c>
      <c r="AF137" s="12" t="s">
        <v>109</v>
      </c>
      <c r="AG137" s="12" t="s">
        <v>109</v>
      </c>
      <c r="AH137" s="12" t="s">
        <v>109</v>
      </c>
      <c r="AI137" s="12" t="s">
        <v>109</v>
      </c>
      <c r="AJ137" s="12" t="s">
        <v>109</v>
      </c>
      <c r="AK137" s="12" t="s">
        <v>109</v>
      </c>
      <c r="AL137" s="12" t="s">
        <v>712</v>
      </c>
      <c r="AM137" s="12" t="s">
        <v>778</v>
      </c>
    </row>
    <row r="138" ht="14.25" customHeight="1">
      <c r="A138" s="10">
        <v>133.0</v>
      </c>
      <c r="B138" s="12" t="s">
        <v>857</v>
      </c>
      <c r="C138" s="12" t="s">
        <v>858</v>
      </c>
      <c r="D138" s="12" t="s">
        <v>859</v>
      </c>
      <c r="E138" s="12" t="s">
        <v>100</v>
      </c>
      <c r="F138" s="12" t="s">
        <v>702</v>
      </c>
      <c r="G138" s="12" t="s">
        <v>703</v>
      </c>
      <c r="H138" s="12" t="s">
        <v>103</v>
      </c>
      <c r="I138" s="12" t="s">
        <v>704</v>
      </c>
      <c r="J138" s="12" t="s">
        <v>848</v>
      </c>
      <c r="K138" s="12" t="s">
        <v>204</v>
      </c>
      <c r="L138" s="13" t="s">
        <v>860</v>
      </c>
      <c r="M138" s="12" t="s">
        <v>861</v>
      </c>
      <c r="N138" s="12" t="s">
        <v>109</v>
      </c>
      <c r="O138" s="12" t="s">
        <v>110</v>
      </c>
      <c r="P138" s="12">
        <v>0.22</v>
      </c>
      <c r="Q138" s="12" t="s">
        <v>207</v>
      </c>
      <c r="R138" s="12" t="s">
        <v>112</v>
      </c>
      <c r="S138" s="12" t="s">
        <v>109</v>
      </c>
      <c r="T138" s="12" t="s">
        <v>777</v>
      </c>
      <c r="U138" s="12">
        <v>10.0</v>
      </c>
      <c r="V138" s="14">
        <v>0.475</v>
      </c>
      <c r="W138" s="14">
        <v>0.478472222222222</v>
      </c>
      <c r="X138" s="12" t="s">
        <v>209</v>
      </c>
      <c r="Y138" s="12" t="s">
        <v>109</v>
      </c>
      <c r="Z138" s="12" t="s">
        <v>115</v>
      </c>
      <c r="AA138" s="12" t="s">
        <v>123</v>
      </c>
      <c r="AB138" s="12" t="s">
        <v>116</v>
      </c>
      <c r="AC138" s="12" t="s">
        <v>109</v>
      </c>
      <c r="AD138" s="12" t="s">
        <v>109</v>
      </c>
      <c r="AE138" s="12" t="s">
        <v>109</v>
      </c>
      <c r="AF138" s="12" t="s">
        <v>109</v>
      </c>
      <c r="AG138" s="12" t="s">
        <v>109</v>
      </c>
      <c r="AH138" s="12" t="s">
        <v>109</v>
      </c>
      <c r="AI138" s="12" t="s">
        <v>109</v>
      </c>
      <c r="AJ138" s="12" t="s">
        <v>109</v>
      </c>
      <c r="AK138" s="12" t="s">
        <v>109</v>
      </c>
      <c r="AL138" s="12" t="s">
        <v>712</v>
      </c>
      <c r="AM138" s="12" t="s">
        <v>778</v>
      </c>
    </row>
    <row r="139" ht="14.25" customHeight="1">
      <c r="A139" s="10">
        <v>134.0</v>
      </c>
      <c r="B139" s="12" t="s">
        <v>862</v>
      </c>
      <c r="C139" s="12" t="s">
        <v>863</v>
      </c>
      <c r="D139" s="12" t="s">
        <v>864</v>
      </c>
      <c r="E139" s="12" t="s">
        <v>100</v>
      </c>
      <c r="F139" s="12" t="s">
        <v>702</v>
      </c>
      <c r="G139" s="12" t="s">
        <v>703</v>
      </c>
      <c r="H139" s="12" t="s">
        <v>103</v>
      </c>
      <c r="I139" s="12" t="s">
        <v>704</v>
      </c>
      <c r="J139" s="12" t="s">
        <v>854</v>
      </c>
      <c r="K139" s="12" t="s">
        <v>204</v>
      </c>
      <c r="L139" s="13" t="s">
        <v>865</v>
      </c>
      <c r="M139" s="12" t="s">
        <v>866</v>
      </c>
      <c r="N139" s="12" t="s">
        <v>109</v>
      </c>
      <c r="O139" s="12" t="s">
        <v>110</v>
      </c>
      <c r="P139" s="12">
        <v>0.22</v>
      </c>
      <c r="Q139" s="12" t="s">
        <v>207</v>
      </c>
      <c r="R139" s="12" t="s">
        <v>112</v>
      </c>
      <c r="S139" s="12" t="s">
        <v>109</v>
      </c>
      <c r="T139" s="12" t="s">
        <v>777</v>
      </c>
      <c r="U139" s="12">
        <v>10.0</v>
      </c>
      <c r="V139" s="14">
        <v>0.479166666666667</v>
      </c>
      <c r="W139" s="14">
        <v>0.488888888888889</v>
      </c>
      <c r="X139" s="12" t="s">
        <v>209</v>
      </c>
      <c r="Y139" s="12" t="s">
        <v>109</v>
      </c>
      <c r="Z139" s="12" t="s">
        <v>115</v>
      </c>
      <c r="AA139" s="12" t="s">
        <v>123</v>
      </c>
      <c r="AB139" s="12" t="s">
        <v>116</v>
      </c>
      <c r="AC139" s="12" t="s">
        <v>109</v>
      </c>
      <c r="AD139" s="12" t="s">
        <v>109</v>
      </c>
      <c r="AE139" s="12" t="s">
        <v>109</v>
      </c>
      <c r="AF139" s="12" t="s">
        <v>109</v>
      </c>
      <c r="AG139" s="12" t="s">
        <v>109</v>
      </c>
      <c r="AH139" s="12" t="s">
        <v>109</v>
      </c>
      <c r="AI139" s="12" t="s">
        <v>109</v>
      </c>
      <c r="AJ139" s="12" t="s">
        <v>109</v>
      </c>
      <c r="AK139" s="12" t="s">
        <v>109</v>
      </c>
      <c r="AL139" s="12" t="s">
        <v>712</v>
      </c>
      <c r="AM139" s="12" t="s">
        <v>778</v>
      </c>
    </row>
    <row r="140" ht="14.25" customHeight="1">
      <c r="A140" s="10">
        <v>135.0</v>
      </c>
      <c r="B140" s="12" t="s">
        <v>867</v>
      </c>
      <c r="C140" s="12" t="s">
        <v>868</v>
      </c>
      <c r="D140" s="12" t="s">
        <v>869</v>
      </c>
      <c r="E140" s="12" t="s">
        <v>100</v>
      </c>
      <c r="F140" s="12" t="s">
        <v>702</v>
      </c>
      <c r="G140" s="12" t="s">
        <v>703</v>
      </c>
      <c r="H140" s="12" t="s">
        <v>103</v>
      </c>
      <c r="I140" s="12" t="s">
        <v>704</v>
      </c>
      <c r="J140" s="12" t="s">
        <v>105</v>
      </c>
      <c r="K140" s="12" t="s">
        <v>204</v>
      </c>
      <c r="L140" s="13" t="s">
        <v>870</v>
      </c>
      <c r="M140" s="12" t="s">
        <v>871</v>
      </c>
      <c r="N140" s="12" t="s">
        <v>109</v>
      </c>
      <c r="O140" s="12" t="s">
        <v>110</v>
      </c>
      <c r="P140" s="12">
        <v>0.22</v>
      </c>
      <c r="Q140" s="12" t="s">
        <v>207</v>
      </c>
      <c r="R140" s="12" t="s">
        <v>112</v>
      </c>
      <c r="S140" s="12" t="s">
        <v>109</v>
      </c>
      <c r="T140" s="12" t="s">
        <v>777</v>
      </c>
      <c r="U140" s="12">
        <v>10.0</v>
      </c>
      <c r="V140" s="14">
        <v>0.479166666666667</v>
      </c>
      <c r="W140" s="14">
        <v>0.483333333333333</v>
      </c>
      <c r="X140" s="12" t="s">
        <v>209</v>
      </c>
      <c r="Y140" s="12" t="s">
        <v>109</v>
      </c>
      <c r="Z140" s="12" t="s">
        <v>115</v>
      </c>
      <c r="AA140" s="12" t="s">
        <v>123</v>
      </c>
      <c r="AB140" s="12" t="s">
        <v>116</v>
      </c>
      <c r="AC140" s="12" t="s">
        <v>109</v>
      </c>
      <c r="AD140" s="12" t="s">
        <v>109</v>
      </c>
      <c r="AE140" s="12" t="s">
        <v>109</v>
      </c>
      <c r="AF140" s="12" t="s">
        <v>109</v>
      </c>
      <c r="AG140" s="12" t="s">
        <v>109</v>
      </c>
      <c r="AH140" s="12" t="s">
        <v>109</v>
      </c>
      <c r="AI140" s="12" t="s">
        <v>109</v>
      </c>
      <c r="AJ140" s="12" t="s">
        <v>109</v>
      </c>
      <c r="AK140" s="12" t="s">
        <v>109</v>
      </c>
      <c r="AL140" s="12" t="s">
        <v>712</v>
      </c>
      <c r="AM140" s="12" t="s">
        <v>778</v>
      </c>
    </row>
    <row r="141" ht="14.25" customHeight="1">
      <c r="A141" s="10">
        <v>136.0</v>
      </c>
      <c r="B141" s="12" t="s">
        <v>872</v>
      </c>
      <c r="C141" s="12" t="s">
        <v>873</v>
      </c>
      <c r="D141" s="12" t="s">
        <v>874</v>
      </c>
      <c r="E141" s="12" t="s">
        <v>100</v>
      </c>
      <c r="F141" s="12" t="s">
        <v>702</v>
      </c>
      <c r="G141" s="12" t="s">
        <v>703</v>
      </c>
      <c r="H141" s="12" t="s">
        <v>103</v>
      </c>
      <c r="I141" s="12" t="s">
        <v>704</v>
      </c>
      <c r="J141" s="12" t="s">
        <v>105</v>
      </c>
      <c r="K141" s="12" t="s">
        <v>204</v>
      </c>
      <c r="L141" s="13" t="s">
        <v>875</v>
      </c>
      <c r="M141" s="12" t="s">
        <v>876</v>
      </c>
      <c r="N141" s="12" t="s">
        <v>109</v>
      </c>
      <c r="O141" s="12" t="s">
        <v>110</v>
      </c>
      <c r="P141" s="12">
        <v>0.22</v>
      </c>
      <c r="Q141" s="12" t="s">
        <v>207</v>
      </c>
      <c r="R141" s="12" t="s">
        <v>112</v>
      </c>
      <c r="S141" s="12" t="s">
        <v>109</v>
      </c>
      <c r="T141" s="12" t="s">
        <v>777</v>
      </c>
      <c r="U141" s="12">
        <v>10.0</v>
      </c>
      <c r="V141" s="14">
        <v>0.484027777777778</v>
      </c>
      <c r="W141" s="14">
        <v>0.488888888888889</v>
      </c>
      <c r="X141" s="12" t="s">
        <v>209</v>
      </c>
      <c r="Y141" s="12" t="s">
        <v>109</v>
      </c>
      <c r="Z141" s="12" t="s">
        <v>115</v>
      </c>
      <c r="AA141" s="12" t="s">
        <v>123</v>
      </c>
      <c r="AB141" s="12" t="s">
        <v>116</v>
      </c>
      <c r="AC141" s="12" t="s">
        <v>109</v>
      </c>
      <c r="AD141" s="12" t="s">
        <v>109</v>
      </c>
      <c r="AE141" s="12" t="s">
        <v>109</v>
      </c>
      <c r="AF141" s="12" t="s">
        <v>109</v>
      </c>
      <c r="AG141" s="12" t="s">
        <v>109</v>
      </c>
      <c r="AH141" s="12" t="s">
        <v>109</v>
      </c>
      <c r="AI141" s="12" t="s">
        <v>109</v>
      </c>
      <c r="AJ141" s="12" t="s">
        <v>109</v>
      </c>
      <c r="AK141" s="12" t="s">
        <v>109</v>
      </c>
      <c r="AL141" s="12" t="s">
        <v>712</v>
      </c>
      <c r="AM141" s="12" t="s">
        <v>778</v>
      </c>
    </row>
    <row r="142" ht="14.25" customHeight="1">
      <c r="A142" s="10">
        <v>137.0</v>
      </c>
      <c r="B142" s="12" t="s">
        <v>877</v>
      </c>
      <c r="C142" s="12" t="s">
        <v>878</v>
      </c>
      <c r="D142" s="12" t="s">
        <v>879</v>
      </c>
      <c r="E142" s="12" t="s">
        <v>100</v>
      </c>
      <c r="F142" s="12" t="s">
        <v>702</v>
      </c>
      <c r="G142" s="12" t="s">
        <v>703</v>
      </c>
      <c r="H142" s="12" t="s">
        <v>103</v>
      </c>
      <c r="I142" s="12" t="s">
        <v>704</v>
      </c>
      <c r="J142" s="12" t="s">
        <v>837</v>
      </c>
      <c r="K142" s="12" t="s">
        <v>204</v>
      </c>
      <c r="L142" s="13" t="s">
        <v>880</v>
      </c>
      <c r="M142" s="12" t="s">
        <v>881</v>
      </c>
      <c r="N142" s="12" t="s">
        <v>109</v>
      </c>
      <c r="O142" s="12" t="s">
        <v>110</v>
      </c>
      <c r="P142" s="12">
        <v>0.22</v>
      </c>
      <c r="Q142" s="12" t="s">
        <v>207</v>
      </c>
      <c r="R142" s="12" t="s">
        <v>112</v>
      </c>
      <c r="S142" s="12" t="s">
        <v>109</v>
      </c>
      <c r="T142" s="12" t="s">
        <v>777</v>
      </c>
      <c r="U142" s="12">
        <v>10.0</v>
      </c>
      <c r="V142" s="14">
        <v>0.486805555555556</v>
      </c>
      <c r="W142" s="14">
        <v>0.488888888888889</v>
      </c>
      <c r="X142" s="12" t="s">
        <v>209</v>
      </c>
      <c r="Y142" s="12" t="s">
        <v>109</v>
      </c>
      <c r="Z142" s="12" t="s">
        <v>115</v>
      </c>
      <c r="AA142" s="12" t="s">
        <v>123</v>
      </c>
      <c r="AB142" s="12" t="s">
        <v>116</v>
      </c>
      <c r="AC142" s="12" t="s">
        <v>882</v>
      </c>
      <c r="AD142" s="12" t="s">
        <v>109</v>
      </c>
      <c r="AE142" s="12" t="s">
        <v>109</v>
      </c>
      <c r="AF142" s="12" t="s">
        <v>109</v>
      </c>
      <c r="AG142" s="12" t="s">
        <v>109</v>
      </c>
      <c r="AH142" s="12" t="s">
        <v>109</v>
      </c>
      <c r="AI142" s="12" t="s">
        <v>109</v>
      </c>
      <c r="AJ142" s="12" t="s">
        <v>109</v>
      </c>
      <c r="AK142" s="12" t="s">
        <v>109</v>
      </c>
      <c r="AL142" s="12" t="s">
        <v>712</v>
      </c>
      <c r="AM142" s="12" t="s">
        <v>778</v>
      </c>
    </row>
    <row r="143" ht="14.25" customHeight="1">
      <c r="A143" s="10">
        <v>138.0</v>
      </c>
      <c r="B143" s="12" t="s">
        <v>883</v>
      </c>
      <c r="C143" s="12" t="s">
        <v>884</v>
      </c>
      <c r="D143" s="12" t="s">
        <v>885</v>
      </c>
      <c r="E143" s="12" t="s">
        <v>100</v>
      </c>
      <c r="F143" s="12" t="s">
        <v>702</v>
      </c>
      <c r="G143" s="12" t="s">
        <v>703</v>
      </c>
      <c r="H143" s="12" t="s">
        <v>103</v>
      </c>
      <c r="I143" s="12" t="s">
        <v>704</v>
      </c>
      <c r="J143" s="12" t="s">
        <v>886</v>
      </c>
      <c r="K143" s="12" t="s">
        <v>204</v>
      </c>
      <c r="L143" s="13" t="s">
        <v>887</v>
      </c>
      <c r="M143" s="12" t="s">
        <v>888</v>
      </c>
      <c r="N143" s="12" t="s">
        <v>109</v>
      </c>
      <c r="O143" s="12" t="s">
        <v>110</v>
      </c>
      <c r="P143" s="12">
        <v>0.22</v>
      </c>
      <c r="Q143" s="12" t="s">
        <v>207</v>
      </c>
      <c r="R143" s="12" t="s">
        <v>112</v>
      </c>
      <c r="S143" s="12" t="s">
        <v>109</v>
      </c>
      <c r="T143" s="12" t="s">
        <v>777</v>
      </c>
      <c r="U143" s="12">
        <v>10.0</v>
      </c>
      <c r="V143" s="14">
        <v>0.491666666666667</v>
      </c>
      <c r="W143" s="14">
        <v>0.498611111111111</v>
      </c>
      <c r="X143" s="12" t="s">
        <v>209</v>
      </c>
      <c r="Y143" s="12" t="s">
        <v>109</v>
      </c>
      <c r="Z143" s="12" t="s">
        <v>115</v>
      </c>
      <c r="AA143" s="12" t="s">
        <v>123</v>
      </c>
      <c r="AB143" s="12" t="s">
        <v>116</v>
      </c>
      <c r="AC143" s="12" t="s">
        <v>109</v>
      </c>
      <c r="AD143" s="12" t="s">
        <v>109</v>
      </c>
      <c r="AE143" s="12" t="s">
        <v>109</v>
      </c>
      <c r="AF143" s="12" t="s">
        <v>109</v>
      </c>
      <c r="AG143" s="12" t="s">
        <v>109</v>
      </c>
      <c r="AH143" s="12" t="s">
        <v>109</v>
      </c>
      <c r="AI143" s="12" t="s">
        <v>109</v>
      </c>
      <c r="AJ143" s="12" t="s">
        <v>109</v>
      </c>
      <c r="AK143" s="12" t="s">
        <v>109</v>
      </c>
      <c r="AL143" s="12" t="s">
        <v>712</v>
      </c>
      <c r="AM143" s="12" t="s">
        <v>778</v>
      </c>
    </row>
    <row r="144" ht="14.25" customHeight="1">
      <c r="A144" s="10">
        <v>139.0</v>
      </c>
      <c r="B144" s="12" t="s">
        <v>889</v>
      </c>
      <c r="C144" s="12" t="s">
        <v>890</v>
      </c>
      <c r="D144" s="12" t="s">
        <v>891</v>
      </c>
      <c r="E144" s="12" t="s">
        <v>100</v>
      </c>
      <c r="F144" s="12" t="s">
        <v>702</v>
      </c>
      <c r="G144" s="12" t="s">
        <v>703</v>
      </c>
      <c r="H144" s="12" t="s">
        <v>103</v>
      </c>
      <c r="I144" s="12" t="s">
        <v>704</v>
      </c>
      <c r="J144" s="12" t="s">
        <v>892</v>
      </c>
      <c r="K144" s="12" t="s">
        <v>204</v>
      </c>
      <c r="L144" s="13" t="s">
        <v>893</v>
      </c>
      <c r="M144" s="12" t="s">
        <v>894</v>
      </c>
      <c r="N144" s="12" t="s">
        <v>109</v>
      </c>
      <c r="O144" s="12" t="s">
        <v>110</v>
      </c>
      <c r="P144" s="12">
        <v>0.22</v>
      </c>
      <c r="Q144" s="12" t="s">
        <v>207</v>
      </c>
      <c r="R144" s="12" t="s">
        <v>112</v>
      </c>
      <c r="S144" s="12" t="s">
        <v>109</v>
      </c>
      <c r="T144" s="12" t="s">
        <v>777</v>
      </c>
      <c r="U144" s="12">
        <v>10.0</v>
      </c>
      <c r="V144" s="14">
        <v>0.523611111111111</v>
      </c>
      <c r="W144" s="14">
        <v>0.529166666666667</v>
      </c>
      <c r="X144" s="12" t="s">
        <v>209</v>
      </c>
      <c r="Y144" s="12" t="s">
        <v>109</v>
      </c>
      <c r="Z144" s="12" t="s">
        <v>115</v>
      </c>
      <c r="AA144" s="12" t="s">
        <v>123</v>
      </c>
      <c r="AB144" s="12" t="s">
        <v>116</v>
      </c>
      <c r="AC144" s="12" t="s">
        <v>109</v>
      </c>
      <c r="AD144" s="12" t="s">
        <v>109</v>
      </c>
      <c r="AE144" s="12" t="s">
        <v>109</v>
      </c>
      <c r="AF144" s="12" t="s">
        <v>109</v>
      </c>
      <c r="AG144" s="12" t="s">
        <v>109</v>
      </c>
      <c r="AH144" s="12" t="s">
        <v>109</v>
      </c>
      <c r="AI144" s="12" t="s">
        <v>109</v>
      </c>
      <c r="AJ144" s="12" t="s">
        <v>109</v>
      </c>
      <c r="AK144" s="12" t="s">
        <v>109</v>
      </c>
      <c r="AL144" s="12" t="s">
        <v>712</v>
      </c>
      <c r="AM144" s="12" t="s">
        <v>778</v>
      </c>
    </row>
    <row r="145" ht="14.25" customHeight="1">
      <c r="A145" s="10">
        <v>140.0</v>
      </c>
      <c r="B145" s="12" t="s">
        <v>895</v>
      </c>
      <c r="C145" s="12" t="s">
        <v>896</v>
      </c>
      <c r="D145" s="12" t="s">
        <v>897</v>
      </c>
      <c r="E145" s="12" t="s">
        <v>100</v>
      </c>
      <c r="F145" s="12" t="s">
        <v>702</v>
      </c>
      <c r="G145" s="12" t="s">
        <v>703</v>
      </c>
      <c r="H145" s="12" t="s">
        <v>103</v>
      </c>
      <c r="I145" s="12" t="s">
        <v>704</v>
      </c>
      <c r="J145" s="12" t="s">
        <v>886</v>
      </c>
      <c r="K145" s="12" t="s">
        <v>204</v>
      </c>
      <c r="L145" s="13" t="s">
        <v>898</v>
      </c>
      <c r="M145" s="12" t="s">
        <v>899</v>
      </c>
      <c r="N145" s="12" t="s">
        <v>109</v>
      </c>
      <c r="O145" s="12" t="s">
        <v>110</v>
      </c>
      <c r="P145" s="12">
        <v>0.22</v>
      </c>
      <c r="Q145" s="12" t="s">
        <v>207</v>
      </c>
      <c r="R145" s="12" t="s">
        <v>112</v>
      </c>
      <c r="S145" s="12" t="s">
        <v>109</v>
      </c>
      <c r="T145" s="12" t="s">
        <v>777</v>
      </c>
      <c r="U145" s="12">
        <v>10.0</v>
      </c>
      <c r="V145" s="14">
        <v>0.498611111111111</v>
      </c>
      <c r="W145" s="14">
        <v>0.505555555555556</v>
      </c>
      <c r="X145" s="12" t="s">
        <v>209</v>
      </c>
      <c r="Y145" s="12" t="s">
        <v>109</v>
      </c>
      <c r="Z145" s="12" t="s">
        <v>115</v>
      </c>
      <c r="AA145" s="12" t="s">
        <v>123</v>
      </c>
      <c r="AB145" s="12" t="s">
        <v>116</v>
      </c>
      <c r="AC145" s="12" t="s">
        <v>109</v>
      </c>
      <c r="AD145" s="12" t="s">
        <v>109</v>
      </c>
      <c r="AE145" s="12" t="s">
        <v>109</v>
      </c>
      <c r="AF145" s="12" t="s">
        <v>109</v>
      </c>
      <c r="AG145" s="12" t="s">
        <v>109</v>
      </c>
      <c r="AH145" s="12" t="s">
        <v>109</v>
      </c>
      <c r="AI145" s="12" t="s">
        <v>109</v>
      </c>
      <c r="AJ145" s="12" t="s">
        <v>109</v>
      </c>
      <c r="AK145" s="12" t="s">
        <v>109</v>
      </c>
      <c r="AL145" s="12" t="s">
        <v>712</v>
      </c>
      <c r="AM145" s="12" t="s">
        <v>778</v>
      </c>
    </row>
    <row r="146" ht="14.25" customHeight="1">
      <c r="A146" s="10">
        <v>141.0</v>
      </c>
      <c r="B146" s="12" t="s">
        <v>900</v>
      </c>
      <c r="C146" s="12" t="s">
        <v>901</v>
      </c>
      <c r="D146" s="12" t="s">
        <v>902</v>
      </c>
      <c r="E146" s="12" t="s">
        <v>100</v>
      </c>
      <c r="F146" s="12" t="s">
        <v>702</v>
      </c>
      <c r="G146" s="12" t="s">
        <v>703</v>
      </c>
      <c r="H146" s="12" t="s">
        <v>103</v>
      </c>
      <c r="I146" s="12" t="s">
        <v>704</v>
      </c>
      <c r="J146" s="12" t="s">
        <v>903</v>
      </c>
      <c r="K146" s="12" t="s">
        <v>204</v>
      </c>
      <c r="L146" s="13" t="s">
        <v>904</v>
      </c>
      <c r="M146" s="12" t="s">
        <v>905</v>
      </c>
      <c r="N146" s="12" t="s">
        <v>109</v>
      </c>
      <c r="O146" s="12" t="s">
        <v>110</v>
      </c>
      <c r="P146" s="12">
        <v>0.22</v>
      </c>
      <c r="Q146" s="12" t="s">
        <v>207</v>
      </c>
      <c r="R146" s="12" t="s">
        <v>112</v>
      </c>
      <c r="S146" s="12" t="s">
        <v>109</v>
      </c>
      <c r="T146" s="12" t="s">
        <v>777</v>
      </c>
      <c r="U146" s="12">
        <v>10.0</v>
      </c>
      <c r="V146" s="14">
        <v>0.50625</v>
      </c>
      <c r="W146" s="14">
        <v>0.509722222222222</v>
      </c>
      <c r="X146" s="12" t="s">
        <v>209</v>
      </c>
      <c r="Y146" s="12" t="s">
        <v>109</v>
      </c>
      <c r="Z146" s="12" t="s">
        <v>115</v>
      </c>
      <c r="AA146" s="12" t="s">
        <v>123</v>
      </c>
      <c r="AB146" s="12" t="s">
        <v>116</v>
      </c>
      <c r="AC146" s="12" t="s">
        <v>109</v>
      </c>
      <c r="AD146" s="12" t="s">
        <v>109</v>
      </c>
      <c r="AE146" s="12" t="s">
        <v>109</v>
      </c>
      <c r="AF146" s="12" t="s">
        <v>109</v>
      </c>
      <c r="AG146" s="12" t="s">
        <v>109</v>
      </c>
      <c r="AH146" s="12" t="s">
        <v>109</v>
      </c>
      <c r="AI146" s="12" t="s">
        <v>109</v>
      </c>
      <c r="AJ146" s="12" t="s">
        <v>109</v>
      </c>
      <c r="AK146" s="12" t="s">
        <v>109</v>
      </c>
      <c r="AL146" s="12" t="s">
        <v>712</v>
      </c>
      <c r="AM146" s="12" t="s">
        <v>778</v>
      </c>
    </row>
    <row r="147" ht="14.25" customHeight="1">
      <c r="A147" s="10">
        <v>142.0</v>
      </c>
      <c r="B147" s="12" t="s">
        <v>906</v>
      </c>
      <c r="C147" s="12" t="s">
        <v>907</v>
      </c>
      <c r="D147" s="12" t="s">
        <v>908</v>
      </c>
      <c r="E147" s="12" t="s">
        <v>100</v>
      </c>
      <c r="F147" s="12" t="s">
        <v>702</v>
      </c>
      <c r="G147" s="12" t="s">
        <v>703</v>
      </c>
      <c r="H147" s="12" t="s">
        <v>103</v>
      </c>
      <c r="I147" s="12" t="s">
        <v>704</v>
      </c>
      <c r="J147" s="12" t="s">
        <v>909</v>
      </c>
      <c r="K147" s="12" t="s">
        <v>204</v>
      </c>
      <c r="L147" s="13" t="s">
        <v>910</v>
      </c>
      <c r="M147" s="12" t="s">
        <v>911</v>
      </c>
      <c r="N147" s="12" t="s">
        <v>109</v>
      </c>
      <c r="O147" s="12" t="s">
        <v>110</v>
      </c>
      <c r="P147" s="12">
        <v>0.22</v>
      </c>
      <c r="Q147" s="12" t="s">
        <v>207</v>
      </c>
      <c r="R147" s="12" t="s">
        <v>112</v>
      </c>
      <c r="S147" s="12" t="s">
        <v>109</v>
      </c>
      <c r="T147" s="12" t="s">
        <v>777</v>
      </c>
      <c r="U147" s="12">
        <v>10.0</v>
      </c>
      <c r="V147" s="14">
        <v>0.50625</v>
      </c>
      <c r="W147" s="14">
        <v>0.513888888888889</v>
      </c>
      <c r="X147" s="12" t="s">
        <v>209</v>
      </c>
      <c r="Y147" s="12" t="s">
        <v>109</v>
      </c>
      <c r="Z147" s="12" t="s">
        <v>115</v>
      </c>
      <c r="AA147" s="12" t="s">
        <v>123</v>
      </c>
      <c r="AB147" s="12" t="s">
        <v>116</v>
      </c>
      <c r="AC147" s="12" t="s">
        <v>109</v>
      </c>
      <c r="AD147" s="12" t="s">
        <v>109</v>
      </c>
      <c r="AE147" s="12" t="s">
        <v>109</v>
      </c>
      <c r="AF147" s="12" t="s">
        <v>109</v>
      </c>
      <c r="AG147" s="12" t="s">
        <v>109</v>
      </c>
      <c r="AH147" s="12" t="s">
        <v>109</v>
      </c>
      <c r="AI147" s="12" t="s">
        <v>109</v>
      </c>
      <c r="AJ147" s="12" t="s">
        <v>109</v>
      </c>
      <c r="AK147" s="12" t="s">
        <v>109</v>
      </c>
      <c r="AL147" s="12" t="s">
        <v>712</v>
      </c>
      <c r="AM147" s="12" t="s">
        <v>778</v>
      </c>
    </row>
    <row r="148" ht="14.25" customHeight="1">
      <c r="A148" s="10">
        <v>143.0</v>
      </c>
      <c r="B148" s="12" t="s">
        <v>912</v>
      </c>
      <c r="C148" s="12" t="s">
        <v>913</v>
      </c>
      <c r="D148" s="12" t="s">
        <v>914</v>
      </c>
      <c r="E148" s="12" t="s">
        <v>100</v>
      </c>
      <c r="F148" s="12" t="s">
        <v>702</v>
      </c>
      <c r="G148" s="12" t="s">
        <v>703</v>
      </c>
      <c r="H148" s="12" t="s">
        <v>103</v>
      </c>
      <c r="I148" s="12" t="s">
        <v>704</v>
      </c>
      <c r="J148" s="12" t="s">
        <v>915</v>
      </c>
      <c r="K148" s="12" t="s">
        <v>204</v>
      </c>
      <c r="L148" s="13" t="s">
        <v>916</v>
      </c>
      <c r="M148" s="12" t="s">
        <v>917</v>
      </c>
      <c r="N148" s="12" t="s">
        <v>109</v>
      </c>
      <c r="O148" s="12" t="s">
        <v>110</v>
      </c>
      <c r="P148" s="12">
        <v>0.22</v>
      </c>
      <c r="Q148" s="12" t="s">
        <v>207</v>
      </c>
      <c r="R148" s="12" t="s">
        <v>112</v>
      </c>
      <c r="S148" s="12" t="s">
        <v>109</v>
      </c>
      <c r="T148" s="12" t="s">
        <v>777</v>
      </c>
      <c r="U148" s="12">
        <v>10.0</v>
      </c>
      <c r="V148" s="14">
        <v>0.50625</v>
      </c>
      <c r="W148" s="14">
        <v>0.510416666666667</v>
      </c>
      <c r="X148" s="12" t="s">
        <v>209</v>
      </c>
      <c r="Y148" s="12" t="s">
        <v>109</v>
      </c>
      <c r="Z148" s="12" t="s">
        <v>115</v>
      </c>
      <c r="AA148" s="12" t="s">
        <v>123</v>
      </c>
      <c r="AB148" s="12" t="s">
        <v>116</v>
      </c>
      <c r="AC148" s="12" t="s">
        <v>109</v>
      </c>
      <c r="AD148" s="12" t="s">
        <v>109</v>
      </c>
      <c r="AE148" s="12" t="s">
        <v>109</v>
      </c>
      <c r="AF148" s="12" t="s">
        <v>109</v>
      </c>
      <c r="AG148" s="12" t="s">
        <v>109</v>
      </c>
      <c r="AH148" s="12" t="s">
        <v>109</v>
      </c>
      <c r="AI148" s="12" t="s">
        <v>109</v>
      </c>
      <c r="AJ148" s="12" t="s">
        <v>109</v>
      </c>
      <c r="AK148" s="12" t="s">
        <v>109</v>
      </c>
      <c r="AL148" s="12" t="s">
        <v>712</v>
      </c>
      <c r="AM148" s="12" t="s">
        <v>778</v>
      </c>
    </row>
    <row r="149" ht="14.25" customHeight="1">
      <c r="A149" s="10">
        <v>144.0</v>
      </c>
      <c r="B149" s="12" t="s">
        <v>918</v>
      </c>
      <c r="C149" s="12" t="s">
        <v>919</v>
      </c>
      <c r="D149" s="12" t="s">
        <v>920</v>
      </c>
      <c r="E149" s="12" t="s">
        <v>100</v>
      </c>
      <c r="F149" s="12" t="s">
        <v>702</v>
      </c>
      <c r="G149" s="12" t="s">
        <v>703</v>
      </c>
      <c r="H149" s="12" t="s">
        <v>103</v>
      </c>
      <c r="I149" s="12" t="s">
        <v>704</v>
      </c>
      <c r="J149" s="12" t="s">
        <v>915</v>
      </c>
      <c r="K149" s="12" t="s">
        <v>204</v>
      </c>
      <c r="L149" s="13" t="s">
        <v>921</v>
      </c>
      <c r="M149" s="12" t="s">
        <v>922</v>
      </c>
      <c r="N149" s="12" t="s">
        <v>109</v>
      </c>
      <c r="O149" s="12" t="s">
        <v>110</v>
      </c>
      <c r="P149" s="12">
        <v>0.22</v>
      </c>
      <c r="Q149" s="12" t="s">
        <v>207</v>
      </c>
      <c r="R149" s="12" t="s">
        <v>112</v>
      </c>
      <c r="S149" s="12" t="s">
        <v>109</v>
      </c>
      <c r="T149" s="12" t="s">
        <v>777</v>
      </c>
      <c r="U149" s="12">
        <v>10.0</v>
      </c>
      <c r="V149" s="14">
        <v>0.511111111111111</v>
      </c>
      <c r="W149" s="14">
        <v>0.518055555555556</v>
      </c>
      <c r="X149" s="12" t="s">
        <v>209</v>
      </c>
      <c r="Y149" s="12" t="s">
        <v>109</v>
      </c>
      <c r="Z149" s="12" t="s">
        <v>115</v>
      </c>
      <c r="AA149" s="12" t="s">
        <v>123</v>
      </c>
      <c r="AB149" s="12" t="s">
        <v>116</v>
      </c>
      <c r="AC149" s="12" t="s">
        <v>109</v>
      </c>
      <c r="AD149" s="12" t="s">
        <v>109</v>
      </c>
      <c r="AE149" s="12" t="s">
        <v>109</v>
      </c>
      <c r="AF149" s="12" t="s">
        <v>109</v>
      </c>
      <c r="AG149" s="12" t="s">
        <v>109</v>
      </c>
      <c r="AH149" s="12" t="s">
        <v>109</v>
      </c>
      <c r="AI149" s="12" t="s">
        <v>109</v>
      </c>
      <c r="AJ149" s="12" t="s">
        <v>109</v>
      </c>
      <c r="AK149" s="12" t="s">
        <v>109</v>
      </c>
      <c r="AL149" s="12" t="s">
        <v>712</v>
      </c>
      <c r="AM149" s="12" t="s">
        <v>778</v>
      </c>
    </row>
    <row r="150" ht="14.25" customHeight="1">
      <c r="A150" s="10">
        <v>145.0</v>
      </c>
      <c r="B150" s="12" t="s">
        <v>923</v>
      </c>
      <c r="C150" s="12" t="s">
        <v>924</v>
      </c>
      <c r="D150" s="12" t="s">
        <v>925</v>
      </c>
      <c r="E150" s="12" t="s">
        <v>100</v>
      </c>
      <c r="F150" s="12" t="s">
        <v>702</v>
      </c>
      <c r="G150" s="12" t="s">
        <v>703</v>
      </c>
      <c r="H150" s="12" t="s">
        <v>103</v>
      </c>
      <c r="I150" s="12" t="s">
        <v>704</v>
      </c>
      <c r="J150" s="12" t="s">
        <v>903</v>
      </c>
      <c r="K150" s="12" t="s">
        <v>204</v>
      </c>
      <c r="L150" s="13" t="s">
        <v>926</v>
      </c>
      <c r="M150" s="12" t="s">
        <v>927</v>
      </c>
      <c r="N150" s="12" t="s">
        <v>109</v>
      </c>
      <c r="O150" s="12" t="s">
        <v>110</v>
      </c>
      <c r="P150" s="12">
        <v>0.22</v>
      </c>
      <c r="Q150" s="12" t="s">
        <v>207</v>
      </c>
      <c r="R150" s="12" t="s">
        <v>112</v>
      </c>
      <c r="S150" s="12" t="s">
        <v>109</v>
      </c>
      <c r="T150" s="12" t="s">
        <v>777</v>
      </c>
      <c r="U150" s="12">
        <v>10.0</v>
      </c>
      <c r="V150" s="14">
        <v>0.5125</v>
      </c>
      <c r="W150" s="14">
        <v>0.515972222222222</v>
      </c>
      <c r="X150" s="12" t="s">
        <v>209</v>
      </c>
      <c r="Y150" s="12" t="s">
        <v>109</v>
      </c>
      <c r="Z150" s="12" t="s">
        <v>115</v>
      </c>
      <c r="AA150" s="12" t="s">
        <v>123</v>
      </c>
      <c r="AB150" s="12" t="s">
        <v>116</v>
      </c>
      <c r="AC150" s="12" t="s">
        <v>109</v>
      </c>
      <c r="AD150" s="12" t="s">
        <v>109</v>
      </c>
      <c r="AE150" s="12" t="s">
        <v>109</v>
      </c>
      <c r="AF150" s="12" t="s">
        <v>109</v>
      </c>
      <c r="AG150" s="12" t="s">
        <v>109</v>
      </c>
      <c r="AH150" s="12" t="s">
        <v>109</v>
      </c>
      <c r="AI150" s="12" t="s">
        <v>109</v>
      </c>
      <c r="AJ150" s="12" t="s">
        <v>109</v>
      </c>
      <c r="AK150" s="12" t="s">
        <v>109</v>
      </c>
      <c r="AL150" s="12" t="s">
        <v>712</v>
      </c>
      <c r="AM150" s="12" t="s">
        <v>778</v>
      </c>
    </row>
    <row r="151" ht="14.25" customHeight="1">
      <c r="A151" s="10">
        <v>146.0</v>
      </c>
      <c r="B151" s="12" t="s">
        <v>928</v>
      </c>
      <c r="C151" s="12" t="s">
        <v>929</v>
      </c>
      <c r="D151" s="12" t="s">
        <v>930</v>
      </c>
      <c r="E151" s="12" t="s">
        <v>100</v>
      </c>
      <c r="F151" s="12" t="s">
        <v>702</v>
      </c>
      <c r="G151" s="12" t="s">
        <v>703</v>
      </c>
      <c r="H151" s="12" t="s">
        <v>103</v>
      </c>
      <c r="I151" s="12" t="s">
        <v>704</v>
      </c>
      <c r="J151" s="12" t="s">
        <v>909</v>
      </c>
      <c r="K151" s="12" t="s">
        <v>204</v>
      </c>
      <c r="L151" s="13" t="s">
        <v>931</v>
      </c>
      <c r="M151" s="12" t="s">
        <v>932</v>
      </c>
      <c r="N151" s="12" t="s">
        <v>109</v>
      </c>
      <c r="O151" s="12" t="s">
        <v>110</v>
      </c>
      <c r="P151" s="12">
        <v>0.22</v>
      </c>
      <c r="Q151" s="12" t="s">
        <v>207</v>
      </c>
      <c r="R151" s="12" t="s">
        <v>112</v>
      </c>
      <c r="S151" s="12" t="s">
        <v>109</v>
      </c>
      <c r="T151" s="12" t="s">
        <v>777</v>
      </c>
      <c r="U151" s="12">
        <v>10.0</v>
      </c>
      <c r="V151" s="14">
        <v>0.516666666666667</v>
      </c>
      <c r="W151" s="14">
        <v>0.525694444444444</v>
      </c>
      <c r="X151" s="12" t="s">
        <v>209</v>
      </c>
      <c r="Y151" s="12" t="s">
        <v>109</v>
      </c>
      <c r="Z151" s="12" t="s">
        <v>115</v>
      </c>
      <c r="AA151" s="12" t="s">
        <v>123</v>
      </c>
      <c r="AB151" s="12" t="s">
        <v>116</v>
      </c>
      <c r="AC151" s="12" t="s">
        <v>109</v>
      </c>
      <c r="AD151" s="12" t="s">
        <v>109</v>
      </c>
      <c r="AE151" s="12" t="s">
        <v>109</v>
      </c>
      <c r="AF151" s="12" t="s">
        <v>109</v>
      </c>
      <c r="AG151" s="12" t="s">
        <v>109</v>
      </c>
      <c r="AH151" s="12" t="s">
        <v>109</v>
      </c>
      <c r="AI151" s="12" t="s">
        <v>109</v>
      </c>
      <c r="AJ151" s="12" t="s">
        <v>109</v>
      </c>
      <c r="AK151" s="12" t="s">
        <v>109</v>
      </c>
      <c r="AL151" s="12" t="s">
        <v>712</v>
      </c>
      <c r="AM151" s="12" t="s">
        <v>778</v>
      </c>
    </row>
    <row r="152" ht="14.25" customHeight="1">
      <c r="A152" s="10">
        <v>147.0</v>
      </c>
      <c r="B152" s="12" t="s">
        <v>933</v>
      </c>
      <c r="C152" s="12" t="s">
        <v>934</v>
      </c>
      <c r="D152" s="12" t="s">
        <v>935</v>
      </c>
      <c r="E152" s="12" t="s">
        <v>100</v>
      </c>
      <c r="F152" s="12" t="s">
        <v>702</v>
      </c>
      <c r="G152" s="12" t="s">
        <v>703</v>
      </c>
      <c r="H152" s="12" t="s">
        <v>103</v>
      </c>
      <c r="I152" s="12" t="s">
        <v>704</v>
      </c>
      <c r="J152" s="12" t="s">
        <v>892</v>
      </c>
      <c r="K152" s="12" t="s">
        <v>204</v>
      </c>
      <c r="L152" s="13" t="s">
        <v>936</v>
      </c>
      <c r="M152" s="12" t="s">
        <v>937</v>
      </c>
      <c r="N152" s="12" t="s">
        <v>109</v>
      </c>
      <c r="O152" s="12" t="s">
        <v>110</v>
      </c>
      <c r="P152" s="12">
        <v>0.22</v>
      </c>
      <c r="Q152" s="12" t="s">
        <v>207</v>
      </c>
      <c r="R152" s="12" t="s">
        <v>112</v>
      </c>
      <c r="S152" s="12" t="s">
        <v>109</v>
      </c>
      <c r="T152" s="12" t="s">
        <v>777</v>
      </c>
      <c r="U152" s="12">
        <v>10.0</v>
      </c>
      <c r="V152" s="14">
        <v>0.518055555555556</v>
      </c>
      <c r="W152" s="14">
        <v>0.522916666666667</v>
      </c>
      <c r="X152" s="12" t="s">
        <v>209</v>
      </c>
      <c r="Y152" s="12" t="s">
        <v>109</v>
      </c>
      <c r="Z152" s="12" t="s">
        <v>115</v>
      </c>
      <c r="AA152" s="12" t="s">
        <v>123</v>
      </c>
      <c r="AB152" s="12" t="s">
        <v>116</v>
      </c>
      <c r="AC152" s="12" t="s">
        <v>109</v>
      </c>
      <c r="AD152" s="12" t="s">
        <v>109</v>
      </c>
      <c r="AE152" s="12" t="s">
        <v>109</v>
      </c>
      <c r="AF152" s="12" t="s">
        <v>109</v>
      </c>
      <c r="AG152" s="12" t="s">
        <v>109</v>
      </c>
      <c r="AH152" s="12" t="s">
        <v>109</v>
      </c>
      <c r="AI152" s="12" t="s">
        <v>109</v>
      </c>
      <c r="AJ152" s="12" t="s">
        <v>109</v>
      </c>
      <c r="AK152" s="12" t="s">
        <v>109</v>
      </c>
      <c r="AL152" s="12" t="s">
        <v>712</v>
      </c>
      <c r="AM152" s="12" t="s">
        <v>778</v>
      </c>
    </row>
    <row r="153" ht="15.75" customHeight="1">
      <c r="A153" s="10">
        <v>148.0</v>
      </c>
      <c r="B153" s="10" t="s">
        <v>938</v>
      </c>
      <c r="C153" s="10" t="s">
        <v>939</v>
      </c>
      <c r="D153" s="10" t="s">
        <v>940</v>
      </c>
      <c r="E153" s="10" t="s">
        <v>100</v>
      </c>
      <c r="F153" s="10" t="s">
        <v>101</v>
      </c>
      <c r="G153" s="10" t="s">
        <v>102</v>
      </c>
      <c r="H153" s="10" t="s">
        <v>103</v>
      </c>
      <c r="I153" s="10" t="s">
        <v>104</v>
      </c>
      <c r="J153" s="10" t="s">
        <v>941</v>
      </c>
      <c r="K153" s="10" t="s">
        <v>942</v>
      </c>
      <c r="L153" s="26" t="s">
        <v>943</v>
      </c>
      <c r="M153" s="10" t="s">
        <v>944</v>
      </c>
      <c r="N153" s="10" t="s">
        <v>109</v>
      </c>
      <c r="O153" s="10" t="s">
        <v>110</v>
      </c>
      <c r="P153" s="10" t="s">
        <v>945</v>
      </c>
      <c r="Q153" s="10" t="s">
        <v>109</v>
      </c>
      <c r="R153" s="10" t="s">
        <v>946</v>
      </c>
      <c r="S153" s="10" t="s">
        <v>109</v>
      </c>
      <c r="T153" s="10" t="s">
        <v>468</v>
      </c>
      <c r="U153" s="10">
        <v>0.0015</v>
      </c>
      <c r="V153" s="27">
        <v>0.75</v>
      </c>
      <c r="W153" s="27">
        <v>0.75</v>
      </c>
      <c r="X153" s="10"/>
      <c r="Y153" s="10" t="s">
        <v>947</v>
      </c>
      <c r="Z153" s="10" t="s">
        <v>115</v>
      </c>
      <c r="AA153" s="10" t="s">
        <v>123</v>
      </c>
      <c r="AB153" s="10" t="s">
        <v>948</v>
      </c>
      <c r="AC153" s="10" t="s">
        <v>109</v>
      </c>
      <c r="AD153" s="10" t="s">
        <v>109</v>
      </c>
      <c r="AE153" s="10" t="s">
        <v>109</v>
      </c>
      <c r="AF153" s="10" t="s">
        <v>109</v>
      </c>
      <c r="AG153" s="10" t="s">
        <v>109</v>
      </c>
      <c r="AH153" s="10" t="s">
        <v>109</v>
      </c>
      <c r="AI153" s="10" t="s">
        <v>109</v>
      </c>
      <c r="AJ153" s="10" t="s">
        <v>109</v>
      </c>
      <c r="AK153" s="10" t="s">
        <v>109</v>
      </c>
      <c r="AL153" s="10" t="s">
        <v>117</v>
      </c>
      <c r="AM153" s="10" t="s">
        <v>949</v>
      </c>
    </row>
    <row r="154" ht="14.25" customHeight="1">
      <c r="A154" s="10">
        <v>149.0</v>
      </c>
      <c r="B154" s="10" t="s">
        <v>950</v>
      </c>
      <c r="C154" s="10" t="s">
        <v>951</v>
      </c>
      <c r="D154" s="10" t="s">
        <v>952</v>
      </c>
      <c r="E154" s="10" t="s">
        <v>100</v>
      </c>
      <c r="F154" s="10" t="s">
        <v>101</v>
      </c>
      <c r="G154" s="10" t="s">
        <v>102</v>
      </c>
      <c r="H154" s="10" t="s">
        <v>103</v>
      </c>
      <c r="I154" s="10" t="s">
        <v>104</v>
      </c>
      <c r="J154" s="10" t="s">
        <v>941</v>
      </c>
      <c r="K154" s="10" t="s">
        <v>942</v>
      </c>
      <c r="L154" s="26" t="s">
        <v>943</v>
      </c>
      <c r="M154" s="10" t="s">
        <v>953</v>
      </c>
      <c r="N154" s="10" t="s">
        <v>109</v>
      </c>
      <c r="O154" s="10" t="s">
        <v>110</v>
      </c>
      <c r="P154" s="10" t="s">
        <v>945</v>
      </c>
      <c r="Q154" s="10" t="s">
        <v>109</v>
      </c>
      <c r="R154" s="10" t="s">
        <v>946</v>
      </c>
      <c r="S154" s="10" t="s">
        <v>109</v>
      </c>
      <c r="T154" s="10" t="s">
        <v>468</v>
      </c>
      <c r="U154" s="10">
        <v>0.0015</v>
      </c>
      <c r="V154" s="27">
        <v>0.75</v>
      </c>
      <c r="W154" s="27">
        <v>0.75</v>
      </c>
      <c r="X154" s="10"/>
      <c r="Y154" s="10" t="s">
        <v>947</v>
      </c>
      <c r="Z154" s="10" t="s">
        <v>115</v>
      </c>
      <c r="AA154" s="10" t="s">
        <v>123</v>
      </c>
      <c r="AB154" s="10" t="s">
        <v>948</v>
      </c>
      <c r="AC154" s="10" t="s">
        <v>109</v>
      </c>
      <c r="AD154" s="10" t="s">
        <v>109</v>
      </c>
      <c r="AE154" s="10" t="s">
        <v>109</v>
      </c>
      <c r="AF154" s="10" t="s">
        <v>109</v>
      </c>
      <c r="AG154" s="10" t="s">
        <v>109</v>
      </c>
      <c r="AH154" s="10" t="s">
        <v>109</v>
      </c>
      <c r="AI154" s="10" t="s">
        <v>109</v>
      </c>
      <c r="AJ154" s="10" t="s">
        <v>109</v>
      </c>
      <c r="AK154" s="10" t="s">
        <v>109</v>
      </c>
      <c r="AL154" s="10" t="s">
        <v>117</v>
      </c>
      <c r="AM154" s="10" t="s">
        <v>949</v>
      </c>
    </row>
    <row r="155" ht="14.25" customHeight="1">
      <c r="A155" s="10">
        <v>150.0</v>
      </c>
      <c r="B155" s="10" t="s">
        <v>954</v>
      </c>
      <c r="C155" s="10" t="s">
        <v>955</v>
      </c>
      <c r="D155" s="10" t="s">
        <v>956</v>
      </c>
      <c r="E155" s="10" t="s">
        <v>100</v>
      </c>
      <c r="F155" s="10" t="s">
        <v>101</v>
      </c>
      <c r="G155" s="10" t="s">
        <v>102</v>
      </c>
      <c r="H155" s="10" t="s">
        <v>103</v>
      </c>
      <c r="I155" s="10" t="s">
        <v>104</v>
      </c>
      <c r="J155" s="10" t="s">
        <v>941</v>
      </c>
      <c r="K155" s="10" t="s">
        <v>942</v>
      </c>
      <c r="L155" s="26" t="s">
        <v>943</v>
      </c>
      <c r="M155" s="10" t="s">
        <v>957</v>
      </c>
      <c r="N155" s="10" t="s">
        <v>109</v>
      </c>
      <c r="O155" s="10" t="s">
        <v>110</v>
      </c>
      <c r="P155" s="10" t="s">
        <v>945</v>
      </c>
      <c r="Q155" s="10" t="s">
        <v>109</v>
      </c>
      <c r="R155" s="10" t="s">
        <v>946</v>
      </c>
      <c r="S155" s="10" t="s">
        <v>109</v>
      </c>
      <c r="T155" s="10" t="s">
        <v>468</v>
      </c>
      <c r="U155" s="10">
        <v>0.0015</v>
      </c>
      <c r="V155" s="27">
        <v>0.75</v>
      </c>
      <c r="W155" s="27">
        <v>0.75</v>
      </c>
      <c r="X155" s="10"/>
      <c r="Y155" s="10" t="s">
        <v>947</v>
      </c>
      <c r="Z155" s="10" t="s">
        <v>115</v>
      </c>
      <c r="AA155" s="10" t="s">
        <v>123</v>
      </c>
      <c r="AB155" s="10" t="s">
        <v>948</v>
      </c>
      <c r="AC155" s="10" t="s">
        <v>109</v>
      </c>
      <c r="AD155" s="10" t="s">
        <v>109</v>
      </c>
      <c r="AE155" s="10" t="s">
        <v>109</v>
      </c>
      <c r="AF155" s="10" t="s">
        <v>109</v>
      </c>
      <c r="AG155" s="10" t="s">
        <v>109</v>
      </c>
      <c r="AH155" s="10" t="s">
        <v>109</v>
      </c>
      <c r="AI155" s="10" t="s">
        <v>109</v>
      </c>
      <c r="AJ155" s="10" t="s">
        <v>109</v>
      </c>
      <c r="AK155" s="10" t="s">
        <v>109</v>
      </c>
      <c r="AL155" s="10" t="s">
        <v>117</v>
      </c>
      <c r="AM155" s="10" t="s">
        <v>949</v>
      </c>
    </row>
    <row r="156" ht="15.75" customHeight="1">
      <c r="A156" s="10">
        <v>151.0</v>
      </c>
      <c r="B156" s="10" t="s">
        <v>958</v>
      </c>
      <c r="C156" s="10" t="s">
        <v>959</v>
      </c>
      <c r="D156" s="10" t="s">
        <v>960</v>
      </c>
      <c r="E156" s="10" t="s">
        <v>100</v>
      </c>
      <c r="F156" s="10" t="s">
        <v>101</v>
      </c>
      <c r="G156" s="10" t="s">
        <v>102</v>
      </c>
      <c r="H156" s="10" t="s">
        <v>103</v>
      </c>
      <c r="I156" s="10" t="s">
        <v>104</v>
      </c>
      <c r="J156" s="10" t="s">
        <v>941</v>
      </c>
      <c r="K156" s="10" t="s">
        <v>961</v>
      </c>
      <c r="L156" s="26" t="s">
        <v>962</v>
      </c>
      <c r="M156" s="10" t="s">
        <v>963</v>
      </c>
      <c r="N156" s="10" t="s">
        <v>109</v>
      </c>
      <c r="O156" s="10" t="s">
        <v>110</v>
      </c>
      <c r="P156" s="10" t="s">
        <v>945</v>
      </c>
      <c r="Q156" s="10" t="s">
        <v>109</v>
      </c>
      <c r="R156" s="10" t="s">
        <v>946</v>
      </c>
      <c r="S156" s="10" t="s">
        <v>109</v>
      </c>
      <c r="T156" s="10" t="s">
        <v>964</v>
      </c>
      <c r="U156" s="10">
        <v>0.05</v>
      </c>
      <c r="V156" s="27">
        <v>0.822916666666667</v>
      </c>
      <c r="W156" s="27">
        <v>0.822916666666667</v>
      </c>
      <c r="X156" s="10"/>
      <c r="Y156" s="10" t="s">
        <v>965</v>
      </c>
      <c r="Z156" s="10" t="s">
        <v>966</v>
      </c>
      <c r="AA156" s="10" t="s">
        <v>123</v>
      </c>
      <c r="AB156" s="10" t="s">
        <v>948</v>
      </c>
      <c r="AC156" s="10" t="s">
        <v>109</v>
      </c>
      <c r="AD156" s="10" t="s">
        <v>109</v>
      </c>
      <c r="AE156" s="10" t="s">
        <v>109</v>
      </c>
      <c r="AF156" s="10" t="s">
        <v>109</v>
      </c>
      <c r="AG156" s="10" t="s">
        <v>109</v>
      </c>
      <c r="AH156" s="10" t="s">
        <v>109</v>
      </c>
      <c r="AI156" s="10" t="s">
        <v>109</v>
      </c>
      <c r="AJ156" s="10" t="s">
        <v>109</v>
      </c>
      <c r="AK156" s="10" t="s">
        <v>109</v>
      </c>
      <c r="AL156" s="10" t="s">
        <v>117</v>
      </c>
      <c r="AM156" s="10" t="s">
        <v>949</v>
      </c>
    </row>
    <row r="157" ht="14.25" customHeight="1">
      <c r="A157" s="10">
        <v>152.0</v>
      </c>
      <c r="B157" s="10" t="s">
        <v>967</v>
      </c>
      <c r="C157" s="10" t="s">
        <v>968</v>
      </c>
      <c r="D157" s="10" t="s">
        <v>969</v>
      </c>
      <c r="E157" s="10" t="s">
        <v>100</v>
      </c>
      <c r="F157" s="10" t="s">
        <v>101</v>
      </c>
      <c r="G157" s="10" t="s">
        <v>102</v>
      </c>
      <c r="H157" s="10" t="s">
        <v>103</v>
      </c>
      <c r="I157" s="10" t="s">
        <v>104</v>
      </c>
      <c r="J157" s="10" t="s">
        <v>941</v>
      </c>
      <c r="K157" s="10" t="s">
        <v>961</v>
      </c>
      <c r="L157" s="26" t="s">
        <v>962</v>
      </c>
      <c r="M157" s="10" t="s">
        <v>970</v>
      </c>
      <c r="N157" s="10" t="s">
        <v>109</v>
      </c>
      <c r="O157" s="10" t="s">
        <v>110</v>
      </c>
      <c r="P157" s="10" t="s">
        <v>945</v>
      </c>
      <c r="Q157" s="10" t="s">
        <v>109</v>
      </c>
      <c r="R157" s="10" t="s">
        <v>946</v>
      </c>
      <c r="S157" s="10" t="s">
        <v>109</v>
      </c>
      <c r="T157" s="10" t="s">
        <v>964</v>
      </c>
      <c r="U157" s="10">
        <v>0.05</v>
      </c>
      <c r="V157" s="27">
        <v>0.822916666666667</v>
      </c>
      <c r="W157" s="27">
        <v>0.822916666666667</v>
      </c>
      <c r="X157" s="10"/>
      <c r="Y157" s="10" t="s">
        <v>965</v>
      </c>
      <c r="Z157" s="10" t="s">
        <v>966</v>
      </c>
      <c r="AA157" s="10" t="s">
        <v>123</v>
      </c>
      <c r="AB157" s="10" t="s">
        <v>948</v>
      </c>
      <c r="AC157" s="10" t="s">
        <v>109</v>
      </c>
      <c r="AD157" s="10" t="s">
        <v>109</v>
      </c>
      <c r="AE157" s="10" t="s">
        <v>109</v>
      </c>
      <c r="AF157" s="10" t="s">
        <v>109</v>
      </c>
      <c r="AG157" s="10" t="s">
        <v>109</v>
      </c>
      <c r="AH157" s="10" t="s">
        <v>109</v>
      </c>
      <c r="AI157" s="10" t="s">
        <v>109</v>
      </c>
      <c r="AJ157" s="10" t="s">
        <v>109</v>
      </c>
      <c r="AK157" s="10" t="s">
        <v>109</v>
      </c>
      <c r="AL157" s="10" t="s">
        <v>117</v>
      </c>
      <c r="AM157" s="10" t="s">
        <v>949</v>
      </c>
    </row>
    <row r="158" ht="14.25" customHeight="1">
      <c r="A158" s="10">
        <v>153.0</v>
      </c>
      <c r="B158" s="10" t="s">
        <v>971</v>
      </c>
      <c r="C158" s="10" t="s">
        <v>972</v>
      </c>
      <c r="D158" s="10" t="s">
        <v>973</v>
      </c>
      <c r="E158" s="10" t="s">
        <v>100</v>
      </c>
      <c r="F158" s="10" t="s">
        <v>101</v>
      </c>
      <c r="G158" s="10" t="s">
        <v>102</v>
      </c>
      <c r="H158" s="10" t="s">
        <v>103</v>
      </c>
      <c r="I158" s="10" t="s">
        <v>104</v>
      </c>
      <c r="J158" s="10" t="s">
        <v>941</v>
      </c>
      <c r="K158" s="10" t="s">
        <v>961</v>
      </c>
      <c r="L158" s="26" t="s">
        <v>962</v>
      </c>
      <c r="M158" s="10" t="s">
        <v>974</v>
      </c>
      <c r="N158" s="10" t="s">
        <v>109</v>
      </c>
      <c r="O158" s="10" t="s">
        <v>110</v>
      </c>
      <c r="P158" s="10" t="s">
        <v>945</v>
      </c>
      <c r="Q158" s="10" t="s">
        <v>109</v>
      </c>
      <c r="R158" s="10" t="s">
        <v>946</v>
      </c>
      <c r="S158" s="10" t="s">
        <v>109</v>
      </c>
      <c r="T158" s="10" t="s">
        <v>964</v>
      </c>
      <c r="U158" s="10">
        <v>0.05</v>
      </c>
      <c r="V158" s="27">
        <v>0.822916666666667</v>
      </c>
      <c r="W158" s="27">
        <v>0.822916666666667</v>
      </c>
      <c r="X158" s="10"/>
      <c r="Y158" s="10" t="s">
        <v>965</v>
      </c>
      <c r="Z158" s="10" t="s">
        <v>966</v>
      </c>
      <c r="AA158" s="10" t="s">
        <v>123</v>
      </c>
      <c r="AB158" s="10" t="s">
        <v>948</v>
      </c>
      <c r="AC158" s="10" t="s">
        <v>109</v>
      </c>
      <c r="AD158" s="10" t="s">
        <v>109</v>
      </c>
      <c r="AE158" s="10" t="s">
        <v>109</v>
      </c>
      <c r="AF158" s="10" t="s">
        <v>109</v>
      </c>
      <c r="AG158" s="10" t="s">
        <v>109</v>
      </c>
      <c r="AH158" s="10" t="s">
        <v>109</v>
      </c>
      <c r="AI158" s="10" t="s">
        <v>109</v>
      </c>
      <c r="AJ158" s="10" t="s">
        <v>109</v>
      </c>
      <c r="AK158" s="10" t="s">
        <v>109</v>
      </c>
      <c r="AL158" s="10" t="s">
        <v>117</v>
      </c>
      <c r="AM158" s="10" t="s">
        <v>949</v>
      </c>
    </row>
    <row r="159" ht="14.25" customHeight="1">
      <c r="A159" s="10">
        <v>154.0</v>
      </c>
      <c r="B159" s="10" t="s">
        <v>975</v>
      </c>
      <c r="C159" s="10" t="s">
        <v>976</v>
      </c>
      <c r="D159" s="10" t="s">
        <v>977</v>
      </c>
      <c r="E159" s="10" t="s">
        <v>100</v>
      </c>
      <c r="F159" s="10" t="s">
        <v>463</v>
      </c>
      <c r="G159" s="10" t="s">
        <v>464</v>
      </c>
      <c r="H159" s="10" t="s">
        <v>103</v>
      </c>
      <c r="I159" s="10" t="s">
        <v>465</v>
      </c>
      <c r="J159" s="10" t="s">
        <v>941</v>
      </c>
      <c r="K159" s="10" t="s">
        <v>942</v>
      </c>
      <c r="L159" s="26" t="s">
        <v>943</v>
      </c>
      <c r="M159" s="10" t="s">
        <v>978</v>
      </c>
      <c r="N159" s="10" t="s">
        <v>109</v>
      </c>
      <c r="O159" s="10" t="s">
        <v>110</v>
      </c>
      <c r="P159" s="10" t="s">
        <v>945</v>
      </c>
      <c r="Q159" s="10" t="s">
        <v>109</v>
      </c>
      <c r="R159" s="10" t="s">
        <v>946</v>
      </c>
      <c r="S159" s="10" t="s">
        <v>109</v>
      </c>
      <c r="T159" s="10" t="s">
        <v>468</v>
      </c>
      <c r="U159" s="10">
        <v>0.0015</v>
      </c>
      <c r="V159" s="27">
        <v>0.451388888888889</v>
      </c>
      <c r="W159" s="27">
        <v>0.451388888888889</v>
      </c>
      <c r="X159" s="10"/>
      <c r="Y159" s="10" t="s">
        <v>947</v>
      </c>
      <c r="Z159" s="10" t="s">
        <v>115</v>
      </c>
      <c r="AA159" s="10" t="s">
        <v>123</v>
      </c>
      <c r="AB159" s="10" t="s">
        <v>948</v>
      </c>
      <c r="AC159" s="10" t="s">
        <v>109</v>
      </c>
      <c r="AD159" s="10" t="s">
        <v>109</v>
      </c>
      <c r="AE159" s="10" t="s">
        <v>109</v>
      </c>
      <c r="AF159" s="10" t="s">
        <v>109</v>
      </c>
      <c r="AG159" s="10" t="s">
        <v>109</v>
      </c>
      <c r="AH159" s="10" t="s">
        <v>109</v>
      </c>
      <c r="AI159" s="10" t="s">
        <v>109</v>
      </c>
      <c r="AJ159" s="10" t="s">
        <v>109</v>
      </c>
      <c r="AK159" s="10" t="s">
        <v>109</v>
      </c>
      <c r="AL159" s="10" t="s">
        <v>470</v>
      </c>
      <c r="AM159" s="10" t="s">
        <v>949</v>
      </c>
    </row>
    <row r="160" ht="14.25" customHeight="1">
      <c r="A160" s="10">
        <v>155.0</v>
      </c>
      <c r="B160" s="10" t="s">
        <v>979</v>
      </c>
      <c r="C160" s="10" t="s">
        <v>980</v>
      </c>
      <c r="D160" s="10" t="s">
        <v>981</v>
      </c>
      <c r="E160" s="10" t="s">
        <v>100</v>
      </c>
      <c r="F160" s="10" t="s">
        <v>463</v>
      </c>
      <c r="G160" s="10" t="s">
        <v>464</v>
      </c>
      <c r="H160" s="10" t="s">
        <v>103</v>
      </c>
      <c r="I160" s="10" t="s">
        <v>465</v>
      </c>
      <c r="J160" s="10" t="s">
        <v>941</v>
      </c>
      <c r="K160" s="10" t="s">
        <v>942</v>
      </c>
      <c r="L160" s="26" t="s">
        <v>943</v>
      </c>
      <c r="M160" s="10" t="s">
        <v>982</v>
      </c>
      <c r="N160" s="10" t="s">
        <v>109</v>
      </c>
      <c r="O160" s="10" t="s">
        <v>110</v>
      </c>
      <c r="P160" s="10" t="s">
        <v>945</v>
      </c>
      <c r="Q160" s="10" t="s">
        <v>109</v>
      </c>
      <c r="R160" s="10" t="s">
        <v>946</v>
      </c>
      <c r="S160" s="10" t="s">
        <v>109</v>
      </c>
      <c r="T160" s="10" t="s">
        <v>468</v>
      </c>
      <c r="U160" s="10">
        <v>0.0015</v>
      </c>
      <c r="V160" s="27">
        <v>0.451388888888889</v>
      </c>
      <c r="W160" s="27">
        <v>0.451388888888889</v>
      </c>
      <c r="X160" s="10"/>
      <c r="Y160" s="10" t="s">
        <v>947</v>
      </c>
      <c r="Z160" s="10" t="s">
        <v>115</v>
      </c>
      <c r="AA160" s="10" t="s">
        <v>123</v>
      </c>
      <c r="AB160" s="10" t="s">
        <v>948</v>
      </c>
      <c r="AC160" s="10" t="s">
        <v>109</v>
      </c>
      <c r="AD160" s="10" t="s">
        <v>109</v>
      </c>
      <c r="AE160" s="10" t="s">
        <v>109</v>
      </c>
      <c r="AF160" s="10" t="s">
        <v>109</v>
      </c>
      <c r="AG160" s="10" t="s">
        <v>109</v>
      </c>
      <c r="AH160" s="10" t="s">
        <v>109</v>
      </c>
      <c r="AI160" s="10" t="s">
        <v>109</v>
      </c>
      <c r="AJ160" s="10" t="s">
        <v>109</v>
      </c>
      <c r="AK160" s="10" t="s">
        <v>109</v>
      </c>
      <c r="AL160" s="10" t="s">
        <v>470</v>
      </c>
      <c r="AM160" s="10" t="s">
        <v>949</v>
      </c>
    </row>
    <row r="161" ht="14.25" customHeight="1">
      <c r="A161" s="10">
        <v>156.0</v>
      </c>
      <c r="B161" s="10" t="s">
        <v>983</v>
      </c>
      <c r="C161" s="10" t="s">
        <v>984</v>
      </c>
      <c r="D161" s="10" t="s">
        <v>985</v>
      </c>
      <c r="E161" s="10" t="s">
        <v>100</v>
      </c>
      <c r="F161" s="10" t="s">
        <v>463</v>
      </c>
      <c r="G161" s="10" t="s">
        <v>464</v>
      </c>
      <c r="H161" s="10" t="s">
        <v>103</v>
      </c>
      <c r="I161" s="10" t="s">
        <v>465</v>
      </c>
      <c r="J161" s="10" t="s">
        <v>941</v>
      </c>
      <c r="K161" s="10" t="s">
        <v>942</v>
      </c>
      <c r="L161" s="26" t="s">
        <v>943</v>
      </c>
      <c r="M161" s="10" t="s">
        <v>986</v>
      </c>
      <c r="N161" s="10" t="s">
        <v>109</v>
      </c>
      <c r="O161" s="10" t="s">
        <v>110</v>
      </c>
      <c r="P161" s="10" t="s">
        <v>945</v>
      </c>
      <c r="Q161" s="10" t="s">
        <v>109</v>
      </c>
      <c r="R161" s="10" t="s">
        <v>946</v>
      </c>
      <c r="S161" s="10" t="s">
        <v>109</v>
      </c>
      <c r="T161" s="10" t="s">
        <v>468</v>
      </c>
      <c r="U161" s="10">
        <v>0.0015</v>
      </c>
      <c r="V161" s="27">
        <v>0.451388888888889</v>
      </c>
      <c r="W161" s="27">
        <v>0.451388888888889</v>
      </c>
      <c r="X161" s="10"/>
      <c r="Y161" s="10" t="s">
        <v>947</v>
      </c>
      <c r="Z161" s="10" t="s">
        <v>115</v>
      </c>
      <c r="AA161" s="10" t="s">
        <v>123</v>
      </c>
      <c r="AB161" s="10" t="s">
        <v>948</v>
      </c>
      <c r="AC161" s="10" t="s">
        <v>109</v>
      </c>
      <c r="AD161" s="10" t="s">
        <v>109</v>
      </c>
      <c r="AE161" s="10" t="s">
        <v>109</v>
      </c>
      <c r="AF161" s="10" t="s">
        <v>109</v>
      </c>
      <c r="AG161" s="10" t="s">
        <v>109</v>
      </c>
      <c r="AH161" s="10" t="s">
        <v>109</v>
      </c>
      <c r="AI161" s="10" t="s">
        <v>109</v>
      </c>
      <c r="AJ161" s="10" t="s">
        <v>109</v>
      </c>
      <c r="AK161" s="10" t="s">
        <v>109</v>
      </c>
      <c r="AL161" s="10" t="s">
        <v>470</v>
      </c>
      <c r="AM161" s="10" t="s">
        <v>949</v>
      </c>
    </row>
    <row r="162" ht="14.25" customHeight="1">
      <c r="A162" s="10">
        <v>157.0</v>
      </c>
      <c r="B162" s="10" t="s">
        <v>987</v>
      </c>
      <c r="C162" s="10" t="s">
        <v>988</v>
      </c>
      <c r="D162" s="10" t="s">
        <v>989</v>
      </c>
      <c r="E162" s="10" t="s">
        <v>100</v>
      </c>
      <c r="F162" s="10" t="s">
        <v>463</v>
      </c>
      <c r="G162" s="10" t="s">
        <v>464</v>
      </c>
      <c r="H162" s="10" t="s">
        <v>103</v>
      </c>
      <c r="I162" s="10" t="s">
        <v>465</v>
      </c>
      <c r="J162" s="10" t="s">
        <v>941</v>
      </c>
      <c r="K162" s="10" t="s">
        <v>961</v>
      </c>
      <c r="L162" s="26" t="s">
        <v>962</v>
      </c>
      <c r="M162" s="10" t="s">
        <v>990</v>
      </c>
      <c r="N162" s="10" t="s">
        <v>109</v>
      </c>
      <c r="O162" s="10" t="s">
        <v>110</v>
      </c>
      <c r="P162" s="10" t="s">
        <v>945</v>
      </c>
      <c r="Q162" s="10" t="s">
        <v>109</v>
      </c>
      <c r="R162" s="10" t="s">
        <v>946</v>
      </c>
      <c r="S162" s="10" t="s">
        <v>109</v>
      </c>
      <c r="T162" s="10" t="s">
        <v>964</v>
      </c>
      <c r="U162" s="10">
        <v>0.05</v>
      </c>
      <c r="V162" s="27">
        <v>0.645833333333333</v>
      </c>
      <c r="W162" s="27">
        <v>0.645833333333333</v>
      </c>
      <c r="X162" s="10"/>
      <c r="Y162" s="10" t="s">
        <v>965</v>
      </c>
      <c r="Z162" s="10" t="s">
        <v>966</v>
      </c>
      <c r="AA162" s="10" t="s">
        <v>123</v>
      </c>
      <c r="AB162" s="10" t="s">
        <v>948</v>
      </c>
      <c r="AC162" s="10" t="s">
        <v>109</v>
      </c>
      <c r="AD162" s="10" t="s">
        <v>109</v>
      </c>
      <c r="AE162" s="10" t="s">
        <v>109</v>
      </c>
      <c r="AF162" s="10" t="s">
        <v>109</v>
      </c>
      <c r="AG162" s="10" t="s">
        <v>109</v>
      </c>
      <c r="AH162" s="10" t="s">
        <v>109</v>
      </c>
      <c r="AI162" s="10" t="s">
        <v>109</v>
      </c>
      <c r="AJ162" s="10" t="s">
        <v>109</v>
      </c>
      <c r="AK162" s="10" t="s">
        <v>109</v>
      </c>
      <c r="AL162" s="10" t="s">
        <v>470</v>
      </c>
      <c r="AM162" s="10" t="s">
        <v>949</v>
      </c>
    </row>
    <row r="163" ht="14.25" customHeight="1">
      <c r="A163" s="10">
        <v>158.0</v>
      </c>
      <c r="B163" s="10" t="s">
        <v>991</v>
      </c>
      <c r="C163" s="10" t="s">
        <v>992</v>
      </c>
      <c r="D163" s="10" t="s">
        <v>993</v>
      </c>
      <c r="E163" s="10" t="s">
        <v>100</v>
      </c>
      <c r="F163" s="10" t="s">
        <v>463</v>
      </c>
      <c r="G163" s="10" t="s">
        <v>464</v>
      </c>
      <c r="H163" s="10" t="s">
        <v>103</v>
      </c>
      <c r="I163" s="10" t="s">
        <v>465</v>
      </c>
      <c r="J163" s="10" t="s">
        <v>941</v>
      </c>
      <c r="K163" s="10" t="s">
        <v>961</v>
      </c>
      <c r="L163" s="26" t="s">
        <v>962</v>
      </c>
      <c r="M163" s="10" t="s">
        <v>994</v>
      </c>
      <c r="N163" s="10" t="s">
        <v>109</v>
      </c>
      <c r="O163" s="10" t="s">
        <v>110</v>
      </c>
      <c r="P163" s="10" t="s">
        <v>945</v>
      </c>
      <c r="Q163" s="10" t="s">
        <v>109</v>
      </c>
      <c r="R163" s="10" t="s">
        <v>946</v>
      </c>
      <c r="S163" s="10" t="s">
        <v>109</v>
      </c>
      <c r="T163" s="10" t="s">
        <v>964</v>
      </c>
      <c r="U163" s="10">
        <v>0.05</v>
      </c>
      <c r="V163" s="27">
        <v>0.645833333333333</v>
      </c>
      <c r="W163" s="27">
        <v>0.645833333333333</v>
      </c>
      <c r="X163" s="10"/>
      <c r="Y163" s="10" t="s">
        <v>965</v>
      </c>
      <c r="Z163" s="10" t="s">
        <v>966</v>
      </c>
      <c r="AA163" s="10" t="s">
        <v>123</v>
      </c>
      <c r="AB163" s="10" t="s">
        <v>948</v>
      </c>
      <c r="AC163" s="10" t="s">
        <v>109</v>
      </c>
      <c r="AD163" s="10" t="s">
        <v>109</v>
      </c>
      <c r="AE163" s="10" t="s">
        <v>109</v>
      </c>
      <c r="AF163" s="10" t="s">
        <v>109</v>
      </c>
      <c r="AG163" s="10" t="s">
        <v>109</v>
      </c>
      <c r="AH163" s="10" t="s">
        <v>109</v>
      </c>
      <c r="AI163" s="10" t="s">
        <v>109</v>
      </c>
      <c r="AJ163" s="10" t="s">
        <v>109</v>
      </c>
      <c r="AK163" s="10" t="s">
        <v>109</v>
      </c>
      <c r="AL163" s="10" t="s">
        <v>470</v>
      </c>
      <c r="AM163" s="10" t="s">
        <v>949</v>
      </c>
    </row>
    <row r="164" ht="14.25" customHeight="1">
      <c r="A164" s="10">
        <v>159.0</v>
      </c>
      <c r="B164" s="10" t="s">
        <v>995</v>
      </c>
      <c r="C164" s="10" t="s">
        <v>996</v>
      </c>
      <c r="D164" s="10" t="s">
        <v>997</v>
      </c>
      <c r="E164" s="10" t="s">
        <v>100</v>
      </c>
      <c r="F164" s="10" t="s">
        <v>463</v>
      </c>
      <c r="G164" s="10" t="s">
        <v>464</v>
      </c>
      <c r="H164" s="10" t="s">
        <v>103</v>
      </c>
      <c r="I164" s="10" t="s">
        <v>465</v>
      </c>
      <c r="J164" s="10" t="s">
        <v>941</v>
      </c>
      <c r="K164" s="10" t="s">
        <v>961</v>
      </c>
      <c r="L164" s="26" t="s">
        <v>962</v>
      </c>
      <c r="M164" s="10" t="s">
        <v>998</v>
      </c>
      <c r="N164" s="10" t="s">
        <v>109</v>
      </c>
      <c r="O164" s="10" t="s">
        <v>110</v>
      </c>
      <c r="P164" s="10" t="s">
        <v>945</v>
      </c>
      <c r="Q164" s="10" t="s">
        <v>109</v>
      </c>
      <c r="R164" s="10" t="s">
        <v>946</v>
      </c>
      <c r="S164" s="10" t="s">
        <v>109</v>
      </c>
      <c r="T164" s="10" t="s">
        <v>964</v>
      </c>
      <c r="U164" s="10">
        <v>0.05</v>
      </c>
      <c r="V164" s="27">
        <v>0.645833333333333</v>
      </c>
      <c r="W164" s="27">
        <v>0.645833333333333</v>
      </c>
      <c r="X164" s="10"/>
      <c r="Y164" s="10" t="s">
        <v>965</v>
      </c>
      <c r="Z164" s="10" t="s">
        <v>966</v>
      </c>
      <c r="AA164" s="10" t="s">
        <v>123</v>
      </c>
      <c r="AB164" s="10" t="s">
        <v>948</v>
      </c>
      <c r="AC164" s="10" t="s">
        <v>109</v>
      </c>
      <c r="AD164" s="10" t="s">
        <v>109</v>
      </c>
      <c r="AE164" s="10" t="s">
        <v>109</v>
      </c>
      <c r="AF164" s="10" t="s">
        <v>109</v>
      </c>
      <c r="AG164" s="10" t="s">
        <v>109</v>
      </c>
      <c r="AH164" s="10" t="s">
        <v>109</v>
      </c>
      <c r="AI164" s="10" t="s">
        <v>109</v>
      </c>
      <c r="AJ164" s="10" t="s">
        <v>109</v>
      </c>
      <c r="AK164" s="10" t="s">
        <v>109</v>
      </c>
      <c r="AL164" s="10" t="s">
        <v>470</v>
      </c>
      <c r="AM164" s="10" t="s">
        <v>949</v>
      </c>
    </row>
    <row r="165" ht="14.25" customHeight="1">
      <c r="A165" s="10">
        <v>160.0</v>
      </c>
      <c r="B165" s="10" t="s">
        <v>999</v>
      </c>
      <c r="C165" s="10" t="s">
        <v>1000</v>
      </c>
      <c r="D165" s="10" t="s">
        <v>1001</v>
      </c>
      <c r="E165" s="10" t="s">
        <v>100</v>
      </c>
      <c r="F165" s="10" t="s">
        <v>702</v>
      </c>
      <c r="G165" s="10" t="s">
        <v>703</v>
      </c>
      <c r="H165" s="10" t="s">
        <v>103</v>
      </c>
      <c r="I165" s="10" t="s">
        <v>704</v>
      </c>
      <c r="J165" s="10" t="s">
        <v>941</v>
      </c>
      <c r="K165" s="10" t="s">
        <v>942</v>
      </c>
      <c r="L165" s="26" t="s">
        <v>943</v>
      </c>
      <c r="M165" s="10" t="s">
        <v>1002</v>
      </c>
      <c r="N165" s="10" t="s">
        <v>109</v>
      </c>
      <c r="O165" s="10" t="s">
        <v>110</v>
      </c>
      <c r="P165" s="10" t="s">
        <v>945</v>
      </c>
      <c r="Q165" s="10" t="s">
        <v>109</v>
      </c>
      <c r="R165" s="10" t="s">
        <v>946</v>
      </c>
      <c r="S165" s="10" t="s">
        <v>109</v>
      </c>
      <c r="T165" s="10" t="s">
        <v>468</v>
      </c>
      <c r="U165" s="10">
        <v>0.0015</v>
      </c>
      <c r="V165" s="27">
        <v>0.597222222222222</v>
      </c>
      <c r="W165" s="27">
        <v>0.597222222222222</v>
      </c>
      <c r="X165" s="10"/>
      <c r="Y165" s="10" t="s">
        <v>947</v>
      </c>
      <c r="Z165" s="10" t="s">
        <v>115</v>
      </c>
      <c r="AA165" s="10" t="s">
        <v>123</v>
      </c>
      <c r="AB165" s="10" t="s">
        <v>948</v>
      </c>
      <c r="AC165" s="10" t="s">
        <v>109</v>
      </c>
      <c r="AD165" s="10" t="s">
        <v>109</v>
      </c>
      <c r="AE165" s="10" t="s">
        <v>109</v>
      </c>
      <c r="AF165" s="10" t="s">
        <v>109</v>
      </c>
      <c r="AG165" s="10" t="s">
        <v>109</v>
      </c>
      <c r="AH165" s="10" t="s">
        <v>109</v>
      </c>
      <c r="AI165" s="10" t="s">
        <v>109</v>
      </c>
      <c r="AJ165" s="10" t="s">
        <v>109</v>
      </c>
      <c r="AK165" s="10" t="s">
        <v>109</v>
      </c>
      <c r="AL165" s="10" t="s">
        <v>712</v>
      </c>
      <c r="AM165" s="10" t="s">
        <v>949</v>
      </c>
    </row>
    <row r="166" ht="14.25" customHeight="1">
      <c r="A166" s="10">
        <v>161.0</v>
      </c>
      <c r="B166" s="10" t="s">
        <v>1003</v>
      </c>
      <c r="C166" s="10" t="s">
        <v>1004</v>
      </c>
      <c r="D166" s="10" t="s">
        <v>1005</v>
      </c>
      <c r="E166" s="10" t="s">
        <v>100</v>
      </c>
      <c r="F166" s="10" t="s">
        <v>702</v>
      </c>
      <c r="G166" s="10" t="s">
        <v>703</v>
      </c>
      <c r="H166" s="10" t="s">
        <v>103</v>
      </c>
      <c r="I166" s="10" t="s">
        <v>704</v>
      </c>
      <c r="J166" s="10" t="s">
        <v>941</v>
      </c>
      <c r="K166" s="10" t="s">
        <v>942</v>
      </c>
      <c r="L166" s="26" t="s">
        <v>943</v>
      </c>
      <c r="M166" s="10" t="s">
        <v>1006</v>
      </c>
      <c r="N166" s="10" t="s">
        <v>109</v>
      </c>
      <c r="O166" s="10" t="s">
        <v>110</v>
      </c>
      <c r="P166" s="10" t="s">
        <v>945</v>
      </c>
      <c r="Q166" s="10" t="s">
        <v>109</v>
      </c>
      <c r="R166" s="10" t="s">
        <v>946</v>
      </c>
      <c r="S166" s="10" t="s">
        <v>109</v>
      </c>
      <c r="T166" s="10" t="s">
        <v>468</v>
      </c>
      <c r="U166" s="10">
        <v>0.0015</v>
      </c>
      <c r="V166" s="27">
        <v>0.597222222222222</v>
      </c>
      <c r="W166" s="27">
        <v>0.597222222222222</v>
      </c>
      <c r="X166" s="10"/>
      <c r="Y166" s="10" t="s">
        <v>947</v>
      </c>
      <c r="Z166" s="10" t="s">
        <v>115</v>
      </c>
      <c r="AA166" s="10" t="s">
        <v>123</v>
      </c>
      <c r="AB166" s="10" t="s">
        <v>948</v>
      </c>
      <c r="AC166" s="10" t="s">
        <v>109</v>
      </c>
      <c r="AD166" s="10" t="s">
        <v>109</v>
      </c>
      <c r="AE166" s="10" t="s">
        <v>109</v>
      </c>
      <c r="AF166" s="10" t="s">
        <v>109</v>
      </c>
      <c r="AG166" s="10" t="s">
        <v>109</v>
      </c>
      <c r="AH166" s="10" t="s">
        <v>109</v>
      </c>
      <c r="AI166" s="10" t="s">
        <v>109</v>
      </c>
      <c r="AJ166" s="10" t="s">
        <v>109</v>
      </c>
      <c r="AK166" s="10" t="s">
        <v>109</v>
      </c>
      <c r="AL166" s="10" t="s">
        <v>712</v>
      </c>
      <c r="AM166" s="10" t="s">
        <v>949</v>
      </c>
    </row>
    <row r="167" ht="14.25" customHeight="1">
      <c r="A167" s="10">
        <v>162.0</v>
      </c>
      <c r="B167" s="10" t="s">
        <v>1007</v>
      </c>
      <c r="C167" s="10" t="s">
        <v>1008</v>
      </c>
      <c r="D167" s="10" t="s">
        <v>1009</v>
      </c>
      <c r="E167" s="10" t="s">
        <v>100</v>
      </c>
      <c r="F167" s="10" t="s">
        <v>702</v>
      </c>
      <c r="G167" s="10" t="s">
        <v>703</v>
      </c>
      <c r="H167" s="10" t="s">
        <v>103</v>
      </c>
      <c r="I167" s="10" t="s">
        <v>704</v>
      </c>
      <c r="J167" s="10" t="s">
        <v>941</v>
      </c>
      <c r="K167" s="10" t="s">
        <v>942</v>
      </c>
      <c r="L167" s="26" t="s">
        <v>943</v>
      </c>
      <c r="M167" s="10" t="s">
        <v>1010</v>
      </c>
      <c r="N167" s="10" t="s">
        <v>109</v>
      </c>
      <c r="O167" s="10" t="s">
        <v>110</v>
      </c>
      <c r="P167" s="10" t="s">
        <v>945</v>
      </c>
      <c r="Q167" s="10" t="s">
        <v>109</v>
      </c>
      <c r="R167" s="10" t="s">
        <v>946</v>
      </c>
      <c r="S167" s="10" t="s">
        <v>109</v>
      </c>
      <c r="T167" s="10" t="s">
        <v>468</v>
      </c>
      <c r="U167" s="10">
        <v>0.0015</v>
      </c>
      <c r="V167" s="27">
        <v>0.597222222222222</v>
      </c>
      <c r="W167" s="27">
        <v>0.597222222222222</v>
      </c>
      <c r="X167" s="10"/>
      <c r="Y167" s="10" t="s">
        <v>947</v>
      </c>
      <c r="Z167" s="10" t="s">
        <v>115</v>
      </c>
      <c r="AA167" s="10" t="s">
        <v>123</v>
      </c>
      <c r="AB167" s="10" t="s">
        <v>948</v>
      </c>
      <c r="AC167" s="10" t="s">
        <v>109</v>
      </c>
      <c r="AD167" s="10" t="s">
        <v>109</v>
      </c>
      <c r="AE167" s="10" t="s">
        <v>109</v>
      </c>
      <c r="AF167" s="10" t="s">
        <v>109</v>
      </c>
      <c r="AG167" s="10" t="s">
        <v>109</v>
      </c>
      <c r="AH167" s="10" t="s">
        <v>109</v>
      </c>
      <c r="AI167" s="10" t="s">
        <v>109</v>
      </c>
      <c r="AJ167" s="10" t="s">
        <v>109</v>
      </c>
      <c r="AK167" s="10" t="s">
        <v>109</v>
      </c>
      <c r="AL167" s="10" t="s">
        <v>712</v>
      </c>
      <c r="AM167" s="10" t="s">
        <v>949</v>
      </c>
    </row>
    <row r="168" ht="14.25" customHeight="1">
      <c r="A168" s="10">
        <v>163.0</v>
      </c>
      <c r="B168" s="10" t="s">
        <v>1011</v>
      </c>
      <c r="C168" s="10" t="s">
        <v>1012</v>
      </c>
      <c r="D168" s="10" t="s">
        <v>1013</v>
      </c>
      <c r="E168" s="10" t="s">
        <v>100</v>
      </c>
      <c r="F168" s="10" t="s">
        <v>702</v>
      </c>
      <c r="G168" s="10" t="s">
        <v>703</v>
      </c>
      <c r="H168" s="10" t="s">
        <v>103</v>
      </c>
      <c r="I168" s="10" t="s">
        <v>704</v>
      </c>
      <c r="J168" s="10" t="s">
        <v>941</v>
      </c>
      <c r="K168" s="10" t="s">
        <v>961</v>
      </c>
      <c r="L168" s="26" t="s">
        <v>962</v>
      </c>
      <c r="M168" s="10" t="s">
        <v>1014</v>
      </c>
      <c r="N168" s="10" t="s">
        <v>109</v>
      </c>
      <c r="O168" s="10" t="s">
        <v>110</v>
      </c>
      <c r="P168" s="10" t="s">
        <v>945</v>
      </c>
      <c r="Q168" s="10" t="s">
        <v>109</v>
      </c>
      <c r="R168" s="10" t="s">
        <v>946</v>
      </c>
      <c r="S168" s="10" t="s">
        <v>109</v>
      </c>
      <c r="T168" s="10" t="s">
        <v>964</v>
      </c>
      <c r="U168" s="10">
        <v>0.05</v>
      </c>
      <c r="V168" s="27">
        <v>0.59375</v>
      </c>
      <c r="W168" s="27">
        <v>0.59375</v>
      </c>
      <c r="X168" s="10"/>
      <c r="Y168" s="10" t="s">
        <v>965</v>
      </c>
      <c r="Z168" s="10" t="s">
        <v>966</v>
      </c>
      <c r="AA168" s="10" t="s">
        <v>123</v>
      </c>
      <c r="AB168" s="10" t="s">
        <v>948</v>
      </c>
      <c r="AC168" s="10" t="s">
        <v>109</v>
      </c>
      <c r="AD168" s="10" t="s">
        <v>109</v>
      </c>
      <c r="AE168" s="10" t="s">
        <v>109</v>
      </c>
      <c r="AF168" s="10" t="s">
        <v>109</v>
      </c>
      <c r="AG168" s="10" t="s">
        <v>109</v>
      </c>
      <c r="AH168" s="10" t="s">
        <v>109</v>
      </c>
      <c r="AI168" s="10" t="s">
        <v>109</v>
      </c>
      <c r="AJ168" s="10" t="s">
        <v>109</v>
      </c>
      <c r="AK168" s="10" t="s">
        <v>109</v>
      </c>
      <c r="AL168" s="10" t="s">
        <v>712</v>
      </c>
      <c r="AM168" s="10" t="s">
        <v>949</v>
      </c>
    </row>
    <row r="169" ht="14.25" customHeight="1">
      <c r="A169" s="10">
        <v>164.0</v>
      </c>
      <c r="B169" s="10" t="s">
        <v>1015</v>
      </c>
      <c r="C169" s="10" t="s">
        <v>1016</v>
      </c>
      <c r="D169" s="10" t="s">
        <v>1017</v>
      </c>
      <c r="E169" s="10" t="s">
        <v>100</v>
      </c>
      <c r="F169" s="10" t="s">
        <v>702</v>
      </c>
      <c r="G169" s="10" t="s">
        <v>703</v>
      </c>
      <c r="H169" s="10" t="s">
        <v>103</v>
      </c>
      <c r="I169" s="10" t="s">
        <v>704</v>
      </c>
      <c r="J169" s="10" t="s">
        <v>941</v>
      </c>
      <c r="K169" s="10" t="s">
        <v>961</v>
      </c>
      <c r="L169" s="26" t="s">
        <v>962</v>
      </c>
      <c r="M169" s="10" t="s">
        <v>1018</v>
      </c>
      <c r="N169" s="10" t="s">
        <v>109</v>
      </c>
      <c r="O169" s="10" t="s">
        <v>110</v>
      </c>
      <c r="P169" s="10" t="s">
        <v>945</v>
      </c>
      <c r="Q169" s="10" t="s">
        <v>109</v>
      </c>
      <c r="R169" s="10" t="s">
        <v>946</v>
      </c>
      <c r="S169" s="10" t="s">
        <v>109</v>
      </c>
      <c r="T169" s="10" t="s">
        <v>964</v>
      </c>
      <c r="U169" s="10">
        <v>0.05</v>
      </c>
      <c r="V169" s="27">
        <v>0.59375</v>
      </c>
      <c r="W169" s="27">
        <v>0.59375</v>
      </c>
      <c r="X169" s="10"/>
      <c r="Y169" s="10" t="s">
        <v>965</v>
      </c>
      <c r="Z169" s="10" t="s">
        <v>966</v>
      </c>
      <c r="AA169" s="10" t="s">
        <v>123</v>
      </c>
      <c r="AB169" s="10" t="s">
        <v>948</v>
      </c>
      <c r="AC169" s="10" t="s">
        <v>109</v>
      </c>
      <c r="AD169" s="10" t="s">
        <v>109</v>
      </c>
      <c r="AE169" s="10" t="s">
        <v>109</v>
      </c>
      <c r="AF169" s="10" t="s">
        <v>109</v>
      </c>
      <c r="AG169" s="10" t="s">
        <v>109</v>
      </c>
      <c r="AH169" s="10" t="s">
        <v>109</v>
      </c>
      <c r="AI169" s="10" t="s">
        <v>109</v>
      </c>
      <c r="AJ169" s="10" t="s">
        <v>109</v>
      </c>
      <c r="AK169" s="10" t="s">
        <v>109</v>
      </c>
      <c r="AL169" s="10" t="s">
        <v>712</v>
      </c>
      <c r="AM169" s="10" t="s">
        <v>949</v>
      </c>
    </row>
    <row r="170" ht="14.25" customHeight="1">
      <c r="A170" s="10">
        <v>165.0</v>
      </c>
      <c r="B170" s="10" t="s">
        <v>1019</v>
      </c>
      <c r="C170" s="10" t="s">
        <v>1020</v>
      </c>
      <c r="D170" s="10" t="s">
        <v>1021</v>
      </c>
      <c r="E170" s="10" t="s">
        <v>100</v>
      </c>
      <c r="F170" s="10" t="s">
        <v>702</v>
      </c>
      <c r="G170" s="10" t="s">
        <v>703</v>
      </c>
      <c r="H170" s="10" t="s">
        <v>103</v>
      </c>
      <c r="I170" s="10" t="s">
        <v>704</v>
      </c>
      <c r="J170" s="10" t="s">
        <v>941</v>
      </c>
      <c r="K170" s="10" t="s">
        <v>961</v>
      </c>
      <c r="L170" s="26" t="s">
        <v>962</v>
      </c>
      <c r="M170" s="10" t="s">
        <v>1022</v>
      </c>
      <c r="N170" s="10" t="s">
        <v>109</v>
      </c>
      <c r="O170" s="10" t="s">
        <v>110</v>
      </c>
      <c r="P170" s="10" t="s">
        <v>945</v>
      </c>
      <c r="Q170" s="10" t="s">
        <v>109</v>
      </c>
      <c r="R170" s="10" t="s">
        <v>946</v>
      </c>
      <c r="S170" s="10" t="s">
        <v>109</v>
      </c>
      <c r="T170" s="10" t="s">
        <v>964</v>
      </c>
      <c r="U170" s="10">
        <v>0.05</v>
      </c>
      <c r="V170" s="27">
        <v>0.59375</v>
      </c>
      <c r="W170" s="27">
        <v>0.59375</v>
      </c>
      <c r="X170" s="10"/>
      <c r="Y170" s="10" t="s">
        <v>965</v>
      </c>
      <c r="Z170" s="10" t="s">
        <v>966</v>
      </c>
      <c r="AA170" s="10" t="s">
        <v>123</v>
      </c>
      <c r="AB170" s="10" t="s">
        <v>948</v>
      </c>
      <c r="AC170" s="10" t="s">
        <v>109</v>
      </c>
      <c r="AD170" s="10" t="s">
        <v>109</v>
      </c>
      <c r="AE170" s="10" t="s">
        <v>109</v>
      </c>
      <c r="AF170" s="10" t="s">
        <v>109</v>
      </c>
      <c r="AG170" s="10" t="s">
        <v>109</v>
      </c>
      <c r="AH170" s="10" t="s">
        <v>109</v>
      </c>
      <c r="AI170" s="10" t="s">
        <v>109</v>
      </c>
      <c r="AJ170" s="10" t="s">
        <v>109</v>
      </c>
      <c r="AK170" s="10" t="s">
        <v>109</v>
      </c>
      <c r="AL170" s="10" t="s">
        <v>712</v>
      </c>
      <c r="AM170" s="10" t="s">
        <v>949</v>
      </c>
    </row>
    <row r="171" ht="14.25" customHeight="1"/>
    <row r="172" ht="14.25" customHeight="1"/>
    <row r="173" ht="14.25" customHeight="1"/>
    <row r="174" ht="14.2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984027777777778" footer="0.0" header="0.0" left="0.747916666666667" right="0.747916666666667" top="0.984027777777778"/>
  <pageSetup paperSize="9"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2.0"/>
    <col customWidth="1" min="2" max="2" width="20.29"/>
    <col customWidth="1" min="3" max="3" width="87.14"/>
    <col customWidth="1" min="4" max="4" width="19.71"/>
    <col customWidth="1" min="5" max="11" width="21.86"/>
    <col customWidth="1" min="12" max="13" width="14.29"/>
    <col customWidth="1" min="14" max="14" width="18.0"/>
    <col customWidth="1" min="15" max="15" width="11.71"/>
    <col customWidth="1" min="16" max="18" width="18.0"/>
    <col customWidth="1" min="19" max="49" width="21.0"/>
    <col customWidth="1" min="50" max="50" width="19.0"/>
    <col customWidth="1" min="51" max="52" width="11.71"/>
  </cols>
  <sheetData>
    <row r="1" ht="14.25" customHeight="1">
      <c r="A1" s="45" t="s">
        <v>39</v>
      </c>
      <c r="B1" s="45" t="s">
        <v>40</v>
      </c>
      <c r="C1" s="11" t="s">
        <v>41</v>
      </c>
      <c r="D1" s="45" t="s">
        <v>1023</v>
      </c>
      <c r="E1" s="45" t="s">
        <v>1024</v>
      </c>
      <c r="F1" s="45" t="s">
        <v>1025</v>
      </c>
      <c r="G1" s="45" t="s">
        <v>1026</v>
      </c>
      <c r="H1" s="45" t="s">
        <v>1024</v>
      </c>
      <c r="I1" s="45" t="s">
        <v>1027</v>
      </c>
      <c r="J1" s="45" t="s">
        <v>1028</v>
      </c>
      <c r="K1" s="45" t="s">
        <v>1028</v>
      </c>
      <c r="L1" s="45" t="s">
        <v>1029</v>
      </c>
      <c r="M1" s="45" t="s">
        <v>1030</v>
      </c>
      <c r="N1" s="45" t="s">
        <v>1031</v>
      </c>
      <c r="O1" s="45" t="s">
        <v>1032</v>
      </c>
      <c r="P1" s="45" t="s">
        <v>1033</v>
      </c>
      <c r="Q1" s="45" t="s">
        <v>1034</v>
      </c>
      <c r="R1" s="45" t="s">
        <v>1035</v>
      </c>
      <c r="S1" s="46" t="s">
        <v>1036</v>
      </c>
      <c r="T1" s="47" t="s">
        <v>1036</v>
      </c>
      <c r="U1" s="47" t="s">
        <v>1036</v>
      </c>
      <c r="V1" s="46" t="s">
        <v>1037</v>
      </c>
      <c r="W1" s="47" t="s">
        <v>1037</v>
      </c>
      <c r="X1" s="45" t="s">
        <v>1037</v>
      </c>
      <c r="Y1" s="46" t="s">
        <v>1038</v>
      </c>
      <c r="Z1" s="45" t="s">
        <v>1038</v>
      </c>
      <c r="AA1" s="45" t="s">
        <v>1038</v>
      </c>
      <c r="AB1" s="46" t="s">
        <v>1039</v>
      </c>
      <c r="AC1" s="45" t="s">
        <v>1039</v>
      </c>
      <c r="AD1" s="45" t="s">
        <v>1039</v>
      </c>
      <c r="AE1" s="46" t="s">
        <v>1040</v>
      </c>
      <c r="AF1" s="45" t="s">
        <v>1040</v>
      </c>
      <c r="AG1" s="45" t="s">
        <v>1040</v>
      </c>
      <c r="AH1" s="45" t="s">
        <v>1040</v>
      </c>
      <c r="AI1" s="46" t="s">
        <v>1041</v>
      </c>
      <c r="AJ1" s="45" t="s">
        <v>1041</v>
      </c>
      <c r="AK1" s="45" t="s">
        <v>1041</v>
      </c>
      <c r="AL1" s="45" t="s">
        <v>1041</v>
      </c>
      <c r="AM1" s="46" t="s">
        <v>1042</v>
      </c>
      <c r="AN1" s="45" t="s">
        <v>1042</v>
      </c>
      <c r="AO1" s="45" t="s">
        <v>1042</v>
      </c>
      <c r="AP1" s="45" t="s">
        <v>1042</v>
      </c>
      <c r="AQ1" s="46" t="s">
        <v>1043</v>
      </c>
      <c r="AR1" s="45" t="s">
        <v>1043</v>
      </c>
      <c r="AS1" s="45" t="s">
        <v>1043</v>
      </c>
      <c r="AT1" s="45" t="s">
        <v>1043</v>
      </c>
      <c r="AU1" s="46" t="s">
        <v>1044</v>
      </c>
      <c r="AV1" s="45" t="s">
        <v>1044</v>
      </c>
      <c r="AW1" s="45" t="s">
        <v>1044</v>
      </c>
      <c r="AX1" s="45" t="s">
        <v>1044</v>
      </c>
      <c r="AY1" s="45"/>
      <c r="AZ1" s="45"/>
    </row>
    <row r="2" ht="14.25" customHeight="1">
      <c r="A2" s="45" t="s">
        <v>55</v>
      </c>
      <c r="B2" s="45" t="s">
        <v>56</v>
      </c>
      <c r="C2" s="11" t="s">
        <v>56</v>
      </c>
      <c r="D2" s="45" t="s">
        <v>56</v>
      </c>
      <c r="E2" s="45" t="s">
        <v>56</v>
      </c>
      <c r="F2" s="45" t="s">
        <v>56</v>
      </c>
      <c r="G2" s="45" t="s">
        <v>56</v>
      </c>
      <c r="H2" s="45" t="s">
        <v>56</v>
      </c>
      <c r="I2" s="45" t="s">
        <v>56</v>
      </c>
      <c r="J2" s="45" t="s">
        <v>56</v>
      </c>
      <c r="K2" s="45" t="s">
        <v>56</v>
      </c>
      <c r="L2" s="45" t="s">
        <v>56</v>
      </c>
      <c r="M2" s="45" t="s">
        <v>56</v>
      </c>
      <c r="N2" s="45" t="s">
        <v>56</v>
      </c>
      <c r="O2" s="45"/>
      <c r="P2" s="45"/>
      <c r="Q2" s="45"/>
      <c r="R2" s="45"/>
      <c r="S2" s="46" t="s">
        <v>1045</v>
      </c>
      <c r="T2" s="47" t="s">
        <v>1045</v>
      </c>
      <c r="U2" s="47" t="s">
        <v>1045</v>
      </c>
      <c r="V2" s="46" t="s">
        <v>1045</v>
      </c>
      <c r="W2" s="47" t="s">
        <v>1045</v>
      </c>
      <c r="X2" s="45" t="s">
        <v>1045</v>
      </c>
      <c r="Y2" s="46" t="s">
        <v>1045</v>
      </c>
      <c r="Z2" s="45" t="s">
        <v>1045</v>
      </c>
      <c r="AA2" s="45" t="s">
        <v>1045</v>
      </c>
      <c r="AB2" s="46" t="s">
        <v>1045</v>
      </c>
      <c r="AC2" s="45" t="s">
        <v>1045</v>
      </c>
      <c r="AD2" s="45" t="s">
        <v>1045</v>
      </c>
      <c r="AE2" s="46" t="s">
        <v>1045</v>
      </c>
      <c r="AF2" s="45" t="s">
        <v>1045</v>
      </c>
      <c r="AG2" s="45" t="s">
        <v>1045</v>
      </c>
      <c r="AH2" s="45" t="s">
        <v>1045</v>
      </c>
      <c r="AI2" s="46" t="s">
        <v>1045</v>
      </c>
      <c r="AJ2" s="45" t="s">
        <v>1045</v>
      </c>
      <c r="AK2" s="45" t="s">
        <v>1045</v>
      </c>
      <c r="AL2" s="45" t="s">
        <v>1045</v>
      </c>
      <c r="AM2" s="46" t="s">
        <v>1045</v>
      </c>
      <c r="AN2" s="45" t="s">
        <v>1045</v>
      </c>
      <c r="AO2" s="45" t="s">
        <v>1045</v>
      </c>
      <c r="AP2" s="45" t="s">
        <v>1045</v>
      </c>
      <c r="AQ2" s="46" t="s">
        <v>1045</v>
      </c>
      <c r="AR2" s="45" t="s">
        <v>1045</v>
      </c>
      <c r="AS2" s="45" t="s">
        <v>1045</v>
      </c>
      <c r="AT2" s="45" t="s">
        <v>1045</v>
      </c>
      <c r="AU2" s="46" t="s">
        <v>1045</v>
      </c>
      <c r="AV2" s="45" t="s">
        <v>1045</v>
      </c>
      <c r="AW2" s="45" t="s">
        <v>1045</v>
      </c>
      <c r="AX2" s="45" t="s">
        <v>1045</v>
      </c>
      <c r="AY2" s="45"/>
      <c r="AZ2" s="45"/>
    </row>
    <row r="3" ht="14.25" customHeight="1">
      <c r="A3" s="45" t="s">
        <v>58</v>
      </c>
      <c r="B3" s="45" t="s">
        <v>1046</v>
      </c>
      <c r="C3" s="11"/>
      <c r="D3" s="45" t="s">
        <v>1046</v>
      </c>
      <c r="E3" s="45" t="s">
        <v>1046</v>
      </c>
      <c r="F3" s="45" t="s">
        <v>1046</v>
      </c>
      <c r="G3" s="45" t="s">
        <v>1046</v>
      </c>
      <c r="H3" s="45" t="s">
        <v>1046</v>
      </c>
      <c r="I3" s="45" t="s">
        <v>1046</v>
      </c>
      <c r="J3" s="45" t="s">
        <v>1047</v>
      </c>
      <c r="K3" s="45" t="s">
        <v>1048</v>
      </c>
      <c r="L3" s="45"/>
      <c r="M3" s="45"/>
      <c r="N3" s="45"/>
      <c r="O3" s="45"/>
      <c r="P3" s="45"/>
      <c r="Q3" s="45"/>
      <c r="R3" s="45"/>
      <c r="S3" s="46" t="s">
        <v>1049</v>
      </c>
      <c r="T3" s="47" t="s">
        <v>1049</v>
      </c>
      <c r="U3" s="47" t="s">
        <v>1049</v>
      </c>
      <c r="V3" s="46" t="s">
        <v>1049</v>
      </c>
      <c r="W3" s="47" t="s">
        <v>1049</v>
      </c>
      <c r="X3" s="45" t="s">
        <v>1049</v>
      </c>
      <c r="Y3" s="46" t="s">
        <v>1049</v>
      </c>
      <c r="Z3" s="45" t="s">
        <v>1049</v>
      </c>
      <c r="AA3" s="45" t="s">
        <v>1049</v>
      </c>
      <c r="AB3" s="46" t="s">
        <v>1049</v>
      </c>
      <c r="AC3" s="45" t="s">
        <v>1049</v>
      </c>
      <c r="AD3" s="45" t="s">
        <v>1049</v>
      </c>
      <c r="AE3" s="46" t="s">
        <v>1049</v>
      </c>
      <c r="AF3" s="45" t="s">
        <v>1049</v>
      </c>
      <c r="AG3" s="45" t="s">
        <v>1049</v>
      </c>
      <c r="AH3" s="45" t="s">
        <v>1049</v>
      </c>
      <c r="AI3" s="46" t="s">
        <v>1049</v>
      </c>
      <c r="AJ3" s="45" t="s">
        <v>1049</v>
      </c>
      <c r="AK3" s="45" t="s">
        <v>1049</v>
      </c>
      <c r="AL3" s="45" t="s">
        <v>1049</v>
      </c>
      <c r="AM3" s="46" t="s">
        <v>1049</v>
      </c>
      <c r="AN3" s="45" t="s">
        <v>1049</v>
      </c>
      <c r="AO3" s="45" t="s">
        <v>1049</v>
      </c>
      <c r="AP3" s="45" t="s">
        <v>1049</v>
      </c>
      <c r="AQ3" s="46" t="s">
        <v>1049</v>
      </c>
      <c r="AR3" s="45" t="s">
        <v>1049</v>
      </c>
      <c r="AS3" s="45" t="s">
        <v>1049</v>
      </c>
      <c r="AT3" s="45" t="s">
        <v>1049</v>
      </c>
      <c r="AU3" s="46" t="s">
        <v>1049</v>
      </c>
      <c r="AV3" s="45" t="s">
        <v>1049</v>
      </c>
      <c r="AW3" s="45" t="s">
        <v>1049</v>
      </c>
      <c r="AX3" s="45" t="s">
        <v>1049</v>
      </c>
      <c r="AY3" s="45"/>
      <c r="AZ3" s="45"/>
    </row>
    <row r="4" ht="14.25" customHeight="1">
      <c r="A4" s="45" t="s">
        <v>62</v>
      </c>
      <c r="B4" s="45" t="s">
        <v>63</v>
      </c>
      <c r="C4" s="11" t="s">
        <v>64</v>
      </c>
      <c r="D4" s="45" t="s">
        <v>1050</v>
      </c>
      <c r="E4" s="45" t="s">
        <v>1051</v>
      </c>
      <c r="F4" s="45" t="s">
        <v>1052</v>
      </c>
      <c r="G4" s="45" t="s">
        <v>1050</v>
      </c>
      <c r="H4" s="45" t="s">
        <v>1051</v>
      </c>
      <c r="I4" s="45" t="s">
        <v>1052</v>
      </c>
      <c r="J4" s="45" t="s">
        <v>1053</v>
      </c>
      <c r="K4" s="45" t="s">
        <v>1054</v>
      </c>
      <c r="L4" s="45" t="s">
        <v>1055</v>
      </c>
      <c r="M4" s="45" t="s">
        <v>1055</v>
      </c>
      <c r="N4" s="45" t="s">
        <v>1055</v>
      </c>
      <c r="O4" s="45" t="s">
        <v>1056</v>
      </c>
      <c r="P4" s="48" t="str">
        <f t="shared" ref="P4:R4" si="1">HYPERLINK("http://observation.obs-banyuls.fr/acquisition/banyulsbaybuoy","http://observation.obs-banyuls.fr/acquisition/banyulsbaybuoy")</f>
        <v>http://observation.obs-banyuls.fr/acquisition/banyulsbaybuoy</v>
      </c>
      <c r="Q4" s="48" t="str">
        <f t="shared" si="1"/>
        <v>http://observation.obs-banyuls.fr/acquisition/banyulsbaybuoy</v>
      </c>
      <c r="R4" s="48" t="str">
        <f t="shared" si="1"/>
        <v>http://observation.obs-banyuls.fr/acquisition/banyulsbaybuoy</v>
      </c>
      <c r="S4" s="46" t="s">
        <v>1057</v>
      </c>
      <c r="T4" s="47" t="s">
        <v>1058</v>
      </c>
      <c r="U4" s="47" t="s">
        <v>1059</v>
      </c>
      <c r="V4" s="46" t="s">
        <v>1057</v>
      </c>
      <c r="W4" s="47" t="s">
        <v>1058</v>
      </c>
      <c r="X4" s="45" t="s">
        <v>1059</v>
      </c>
      <c r="Y4" s="46" t="s">
        <v>1057</v>
      </c>
      <c r="Z4" s="45" t="s">
        <v>1058</v>
      </c>
      <c r="AA4" s="45" t="s">
        <v>1059</v>
      </c>
      <c r="AB4" s="46" t="s">
        <v>1057</v>
      </c>
      <c r="AC4" s="45" t="s">
        <v>1058</v>
      </c>
      <c r="AD4" s="45" t="s">
        <v>1059</v>
      </c>
      <c r="AE4" s="46" t="s">
        <v>1057</v>
      </c>
      <c r="AF4" s="45" t="s">
        <v>1058</v>
      </c>
      <c r="AG4" s="45" t="s">
        <v>1060</v>
      </c>
      <c r="AH4" s="45" t="s">
        <v>1061</v>
      </c>
      <c r="AI4" s="46" t="s">
        <v>1057</v>
      </c>
      <c r="AJ4" s="45" t="s">
        <v>1058</v>
      </c>
      <c r="AK4" s="45" t="s">
        <v>1060</v>
      </c>
      <c r="AL4" s="45" t="s">
        <v>1061</v>
      </c>
      <c r="AM4" s="46" t="s">
        <v>1057</v>
      </c>
      <c r="AN4" s="45" t="s">
        <v>1058</v>
      </c>
      <c r="AO4" s="45" t="s">
        <v>1060</v>
      </c>
      <c r="AP4" s="45" t="s">
        <v>1061</v>
      </c>
      <c r="AQ4" s="46" t="s">
        <v>1057</v>
      </c>
      <c r="AR4" s="45" t="s">
        <v>1058</v>
      </c>
      <c r="AS4" s="45" t="s">
        <v>1060</v>
      </c>
      <c r="AT4" s="45" t="s">
        <v>1061</v>
      </c>
      <c r="AU4" s="46" t="s">
        <v>1057</v>
      </c>
      <c r="AV4" s="45" t="s">
        <v>1058</v>
      </c>
      <c r="AW4" s="45" t="s">
        <v>1060</v>
      </c>
      <c r="AX4" s="45" t="s">
        <v>1061</v>
      </c>
      <c r="AY4" s="45"/>
      <c r="AZ4" s="45"/>
    </row>
    <row r="5" ht="14.25" customHeight="1">
      <c r="A5" s="10" t="s">
        <v>96</v>
      </c>
      <c r="B5" s="10">
        <v>1.0</v>
      </c>
      <c r="C5" s="10">
        <v>2.0</v>
      </c>
      <c r="D5" s="10">
        <v>2.0</v>
      </c>
      <c r="E5" s="10">
        <v>3.0</v>
      </c>
      <c r="F5" s="10">
        <v>4.0</v>
      </c>
      <c r="G5" s="10">
        <v>5.0</v>
      </c>
      <c r="H5" s="10">
        <v>6.0</v>
      </c>
      <c r="I5" s="10">
        <v>7.0</v>
      </c>
      <c r="J5" s="10">
        <v>8.0</v>
      </c>
      <c r="K5" s="10">
        <v>9.0</v>
      </c>
      <c r="L5" s="10">
        <v>10.0</v>
      </c>
      <c r="M5" s="10">
        <v>11.0</v>
      </c>
      <c r="N5" s="10">
        <v>12.0</v>
      </c>
      <c r="O5" s="10">
        <v>13.0</v>
      </c>
      <c r="P5" s="10">
        <v>14.0</v>
      </c>
      <c r="Q5" s="10">
        <v>15.0</v>
      </c>
      <c r="R5" s="10">
        <v>16.0</v>
      </c>
      <c r="S5" s="49"/>
      <c r="T5" s="10"/>
      <c r="U5" s="10"/>
      <c r="V5" s="49"/>
      <c r="W5" s="10"/>
      <c r="X5" s="10"/>
      <c r="Y5" s="49"/>
      <c r="Z5" s="10"/>
      <c r="AA5" s="10"/>
      <c r="AB5" s="49"/>
      <c r="AC5" s="10"/>
      <c r="AD5" s="10"/>
      <c r="AE5" s="49"/>
      <c r="AF5" s="50"/>
      <c r="AG5" s="50"/>
      <c r="AH5" s="50"/>
      <c r="AI5" s="49"/>
      <c r="AJ5" s="50"/>
      <c r="AK5" s="50"/>
      <c r="AL5" s="10"/>
      <c r="AM5" s="49"/>
      <c r="AN5" s="10"/>
      <c r="AO5" s="10"/>
      <c r="AP5" s="10"/>
      <c r="AQ5" s="49"/>
      <c r="AR5" s="10"/>
      <c r="AS5" s="10"/>
      <c r="AT5" s="10"/>
      <c r="AU5" s="49"/>
      <c r="AV5" s="10"/>
      <c r="AW5" s="10"/>
      <c r="AX5" s="10"/>
      <c r="AY5" s="10"/>
      <c r="AZ5" s="10"/>
    </row>
    <row r="6">
      <c r="A6" s="10">
        <v>1.0</v>
      </c>
      <c r="B6" s="12" t="s">
        <v>97</v>
      </c>
      <c r="C6" s="12" t="s">
        <v>98</v>
      </c>
      <c r="D6" s="12" t="s">
        <v>1062</v>
      </c>
      <c r="E6" s="12">
        <v>42.4868166666667</v>
      </c>
      <c r="F6" s="12">
        <v>3.16863333333333</v>
      </c>
      <c r="G6" s="12" t="s">
        <v>1063</v>
      </c>
      <c r="H6" s="12">
        <v>42.492</v>
      </c>
      <c r="I6" s="12">
        <v>3.1646</v>
      </c>
      <c r="J6" s="12" t="s">
        <v>1064</v>
      </c>
      <c r="K6" s="12" t="s">
        <v>1065</v>
      </c>
      <c r="L6" s="51">
        <v>3.0</v>
      </c>
      <c r="M6" s="52">
        <v>2.0</v>
      </c>
      <c r="N6" s="51">
        <v>4.0</v>
      </c>
      <c r="O6" s="12" t="s">
        <v>1066</v>
      </c>
      <c r="P6" s="51">
        <v>17.5</v>
      </c>
      <c r="Q6" s="51">
        <v>15.5</v>
      </c>
      <c r="R6" s="51">
        <v>38.0</v>
      </c>
      <c r="S6" s="53">
        <v>5435505.58238974</v>
      </c>
      <c r="T6" s="54">
        <v>0.00336710691538098</v>
      </c>
      <c r="U6" s="54">
        <v>0.0483913174031879</v>
      </c>
      <c r="V6" s="53">
        <v>363726.344128593</v>
      </c>
      <c r="W6" s="54">
        <v>0.0220960539359123</v>
      </c>
      <c r="X6" s="54">
        <v>0.430010078861869</v>
      </c>
      <c r="Y6" s="53">
        <v>427547.70765698</v>
      </c>
      <c r="Z6" s="54">
        <v>0.012822305813756</v>
      </c>
      <c r="AA6" s="54">
        <v>0.182686218545018</v>
      </c>
      <c r="AB6" s="53">
        <v>667075.777971336</v>
      </c>
      <c r="AC6" s="54">
        <v>0.0161816657392871</v>
      </c>
      <c r="AD6" s="54">
        <v>0.262543663491309</v>
      </c>
      <c r="AE6" s="53">
        <v>3.66587190563752</v>
      </c>
      <c r="AF6" s="55">
        <v>9.76180331202886</v>
      </c>
      <c r="AG6" s="55">
        <v>4.23210048464971</v>
      </c>
      <c r="AH6" s="55">
        <v>190.711303310964</v>
      </c>
      <c r="AI6" s="53">
        <v>63759.8990761025</v>
      </c>
      <c r="AJ6" s="55">
        <v>0.0665317240414062</v>
      </c>
      <c r="AK6" s="55">
        <v>0.598161613465947</v>
      </c>
      <c r="AL6" s="54">
        <v>1.61303115916246</v>
      </c>
      <c r="AM6" s="53">
        <v>983.064649361796</v>
      </c>
      <c r="AN6" s="54">
        <v>1.90038204430868</v>
      </c>
      <c r="AO6" s="54" t="s">
        <v>1067</v>
      </c>
      <c r="AP6" s="54">
        <v>155.854264616298</v>
      </c>
      <c r="AQ6" s="53">
        <v>1617.26048903709</v>
      </c>
      <c r="AR6" s="54">
        <v>0.242897326086194</v>
      </c>
      <c r="AS6" s="54" t="s">
        <v>1067</v>
      </c>
      <c r="AT6" s="54">
        <v>14.8796985268749</v>
      </c>
      <c r="AU6" s="53">
        <v>0.0</v>
      </c>
      <c r="AV6" s="51" t="s">
        <v>1067</v>
      </c>
      <c r="AW6" s="51" t="s">
        <v>1067</v>
      </c>
      <c r="AX6" s="51" t="s">
        <v>1067</v>
      </c>
      <c r="AY6" s="12"/>
      <c r="AZ6" s="12"/>
    </row>
    <row r="7" ht="14.25" customHeight="1">
      <c r="A7" s="10">
        <v>2.0</v>
      </c>
      <c r="B7" s="12" t="s">
        <v>119</v>
      </c>
      <c r="C7" s="12" t="s">
        <v>120</v>
      </c>
      <c r="D7" s="12" t="s">
        <v>1062</v>
      </c>
      <c r="E7" s="12">
        <v>42.4868166666667</v>
      </c>
      <c r="F7" s="12">
        <v>3.16863333333333</v>
      </c>
      <c r="G7" s="12" t="s">
        <v>1063</v>
      </c>
      <c r="H7" s="12">
        <v>42.492</v>
      </c>
      <c r="I7" s="12">
        <v>3.1646</v>
      </c>
      <c r="J7" s="12" t="s">
        <v>1064</v>
      </c>
      <c r="K7" s="12" t="s">
        <v>1065</v>
      </c>
      <c r="L7" s="51">
        <v>3.0</v>
      </c>
      <c r="M7" s="52">
        <v>2.0</v>
      </c>
      <c r="N7" s="51">
        <v>4.0</v>
      </c>
      <c r="O7" s="12" t="s">
        <v>1066</v>
      </c>
      <c r="P7" s="51">
        <v>17.5</v>
      </c>
      <c r="Q7" s="51">
        <v>15.5</v>
      </c>
      <c r="R7" s="51">
        <v>38.0</v>
      </c>
      <c r="S7" s="53">
        <v>5435505.58238974</v>
      </c>
      <c r="T7" s="54">
        <v>0.00336710691538098</v>
      </c>
      <c r="U7" s="54">
        <v>0.0483913174031879</v>
      </c>
      <c r="V7" s="53">
        <v>363726.344128593</v>
      </c>
      <c r="W7" s="54">
        <v>0.0220960539359123</v>
      </c>
      <c r="X7" s="54">
        <v>0.430010078861869</v>
      </c>
      <c r="Y7" s="53">
        <v>427547.70765698</v>
      </c>
      <c r="Z7" s="54">
        <v>0.012822305813756</v>
      </c>
      <c r="AA7" s="54">
        <v>0.182686218545018</v>
      </c>
      <c r="AB7" s="53">
        <v>667075.777971336</v>
      </c>
      <c r="AC7" s="54">
        <v>0.0161816657392871</v>
      </c>
      <c r="AD7" s="54">
        <v>0.262543663491309</v>
      </c>
      <c r="AE7" s="53">
        <v>3.66587190563752</v>
      </c>
      <c r="AF7" s="55">
        <v>9.76180331202886</v>
      </c>
      <c r="AG7" s="55">
        <v>4.23210048464971</v>
      </c>
      <c r="AH7" s="55">
        <v>190.711303310964</v>
      </c>
      <c r="AI7" s="53">
        <v>63759.8990761025</v>
      </c>
      <c r="AJ7" s="55">
        <v>0.0665317240414062</v>
      </c>
      <c r="AK7" s="55">
        <v>0.598161613465947</v>
      </c>
      <c r="AL7" s="54">
        <v>1.61303115916246</v>
      </c>
      <c r="AM7" s="53">
        <v>983.064649361796</v>
      </c>
      <c r="AN7" s="54">
        <v>1.90038204430868</v>
      </c>
      <c r="AO7" s="54" t="s">
        <v>1067</v>
      </c>
      <c r="AP7" s="54">
        <v>155.854264616298</v>
      </c>
      <c r="AQ7" s="53">
        <v>1617.26048903709</v>
      </c>
      <c r="AR7" s="54">
        <v>0.242897326086194</v>
      </c>
      <c r="AS7" s="54" t="s">
        <v>1067</v>
      </c>
      <c r="AT7" s="54">
        <v>14.8796985268749</v>
      </c>
      <c r="AU7" s="53">
        <v>0.0</v>
      </c>
      <c r="AV7" s="51" t="s">
        <v>1067</v>
      </c>
      <c r="AW7" s="51" t="s">
        <v>1067</v>
      </c>
      <c r="AX7" s="51" t="s">
        <v>1067</v>
      </c>
      <c r="AY7" s="12"/>
      <c r="AZ7" s="12"/>
    </row>
    <row r="8" ht="14.25" customHeight="1">
      <c r="A8" s="10">
        <v>3.0</v>
      </c>
      <c r="B8" s="12" t="s">
        <v>125</v>
      </c>
      <c r="C8" s="12" t="s">
        <v>126</v>
      </c>
      <c r="D8" s="12" t="s">
        <v>1062</v>
      </c>
      <c r="E8" s="12">
        <v>42.4868166666667</v>
      </c>
      <c r="F8" s="12">
        <v>3.16863333333333</v>
      </c>
      <c r="G8" s="12" t="s">
        <v>1063</v>
      </c>
      <c r="H8" s="12">
        <v>42.492</v>
      </c>
      <c r="I8" s="12">
        <v>3.1646</v>
      </c>
      <c r="J8" s="12" t="s">
        <v>1064</v>
      </c>
      <c r="K8" s="12" t="s">
        <v>1065</v>
      </c>
      <c r="L8" s="51">
        <v>3.0</v>
      </c>
      <c r="M8" s="52">
        <v>2.0</v>
      </c>
      <c r="N8" s="51">
        <v>4.0</v>
      </c>
      <c r="O8" s="12" t="s">
        <v>1066</v>
      </c>
      <c r="P8" s="51">
        <v>17.5</v>
      </c>
      <c r="Q8" s="51">
        <v>15.5</v>
      </c>
      <c r="R8" s="51">
        <v>38.0</v>
      </c>
      <c r="S8" s="53">
        <v>5435505.58238974</v>
      </c>
      <c r="T8" s="54">
        <v>0.00336710691538098</v>
      </c>
      <c r="U8" s="54">
        <v>0.0483913174031879</v>
      </c>
      <c r="V8" s="53">
        <v>363726.344128593</v>
      </c>
      <c r="W8" s="54">
        <v>0.0220960539359123</v>
      </c>
      <c r="X8" s="54">
        <v>0.430010078861869</v>
      </c>
      <c r="Y8" s="53">
        <v>427547.70765698</v>
      </c>
      <c r="Z8" s="54">
        <v>0.012822305813756</v>
      </c>
      <c r="AA8" s="54">
        <v>0.182686218545018</v>
      </c>
      <c r="AB8" s="53">
        <v>667075.777971336</v>
      </c>
      <c r="AC8" s="54">
        <v>0.0161816657392871</v>
      </c>
      <c r="AD8" s="54">
        <v>0.262543663491309</v>
      </c>
      <c r="AE8" s="53">
        <v>3.66587190563752</v>
      </c>
      <c r="AF8" s="55">
        <v>9.76180331202886</v>
      </c>
      <c r="AG8" s="55">
        <v>4.23210048464971</v>
      </c>
      <c r="AH8" s="55">
        <v>190.711303310964</v>
      </c>
      <c r="AI8" s="53">
        <v>63759.8990761025</v>
      </c>
      <c r="AJ8" s="55">
        <v>0.0665317240414062</v>
      </c>
      <c r="AK8" s="55">
        <v>0.598161613465947</v>
      </c>
      <c r="AL8" s="54">
        <v>1.61303115916246</v>
      </c>
      <c r="AM8" s="53">
        <v>983.064649361796</v>
      </c>
      <c r="AN8" s="54">
        <v>1.90038204430868</v>
      </c>
      <c r="AO8" s="54" t="s">
        <v>1067</v>
      </c>
      <c r="AP8" s="54">
        <v>155.854264616298</v>
      </c>
      <c r="AQ8" s="53">
        <v>1617.26048903709</v>
      </c>
      <c r="AR8" s="54">
        <v>0.242897326086194</v>
      </c>
      <c r="AS8" s="54" t="s">
        <v>1067</v>
      </c>
      <c r="AT8" s="54">
        <v>14.8796985268749</v>
      </c>
      <c r="AU8" s="53">
        <v>0.0</v>
      </c>
      <c r="AV8" s="51" t="s">
        <v>1067</v>
      </c>
      <c r="AW8" s="51" t="s">
        <v>1067</v>
      </c>
      <c r="AX8" s="51" t="s">
        <v>1067</v>
      </c>
      <c r="AY8" s="12"/>
      <c r="AZ8" s="12"/>
    </row>
    <row r="9" ht="14.25" customHeight="1">
      <c r="A9" s="10">
        <v>4.0</v>
      </c>
      <c r="B9" s="15" t="s">
        <v>131</v>
      </c>
      <c r="C9" s="15" t="s">
        <v>132</v>
      </c>
      <c r="D9" s="15" t="s">
        <v>1062</v>
      </c>
      <c r="E9" s="15">
        <v>42.4868166666667</v>
      </c>
      <c r="F9" s="15">
        <v>3.16863333333333</v>
      </c>
      <c r="G9" s="15" t="s">
        <v>1063</v>
      </c>
      <c r="H9" s="15">
        <v>42.492</v>
      </c>
      <c r="I9" s="15">
        <v>3.1646</v>
      </c>
      <c r="J9" s="15" t="s">
        <v>1064</v>
      </c>
      <c r="K9" s="15" t="s">
        <v>1065</v>
      </c>
      <c r="L9" s="56">
        <v>3.0</v>
      </c>
      <c r="M9" s="52">
        <v>2.0</v>
      </c>
      <c r="N9" s="56">
        <v>4.0</v>
      </c>
      <c r="O9" s="15" t="s">
        <v>1066</v>
      </c>
      <c r="P9" s="56">
        <v>17.5</v>
      </c>
      <c r="Q9" s="56">
        <v>15.5</v>
      </c>
      <c r="R9" s="56">
        <v>38.0</v>
      </c>
      <c r="S9" s="57">
        <v>5435505.58238974</v>
      </c>
      <c r="T9" s="58">
        <v>0.00336710691538098</v>
      </c>
      <c r="U9" s="58">
        <v>0.0483913174031879</v>
      </c>
      <c r="V9" s="57">
        <v>363726.344128593</v>
      </c>
      <c r="W9" s="58">
        <v>0.0220960539359123</v>
      </c>
      <c r="X9" s="58">
        <v>0.430010078861869</v>
      </c>
      <c r="Y9" s="57">
        <v>427547.70765698</v>
      </c>
      <c r="Z9" s="58">
        <v>0.012822305813756</v>
      </c>
      <c r="AA9" s="54">
        <v>0.182686218545018</v>
      </c>
      <c r="AB9" s="57">
        <v>667075.777971336</v>
      </c>
      <c r="AC9" s="58">
        <v>0.0161816657392871</v>
      </c>
      <c r="AD9" s="58">
        <v>0.262543663491309</v>
      </c>
      <c r="AE9" s="57">
        <v>3.66587190563752</v>
      </c>
      <c r="AF9" s="59">
        <v>9.76180331202886</v>
      </c>
      <c r="AG9" s="59">
        <v>4.23210048464971</v>
      </c>
      <c r="AH9" s="59">
        <v>190.711303310964</v>
      </c>
      <c r="AI9" s="57">
        <v>63759.8990761025</v>
      </c>
      <c r="AJ9" s="59">
        <v>0.0665317240414062</v>
      </c>
      <c r="AK9" s="59">
        <v>0.598161613465947</v>
      </c>
      <c r="AL9" s="58">
        <v>1.61303115916246</v>
      </c>
      <c r="AM9" s="57">
        <v>983.064649361796</v>
      </c>
      <c r="AN9" s="58">
        <v>1.90038204430868</v>
      </c>
      <c r="AO9" s="58" t="s">
        <v>1067</v>
      </c>
      <c r="AP9" s="58">
        <v>155.854264616298</v>
      </c>
      <c r="AQ9" s="57">
        <v>1617.26048903709</v>
      </c>
      <c r="AR9" s="58">
        <v>0.242897326086194</v>
      </c>
      <c r="AS9" s="58" t="s">
        <v>1067</v>
      </c>
      <c r="AT9" s="58">
        <v>14.8796985268749</v>
      </c>
      <c r="AU9" s="57">
        <v>0.0</v>
      </c>
      <c r="AV9" s="56" t="s">
        <v>1067</v>
      </c>
      <c r="AW9" s="56" t="s">
        <v>1067</v>
      </c>
      <c r="AX9" s="56" t="s">
        <v>1067</v>
      </c>
      <c r="AY9" s="17"/>
      <c r="AZ9" s="17"/>
    </row>
    <row r="10" ht="14.25" customHeight="1">
      <c r="A10" s="10">
        <v>5.0</v>
      </c>
      <c r="B10" s="12" t="s">
        <v>139</v>
      </c>
      <c r="C10" s="12" t="s">
        <v>140</v>
      </c>
      <c r="D10" s="12" t="s">
        <v>1062</v>
      </c>
      <c r="E10" s="12">
        <v>42.4868166666667</v>
      </c>
      <c r="F10" s="12">
        <v>3.16863333333333</v>
      </c>
      <c r="G10" s="12" t="s">
        <v>1063</v>
      </c>
      <c r="H10" s="12">
        <v>42.492</v>
      </c>
      <c r="I10" s="12">
        <v>3.1646</v>
      </c>
      <c r="J10" s="12" t="s">
        <v>1064</v>
      </c>
      <c r="K10" s="12" t="s">
        <v>1065</v>
      </c>
      <c r="L10" s="51">
        <v>3.0</v>
      </c>
      <c r="M10" s="52">
        <v>2.0</v>
      </c>
      <c r="N10" s="51">
        <v>4.0</v>
      </c>
      <c r="O10" s="12" t="s">
        <v>1066</v>
      </c>
      <c r="P10" s="51">
        <v>17.5</v>
      </c>
      <c r="Q10" s="51">
        <v>15.5</v>
      </c>
      <c r="R10" s="51">
        <v>38.0</v>
      </c>
      <c r="S10" s="53">
        <v>5435505.58238974</v>
      </c>
      <c r="T10" s="54">
        <v>0.00336710691538098</v>
      </c>
      <c r="U10" s="54">
        <v>0.0483913174031879</v>
      </c>
      <c r="V10" s="53">
        <v>363726.344128593</v>
      </c>
      <c r="W10" s="54">
        <v>0.0220960539359123</v>
      </c>
      <c r="X10" s="54">
        <v>0.430010078861869</v>
      </c>
      <c r="Y10" s="53">
        <v>427547.70765698</v>
      </c>
      <c r="Z10" s="54">
        <v>0.012822305813756</v>
      </c>
      <c r="AA10" s="54">
        <v>0.182686218545018</v>
      </c>
      <c r="AB10" s="53">
        <v>667075.777971336</v>
      </c>
      <c r="AC10" s="54">
        <v>0.0161816657392871</v>
      </c>
      <c r="AD10" s="54">
        <v>0.262543663491309</v>
      </c>
      <c r="AE10" s="53">
        <v>3.66587190563752</v>
      </c>
      <c r="AF10" s="55">
        <v>9.76180331202886</v>
      </c>
      <c r="AG10" s="55">
        <v>4.23210048464971</v>
      </c>
      <c r="AH10" s="55">
        <v>190.711303310964</v>
      </c>
      <c r="AI10" s="53">
        <v>63759.8990761025</v>
      </c>
      <c r="AJ10" s="55">
        <v>0.0665317240414062</v>
      </c>
      <c r="AK10" s="55">
        <v>0.598161613465947</v>
      </c>
      <c r="AL10" s="54">
        <v>1.61303115916246</v>
      </c>
      <c r="AM10" s="53">
        <v>983.064649361796</v>
      </c>
      <c r="AN10" s="54">
        <v>1.90038204430868</v>
      </c>
      <c r="AO10" s="54" t="s">
        <v>1067</v>
      </c>
      <c r="AP10" s="54">
        <v>155.854264616298</v>
      </c>
      <c r="AQ10" s="53">
        <v>1617.26048903709</v>
      </c>
      <c r="AR10" s="54">
        <v>0.242897326086194</v>
      </c>
      <c r="AS10" s="54" t="s">
        <v>1067</v>
      </c>
      <c r="AT10" s="54">
        <v>14.8796985268749</v>
      </c>
      <c r="AU10" s="53">
        <v>0.0</v>
      </c>
      <c r="AV10" s="51" t="s">
        <v>1067</v>
      </c>
      <c r="AW10" s="51" t="s">
        <v>1067</v>
      </c>
      <c r="AX10" s="51" t="s">
        <v>1067</v>
      </c>
      <c r="AY10" s="12"/>
      <c r="AZ10" s="12"/>
    </row>
    <row r="11" ht="14.25" customHeight="1">
      <c r="A11" s="10">
        <v>6.0</v>
      </c>
      <c r="B11" s="12" t="s">
        <v>144</v>
      </c>
      <c r="C11" s="12" t="s">
        <v>145</v>
      </c>
      <c r="D11" s="12" t="s">
        <v>1062</v>
      </c>
      <c r="E11" s="12">
        <v>42.4868166666667</v>
      </c>
      <c r="F11" s="12">
        <v>3.16863333333333</v>
      </c>
      <c r="G11" s="12" t="s">
        <v>1063</v>
      </c>
      <c r="H11" s="12">
        <v>42.492</v>
      </c>
      <c r="I11" s="12">
        <v>3.1646</v>
      </c>
      <c r="J11" s="12" t="s">
        <v>1064</v>
      </c>
      <c r="K11" s="12" t="s">
        <v>1065</v>
      </c>
      <c r="L11" s="51">
        <v>3.0</v>
      </c>
      <c r="M11" s="52">
        <v>2.0</v>
      </c>
      <c r="N11" s="51">
        <v>4.0</v>
      </c>
      <c r="O11" s="12" t="s">
        <v>1066</v>
      </c>
      <c r="P11" s="51">
        <v>17.5</v>
      </c>
      <c r="Q11" s="51">
        <v>15.5</v>
      </c>
      <c r="R11" s="51">
        <v>38.0</v>
      </c>
      <c r="S11" s="53">
        <v>5435505.58238974</v>
      </c>
      <c r="T11" s="54">
        <v>0.00336710691538098</v>
      </c>
      <c r="U11" s="54">
        <v>0.0483913174031879</v>
      </c>
      <c r="V11" s="53">
        <v>363726.344128593</v>
      </c>
      <c r="W11" s="54">
        <v>0.0220960539359123</v>
      </c>
      <c r="X11" s="54">
        <v>0.430010078861869</v>
      </c>
      <c r="Y11" s="53">
        <v>427547.70765698</v>
      </c>
      <c r="Z11" s="54">
        <v>0.012822305813756</v>
      </c>
      <c r="AA11" s="54">
        <v>0.182686218545018</v>
      </c>
      <c r="AB11" s="53">
        <v>667075.777971336</v>
      </c>
      <c r="AC11" s="54">
        <v>0.0161816657392871</v>
      </c>
      <c r="AD11" s="54">
        <v>0.262543663491309</v>
      </c>
      <c r="AE11" s="53">
        <v>3.66587190563752</v>
      </c>
      <c r="AF11" s="55">
        <v>9.76180331202886</v>
      </c>
      <c r="AG11" s="55">
        <v>4.23210048464971</v>
      </c>
      <c r="AH11" s="55">
        <v>190.711303310964</v>
      </c>
      <c r="AI11" s="53">
        <v>63759.8990761025</v>
      </c>
      <c r="AJ11" s="55">
        <v>0.0665317240414062</v>
      </c>
      <c r="AK11" s="55">
        <v>0.598161613465947</v>
      </c>
      <c r="AL11" s="54">
        <v>1.61303115916246</v>
      </c>
      <c r="AM11" s="53">
        <v>983.064649361796</v>
      </c>
      <c r="AN11" s="54">
        <v>1.90038204430868</v>
      </c>
      <c r="AO11" s="54" t="s">
        <v>1067</v>
      </c>
      <c r="AP11" s="54">
        <v>155.854264616298</v>
      </c>
      <c r="AQ11" s="53">
        <v>1617.26048903709</v>
      </c>
      <c r="AR11" s="54">
        <v>0.242897326086194</v>
      </c>
      <c r="AS11" s="54" t="s">
        <v>1067</v>
      </c>
      <c r="AT11" s="54">
        <v>14.8796985268749</v>
      </c>
      <c r="AU11" s="53">
        <v>0.0</v>
      </c>
      <c r="AV11" s="51" t="s">
        <v>1067</v>
      </c>
      <c r="AW11" s="51" t="s">
        <v>1067</v>
      </c>
      <c r="AX11" s="51" t="s">
        <v>1067</v>
      </c>
      <c r="AY11" s="12"/>
      <c r="AZ11" s="12"/>
    </row>
    <row r="12" ht="14.25" customHeight="1">
      <c r="A12" s="10">
        <v>7.0</v>
      </c>
      <c r="B12" s="12" t="s">
        <v>148</v>
      </c>
      <c r="C12" s="12" t="s">
        <v>149</v>
      </c>
      <c r="D12" s="12" t="s">
        <v>1062</v>
      </c>
      <c r="E12" s="12">
        <v>42.4868166666667</v>
      </c>
      <c r="F12" s="12">
        <v>3.16863333333333</v>
      </c>
      <c r="G12" s="12" t="s">
        <v>1063</v>
      </c>
      <c r="H12" s="12">
        <v>42.492</v>
      </c>
      <c r="I12" s="12">
        <v>3.1646</v>
      </c>
      <c r="J12" s="12" t="s">
        <v>1064</v>
      </c>
      <c r="K12" s="12" t="s">
        <v>1065</v>
      </c>
      <c r="L12" s="51">
        <v>3.0</v>
      </c>
      <c r="M12" s="52">
        <v>2.0</v>
      </c>
      <c r="N12" s="51">
        <v>4.0</v>
      </c>
      <c r="O12" s="12" t="s">
        <v>1066</v>
      </c>
      <c r="P12" s="51">
        <v>17.5</v>
      </c>
      <c r="Q12" s="51">
        <v>15.5</v>
      </c>
      <c r="R12" s="51">
        <v>38.0</v>
      </c>
      <c r="S12" s="53">
        <v>5435505.58238974</v>
      </c>
      <c r="T12" s="54">
        <v>0.00336710691538098</v>
      </c>
      <c r="U12" s="54">
        <v>0.0483913174031879</v>
      </c>
      <c r="V12" s="53">
        <v>363726.344128593</v>
      </c>
      <c r="W12" s="54">
        <v>0.0220960539359123</v>
      </c>
      <c r="X12" s="54">
        <v>0.430010078861869</v>
      </c>
      <c r="Y12" s="53">
        <v>427547.70765698</v>
      </c>
      <c r="Z12" s="54">
        <v>0.012822305813756</v>
      </c>
      <c r="AA12" s="54">
        <v>0.182686218545018</v>
      </c>
      <c r="AB12" s="53">
        <v>667075.777971336</v>
      </c>
      <c r="AC12" s="54">
        <v>0.0161816657392871</v>
      </c>
      <c r="AD12" s="54">
        <v>0.262543663491309</v>
      </c>
      <c r="AE12" s="53">
        <v>3.66587190563752</v>
      </c>
      <c r="AF12" s="55">
        <v>9.76180331202886</v>
      </c>
      <c r="AG12" s="55">
        <v>4.23210048464971</v>
      </c>
      <c r="AH12" s="55">
        <v>190.711303310964</v>
      </c>
      <c r="AI12" s="53">
        <v>63759.8990761025</v>
      </c>
      <c r="AJ12" s="55">
        <v>0.0665317240414062</v>
      </c>
      <c r="AK12" s="55">
        <v>0.598161613465947</v>
      </c>
      <c r="AL12" s="54">
        <v>1.61303115916246</v>
      </c>
      <c r="AM12" s="53">
        <v>983.064649361796</v>
      </c>
      <c r="AN12" s="54">
        <v>1.90038204430868</v>
      </c>
      <c r="AO12" s="54" t="s">
        <v>1067</v>
      </c>
      <c r="AP12" s="54">
        <v>155.854264616298</v>
      </c>
      <c r="AQ12" s="53">
        <v>1617.26048903709</v>
      </c>
      <c r="AR12" s="54">
        <v>0.242897326086194</v>
      </c>
      <c r="AS12" s="54" t="s">
        <v>1067</v>
      </c>
      <c r="AT12" s="54">
        <v>14.8796985268749</v>
      </c>
      <c r="AU12" s="53">
        <v>0.0</v>
      </c>
      <c r="AV12" s="51" t="s">
        <v>1067</v>
      </c>
      <c r="AW12" s="51" t="s">
        <v>1067</v>
      </c>
      <c r="AX12" s="51" t="s">
        <v>1067</v>
      </c>
      <c r="AY12" s="12"/>
      <c r="AZ12" s="12"/>
    </row>
    <row r="13" ht="14.25" customHeight="1">
      <c r="A13" s="10">
        <v>8.0</v>
      </c>
      <c r="B13" s="12" t="s">
        <v>152</v>
      </c>
      <c r="C13" s="12" t="s">
        <v>153</v>
      </c>
      <c r="D13" s="12" t="s">
        <v>1062</v>
      </c>
      <c r="E13" s="12">
        <v>42.4868166666667</v>
      </c>
      <c r="F13" s="12">
        <v>3.16863333333333</v>
      </c>
      <c r="G13" s="12" t="s">
        <v>1063</v>
      </c>
      <c r="H13" s="12">
        <v>42.492</v>
      </c>
      <c r="I13" s="12">
        <v>3.1646</v>
      </c>
      <c r="J13" s="12" t="s">
        <v>1064</v>
      </c>
      <c r="K13" s="12" t="s">
        <v>1065</v>
      </c>
      <c r="L13" s="51">
        <v>3.0</v>
      </c>
      <c r="M13" s="52">
        <v>2.0</v>
      </c>
      <c r="N13" s="51">
        <v>4.0</v>
      </c>
      <c r="O13" s="12" t="s">
        <v>1066</v>
      </c>
      <c r="P13" s="51">
        <v>17.5</v>
      </c>
      <c r="Q13" s="51">
        <v>15.5</v>
      </c>
      <c r="R13" s="51">
        <v>38.0</v>
      </c>
      <c r="S13" s="53">
        <v>5435505.58238974</v>
      </c>
      <c r="T13" s="54">
        <v>0.00336710691538098</v>
      </c>
      <c r="U13" s="54">
        <v>0.0483913174031879</v>
      </c>
      <c r="V13" s="53">
        <v>363726.344128593</v>
      </c>
      <c r="W13" s="54">
        <v>0.0220960539359123</v>
      </c>
      <c r="X13" s="54">
        <v>0.430010078861869</v>
      </c>
      <c r="Y13" s="53">
        <v>427547.70765698</v>
      </c>
      <c r="Z13" s="54">
        <v>0.012822305813756</v>
      </c>
      <c r="AA13" s="54">
        <v>0.182686218545018</v>
      </c>
      <c r="AB13" s="53">
        <v>667075.777971336</v>
      </c>
      <c r="AC13" s="54">
        <v>0.0161816657392871</v>
      </c>
      <c r="AD13" s="54">
        <v>0.262543663491309</v>
      </c>
      <c r="AE13" s="53">
        <v>3.66587190563752</v>
      </c>
      <c r="AF13" s="55">
        <v>9.76180331202886</v>
      </c>
      <c r="AG13" s="55">
        <v>4.23210048464971</v>
      </c>
      <c r="AH13" s="55">
        <v>190.711303310964</v>
      </c>
      <c r="AI13" s="53">
        <v>63759.8990761025</v>
      </c>
      <c r="AJ13" s="55">
        <v>0.0665317240414062</v>
      </c>
      <c r="AK13" s="55">
        <v>0.598161613465947</v>
      </c>
      <c r="AL13" s="54">
        <v>1.61303115916246</v>
      </c>
      <c r="AM13" s="53">
        <v>983.064649361796</v>
      </c>
      <c r="AN13" s="54">
        <v>1.90038204430868</v>
      </c>
      <c r="AO13" s="54" t="s">
        <v>1067</v>
      </c>
      <c r="AP13" s="54">
        <v>155.854264616298</v>
      </c>
      <c r="AQ13" s="53">
        <v>1617.26048903709</v>
      </c>
      <c r="AR13" s="54">
        <v>0.242897326086194</v>
      </c>
      <c r="AS13" s="54" t="s">
        <v>1067</v>
      </c>
      <c r="AT13" s="54">
        <v>14.8796985268749</v>
      </c>
      <c r="AU13" s="53">
        <v>0.0</v>
      </c>
      <c r="AV13" s="51" t="s">
        <v>1067</v>
      </c>
      <c r="AW13" s="51" t="s">
        <v>1067</v>
      </c>
      <c r="AX13" s="51" t="s">
        <v>1067</v>
      </c>
      <c r="AY13" s="12"/>
      <c r="AZ13" s="12"/>
    </row>
    <row r="14" ht="14.25" customHeight="1">
      <c r="A14" s="10">
        <v>9.0</v>
      </c>
      <c r="B14" s="15" t="s">
        <v>156</v>
      </c>
      <c r="C14" s="15" t="s">
        <v>157</v>
      </c>
      <c r="D14" s="15" t="s">
        <v>1062</v>
      </c>
      <c r="E14" s="15">
        <v>42.4868166666667</v>
      </c>
      <c r="F14" s="15">
        <v>3.16863333333333</v>
      </c>
      <c r="G14" s="15" t="s">
        <v>1063</v>
      </c>
      <c r="H14" s="15">
        <v>42.492</v>
      </c>
      <c r="I14" s="15">
        <v>3.1646</v>
      </c>
      <c r="J14" s="15" t="s">
        <v>1064</v>
      </c>
      <c r="K14" s="15" t="s">
        <v>1065</v>
      </c>
      <c r="L14" s="56">
        <v>3.0</v>
      </c>
      <c r="M14" s="52">
        <v>2.0</v>
      </c>
      <c r="N14" s="56">
        <v>4.0</v>
      </c>
      <c r="O14" s="15" t="s">
        <v>1066</v>
      </c>
      <c r="P14" s="56">
        <v>17.5</v>
      </c>
      <c r="Q14" s="56">
        <v>15.5</v>
      </c>
      <c r="R14" s="56">
        <v>38.0</v>
      </c>
      <c r="S14" s="57">
        <v>5435505.58238974</v>
      </c>
      <c r="T14" s="58">
        <v>0.00336710691538098</v>
      </c>
      <c r="U14" s="58">
        <v>0.0483913174031879</v>
      </c>
      <c r="V14" s="57">
        <v>363726.344128593</v>
      </c>
      <c r="W14" s="58">
        <v>0.0220960539359123</v>
      </c>
      <c r="X14" s="58">
        <v>0.430010078861869</v>
      </c>
      <c r="Y14" s="57">
        <v>427547.70765698</v>
      </c>
      <c r="Z14" s="58">
        <v>0.012822305813756</v>
      </c>
      <c r="AA14" s="54">
        <v>0.182686218545018</v>
      </c>
      <c r="AB14" s="57">
        <v>667075.777971336</v>
      </c>
      <c r="AC14" s="58">
        <v>0.0161816657392871</v>
      </c>
      <c r="AD14" s="58">
        <v>0.262543663491309</v>
      </c>
      <c r="AE14" s="57">
        <v>3.66587190563752</v>
      </c>
      <c r="AF14" s="59">
        <v>9.76180331202886</v>
      </c>
      <c r="AG14" s="59">
        <v>4.23210048464971</v>
      </c>
      <c r="AH14" s="59">
        <v>190.711303310964</v>
      </c>
      <c r="AI14" s="57">
        <v>63759.8990761025</v>
      </c>
      <c r="AJ14" s="59">
        <v>0.0665317240414062</v>
      </c>
      <c r="AK14" s="59">
        <v>0.598161613465947</v>
      </c>
      <c r="AL14" s="58">
        <v>1.61303115916246</v>
      </c>
      <c r="AM14" s="57">
        <v>983.064649361796</v>
      </c>
      <c r="AN14" s="58">
        <v>1.90038204430868</v>
      </c>
      <c r="AO14" s="58" t="s">
        <v>1067</v>
      </c>
      <c r="AP14" s="58">
        <v>155.854264616298</v>
      </c>
      <c r="AQ14" s="57">
        <v>1617.26048903709</v>
      </c>
      <c r="AR14" s="58">
        <v>0.242897326086194</v>
      </c>
      <c r="AS14" s="58" t="s">
        <v>1067</v>
      </c>
      <c r="AT14" s="58">
        <v>14.8796985268749</v>
      </c>
      <c r="AU14" s="57">
        <v>0.0</v>
      </c>
      <c r="AV14" s="56" t="s">
        <v>1067</v>
      </c>
      <c r="AW14" s="56" t="s">
        <v>1067</v>
      </c>
      <c r="AX14" s="56" t="s">
        <v>1067</v>
      </c>
      <c r="AY14" s="15"/>
      <c r="AZ14" s="15"/>
    </row>
    <row r="15" ht="14.25" customHeight="1">
      <c r="A15" s="10">
        <v>10.0</v>
      </c>
      <c r="B15" s="12" t="s">
        <v>162</v>
      </c>
      <c r="C15" s="12" t="s">
        <v>163</v>
      </c>
      <c r="D15" s="12" t="s">
        <v>1062</v>
      </c>
      <c r="E15" s="12">
        <v>42.4868166666667</v>
      </c>
      <c r="F15" s="12">
        <v>3.16863333333333</v>
      </c>
      <c r="G15" s="12" t="s">
        <v>1063</v>
      </c>
      <c r="H15" s="12">
        <v>42.492</v>
      </c>
      <c r="I15" s="12">
        <v>3.1646</v>
      </c>
      <c r="J15" s="12" t="s">
        <v>1064</v>
      </c>
      <c r="K15" s="12" t="s">
        <v>1065</v>
      </c>
      <c r="L15" s="51">
        <v>3.0</v>
      </c>
      <c r="M15" s="52">
        <v>2.0</v>
      </c>
      <c r="N15" s="51">
        <v>4.0</v>
      </c>
      <c r="O15" s="12" t="s">
        <v>1066</v>
      </c>
      <c r="P15" s="51">
        <v>17.5</v>
      </c>
      <c r="Q15" s="51">
        <v>15.5</v>
      </c>
      <c r="R15" s="51">
        <v>38.0</v>
      </c>
      <c r="S15" s="53">
        <v>5435505.58238974</v>
      </c>
      <c r="T15" s="54">
        <v>0.00336710691538098</v>
      </c>
      <c r="U15" s="54">
        <v>0.0483913174031879</v>
      </c>
      <c r="V15" s="53">
        <v>363726.344128593</v>
      </c>
      <c r="W15" s="54">
        <v>0.0220960539359123</v>
      </c>
      <c r="X15" s="54">
        <v>0.430010078861869</v>
      </c>
      <c r="Y15" s="53">
        <v>427547.70765698</v>
      </c>
      <c r="Z15" s="54">
        <v>0.012822305813756</v>
      </c>
      <c r="AA15" s="54">
        <v>0.182686218545018</v>
      </c>
      <c r="AB15" s="53">
        <v>667075.777971336</v>
      </c>
      <c r="AC15" s="54">
        <v>0.0161816657392871</v>
      </c>
      <c r="AD15" s="54">
        <v>0.262543663491309</v>
      </c>
      <c r="AE15" s="53">
        <v>3.66587190563752</v>
      </c>
      <c r="AF15" s="55">
        <v>9.76180331202886</v>
      </c>
      <c r="AG15" s="55">
        <v>4.23210048464971</v>
      </c>
      <c r="AH15" s="55">
        <v>190.711303310964</v>
      </c>
      <c r="AI15" s="53">
        <v>63759.8990761025</v>
      </c>
      <c r="AJ15" s="55">
        <v>0.0665317240414062</v>
      </c>
      <c r="AK15" s="55">
        <v>0.598161613465947</v>
      </c>
      <c r="AL15" s="54">
        <v>1.61303115916246</v>
      </c>
      <c r="AM15" s="53">
        <v>983.064649361796</v>
      </c>
      <c r="AN15" s="54">
        <v>1.90038204430868</v>
      </c>
      <c r="AO15" s="54" t="s">
        <v>1067</v>
      </c>
      <c r="AP15" s="54">
        <v>155.854264616298</v>
      </c>
      <c r="AQ15" s="53">
        <v>1617.26048903709</v>
      </c>
      <c r="AR15" s="54">
        <v>0.242897326086194</v>
      </c>
      <c r="AS15" s="54" t="s">
        <v>1067</v>
      </c>
      <c r="AT15" s="54">
        <v>14.8796985268749</v>
      </c>
      <c r="AU15" s="53">
        <v>0.0</v>
      </c>
      <c r="AV15" s="51" t="s">
        <v>1067</v>
      </c>
      <c r="AW15" s="51" t="s">
        <v>1067</v>
      </c>
      <c r="AX15" s="51" t="s">
        <v>1067</v>
      </c>
      <c r="AY15" s="12"/>
      <c r="AZ15" s="12"/>
    </row>
    <row r="16" ht="14.25" customHeight="1">
      <c r="A16" s="10">
        <v>11.0</v>
      </c>
      <c r="B16" s="12" t="s">
        <v>166</v>
      </c>
      <c r="C16" s="12" t="s">
        <v>167</v>
      </c>
      <c r="D16" s="12" t="s">
        <v>1062</v>
      </c>
      <c r="E16" s="12">
        <v>42.4868166666667</v>
      </c>
      <c r="F16" s="12">
        <v>3.16863333333333</v>
      </c>
      <c r="G16" s="12" t="s">
        <v>1063</v>
      </c>
      <c r="H16" s="12">
        <v>42.492</v>
      </c>
      <c r="I16" s="12">
        <v>3.1646</v>
      </c>
      <c r="J16" s="12" t="s">
        <v>1064</v>
      </c>
      <c r="K16" s="12" t="s">
        <v>1065</v>
      </c>
      <c r="L16" s="51">
        <v>3.0</v>
      </c>
      <c r="M16" s="52">
        <v>2.0</v>
      </c>
      <c r="N16" s="51">
        <v>4.0</v>
      </c>
      <c r="O16" s="12" t="s">
        <v>1066</v>
      </c>
      <c r="P16" s="51">
        <v>17.5</v>
      </c>
      <c r="Q16" s="51">
        <v>15.5</v>
      </c>
      <c r="R16" s="51">
        <v>38.0</v>
      </c>
      <c r="S16" s="53">
        <v>5435505.58238974</v>
      </c>
      <c r="T16" s="54">
        <v>0.00336710691538098</v>
      </c>
      <c r="U16" s="54">
        <v>0.0483913174031879</v>
      </c>
      <c r="V16" s="53">
        <v>363726.344128593</v>
      </c>
      <c r="W16" s="54">
        <v>0.0220960539359123</v>
      </c>
      <c r="X16" s="54">
        <v>0.430010078861869</v>
      </c>
      <c r="Y16" s="53">
        <v>427547.70765698</v>
      </c>
      <c r="Z16" s="54">
        <v>0.012822305813756</v>
      </c>
      <c r="AA16" s="54">
        <v>0.182686218545018</v>
      </c>
      <c r="AB16" s="53">
        <v>667075.777971336</v>
      </c>
      <c r="AC16" s="54">
        <v>0.0161816657392871</v>
      </c>
      <c r="AD16" s="54">
        <v>0.262543663491309</v>
      </c>
      <c r="AE16" s="53">
        <v>3.66587190563752</v>
      </c>
      <c r="AF16" s="55">
        <v>9.76180331202886</v>
      </c>
      <c r="AG16" s="55">
        <v>4.23210048464971</v>
      </c>
      <c r="AH16" s="55">
        <v>190.711303310964</v>
      </c>
      <c r="AI16" s="53">
        <v>63759.8990761025</v>
      </c>
      <c r="AJ16" s="55">
        <v>0.0665317240414062</v>
      </c>
      <c r="AK16" s="55">
        <v>0.598161613465947</v>
      </c>
      <c r="AL16" s="54">
        <v>1.61303115916246</v>
      </c>
      <c r="AM16" s="53">
        <v>983.064649361796</v>
      </c>
      <c r="AN16" s="54">
        <v>1.90038204430868</v>
      </c>
      <c r="AO16" s="54" t="s">
        <v>1067</v>
      </c>
      <c r="AP16" s="54">
        <v>155.854264616298</v>
      </c>
      <c r="AQ16" s="53">
        <v>1617.26048903709</v>
      </c>
      <c r="AR16" s="54">
        <v>0.242897326086194</v>
      </c>
      <c r="AS16" s="54" t="s">
        <v>1067</v>
      </c>
      <c r="AT16" s="54">
        <v>14.8796985268749</v>
      </c>
      <c r="AU16" s="53">
        <v>0.0</v>
      </c>
      <c r="AV16" s="51" t="s">
        <v>1067</v>
      </c>
      <c r="AW16" s="51" t="s">
        <v>1067</v>
      </c>
      <c r="AX16" s="51" t="s">
        <v>1067</v>
      </c>
      <c r="AY16" s="12"/>
      <c r="AZ16" s="12"/>
    </row>
    <row r="17" ht="14.25" customHeight="1">
      <c r="A17" s="10">
        <v>12.0</v>
      </c>
      <c r="B17" s="12" t="s">
        <v>170</v>
      </c>
      <c r="C17" s="12" t="s">
        <v>171</v>
      </c>
      <c r="D17" s="12" t="s">
        <v>1062</v>
      </c>
      <c r="E17" s="12">
        <v>42.4868166666667</v>
      </c>
      <c r="F17" s="12">
        <v>3.16863333333333</v>
      </c>
      <c r="G17" s="12" t="s">
        <v>1063</v>
      </c>
      <c r="H17" s="12">
        <v>42.492</v>
      </c>
      <c r="I17" s="12">
        <v>3.1646</v>
      </c>
      <c r="J17" s="12" t="s">
        <v>1064</v>
      </c>
      <c r="K17" s="12" t="s">
        <v>1065</v>
      </c>
      <c r="L17" s="51">
        <v>3.0</v>
      </c>
      <c r="M17" s="52">
        <v>2.0</v>
      </c>
      <c r="N17" s="51">
        <v>4.0</v>
      </c>
      <c r="O17" s="12" t="s">
        <v>1066</v>
      </c>
      <c r="P17" s="51">
        <v>17.5</v>
      </c>
      <c r="Q17" s="51">
        <v>15.5</v>
      </c>
      <c r="R17" s="51">
        <v>38.0</v>
      </c>
      <c r="S17" s="53">
        <v>5435505.58238974</v>
      </c>
      <c r="T17" s="54">
        <v>0.00336710691538098</v>
      </c>
      <c r="U17" s="54">
        <v>0.0483913174031879</v>
      </c>
      <c r="V17" s="53">
        <v>363726.344128593</v>
      </c>
      <c r="W17" s="54">
        <v>0.0220960539359123</v>
      </c>
      <c r="X17" s="54">
        <v>0.430010078861869</v>
      </c>
      <c r="Y17" s="53">
        <v>427547.70765698</v>
      </c>
      <c r="Z17" s="54">
        <v>0.012822305813756</v>
      </c>
      <c r="AA17" s="54">
        <v>0.182686218545018</v>
      </c>
      <c r="AB17" s="53">
        <v>667075.777971336</v>
      </c>
      <c r="AC17" s="54">
        <v>0.0161816657392871</v>
      </c>
      <c r="AD17" s="54">
        <v>0.262543663491309</v>
      </c>
      <c r="AE17" s="53">
        <v>3.66587190563752</v>
      </c>
      <c r="AF17" s="55">
        <v>9.76180331202886</v>
      </c>
      <c r="AG17" s="55">
        <v>4.23210048464971</v>
      </c>
      <c r="AH17" s="55">
        <v>190.711303310964</v>
      </c>
      <c r="AI17" s="53">
        <v>63759.8990761025</v>
      </c>
      <c r="AJ17" s="55">
        <v>0.0665317240414062</v>
      </c>
      <c r="AK17" s="55">
        <v>0.598161613465947</v>
      </c>
      <c r="AL17" s="54">
        <v>1.61303115916246</v>
      </c>
      <c r="AM17" s="53">
        <v>983.064649361796</v>
      </c>
      <c r="AN17" s="54">
        <v>1.90038204430868</v>
      </c>
      <c r="AO17" s="54" t="s">
        <v>1067</v>
      </c>
      <c r="AP17" s="54">
        <v>155.854264616298</v>
      </c>
      <c r="AQ17" s="53">
        <v>1617.26048903709</v>
      </c>
      <c r="AR17" s="54">
        <v>0.242897326086194</v>
      </c>
      <c r="AS17" s="54" t="s">
        <v>1067</v>
      </c>
      <c r="AT17" s="54">
        <v>14.8796985268749</v>
      </c>
      <c r="AU17" s="53">
        <v>0.0</v>
      </c>
      <c r="AV17" s="51" t="s">
        <v>1067</v>
      </c>
      <c r="AW17" s="51" t="s">
        <v>1067</v>
      </c>
      <c r="AX17" s="51" t="s">
        <v>1067</v>
      </c>
      <c r="AY17" s="12"/>
      <c r="AZ17" s="12"/>
    </row>
    <row r="18" ht="14.25" customHeight="1">
      <c r="A18" s="10">
        <v>13.0</v>
      </c>
      <c r="B18" s="12" t="s">
        <v>174</v>
      </c>
      <c r="C18" s="12" t="s">
        <v>175</v>
      </c>
      <c r="D18" s="12" t="s">
        <v>1062</v>
      </c>
      <c r="E18" s="12">
        <v>42.4868166666667</v>
      </c>
      <c r="F18" s="12">
        <v>3.16863333333333</v>
      </c>
      <c r="G18" s="12" t="s">
        <v>1063</v>
      </c>
      <c r="H18" s="12">
        <v>42.492</v>
      </c>
      <c r="I18" s="12">
        <v>3.1646</v>
      </c>
      <c r="J18" s="12" t="s">
        <v>1064</v>
      </c>
      <c r="K18" s="12" t="s">
        <v>1065</v>
      </c>
      <c r="L18" s="51">
        <v>3.0</v>
      </c>
      <c r="M18" s="52">
        <v>2.0</v>
      </c>
      <c r="N18" s="51">
        <v>4.0</v>
      </c>
      <c r="O18" s="12" t="s">
        <v>1066</v>
      </c>
      <c r="P18" s="51">
        <v>17.5</v>
      </c>
      <c r="Q18" s="51">
        <v>15.5</v>
      </c>
      <c r="R18" s="51">
        <v>38.0</v>
      </c>
      <c r="S18" s="53">
        <v>5435505.58238974</v>
      </c>
      <c r="T18" s="54">
        <v>0.00336710691538098</v>
      </c>
      <c r="U18" s="54">
        <v>0.0483913174031879</v>
      </c>
      <c r="V18" s="53">
        <v>363726.344128593</v>
      </c>
      <c r="W18" s="54">
        <v>0.0220960539359123</v>
      </c>
      <c r="X18" s="54">
        <v>0.430010078861869</v>
      </c>
      <c r="Y18" s="53">
        <v>427547.70765698</v>
      </c>
      <c r="Z18" s="54">
        <v>0.012822305813756</v>
      </c>
      <c r="AA18" s="54">
        <v>0.182686218545018</v>
      </c>
      <c r="AB18" s="53">
        <v>667075.777971336</v>
      </c>
      <c r="AC18" s="54">
        <v>0.0161816657392871</v>
      </c>
      <c r="AD18" s="54">
        <v>0.262543663491309</v>
      </c>
      <c r="AE18" s="53">
        <v>3.66587190563752</v>
      </c>
      <c r="AF18" s="55">
        <v>9.76180331202886</v>
      </c>
      <c r="AG18" s="55">
        <v>4.23210048464971</v>
      </c>
      <c r="AH18" s="55">
        <v>190.711303310964</v>
      </c>
      <c r="AI18" s="53">
        <v>63759.8990761025</v>
      </c>
      <c r="AJ18" s="55">
        <v>0.0665317240414062</v>
      </c>
      <c r="AK18" s="55">
        <v>0.598161613465947</v>
      </c>
      <c r="AL18" s="54">
        <v>1.61303115916246</v>
      </c>
      <c r="AM18" s="53">
        <v>983.064649361796</v>
      </c>
      <c r="AN18" s="54">
        <v>1.90038204430868</v>
      </c>
      <c r="AO18" s="54" t="s">
        <v>1067</v>
      </c>
      <c r="AP18" s="54">
        <v>155.854264616298</v>
      </c>
      <c r="AQ18" s="53">
        <v>1617.26048903709</v>
      </c>
      <c r="AR18" s="54">
        <v>0.242897326086194</v>
      </c>
      <c r="AS18" s="54" t="s">
        <v>1067</v>
      </c>
      <c r="AT18" s="54">
        <v>14.8796985268749</v>
      </c>
      <c r="AU18" s="53">
        <v>0.0</v>
      </c>
      <c r="AV18" s="51" t="s">
        <v>1067</v>
      </c>
      <c r="AW18" s="51" t="s">
        <v>1067</v>
      </c>
      <c r="AX18" s="51" t="s">
        <v>1067</v>
      </c>
      <c r="AY18" s="12"/>
      <c r="AZ18" s="12"/>
    </row>
    <row r="19" ht="14.25" customHeight="1">
      <c r="A19" s="10">
        <v>14.0</v>
      </c>
      <c r="B19" s="15" t="s">
        <v>178</v>
      </c>
      <c r="C19" s="15" t="s">
        <v>179</v>
      </c>
      <c r="D19" s="15" t="s">
        <v>1062</v>
      </c>
      <c r="E19" s="15">
        <v>42.4868166666667</v>
      </c>
      <c r="F19" s="15">
        <v>3.16863333333333</v>
      </c>
      <c r="G19" s="15" t="s">
        <v>1063</v>
      </c>
      <c r="H19" s="15">
        <v>42.492</v>
      </c>
      <c r="I19" s="15">
        <v>3.1646</v>
      </c>
      <c r="J19" s="15" t="s">
        <v>1064</v>
      </c>
      <c r="K19" s="15" t="s">
        <v>1065</v>
      </c>
      <c r="L19" s="56">
        <v>3.0</v>
      </c>
      <c r="M19" s="52">
        <v>2.0</v>
      </c>
      <c r="N19" s="56">
        <v>4.0</v>
      </c>
      <c r="O19" s="15" t="s">
        <v>1066</v>
      </c>
      <c r="P19" s="56">
        <v>17.5</v>
      </c>
      <c r="Q19" s="56">
        <v>15.5</v>
      </c>
      <c r="R19" s="56">
        <v>38.0</v>
      </c>
      <c r="S19" s="57">
        <v>5435505.58238974</v>
      </c>
      <c r="T19" s="58">
        <v>0.00336710691538098</v>
      </c>
      <c r="U19" s="58">
        <v>0.0483913174031879</v>
      </c>
      <c r="V19" s="57">
        <v>363726.344128593</v>
      </c>
      <c r="W19" s="58">
        <v>0.0220960539359123</v>
      </c>
      <c r="X19" s="58">
        <v>0.430010078861869</v>
      </c>
      <c r="Y19" s="57">
        <v>427547.70765698</v>
      </c>
      <c r="Z19" s="58">
        <v>0.012822305813756</v>
      </c>
      <c r="AA19" s="54">
        <v>0.182686218545018</v>
      </c>
      <c r="AB19" s="57">
        <v>667075.777971336</v>
      </c>
      <c r="AC19" s="58">
        <v>0.0161816657392871</v>
      </c>
      <c r="AD19" s="58">
        <v>0.262543663491309</v>
      </c>
      <c r="AE19" s="57">
        <v>3.66587190563752</v>
      </c>
      <c r="AF19" s="59">
        <v>9.76180331202886</v>
      </c>
      <c r="AG19" s="59">
        <v>4.23210048464971</v>
      </c>
      <c r="AH19" s="59">
        <v>190.711303310964</v>
      </c>
      <c r="AI19" s="57">
        <v>63759.8990761025</v>
      </c>
      <c r="AJ19" s="59">
        <v>0.0665317240414062</v>
      </c>
      <c r="AK19" s="59">
        <v>0.598161613465947</v>
      </c>
      <c r="AL19" s="58">
        <v>1.61303115916246</v>
      </c>
      <c r="AM19" s="57">
        <v>983.064649361796</v>
      </c>
      <c r="AN19" s="58">
        <v>1.90038204430868</v>
      </c>
      <c r="AO19" s="58" t="s">
        <v>1067</v>
      </c>
      <c r="AP19" s="58">
        <v>155.854264616298</v>
      </c>
      <c r="AQ19" s="57">
        <v>1617.26048903709</v>
      </c>
      <c r="AR19" s="58">
        <v>0.242897326086194</v>
      </c>
      <c r="AS19" s="58" t="s">
        <v>1067</v>
      </c>
      <c r="AT19" s="58">
        <v>14.8796985268749</v>
      </c>
      <c r="AU19" s="57">
        <v>0.0</v>
      </c>
      <c r="AV19" s="56" t="s">
        <v>1067</v>
      </c>
      <c r="AW19" s="56" t="s">
        <v>1067</v>
      </c>
      <c r="AX19" s="56" t="s">
        <v>1067</v>
      </c>
      <c r="AY19" s="15"/>
      <c r="AZ19" s="15"/>
    </row>
    <row r="20" ht="14.25" customHeight="1">
      <c r="A20" s="10">
        <v>15.0</v>
      </c>
      <c r="B20" s="12" t="s">
        <v>184</v>
      </c>
      <c r="C20" s="12" t="s">
        <v>185</v>
      </c>
      <c r="D20" s="12" t="s">
        <v>1062</v>
      </c>
      <c r="E20" s="12">
        <v>42.4868166666667</v>
      </c>
      <c r="F20" s="12">
        <v>3.16863333333333</v>
      </c>
      <c r="G20" s="12" t="s">
        <v>1063</v>
      </c>
      <c r="H20" s="12">
        <v>42.492</v>
      </c>
      <c r="I20" s="12">
        <v>3.1646</v>
      </c>
      <c r="J20" s="12" t="s">
        <v>1064</v>
      </c>
      <c r="K20" s="12" t="s">
        <v>1065</v>
      </c>
      <c r="L20" s="51">
        <v>3.0</v>
      </c>
      <c r="M20" s="52">
        <v>2.0</v>
      </c>
      <c r="N20" s="51">
        <v>4.0</v>
      </c>
      <c r="O20" s="12" t="s">
        <v>1066</v>
      </c>
      <c r="P20" s="51">
        <v>17.5</v>
      </c>
      <c r="Q20" s="51">
        <v>15.5</v>
      </c>
      <c r="R20" s="51">
        <v>38.0</v>
      </c>
      <c r="S20" s="53">
        <v>5435505.58238974</v>
      </c>
      <c r="T20" s="54">
        <v>0.00336710691538098</v>
      </c>
      <c r="U20" s="54">
        <v>0.0483913174031879</v>
      </c>
      <c r="V20" s="53">
        <v>363726.344128593</v>
      </c>
      <c r="W20" s="54">
        <v>0.0220960539359123</v>
      </c>
      <c r="X20" s="54">
        <v>0.430010078861869</v>
      </c>
      <c r="Y20" s="53">
        <v>427547.70765698</v>
      </c>
      <c r="Z20" s="54">
        <v>0.012822305813756</v>
      </c>
      <c r="AA20" s="54">
        <v>0.182686218545018</v>
      </c>
      <c r="AB20" s="53">
        <v>667075.777971336</v>
      </c>
      <c r="AC20" s="54">
        <v>0.0161816657392871</v>
      </c>
      <c r="AD20" s="54">
        <v>0.262543663491309</v>
      </c>
      <c r="AE20" s="53">
        <v>3.66587190563752</v>
      </c>
      <c r="AF20" s="55">
        <v>9.76180331202886</v>
      </c>
      <c r="AG20" s="55">
        <v>4.23210048464971</v>
      </c>
      <c r="AH20" s="55">
        <v>190.711303310964</v>
      </c>
      <c r="AI20" s="53">
        <v>63759.8990761025</v>
      </c>
      <c r="AJ20" s="55">
        <v>0.0665317240414062</v>
      </c>
      <c r="AK20" s="55">
        <v>0.598161613465947</v>
      </c>
      <c r="AL20" s="54">
        <v>1.61303115916246</v>
      </c>
      <c r="AM20" s="53">
        <v>983.064649361796</v>
      </c>
      <c r="AN20" s="54">
        <v>1.90038204430868</v>
      </c>
      <c r="AO20" s="54" t="s">
        <v>1067</v>
      </c>
      <c r="AP20" s="54">
        <v>155.854264616298</v>
      </c>
      <c r="AQ20" s="53">
        <v>1617.26048903709</v>
      </c>
      <c r="AR20" s="54">
        <v>0.242897326086194</v>
      </c>
      <c r="AS20" s="54" t="s">
        <v>1067</v>
      </c>
      <c r="AT20" s="54">
        <v>14.8796985268749</v>
      </c>
      <c r="AU20" s="53">
        <v>0.0</v>
      </c>
      <c r="AV20" s="51" t="s">
        <v>1067</v>
      </c>
      <c r="AW20" s="51" t="s">
        <v>1067</v>
      </c>
      <c r="AX20" s="51" t="s">
        <v>1067</v>
      </c>
      <c r="AY20" s="12"/>
      <c r="AZ20" s="12"/>
    </row>
    <row r="21" ht="14.25" customHeight="1">
      <c r="A21" s="10">
        <v>16.0</v>
      </c>
      <c r="B21" s="12" t="s">
        <v>188</v>
      </c>
      <c r="C21" s="12" t="s">
        <v>189</v>
      </c>
      <c r="D21" s="12" t="s">
        <v>1062</v>
      </c>
      <c r="E21" s="12">
        <v>42.4868166666667</v>
      </c>
      <c r="F21" s="12">
        <v>3.16863333333333</v>
      </c>
      <c r="G21" s="12" t="s">
        <v>1063</v>
      </c>
      <c r="H21" s="12">
        <v>42.492</v>
      </c>
      <c r="I21" s="12">
        <v>3.1646</v>
      </c>
      <c r="J21" s="12" t="s">
        <v>1064</v>
      </c>
      <c r="K21" s="12" t="s">
        <v>1065</v>
      </c>
      <c r="L21" s="51">
        <v>3.0</v>
      </c>
      <c r="M21" s="52">
        <v>2.0</v>
      </c>
      <c r="N21" s="51">
        <v>4.0</v>
      </c>
      <c r="O21" s="12" t="s">
        <v>1066</v>
      </c>
      <c r="P21" s="51">
        <v>17.5</v>
      </c>
      <c r="Q21" s="51">
        <v>15.5</v>
      </c>
      <c r="R21" s="51">
        <v>38.0</v>
      </c>
      <c r="S21" s="53">
        <v>5435505.58238974</v>
      </c>
      <c r="T21" s="54">
        <v>0.00336710691538098</v>
      </c>
      <c r="U21" s="54">
        <v>0.0483913174031879</v>
      </c>
      <c r="V21" s="53">
        <v>363726.344128593</v>
      </c>
      <c r="W21" s="54">
        <v>0.0220960539359123</v>
      </c>
      <c r="X21" s="54">
        <v>0.430010078861869</v>
      </c>
      <c r="Y21" s="53">
        <v>427547.70765698</v>
      </c>
      <c r="Z21" s="54">
        <v>0.012822305813756</v>
      </c>
      <c r="AA21" s="54">
        <v>0.182686218545018</v>
      </c>
      <c r="AB21" s="53">
        <v>667075.777971336</v>
      </c>
      <c r="AC21" s="54">
        <v>0.0161816657392871</v>
      </c>
      <c r="AD21" s="54">
        <v>0.262543663491309</v>
      </c>
      <c r="AE21" s="53">
        <v>3.66587190563752</v>
      </c>
      <c r="AF21" s="55">
        <v>9.76180331202886</v>
      </c>
      <c r="AG21" s="55">
        <v>4.23210048464971</v>
      </c>
      <c r="AH21" s="55">
        <v>190.711303310964</v>
      </c>
      <c r="AI21" s="53">
        <v>63759.8990761025</v>
      </c>
      <c r="AJ21" s="55">
        <v>0.0665317240414062</v>
      </c>
      <c r="AK21" s="55">
        <v>0.598161613465947</v>
      </c>
      <c r="AL21" s="54">
        <v>1.61303115916246</v>
      </c>
      <c r="AM21" s="53">
        <v>983.064649361796</v>
      </c>
      <c r="AN21" s="54">
        <v>1.90038204430868</v>
      </c>
      <c r="AO21" s="54" t="s">
        <v>1067</v>
      </c>
      <c r="AP21" s="54">
        <v>155.854264616298</v>
      </c>
      <c r="AQ21" s="53">
        <v>1617.26048903709</v>
      </c>
      <c r="AR21" s="54">
        <v>0.242897326086194</v>
      </c>
      <c r="AS21" s="54" t="s">
        <v>1067</v>
      </c>
      <c r="AT21" s="54">
        <v>14.8796985268749</v>
      </c>
      <c r="AU21" s="53">
        <v>0.0</v>
      </c>
      <c r="AV21" s="51" t="s">
        <v>1067</v>
      </c>
      <c r="AW21" s="51" t="s">
        <v>1067</v>
      </c>
      <c r="AX21" s="51" t="s">
        <v>1067</v>
      </c>
      <c r="AY21" s="12"/>
      <c r="AZ21" s="12"/>
    </row>
    <row r="22" ht="14.25" customHeight="1">
      <c r="A22" s="10">
        <v>17.0</v>
      </c>
      <c r="B22" s="12" t="s">
        <v>192</v>
      </c>
      <c r="C22" s="12" t="s">
        <v>193</v>
      </c>
      <c r="D22" s="12" t="s">
        <v>1062</v>
      </c>
      <c r="E22" s="12">
        <v>42.4868166666667</v>
      </c>
      <c r="F22" s="12">
        <v>3.16863333333333</v>
      </c>
      <c r="G22" s="12" t="s">
        <v>1063</v>
      </c>
      <c r="H22" s="12">
        <v>42.492</v>
      </c>
      <c r="I22" s="12">
        <v>3.1646</v>
      </c>
      <c r="J22" s="12" t="s">
        <v>1064</v>
      </c>
      <c r="K22" s="12" t="s">
        <v>1065</v>
      </c>
      <c r="L22" s="51">
        <v>3.0</v>
      </c>
      <c r="M22" s="52">
        <v>2.0</v>
      </c>
      <c r="N22" s="51">
        <v>4.0</v>
      </c>
      <c r="O22" s="12" t="s">
        <v>1066</v>
      </c>
      <c r="P22" s="51">
        <v>17.5</v>
      </c>
      <c r="Q22" s="51">
        <v>15.5</v>
      </c>
      <c r="R22" s="51">
        <v>38.0</v>
      </c>
      <c r="S22" s="53">
        <v>5435505.58238974</v>
      </c>
      <c r="T22" s="54">
        <v>0.00336710691538098</v>
      </c>
      <c r="U22" s="54">
        <v>0.0483913174031879</v>
      </c>
      <c r="V22" s="53">
        <v>363726.344128593</v>
      </c>
      <c r="W22" s="54">
        <v>0.0220960539359123</v>
      </c>
      <c r="X22" s="54">
        <v>0.430010078861869</v>
      </c>
      <c r="Y22" s="53">
        <v>427547.70765698</v>
      </c>
      <c r="Z22" s="54">
        <v>0.012822305813756</v>
      </c>
      <c r="AA22" s="54">
        <v>0.182686218545018</v>
      </c>
      <c r="AB22" s="53">
        <v>667075.777971336</v>
      </c>
      <c r="AC22" s="54">
        <v>0.0161816657392871</v>
      </c>
      <c r="AD22" s="54">
        <v>0.262543663491309</v>
      </c>
      <c r="AE22" s="53">
        <v>3.66587190563752</v>
      </c>
      <c r="AF22" s="55">
        <v>9.76180331202886</v>
      </c>
      <c r="AG22" s="55">
        <v>4.23210048464971</v>
      </c>
      <c r="AH22" s="55">
        <v>190.711303310964</v>
      </c>
      <c r="AI22" s="53">
        <v>63759.8990761025</v>
      </c>
      <c r="AJ22" s="55">
        <v>0.0665317240414062</v>
      </c>
      <c r="AK22" s="55">
        <v>0.598161613465947</v>
      </c>
      <c r="AL22" s="54">
        <v>1.61303115916246</v>
      </c>
      <c r="AM22" s="53">
        <v>983.064649361796</v>
      </c>
      <c r="AN22" s="54">
        <v>1.90038204430868</v>
      </c>
      <c r="AO22" s="54" t="s">
        <v>1067</v>
      </c>
      <c r="AP22" s="54">
        <v>155.854264616298</v>
      </c>
      <c r="AQ22" s="53">
        <v>1617.26048903709</v>
      </c>
      <c r="AR22" s="54">
        <v>0.242897326086194</v>
      </c>
      <c r="AS22" s="54" t="s">
        <v>1067</v>
      </c>
      <c r="AT22" s="54">
        <v>14.8796985268749</v>
      </c>
      <c r="AU22" s="53">
        <v>0.0</v>
      </c>
      <c r="AV22" s="51" t="s">
        <v>1067</v>
      </c>
      <c r="AW22" s="51" t="s">
        <v>1067</v>
      </c>
      <c r="AX22" s="51" t="s">
        <v>1067</v>
      </c>
      <c r="AY22" s="12"/>
      <c r="AZ22" s="12"/>
    </row>
    <row r="23" ht="14.25" customHeight="1">
      <c r="A23" s="10">
        <v>18.0</v>
      </c>
      <c r="B23" s="12" t="s">
        <v>196</v>
      </c>
      <c r="C23" s="12" t="s">
        <v>197</v>
      </c>
      <c r="D23" s="12" t="s">
        <v>1062</v>
      </c>
      <c r="E23" s="12">
        <v>42.4868166666667</v>
      </c>
      <c r="F23" s="12">
        <v>3.16863333333333</v>
      </c>
      <c r="G23" s="12" t="s">
        <v>1063</v>
      </c>
      <c r="H23" s="12">
        <v>42.492</v>
      </c>
      <c r="I23" s="12">
        <v>3.1646</v>
      </c>
      <c r="J23" s="12" t="s">
        <v>1064</v>
      </c>
      <c r="K23" s="12" t="s">
        <v>1065</v>
      </c>
      <c r="L23" s="51">
        <v>3.0</v>
      </c>
      <c r="M23" s="52">
        <v>2.0</v>
      </c>
      <c r="N23" s="51">
        <v>4.0</v>
      </c>
      <c r="O23" s="12" t="s">
        <v>1066</v>
      </c>
      <c r="P23" s="51">
        <v>17.5</v>
      </c>
      <c r="Q23" s="51">
        <v>15.5</v>
      </c>
      <c r="R23" s="51">
        <v>38.0</v>
      </c>
      <c r="S23" s="53">
        <v>5435505.58238974</v>
      </c>
      <c r="T23" s="54">
        <v>0.00336710691538098</v>
      </c>
      <c r="U23" s="54">
        <v>0.0483913174031879</v>
      </c>
      <c r="V23" s="53">
        <v>363726.344128593</v>
      </c>
      <c r="W23" s="54">
        <v>0.0220960539359123</v>
      </c>
      <c r="X23" s="54">
        <v>0.430010078861869</v>
      </c>
      <c r="Y23" s="53">
        <v>427547.70765698</v>
      </c>
      <c r="Z23" s="54">
        <v>0.012822305813756</v>
      </c>
      <c r="AA23" s="54">
        <v>0.182686218545018</v>
      </c>
      <c r="AB23" s="53">
        <v>667075.777971336</v>
      </c>
      <c r="AC23" s="54">
        <v>0.0161816657392871</v>
      </c>
      <c r="AD23" s="54">
        <v>0.262543663491309</v>
      </c>
      <c r="AE23" s="53">
        <v>3.66587190563752</v>
      </c>
      <c r="AF23" s="55">
        <v>9.76180331202886</v>
      </c>
      <c r="AG23" s="55">
        <v>4.23210048464971</v>
      </c>
      <c r="AH23" s="55">
        <v>190.711303310964</v>
      </c>
      <c r="AI23" s="53">
        <v>63759.8990761025</v>
      </c>
      <c r="AJ23" s="55">
        <v>0.0665317240414062</v>
      </c>
      <c r="AK23" s="55">
        <v>0.598161613465947</v>
      </c>
      <c r="AL23" s="54">
        <v>1.61303115916246</v>
      </c>
      <c r="AM23" s="53">
        <v>983.064649361796</v>
      </c>
      <c r="AN23" s="54">
        <v>1.90038204430868</v>
      </c>
      <c r="AO23" s="54" t="s">
        <v>1067</v>
      </c>
      <c r="AP23" s="54">
        <v>155.854264616298</v>
      </c>
      <c r="AQ23" s="53">
        <v>1617.26048903709</v>
      </c>
      <c r="AR23" s="54">
        <v>0.242897326086194</v>
      </c>
      <c r="AS23" s="54" t="s">
        <v>1067</v>
      </c>
      <c r="AT23" s="54">
        <v>14.8796985268749</v>
      </c>
      <c r="AU23" s="53">
        <v>0.0</v>
      </c>
      <c r="AV23" s="51" t="s">
        <v>1067</v>
      </c>
      <c r="AW23" s="51" t="s">
        <v>1067</v>
      </c>
      <c r="AX23" s="51" t="s">
        <v>1067</v>
      </c>
      <c r="AY23" s="12"/>
      <c r="AZ23" s="12"/>
    </row>
    <row r="24" ht="15.75" customHeight="1">
      <c r="A24" s="10">
        <v>19.0</v>
      </c>
      <c r="B24" s="12" t="s">
        <v>200</v>
      </c>
      <c r="C24" s="12" t="s">
        <v>201</v>
      </c>
      <c r="D24" s="12" t="s">
        <v>1062</v>
      </c>
      <c r="E24" s="12">
        <v>42.4868166666667</v>
      </c>
      <c r="F24" s="12">
        <v>3.16863333333333</v>
      </c>
      <c r="G24" s="12" t="s">
        <v>1063</v>
      </c>
      <c r="H24" s="12">
        <v>42.492</v>
      </c>
      <c r="I24" s="12">
        <v>3.1646</v>
      </c>
      <c r="J24" s="12" t="s">
        <v>1064</v>
      </c>
      <c r="K24" s="12" t="s">
        <v>1065</v>
      </c>
      <c r="L24" s="51">
        <v>3.0</v>
      </c>
      <c r="M24" s="52">
        <v>2.0</v>
      </c>
      <c r="N24" s="51">
        <v>4.0</v>
      </c>
      <c r="O24" s="12" t="s">
        <v>1066</v>
      </c>
      <c r="P24" s="51">
        <v>17.5</v>
      </c>
      <c r="Q24" s="51">
        <v>15.5</v>
      </c>
      <c r="R24" s="51">
        <v>38.0</v>
      </c>
      <c r="S24" s="53">
        <v>5435505.58238974</v>
      </c>
      <c r="T24" s="54">
        <v>0.00336710691538098</v>
      </c>
      <c r="U24" s="54">
        <v>0.0483913174031879</v>
      </c>
      <c r="V24" s="53">
        <v>363726.344128593</v>
      </c>
      <c r="W24" s="54">
        <v>0.0220960539359123</v>
      </c>
      <c r="X24" s="54">
        <v>0.430010078861869</v>
      </c>
      <c r="Y24" s="53">
        <v>427547.70765698</v>
      </c>
      <c r="Z24" s="54">
        <v>0.012822305813756</v>
      </c>
      <c r="AA24" s="54">
        <v>0.182686218545018</v>
      </c>
      <c r="AB24" s="53">
        <v>667075.777971336</v>
      </c>
      <c r="AC24" s="54">
        <v>0.0161816657392871</v>
      </c>
      <c r="AD24" s="54">
        <v>0.262543663491309</v>
      </c>
      <c r="AE24" s="53">
        <v>3.66587190563752</v>
      </c>
      <c r="AF24" s="55">
        <v>9.76180331202886</v>
      </c>
      <c r="AG24" s="55">
        <v>4.23210048464971</v>
      </c>
      <c r="AH24" s="55">
        <v>190.711303310964</v>
      </c>
      <c r="AI24" s="53">
        <v>63759.8990761025</v>
      </c>
      <c r="AJ24" s="55">
        <v>0.0665317240414062</v>
      </c>
      <c r="AK24" s="55">
        <v>0.598161613465947</v>
      </c>
      <c r="AL24" s="54">
        <v>1.61303115916246</v>
      </c>
      <c r="AM24" s="53">
        <v>983.064649361796</v>
      </c>
      <c r="AN24" s="54">
        <v>1.90038204430868</v>
      </c>
      <c r="AO24" s="54" t="s">
        <v>1067</v>
      </c>
      <c r="AP24" s="54">
        <v>155.854264616298</v>
      </c>
      <c r="AQ24" s="53">
        <v>1617.26048903709</v>
      </c>
      <c r="AR24" s="54">
        <v>0.242897326086194</v>
      </c>
      <c r="AS24" s="54" t="s">
        <v>1067</v>
      </c>
      <c r="AT24" s="54">
        <v>14.8796985268749</v>
      </c>
      <c r="AU24" s="53">
        <v>0.0</v>
      </c>
      <c r="AV24" s="51" t="s">
        <v>1067</v>
      </c>
      <c r="AW24" s="51" t="s">
        <v>1067</v>
      </c>
      <c r="AX24" s="51" t="s">
        <v>1067</v>
      </c>
      <c r="AY24" s="12"/>
      <c r="AZ24" s="12"/>
    </row>
    <row r="25" ht="14.25" customHeight="1">
      <c r="A25" s="10">
        <v>20.0</v>
      </c>
      <c r="B25" s="12" t="s">
        <v>210</v>
      </c>
      <c r="C25" s="12" t="s">
        <v>211</v>
      </c>
      <c r="D25" s="12" t="s">
        <v>1062</v>
      </c>
      <c r="E25" s="12">
        <v>42.4868166666667</v>
      </c>
      <c r="F25" s="12">
        <v>3.16863333333333</v>
      </c>
      <c r="G25" s="12" t="s">
        <v>1063</v>
      </c>
      <c r="H25" s="12">
        <v>42.492</v>
      </c>
      <c r="I25" s="12">
        <v>3.1646</v>
      </c>
      <c r="J25" s="12" t="s">
        <v>1064</v>
      </c>
      <c r="K25" s="12" t="s">
        <v>1065</v>
      </c>
      <c r="L25" s="51">
        <v>3.0</v>
      </c>
      <c r="M25" s="52">
        <v>2.0</v>
      </c>
      <c r="N25" s="51">
        <v>4.0</v>
      </c>
      <c r="O25" s="12" t="s">
        <v>1066</v>
      </c>
      <c r="P25" s="51">
        <v>17.5</v>
      </c>
      <c r="Q25" s="51">
        <v>15.5</v>
      </c>
      <c r="R25" s="51">
        <v>38.0</v>
      </c>
      <c r="S25" s="53">
        <v>5435505.58238974</v>
      </c>
      <c r="T25" s="54">
        <v>0.00336710691538098</v>
      </c>
      <c r="U25" s="54">
        <v>0.0483913174031879</v>
      </c>
      <c r="V25" s="53">
        <v>363726.344128593</v>
      </c>
      <c r="W25" s="54">
        <v>0.0220960539359123</v>
      </c>
      <c r="X25" s="54">
        <v>0.430010078861869</v>
      </c>
      <c r="Y25" s="53">
        <v>427547.70765698</v>
      </c>
      <c r="Z25" s="54">
        <v>0.012822305813756</v>
      </c>
      <c r="AA25" s="54">
        <v>0.182686218545018</v>
      </c>
      <c r="AB25" s="53">
        <v>667075.777971336</v>
      </c>
      <c r="AC25" s="54">
        <v>0.0161816657392871</v>
      </c>
      <c r="AD25" s="54">
        <v>0.262543663491309</v>
      </c>
      <c r="AE25" s="53">
        <v>3.66587190563752</v>
      </c>
      <c r="AF25" s="55">
        <v>9.76180331202886</v>
      </c>
      <c r="AG25" s="55">
        <v>4.23210048464971</v>
      </c>
      <c r="AH25" s="55">
        <v>190.711303310964</v>
      </c>
      <c r="AI25" s="53">
        <v>63759.8990761025</v>
      </c>
      <c r="AJ25" s="55">
        <v>0.0665317240414062</v>
      </c>
      <c r="AK25" s="55">
        <v>0.598161613465947</v>
      </c>
      <c r="AL25" s="54">
        <v>1.61303115916246</v>
      </c>
      <c r="AM25" s="53">
        <v>983.064649361796</v>
      </c>
      <c r="AN25" s="54">
        <v>1.90038204430868</v>
      </c>
      <c r="AO25" s="54" t="s">
        <v>1067</v>
      </c>
      <c r="AP25" s="54">
        <v>155.854264616298</v>
      </c>
      <c r="AQ25" s="53">
        <v>1617.26048903709</v>
      </c>
      <c r="AR25" s="54">
        <v>0.242897326086194</v>
      </c>
      <c r="AS25" s="54" t="s">
        <v>1067</v>
      </c>
      <c r="AT25" s="54">
        <v>14.8796985268749</v>
      </c>
      <c r="AU25" s="53">
        <v>0.0</v>
      </c>
      <c r="AV25" s="51" t="s">
        <v>1067</v>
      </c>
      <c r="AW25" s="51" t="s">
        <v>1067</v>
      </c>
      <c r="AX25" s="51" t="s">
        <v>1067</v>
      </c>
      <c r="AY25" s="12"/>
      <c r="AZ25" s="12"/>
    </row>
    <row r="26" ht="14.25" customHeight="1">
      <c r="A26" s="10">
        <v>21.0</v>
      </c>
      <c r="B26" s="12" t="s">
        <v>215</v>
      </c>
      <c r="C26" s="12" t="s">
        <v>216</v>
      </c>
      <c r="D26" s="12" t="s">
        <v>1062</v>
      </c>
      <c r="E26" s="12">
        <v>42.4868166666667</v>
      </c>
      <c r="F26" s="12">
        <v>3.16863333333333</v>
      </c>
      <c r="G26" s="12" t="s">
        <v>1063</v>
      </c>
      <c r="H26" s="12">
        <v>42.492</v>
      </c>
      <c r="I26" s="12">
        <v>3.1646</v>
      </c>
      <c r="J26" s="12" t="s">
        <v>1064</v>
      </c>
      <c r="K26" s="12" t="s">
        <v>1065</v>
      </c>
      <c r="L26" s="51">
        <v>3.0</v>
      </c>
      <c r="M26" s="52">
        <v>2.0</v>
      </c>
      <c r="N26" s="51">
        <v>4.0</v>
      </c>
      <c r="O26" s="12" t="s">
        <v>1066</v>
      </c>
      <c r="P26" s="51">
        <v>17.5</v>
      </c>
      <c r="Q26" s="51">
        <v>15.5</v>
      </c>
      <c r="R26" s="51">
        <v>38.0</v>
      </c>
      <c r="S26" s="53">
        <v>5435505.58238974</v>
      </c>
      <c r="T26" s="54">
        <v>0.00336710691538098</v>
      </c>
      <c r="U26" s="54">
        <v>0.0483913174031879</v>
      </c>
      <c r="V26" s="53">
        <v>363726.344128593</v>
      </c>
      <c r="W26" s="54">
        <v>0.0220960539359123</v>
      </c>
      <c r="X26" s="54">
        <v>0.430010078861869</v>
      </c>
      <c r="Y26" s="53">
        <v>427547.70765698</v>
      </c>
      <c r="Z26" s="54">
        <v>0.012822305813756</v>
      </c>
      <c r="AA26" s="54">
        <v>0.182686218545018</v>
      </c>
      <c r="AB26" s="53">
        <v>667075.777971336</v>
      </c>
      <c r="AC26" s="54">
        <v>0.0161816657392871</v>
      </c>
      <c r="AD26" s="54">
        <v>0.262543663491309</v>
      </c>
      <c r="AE26" s="53">
        <v>3.66587190563752</v>
      </c>
      <c r="AF26" s="55">
        <v>9.76180331202886</v>
      </c>
      <c r="AG26" s="55">
        <v>4.23210048464971</v>
      </c>
      <c r="AH26" s="55">
        <v>190.711303310964</v>
      </c>
      <c r="AI26" s="53">
        <v>63759.8990761025</v>
      </c>
      <c r="AJ26" s="55">
        <v>0.0665317240414062</v>
      </c>
      <c r="AK26" s="55">
        <v>0.598161613465947</v>
      </c>
      <c r="AL26" s="54">
        <v>1.61303115916246</v>
      </c>
      <c r="AM26" s="53">
        <v>983.064649361796</v>
      </c>
      <c r="AN26" s="58">
        <v>1.90038204430868</v>
      </c>
      <c r="AO26" s="54" t="s">
        <v>1067</v>
      </c>
      <c r="AP26" s="54">
        <v>155.854264616298</v>
      </c>
      <c r="AQ26" s="53">
        <v>1617.26048903709</v>
      </c>
      <c r="AR26" s="54">
        <v>0.242897326086194</v>
      </c>
      <c r="AS26" s="54" t="s">
        <v>1067</v>
      </c>
      <c r="AT26" s="54">
        <v>14.8796985268749</v>
      </c>
      <c r="AU26" s="53">
        <v>0.0</v>
      </c>
      <c r="AV26" s="51" t="s">
        <v>1067</v>
      </c>
      <c r="AW26" s="51" t="s">
        <v>1067</v>
      </c>
      <c r="AX26" s="51" t="s">
        <v>1067</v>
      </c>
      <c r="AY26" s="12"/>
      <c r="AZ26" s="12"/>
    </row>
    <row r="27" ht="15.75" customHeight="1">
      <c r="A27" s="10">
        <v>23.0</v>
      </c>
      <c r="B27" s="18" t="s">
        <v>221</v>
      </c>
      <c r="C27" s="18" t="s">
        <v>222</v>
      </c>
      <c r="D27" s="18" t="s">
        <v>1062</v>
      </c>
      <c r="E27" s="18">
        <v>42.4868166666667</v>
      </c>
      <c r="F27" s="18">
        <v>3.16863333333333</v>
      </c>
      <c r="G27" s="18" t="s">
        <v>1063</v>
      </c>
      <c r="H27" s="18">
        <v>42.492</v>
      </c>
      <c r="I27" s="18">
        <v>3.1646</v>
      </c>
      <c r="J27" s="18" t="s">
        <v>1064</v>
      </c>
      <c r="K27" s="18" t="s">
        <v>1065</v>
      </c>
      <c r="L27" s="60">
        <v>3.0</v>
      </c>
      <c r="M27" s="61">
        <v>2.0</v>
      </c>
      <c r="N27" s="60">
        <v>4.0</v>
      </c>
      <c r="O27" s="18" t="s">
        <v>1066</v>
      </c>
      <c r="P27" s="60">
        <v>17.5</v>
      </c>
      <c r="Q27" s="60">
        <v>15.5</v>
      </c>
      <c r="R27" s="60">
        <v>38.0</v>
      </c>
      <c r="S27" s="62">
        <v>5435505.58238974</v>
      </c>
      <c r="T27" s="63">
        <v>0.00336710691538098</v>
      </c>
      <c r="U27" s="63">
        <v>0.0483913174031879</v>
      </c>
      <c r="V27" s="62">
        <v>363726.344128593</v>
      </c>
      <c r="W27" s="63">
        <v>0.0220960539359123</v>
      </c>
      <c r="X27" s="63">
        <v>0.430010078861869</v>
      </c>
      <c r="Y27" s="62">
        <v>427547.70765698</v>
      </c>
      <c r="Z27" s="63">
        <v>0.012822305813756</v>
      </c>
      <c r="AA27" s="63">
        <v>0.182686218545018</v>
      </c>
      <c r="AB27" s="62">
        <v>667075.777971336</v>
      </c>
      <c r="AC27" s="63">
        <v>0.0161816657392871</v>
      </c>
      <c r="AD27" s="63">
        <v>0.262543663491309</v>
      </c>
      <c r="AE27" s="62">
        <v>3.66587190563752</v>
      </c>
      <c r="AF27" s="64">
        <v>9.76180331202886</v>
      </c>
      <c r="AG27" s="64">
        <v>4.23210048464971</v>
      </c>
      <c r="AH27" s="64">
        <v>190.711303310964</v>
      </c>
      <c r="AI27" s="62">
        <v>63759.8990761025</v>
      </c>
      <c r="AJ27" s="64">
        <v>0.0665317240414062</v>
      </c>
      <c r="AK27" s="64">
        <v>0.598161613465947</v>
      </c>
      <c r="AL27" s="63">
        <v>1.61303115916246</v>
      </c>
      <c r="AM27" s="62">
        <v>983.064649361796</v>
      </c>
      <c r="AN27" s="63">
        <v>1.90038204430868</v>
      </c>
      <c r="AO27" s="63" t="s">
        <v>1067</v>
      </c>
      <c r="AP27" s="63">
        <v>155.854264616298</v>
      </c>
      <c r="AQ27" s="62">
        <v>1617.26048903709</v>
      </c>
      <c r="AR27" s="63">
        <v>0.242897326086194</v>
      </c>
      <c r="AS27" s="63" t="s">
        <v>1067</v>
      </c>
      <c r="AT27" s="63">
        <v>14.8796985268749</v>
      </c>
      <c r="AU27" s="62">
        <v>0.0</v>
      </c>
      <c r="AV27" s="60" t="s">
        <v>1067</v>
      </c>
      <c r="AW27" s="60" t="s">
        <v>1067</v>
      </c>
      <c r="AX27" s="60" t="s">
        <v>1067</v>
      </c>
      <c r="AY27" s="18"/>
      <c r="AZ27" s="18"/>
    </row>
    <row r="28" ht="14.25" customHeight="1">
      <c r="A28" s="10">
        <v>24.0</v>
      </c>
      <c r="B28" s="18" t="s">
        <v>230</v>
      </c>
      <c r="C28" s="18" t="s">
        <v>231</v>
      </c>
      <c r="D28" s="18" t="s">
        <v>1062</v>
      </c>
      <c r="E28" s="18">
        <v>42.4868166666667</v>
      </c>
      <c r="F28" s="18">
        <v>3.16863333333333</v>
      </c>
      <c r="G28" s="18" t="s">
        <v>1063</v>
      </c>
      <c r="H28" s="18">
        <v>42.492</v>
      </c>
      <c r="I28" s="18">
        <v>3.1646</v>
      </c>
      <c r="J28" s="18" t="s">
        <v>1064</v>
      </c>
      <c r="K28" s="18" t="s">
        <v>1065</v>
      </c>
      <c r="L28" s="60">
        <v>3.0</v>
      </c>
      <c r="M28" s="61">
        <v>2.0</v>
      </c>
      <c r="N28" s="60">
        <v>4.0</v>
      </c>
      <c r="O28" s="18" t="s">
        <v>1066</v>
      </c>
      <c r="P28" s="60">
        <v>17.5</v>
      </c>
      <c r="Q28" s="60">
        <v>15.5</v>
      </c>
      <c r="R28" s="60">
        <v>38.0</v>
      </c>
      <c r="S28" s="62">
        <v>5435505.58238974</v>
      </c>
      <c r="T28" s="63">
        <v>0.00336710691538098</v>
      </c>
      <c r="U28" s="63">
        <v>0.0483913174031879</v>
      </c>
      <c r="V28" s="62">
        <v>363726.344128593</v>
      </c>
      <c r="W28" s="63">
        <v>0.0220960539359123</v>
      </c>
      <c r="X28" s="63">
        <v>0.430010078861869</v>
      </c>
      <c r="Y28" s="62">
        <v>427547.70765698</v>
      </c>
      <c r="Z28" s="63">
        <v>0.012822305813756</v>
      </c>
      <c r="AA28" s="63">
        <v>0.182686218545018</v>
      </c>
      <c r="AB28" s="62">
        <v>667075.777971336</v>
      </c>
      <c r="AC28" s="63">
        <v>0.0161816657392871</v>
      </c>
      <c r="AD28" s="63">
        <v>0.262543663491309</v>
      </c>
      <c r="AE28" s="62">
        <v>3.66587190563752</v>
      </c>
      <c r="AF28" s="64">
        <v>9.76180331202886</v>
      </c>
      <c r="AG28" s="64">
        <v>4.23210048464971</v>
      </c>
      <c r="AH28" s="64">
        <v>190.711303310964</v>
      </c>
      <c r="AI28" s="62">
        <v>63759.8990761025</v>
      </c>
      <c r="AJ28" s="64">
        <v>0.0665317240414062</v>
      </c>
      <c r="AK28" s="64">
        <v>0.598161613465947</v>
      </c>
      <c r="AL28" s="63">
        <v>1.61303115916246</v>
      </c>
      <c r="AM28" s="62">
        <v>983.064649361796</v>
      </c>
      <c r="AN28" s="63">
        <v>1.90038204430868</v>
      </c>
      <c r="AO28" s="63" t="s">
        <v>1067</v>
      </c>
      <c r="AP28" s="63">
        <v>155.854264616298</v>
      </c>
      <c r="AQ28" s="62">
        <v>1617.26048903709</v>
      </c>
      <c r="AR28" s="63">
        <v>0.242897326086194</v>
      </c>
      <c r="AS28" s="63" t="s">
        <v>1067</v>
      </c>
      <c r="AT28" s="63">
        <v>14.8796985268749</v>
      </c>
      <c r="AU28" s="62">
        <v>0.0</v>
      </c>
      <c r="AV28" s="60" t="s">
        <v>1067</v>
      </c>
      <c r="AW28" s="60" t="s">
        <v>1067</v>
      </c>
      <c r="AX28" s="60" t="s">
        <v>1067</v>
      </c>
      <c r="AY28" s="18"/>
      <c r="AZ28" s="18"/>
    </row>
    <row r="29" ht="14.25" customHeight="1">
      <c r="A29" s="10">
        <v>25.0</v>
      </c>
      <c r="B29" s="18" t="s">
        <v>236</v>
      </c>
      <c r="C29" s="18" t="s">
        <v>237</v>
      </c>
      <c r="D29" s="18" t="s">
        <v>1062</v>
      </c>
      <c r="E29" s="18">
        <v>42.4868166666667</v>
      </c>
      <c r="F29" s="18">
        <v>3.16863333333333</v>
      </c>
      <c r="G29" s="18" t="s">
        <v>1063</v>
      </c>
      <c r="H29" s="18">
        <v>42.492</v>
      </c>
      <c r="I29" s="18">
        <v>3.1646</v>
      </c>
      <c r="J29" s="18" t="s">
        <v>1064</v>
      </c>
      <c r="K29" s="18" t="s">
        <v>1065</v>
      </c>
      <c r="L29" s="60">
        <v>3.0</v>
      </c>
      <c r="M29" s="61">
        <v>2.0</v>
      </c>
      <c r="N29" s="60">
        <v>4.0</v>
      </c>
      <c r="O29" s="18" t="s">
        <v>1066</v>
      </c>
      <c r="P29" s="60">
        <v>17.5</v>
      </c>
      <c r="Q29" s="60">
        <v>15.5</v>
      </c>
      <c r="R29" s="60">
        <v>38.0</v>
      </c>
      <c r="S29" s="62">
        <v>5435505.58238974</v>
      </c>
      <c r="T29" s="63">
        <v>0.00336710691538098</v>
      </c>
      <c r="U29" s="63">
        <v>0.0483913174031879</v>
      </c>
      <c r="V29" s="62">
        <v>363726.344128593</v>
      </c>
      <c r="W29" s="63">
        <v>0.0220960539359123</v>
      </c>
      <c r="X29" s="63">
        <v>0.430010078861869</v>
      </c>
      <c r="Y29" s="62">
        <v>427547.70765698</v>
      </c>
      <c r="Z29" s="63">
        <v>0.012822305813756</v>
      </c>
      <c r="AA29" s="63">
        <v>0.182686218545018</v>
      </c>
      <c r="AB29" s="62">
        <v>667075.777971336</v>
      </c>
      <c r="AC29" s="63">
        <v>0.0161816657392871</v>
      </c>
      <c r="AD29" s="63">
        <v>0.262543663491309</v>
      </c>
      <c r="AE29" s="62">
        <v>3.66587190563752</v>
      </c>
      <c r="AF29" s="64">
        <v>9.76180331202886</v>
      </c>
      <c r="AG29" s="64">
        <v>4.23210048464971</v>
      </c>
      <c r="AH29" s="64">
        <v>190.711303310964</v>
      </c>
      <c r="AI29" s="62">
        <v>63759.8990761025</v>
      </c>
      <c r="AJ29" s="64">
        <v>0.0665317240414062</v>
      </c>
      <c r="AK29" s="64">
        <v>0.598161613465947</v>
      </c>
      <c r="AL29" s="63">
        <v>1.61303115916246</v>
      </c>
      <c r="AM29" s="62">
        <v>983.064649361796</v>
      </c>
      <c r="AN29" s="65">
        <v>1.90038204430868</v>
      </c>
      <c r="AO29" s="63" t="s">
        <v>1067</v>
      </c>
      <c r="AP29" s="63">
        <v>155.854264616298</v>
      </c>
      <c r="AQ29" s="62">
        <v>1617.26048903709</v>
      </c>
      <c r="AR29" s="63">
        <v>0.242897326086194</v>
      </c>
      <c r="AS29" s="63" t="s">
        <v>1067</v>
      </c>
      <c r="AT29" s="63">
        <v>14.8796985268749</v>
      </c>
      <c r="AU29" s="62">
        <v>0.0</v>
      </c>
      <c r="AV29" s="60" t="s">
        <v>1067</v>
      </c>
      <c r="AW29" s="60" t="s">
        <v>1067</v>
      </c>
      <c r="AX29" s="60" t="s">
        <v>1067</v>
      </c>
      <c r="AY29" s="18"/>
      <c r="AZ29" s="18"/>
    </row>
    <row r="30" ht="14.25" customHeight="1">
      <c r="A30" s="10">
        <v>26.0</v>
      </c>
      <c r="B30" s="22" t="s">
        <v>243</v>
      </c>
      <c r="C30" s="22" t="s">
        <v>244</v>
      </c>
      <c r="D30" s="22" t="s">
        <v>1062</v>
      </c>
      <c r="E30" s="22">
        <v>42.4868166666667</v>
      </c>
      <c r="F30" s="22">
        <v>3.16863333333333</v>
      </c>
      <c r="G30" s="22" t="s">
        <v>1063</v>
      </c>
      <c r="H30" s="22">
        <v>42.492</v>
      </c>
      <c r="I30" s="22">
        <v>3.1646</v>
      </c>
      <c r="J30" s="22" t="s">
        <v>1064</v>
      </c>
      <c r="K30" s="22" t="s">
        <v>1065</v>
      </c>
      <c r="L30" s="66">
        <v>3.0</v>
      </c>
      <c r="M30" s="67">
        <v>2.0</v>
      </c>
      <c r="N30" s="66">
        <v>4.0</v>
      </c>
      <c r="O30" s="22" t="s">
        <v>1066</v>
      </c>
      <c r="P30" s="66">
        <v>17.5</v>
      </c>
      <c r="Q30" s="66">
        <v>15.5</v>
      </c>
      <c r="R30" s="66">
        <v>38.0</v>
      </c>
      <c r="S30" s="68">
        <v>5435505.58238974</v>
      </c>
      <c r="T30" s="69">
        <v>0.00336710691538098</v>
      </c>
      <c r="U30" s="69">
        <v>0.0483913174031879</v>
      </c>
      <c r="V30" s="68">
        <v>363726.344128593</v>
      </c>
      <c r="W30" s="69">
        <v>0.0220960539359123</v>
      </c>
      <c r="X30" s="69">
        <v>0.430010078861869</v>
      </c>
      <c r="Y30" s="68">
        <v>427547.70765698</v>
      </c>
      <c r="Z30" s="69">
        <v>0.012822305813756</v>
      </c>
      <c r="AA30" s="69">
        <v>0.182686218545018</v>
      </c>
      <c r="AB30" s="68">
        <v>667075.777971336</v>
      </c>
      <c r="AC30" s="69">
        <v>0.0161816657392871</v>
      </c>
      <c r="AD30" s="69">
        <v>0.262543663491309</v>
      </c>
      <c r="AE30" s="68">
        <v>3.66587190563752</v>
      </c>
      <c r="AF30" s="70">
        <v>9.76180331202886</v>
      </c>
      <c r="AG30" s="70">
        <v>4.23210048464971</v>
      </c>
      <c r="AH30" s="70">
        <v>190.711303310964</v>
      </c>
      <c r="AI30" s="68">
        <v>63759.8990761025</v>
      </c>
      <c r="AJ30" s="70">
        <v>0.0665317240414062</v>
      </c>
      <c r="AK30" s="70">
        <v>0.598161613465947</v>
      </c>
      <c r="AL30" s="69">
        <v>1.61303115916246</v>
      </c>
      <c r="AM30" s="68">
        <v>983.064649361796</v>
      </c>
      <c r="AN30" s="69">
        <v>1.90038204430868</v>
      </c>
      <c r="AO30" s="69" t="s">
        <v>1067</v>
      </c>
      <c r="AP30" s="69">
        <v>155.854264616298</v>
      </c>
      <c r="AQ30" s="68">
        <v>1617.26048903709</v>
      </c>
      <c r="AR30" s="69">
        <v>0.242897326086194</v>
      </c>
      <c r="AS30" s="69" t="s">
        <v>1067</v>
      </c>
      <c r="AT30" s="69">
        <v>14.8796985268749</v>
      </c>
      <c r="AU30" s="68">
        <v>0.0</v>
      </c>
      <c r="AV30" s="66" t="s">
        <v>1067</v>
      </c>
      <c r="AW30" s="66" t="s">
        <v>1067</v>
      </c>
      <c r="AX30" s="66" t="s">
        <v>1067</v>
      </c>
      <c r="AY30" s="22"/>
      <c r="AZ30" s="22"/>
    </row>
    <row r="31" ht="14.25" customHeight="1">
      <c r="A31" s="10">
        <v>27.0</v>
      </c>
      <c r="B31" s="22" t="s">
        <v>251</v>
      </c>
      <c r="C31" s="22" t="s">
        <v>252</v>
      </c>
      <c r="D31" s="22" t="s">
        <v>1062</v>
      </c>
      <c r="E31" s="22">
        <v>42.4868166666667</v>
      </c>
      <c r="F31" s="22">
        <v>3.16863333333333</v>
      </c>
      <c r="G31" s="22" t="s">
        <v>1063</v>
      </c>
      <c r="H31" s="22">
        <v>42.492</v>
      </c>
      <c r="I31" s="22">
        <v>3.1646</v>
      </c>
      <c r="J31" s="22" t="s">
        <v>1064</v>
      </c>
      <c r="K31" s="22" t="s">
        <v>1065</v>
      </c>
      <c r="L31" s="66">
        <v>3.0</v>
      </c>
      <c r="M31" s="67">
        <v>2.0</v>
      </c>
      <c r="N31" s="66">
        <v>4.0</v>
      </c>
      <c r="O31" s="22" t="s">
        <v>1066</v>
      </c>
      <c r="P31" s="66">
        <v>17.5</v>
      </c>
      <c r="Q31" s="66">
        <v>15.5</v>
      </c>
      <c r="R31" s="66">
        <v>38.0</v>
      </c>
      <c r="S31" s="68">
        <v>5435505.58238974</v>
      </c>
      <c r="T31" s="69">
        <v>0.00336710691538098</v>
      </c>
      <c r="U31" s="69">
        <v>0.0483913174031879</v>
      </c>
      <c r="V31" s="68">
        <v>363726.344128593</v>
      </c>
      <c r="W31" s="69">
        <v>0.0220960539359123</v>
      </c>
      <c r="X31" s="69">
        <v>0.430010078861869</v>
      </c>
      <c r="Y31" s="68">
        <v>427547.70765698</v>
      </c>
      <c r="Z31" s="69">
        <v>0.012822305813756</v>
      </c>
      <c r="AA31" s="69">
        <v>0.182686218545018</v>
      </c>
      <c r="AB31" s="68">
        <v>667075.777971336</v>
      </c>
      <c r="AC31" s="69">
        <v>0.0161816657392871</v>
      </c>
      <c r="AD31" s="69">
        <v>0.262543663491309</v>
      </c>
      <c r="AE31" s="68">
        <v>3.66587190563752</v>
      </c>
      <c r="AF31" s="70">
        <v>9.76180331202886</v>
      </c>
      <c r="AG31" s="70">
        <v>4.23210048464971</v>
      </c>
      <c r="AH31" s="70">
        <v>190.711303310964</v>
      </c>
      <c r="AI31" s="68">
        <v>63759.8990761025</v>
      </c>
      <c r="AJ31" s="70">
        <v>0.0665317240414062</v>
      </c>
      <c r="AK31" s="70">
        <v>0.598161613465947</v>
      </c>
      <c r="AL31" s="69">
        <v>1.61303115916246</v>
      </c>
      <c r="AM31" s="68">
        <v>983.064649361796</v>
      </c>
      <c r="AN31" s="69">
        <v>1.90038204430868</v>
      </c>
      <c r="AO31" s="69" t="s">
        <v>1067</v>
      </c>
      <c r="AP31" s="69">
        <v>155.854264616298</v>
      </c>
      <c r="AQ31" s="68">
        <v>1617.26048903709</v>
      </c>
      <c r="AR31" s="69">
        <v>0.242897326086194</v>
      </c>
      <c r="AS31" s="69" t="s">
        <v>1067</v>
      </c>
      <c r="AT31" s="69">
        <v>14.8796985268749</v>
      </c>
      <c r="AU31" s="68">
        <v>0.0</v>
      </c>
      <c r="AV31" s="66" t="s">
        <v>1067</v>
      </c>
      <c r="AW31" s="66" t="s">
        <v>1067</v>
      </c>
      <c r="AX31" s="66" t="s">
        <v>1067</v>
      </c>
      <c r="AY31" s="22"/>
      <c r="AZ31" s="22"/>
    </row>
    <row r="32" ht="14.25" customHeight="1">
      <c r="A32" s="10">
        <v>28.0</v>
      </c>
      <c r="B32" s="22" t="s">
        <v>256</v>
      </c>
      <c r="C32" s="22" t="s">
        <v>257</v>
      </c>
      <c r="D32" s="22" t="s">
        <v>1062</v>
      </c>
      <c r="E32" s="22">
        <v>42.4868166666667</v>
      </c>
      <c r="F32" s="22">
        <v>3.16863333333333</v>
      </c>
      <c r="G32" s="22" t="s">
        <v>1063</v>
      </c>
      <c r="H32" s="22">
        <v>42.492</v>
      </c>
      <c r="I32" s="22">
        <v>3.1646</v>
      </c>
      <c r="J32" s="22" t="s">
        <v>1064</v>
      </c>
      <c r="K32" s="22" t="s">
        <v>1065</v>
      </c>
      <c r="L32" s="66">
        <v>3.0</v>
      </c>
      <c r="M32" s="67">
        <v>2.0</v>
      </c>
      <c r="N32" s="66">
        <v>4.0</v>
      </c>
      <c r="O32" s="22" t="s">
        <v>1066</v>
      </c>
      <c r="P32" s="66">
        <v>17.5</v>
      </c>
      <c r="Q32" s="66">
        <v>15.5</v>
      </c>
      <c r="R32" s="66">
        <v>38.0</v>
      </c>
      <c r="S32" s="68">
        <v>5435505.58238974</v>
      </c>
      <c r="T32" s="69">
        <v>0.00336710691538098</v>
      </c>
      <c r="U32" s="69">
        <v>0.0483913174031879</v>
      </c>
      <c r="V32" s="68">
        <v>363726.344128593</v>
      </c>
      <c r="W32" s="69">
        <v>0.0220960539359123</v>
      </c>
      <c r="X32" s="69">
        <v>0.430010078861869</v>
      </c>
      <c r="Y32" s="68">
        <v>427547.70765698</v>
      </c>
      <c r="Z32" s="69">
        <v>0.012822305813756</v>
      </c>
      <c r="AA32" s="69">
        <v>0.182686218545018</v>
      </c>
      <c r="AB32" s="68">
        <v>667075.777971336</v>
      </c>
      <c r="AC32" s="69">
        <v>0.0161816657392871</v>
      </c>
      <c r="AD32" s="69">
        <v>0.262543663491309</v>
      </c>
      <c r="AE32" s="68">
        <v>3.66587190563752</v>
      </c>
      <c r="AF32" s="70">
        <v>9.76180331202886</v>
      </c>
      <c r="AG32" s="70">
        <v>4.23210048464971</v>
      </c>
      <c r="AH32" s="70">
        <v>190.711303310964</v>
      </c>
      <c r="AI32" s="68">
        <v>63759.8990761025</v>
      </c>
      <c r="AJ32" s="70">
        <v>0.0665317240414062</v>
      </c>
      <c r="AK32" s="70">
        <v>0.598161613465947</v>
      </c>
      <c r="AL32" s="69">
        <v>1.61303115916246</v>
      </c>
      <c r="AM32" s="68">
        <v>983.064649361796</v>
      </c>
      <c r="AN32" s="69">
        <v>1.90038204430868</v>
      </c>
      <c r="AO32" s="69" t="s">
        <v>1067</v>
      </c>
      <c r="AP32" s="69">
        <v>155.854264616298</v>
      </c>
      <c r="AQ32" s="68">
        <v>1617.26048903709</v>
      </c>
      <c r="AR32" s="69">
        <v>0.242897326086194</v>
      </c>
      <c r="AS32" s="69" t="s">
        <v>1067</v>
      </c>
      <c r="AT32" s="69">
        <v>14.8796985268749</v>
      </c>
      <c r="AU32" s="68">
        <v>0.0</v>
      </c>
      <c r="AV32" s="66" t="s">
        <v>1067</v>
      </c>
      <c r="AW32" s="66" t="s">
        <v>1067</v>
      </c>
      <c r="AX32" s="66" t="s">
        <v>1067</v>
      </c>
      <c r="AY32" s="22"/>
      <c r="AZ32" s="22"/>
    </row>
    <row r="33" ht="14.25" customHeight="1">
      <c r="A33" s="10">
        <v>29.0</v>
      </c>
      <c r="B33" s="10" t="s">
        <v>261</v>
      </c>
      <c r="C33" s="10" t="s">
        <v>262</v>
      </c>
      <c r="D33" s="10" t="s">
        <v>1062</v>
      </c>
      <c r="E33" s="10">
        <v>42.4868166666667</v>
      </c>
      <c r="F33" s="10">
        <v>3.16863333333333</v>
      </c>
      <c r="G33" s="10" t="s">
        <v>1063</v>
      </c>
      <c r="H33" s="10">
        <v>42.492</v>
      </c>
      <c r="I33" s="10">
        <v>3.1646</v>
      </c>
      <c r="J33" s="10" t="s">
        <v>1064</v>
      </c>
      <c r="K33" s="10" t="s">
        <v>1065</v>
      </c>
      <c r="L33" s="71">
        <v>3.0</v>
      </c>
      <c r="M33" s="72">
        <v>2.0</v>
      </c>
      <c r="N33" s="71">
        <v>4.0</v>
      </c>
      <c r="O33" s="10" t="s">
        <v>1066</v>
      </c>
      <c r="P33" s="71">
        <v>17.5</v>
      </c>
      <c r="Q33" s="71">
        <v>15.5</v>
      </c>
      <c r="R33" s="71">
        <v>38.0</v>
      </c>
      <c r="S33" s="73">
        <v>5435505.58238974</v>
      </c>
      <c r="T33" s="74">
        <v>0.00336710691538098</v>
      </c>
      <c r="U33" s="74">
        <v>0.0483913174031879</v>
      </c>
      <c r="V33" s="73">
        <v>363726.344128593</v>
      </c>
      <c r="W33" s="74">
        <v>0.0220960539359123</v>
      </c>
      <c r="X33" s="74">
        <v>0.430010078861869</v>
      </c>
      <c r="Y33" s="73">
        <v>427547.70765698</v>
      </c>
      <c r="Z33" s="74">
        <v>0.012822305813756</v>
      </c>
      <c r="AA33" s="74">
        <v>0.182686218545018</v>
      </c>
      <c r="AB33" s="73">
        <v>667075.777971336</v>
      </c>
      <c r="AC33" s="74">
        <v>0.0161816657392871</v>
      </c>
      <c r="AD33" s="74">
        <v>0.262543663491309</v>
      </c>
      <c r="AE33" s="73">
        <v>3.66587190563752</v>
      </c>
      <c r="AF33" s="75">
        <v>9.76180331202886</v>
      </c>
      <c r="AG33" s="75">
        <v>4.23210048464971</v>
      </c>
      <c r="AH33" s="75">
        <v>190.711303310964</v>
      </c>
      <c r="AI33" s="73">
        <v>63759.8990761025</v>
      </c>
      <c r="AJ33" s="75">
        <v>0.0665317240414062</v>
      </c>
      <c r="AK33" s="75">
        <v>0.598161613465947</v>
      </c>
      <c r="AL33" s="74">
        <v>1.61303115916246</v>
      </c>
      <c r="AM33" s="73">
        <v>983.064649361796</v>
      </c>
      <c r="AN33" s="74">
        <v>1.90038204430868</v>
      </c>
      <c r="AO33" s="74" t="s">
        <v>1067</v>
      </c>
      <c r="AP33" s="74">
        <v>155.854264616298</v>
      </c>
      <c r="AQ33" s="73">
        <v>1617.26048903709</v>
      </c>
      <c r="AR33" s="74">
        <v>0.242897326086194</v>
      </c>
      <c r="AS33" s="74" t="s">
        <v>1067</v>
      </c>
      <c r="AT33" s="74">
        <v>14.8796985268749</v>
      </c>
      <c r="AU33" s="73">
        <v>0.0</v>
      </c>
      <c r="AV33" s="71" t="s">
        <v>1067</v>
      </c>
      <c r="AW33" s="71" t="s">
        <v>1067</v>
      </c>
      <c r="AX33" s="71" t="s">
        <v>1067</v>
      </c>
      <c r="AY33" s="10"/>
      <c r="AZ33" s="10"/>
    </row>
    <row r="34" ht="14.25" customHeight="1">
      <c r="A34" s="10">
        <v>30.0</v>
      </c>
      <c r="B34" s="10" t="s">
        <v>268</v>
      </c>
      <c r="C34" s="10" t="s">
        <v>269</v>
      </c>
      <c r="D34" s="10" t="s">
        <v>1062</v>
      </c>
      <c r="E34" s="10">
        <v>42.4868166666667</v>
      </c>
      <c r="F34" s="10">
        <v>3.16863333333333</v>
      </c>
      <c r="G34" s="10" t="s">
        <v>1063</v>
      </c>
      <c r="H34" s="10">
        <v>42.492</v>
      </c>
      <c r="I34" s="10">
        <v>3.1646</v>
      </c>
      <c r="J34" s="10" t="s">
        <v>1064</v>
      </c>
      <c r="K34" s="10" t="s">
        <v>1065</v>
      </c>
      <c r="L34" s="71">
        <v>3.0</v>
      </c>
      <c r="M34" s="72">
        <v>2.0</v>
      </c>
      <c r="N34" s="71">
        <v>4.0</v>
      </c>
      <c r="O34" s="10" t="s">
        <v>1066</v>
      </c>
      <c r="P34" s="71">
        <v>17.5</v>
      </c>
      <c r="Q34" s="71">
        <v>15.5</v>
      </c>
      <c r="R34" s="71">
        <v>38.0</v>
      </c>
      <c r="S34" s="73">
        <v>5435505.58238974</v>
      </c>
      <c r="T34" s="74">
        <v>0.00336710691538098</v>
      </c>
      <c r="U34" s="74">
        <v>0.0483913174031879</v>
      </c>
      <c r="V34" s="73">
        <v>363726.344128593</v>
      </c>
      <c r="W34" s="74">
        <v>0.0220960539359123</v>
      </c>
      <c r="X34" s="74">
        <v>0.430010078861869</v>
      </c>
      <c r="Y34" s="73">
        <v>427547.70765698</v>
      </c>
      <c r="Z34" s="74">
        <v>0.012822305813756</v>
      </c>
      <c r="AA34" s="74">
        <v>0.182686218545018</v>
      </c>
      <c r="AB34" s="73">
        <v>667075.777971336</v>
      </c>
      <c r="AC34" s="74">
        <v>0.0161816657392871</v>
      </c>
      <c r="AD34" s="74">
        <v>0.262543663491309</v>
      </c>
      <c r="AE34" s="73">
        <v>3.66587190563752</v>
      </c>
      <c r="AF34" s="75">
        <v>9.76180331202886</v>
      </c>
      <c r="AG34" s="75">
        <v>4.23210048464971</v>
      </c>
      <c r="AH34" s="75">
        <v>190.711303310964</v>
      </c>
      <c r="AI34" s="73">
        <v>63759.8990761025</v>
      </c>
      <c r="AJ34" s="75">
        <v>0.0665317240414062</v>
      </c>
      <c r="AK34" s="75">
        <v>0.598161613465947</v>
      </c>
      <c r="AL34" s="74">
        <v>1.61303115916246</v>
      </c>
      <c r="AM34" s="73">
        <v>983.064649361796</v>
      </c>
      <c r="AN34" s="74">
        <v>1.90038204430868</v>
      </c>
      <c r="AO34" s="74" t="s">
        <v>1067</v>
      </c>
      <c r="AP34" s="74">
        <v>155.854264616298</v>
      </c>
      <c r="AQ34" s="73">
        <v>1617.26048903709</v>
      </c>
      <c r="AR34" s="74">
        <v>0.242897326086194</v>
      </c>
      <c r="AS34" s="74" t="s">
        <v>1067</v>
      </c>
      <c r="AT34" s="74">
        <v>14.8796985268749</v>
      </c>
      <c r="AU34" s="73">
        <v>0.0</v>
      </c>
      <c r="AV34" s="71" t="s">
        <v>1067</v>
      </c>
      <c r="AW34" s="71" t="s">
        <v>1067</v>
      </c>
      <c r="AX34" s="71" t="s">
        <v>1067</v>
      </c>
      <c r="AY34" s="10"/>
      <c r="AZ34" s="10"/>
    </row>
    <row r="35" ht="14.25" customHeight="1">
      <c r="A35" s="10">
        <v>22.0</v>
      </c>
      <c r="B35" s="10" t="s">
        <v>276</v>
      </c>
      <c r="C35" s="10" t="s">
        <v>277</v>
      </c>
      <c r="D35" s="10" t="s">
        <v>1062</v>
      </c>
      <c r="E35" s="10">
        <v>42.4868166666667</v>
      </c>
      <c r="F35" s="10">
        <v>3.16863333333333</v>
      </c>
      <c r="G35" s="10" t="s">
        <v>1063</v>
      </c>
      <c r="H35" s="10">
        <v>42.492</v>
      </c>
      <c r="I35" s="10">
        <v>3.1646</v>
      </c>
      <c r="J35" s="10" t="s">
        <v>1064</v>
      </c>
      <c r="K35" s="10" t="s">
        <v>1065</v>
      </c>
      <c r="L35" s="71">
        <v>3.0</v>
      </c>
      <c r="M35" s="72">
        <v>2.0</v>
      </c>
      <c r="N35" s="71">
        <v>4.0</v>
      </c>
      <c r="O35" s="10" t="s">
        <v>1066</v>
      </c>
      <c r="P35" s="71">
        <v>17.5</v>
      </c>
      <c r="Q35" s="71">
        <v>15.5</v>
      </c>
      <c r="R35" s="71">
        <v>38.0</v>
      </c>
      <c r="S35" s="73">
        <v>5435505.58238974</v>
      </c>
      <c r="T35" s="74">
        <v>0.00336710691538098</v>
      </c>
      <c r="U35" s="74">
        <v>0.0483913174031879</v>
      </c>
      <c r="V35" s="73">
        <v>363726.344128593</v>
      </c>
      <c r="W35" s="74">
        <v>0.0220960539359123</v>
      </c>
      <c r="X35" s="74">
        <v>0.430010078861869</v>
      </c>
      <c r="Y35" s="73">
        <v>427547.70765698</v>
      </c>
      <c r="Z35" s="74">
        <v>0.012822305813756</v>
      </c>
      <c r="AA35" s="74">
        <v>0.182686218545018</v>
      </c>
      <c r="AB35" s="73">
        <v>667075.777971336</v>
      </c>
      <c r="AC35" s="74">
        <v>0.0161816657392871</v>
      </c>
      <c r="AD35" s="74">
        <v>0.262543663491309</v>
      </c>
      <c r="AE35" s="73">
        <v>3.66587190563752</v>
      </c>
      <c r="AF35" s="75">
        <v>9.76180331202886</v>
      </c>
      <c r="AG35" s="75">
        <v>4.23210048464971</v>
      </c>
      <c r="AH35" s="75">
        <v>190.711303310964</v>
      </c>
      <c r="AI35" s="73">
        <v>63759.8990761025</v>
      </c>
      <c r="AJ35" s="75">
        <v>0.0665317240414062</v>
      </c>
      <c r="AK35" s="75">
        <v>0.598161613465947</v>
      </c>
      <c r="AL35" s="74">
        <v>1.61303115916246</v>
      </c>
      <c r="AM35" s="73">
        <v>983.064649361796</v>
      </c>
      <c r="AN35" s="74">
        <v>1.90038204430868</v>
      </c>
      <c r="AO35" s="74" t="s">
        <v>1067</v>
      </c>
      <c r="AP35" s="74">
        <v>155.854264616298</v>
      </c>
      <c r="AQ35" s="73">
        <v>1617.26048903709</v>
      </c>
      <c r="AR35" s="74">
        <v>0.242897326086194</v>
      </c>
      <c r="AS35" s="74" t="s">
        <v>1067</v>
      </c>
      <c r="AT35" s="74">
        <v>14.8796985268749</v>
      </c>
      <c r="AU35" s="73">
        <v>0.0</v>
      </c>
      <c r="AV35" s="71" t="s">
        <v>1067</v>
      </c>
      <c r="AW35" s="71" t="s">
        <v>1067</v>
      </c>
      <c r="AX35" s="71" t="s">
        <v>1067</v>
      </c>
      <c r="AY35" s="10"/>
      <c r="AZ35" s="10"/>
    </row>
    <row r="36" ht="14.25" customHeight="1">
      <c r="A36" s="10">
        <v>31.0</v>
      </c>
      <c r="B36" s="28" t="s">
        <v>285</v>
      </c>
      <c r="C36" s="28" t="s">
        <v>286</v>
      </c>
      <c r="D36" s="30" t="s">
        <v>1062</v>
      </c>
      <c r="E36" s="30">
        <v>42.4868166666667</v>
      </c>
      <c r="F36" s="30">
        <v>3.16863333333333</v>
      </c>
      <c r="G36" s="30" t="s">
        <v>1063</v>
      </c>
      <c r="H36" s="30">
        <v>42.492</v>
      </c>
      <c r="I36" s="30">
        <v>3.1646</v>
      </c>
      <c r="J36" s="30" t="s">
        <v>1064</v>
      </c>
      <c r="K36" s="30" t="s">
        <v>1065</v>
      </c>
      <c r="L36" s="76">
        <v>3.0</v>
      </c>
      <c r="M36" s="77">
        <v>2.0</v>
      </c>
      <c r="N36" s="76">
        <v>4.0</v>
      </c>
      <c r="O36" s="30" t="s">
        <v>1066</v>
      </c>
      <c r="P36" s="76">
        <v>17.5</v>
      </c>
      <c r="Q36" s="76">
        <v>15.5</v>
      </c>
      <c r="R36" s="76">
        <v>38.0</v>
      </c>
      <c r="S36" s="78">
        <v>5435505.58238974</v>
      </c>
      <c r="T36" s="79">
        <v>0.00336710691538098</v>
      </c>
      <c r="U36" s="79">
        <v>0.0483913174031879</v>
      </c>
      <c r="V36" s="78">
        <v>363726.344128593</v>
      </c>
      <c r="W36" s="79">
        <v>0.0220960539359123</v>
      </c>
      <c r="X36" s="79">
        <v>0.430010078861869</v>
      </c>
      <c r="Y36" s="78">
        <v>427547.70765698</v>
      </c>
      <c r="Z36" s="79">
        <v>0.012822305813756</v>
      </c>
      <c r="AA36" s="79">
        <v>0.182686218545018</v>
      </c>
      <c r="AB36" s="78">
        <v>667075.777971336</v>
      </c>
      <c r="AC36" s="79">
        <v>0.0161816657392871</v>
      </c>
      <c r="AD36" s="79">
        <v>0.262543663491309</v>
      </c>
      <c r="AE36" s="78">
        <v>3.66587190563752</v>
      </c>
      <c r="AF36" s="80">
        <v>9.76180331202886</v>
      </c>
      <c r="AG36" s="80">
        <v>4.23210048464971</v>
      </c>
      <c r="AH36" s="80">
        <v>190.711303310964</v>
      </c>
      <c r="AI36" s="78">
        <v>63759.8990761025</v>
      </c>
      <c r="AJ36" s="80">
        <v>0.0665317240414062</v>
      </c>
      <c r="AK36" s="80">
        <v>0.598161613465947</v>
      </c>
      <c r="AL36" s="79">
        <v>1.61303115916246</v>
      </c>
      <c r="AM36" s="78">
        <v>983.064649361796</v>
      </c>
      <c r="AN36" s="79">
        <v>1.90038204430868</v>
      </c>
      <c r="AO36" s="79" t="s">
        <v>1067</v>
      </c>
      <c r="AP36" s="79">
        <v>155.854264616298</v>
      </c>
      <c r="AQ36" s="78">
        <v>1617.26048903709</v>
      </c>
      <c r="AR36" s="79">
        <v>0.242897326086194</v>
      </c>
      <c r="AS36" s="79" t="s">
        <v>1067</v>
      </c>
      <c r="AT36" s="79">
        <v>14.8796985268749</v>
      </c>
      <c r="AU36" s="78">
        <v>0.0</v>
      </c>
      <c r="AV36" s="76" t="s">
        <v>1067</v>
      </c>
      <c r="AW36" s="76" t="s">
        <v>1067</v>
      </c>
      <c r="AX36" s="76" t="s">
        <v>1067</v>
      </c>
      <c r="AY36" s="30"/>
      <c r="AZ36" s="30"/>
    </row>
    <row r="37" ht="14.25" customHeight="1">
      <c r="A37" s="10">
        <v>32.0</v>
      </c>
      <c r="B37" s="21" t="s">
        <v>291</v>
      </c>
      <c r="C37" s="21" t="s">
        <v>292</v>
      </c>
      <c r="D37" s="18" t="s">
        <v>1062</v>
      </c>
      <c r="E37" s="18">
        <v>42.4868166666667</v>
      </c>
      <c r="F37" s="18">
        <v>3.16863333333333</v>
      </c>
      <c r="G37" s="18" t="s">
        <v>1063</v>
      </c>
      <c r="H37" s="18">
        <v>42.492</v>
      </c>
      <c r="I37" s="18">
        <v>3.1646</v>
      </c>
      <c r="J37" s="18" t="s">
        <v>1064</v>
      </c>
      <c r="K37" s="18" t="s">
        <v>1065</v>
      </c>
      <c r="L37" s="60">
        <v>3.0</v>
      </c>
      <c r="M37" s="61">
        <v>2.0</v>
      </c>
      <c r="N37" s="60">
        <v>4.0</v>
      </c>
      <c r="O37" s="18" t="s">
        <v>1066</v>
      </c>
      <c r="P37" s="60">
        <v>17.5</v>
      </c>
      <c r="Q37" s="60">
        <v>15.5</v>
      </c>
      <c r="R37" s="60">
        <v>38.0</v>
      </c>
      <c r="S37" s="62">
        <v>5435505.58238974</v>
      </c>
      <c r="T37" s="63">
        <v>0.00336710691538098</v>
      </c>
      <c r="U37" s="63">
        <v>0.0483913174031879</v>
      </c>
      <c r="V37" s="62">
        <v>363726.344128593</v>
      </c>
      <c r="W37" s="63">
        <v>0.0220960539359123</v>
      </c>
      <c r="X37" s="63">
        <v>0.430010078861869</v>
      </c>
      <c r="Y37" s="62">
        <v>427547.70765698</v>
      </c>
      <c r="Z37" s="63">
        <v>0.012822305813756</v>
      </c>
      <c r="AA37" s="63">
        <v>0.182686218545018</v>
      </c>
      <c r="AB37" s="62">
        <v>667075.777971336</v>
      </c>
      <c r="AC37" s="63">
        <v>0.0161816657392871</v>
      </c>
      <c r="AD37" s="63">
        <v>0.262543663491309</v>
      </c>
      <c r="AE37" s="62">
        <v>3.66587190563752</v>
      </c>
      <c r="AF37" s="64">
        <v>9.76180331202886</v>
      </c>
      <c r="AG37" s="64">
        <v>4.23210048464971</v>
      </c>
      <c r="AH37" s="64">
        <v>190.711303310964</v>
      </c>
      <c r="AI37" s="62">
        <v>63759.8990761025</v>
      </c>
      <c r="AJ37" s="64">
        <v>0.0665317240414062</v>
      </c>
      <c r="AK37" s="64">
        <v>0.598161613465947</v>
      </c>
      <c r="AL37" s="63">
        <v>1.61303115916246</v>
      </c>
      <c r="AM37" s="62">
        <v>983.064649361796</v>
      </c>
      <c r="AN37" s="63">
        <v>1.90038204430868</v>
      </c>
      <c r="AO37" s="63" t="s">
        <v>1067</v>
      </c>
      <c r="AP37" s="63">
        <v>155.854264616298</v>
      </c>
      <c r="AQ37" s="62">
        <v>1617.26048903709</v>
      </c>
      <c r="AR37" s="63">
        <v>0.242897326086194</v>
      </c>
      <c r="AS37" s="63" t="s">
        <v>1067</v>
      </c>
      <c r="AT37" s="63">
        <v>14.8796985268749</v>
      </c>
      <c r="AU37" s="62">
        <v>0.0</v>
      </c>
      <c r="AV37" s="60" t="s">
        <v>1067</v>
      </c>
      <c r="AW37" s="60" t="s">
        <v>1067</v>
      </c>
      <c r="AX37" s="60" t="s">
        <v>1067</v>
      </c>
      <c r="AY37" s="18"/>
      <c r="AZ37" s="18"/>
    </row>
    <row r="38" ht="14.25" customHeight="1">
      <c r="A38" s="10">
        <v>33.0</v>
      </c>
      <c r="B38" s="34" t="s">
        <v>297</v>
      </c>
      <c r="C38" s="34" t="s">
        <v>298</v>
      </c>
      <c r="D38" s="22" t="s">
        <v>1062</v>
      </c>
      <c r="E38" s="22">
        <v>42.4868166666667</v>
      </c>
      <c r="F38" s="22">
        <v>3.16863333333333</v>
      </c>
      <c r="G38" s="22" t="s">
        <v>1063</v>
      </c>
      <c r="H38" s="22">
        <v>42.492</v>
      </c>
      <c r="I38" s="22">
        <v>3.1646</v>
      </c>
      <c r="J38" s="22" t="s">
        <v>1064</v>
      </c>
      <c r="K38" s="22" t="s">
        <v>1065</v>
      </c>
      <c r="L38" s="66">
        <v>3.0</v>
      </c>
      <c r="M38" s="67">
        <v>2.0</v>
      </c>
      <c r="N38" s="66">
        <v>4.0</v>
      </c>
      <c r="O38" s="22" t="s">
        <v>1066</v>
      </c>
      <c r="P38" s="66">
        <v>17.5</v>
      </c>
      <c r="Q38" s="66">
        <v>15.5</v>
      </c>
      <c r="R38" s="66">
        <v>38.0</v>
      </c>
      <c r="S38" s="68">
        <v>5435505.58238974</v>
      </c>
      <c r="T38" s="69">
        <v>0.00336710691538098</v>
      </c>
      <c r="U38" s="69">
        <v>0.0483913174031879</v>
      </c>
      <c r="V38" s="68">
        <v>363726.344128593</v>
      </c>
      <c r="W38" s="69">
        <v>0.0220960539359123</v>
      </c>
      <c r="X38" s="69">
        <v>0.430010078861869</v>
      </c>
      <c r="Y38" s="68">
        <v>427547.70765698</v>
      </c>
      <c r="Z38" s="69">
        <v>0.012822305813756</v>
      </c>
      <c r="AA38" s="69">
        <v>0.182686218545018</v>
      </c>
      <c r="AB38" s="68">
        <v>667075.777971336</v>
      </c>
      <c r="AC38" s="69">
        <v>0.0161816657392871</v>
      </c>
      <c r="AD38" s="69">
        <v>0.262543663491309</v>
      </c>
      <c r="AE38" s="68">
        <v>3.66587190563752</v>
      </c>
      <c r="AF38" s="70">
        <v>9.76180331202886</v>
      </c>
      <c r="AG38" s="70">
        <v>4.23210048464971</v>
      </c>
      <c r="AH38" s="70">
        <v>190.711303310964</v>
      </c>
      <c r="AI38" s="68">
        <v>63759.8990761025</v>
      </c>
      <c r="AJ38" s="70">
        <v>0.0665317240414062</v>
      </c>
      <c r="AK38" s="70">
        <v>0.598161613465947</v>
      </c>
      <c r="AL38" s="69">
        <v>1.61303115916246</v>
      </c>
      <c r="AM38" s="68">
        <v>983.064649361796</v>
      </c>
      <c r="AN38" s="69">
        <v>1.90038204430868</v>
      </c>
      <c r="AO38" s="69" t="s">
        <v>1067</v>
      </c>
      <c r="AP38" s="69">
        <v>155.854264616298</v>
      </c>
      <c r="AQ38" s="68">
        <v>1617.26048903709</v>
      </c>
      <c r="AR38" s="69">
        <v>0.242897326086194</v>
      </c>
      <c r="AS38" s="69" t="s">
        <v>1067</v>
      </c>
      <c r="AT38" s="69">
        <v>14.8796985268749</v>
      </c>
      <c r="AU38" s="68">
        <v>0.0</v>
      </c>
      <c r="AV38" s="66" t="s">
        <v>1067</v>
      </c>
      <c r="AW38" s="66" t="s">
        <v>1067</v>
      </c>
      <c r="AX38" s="66" t="s">
        <v>1067</v>
      </c>
      <c r="AY38" s="22"/>
      <c r="AZ38" s="22"/>
    </row>
    <row r="39" ht="14.25" customHeight="1">
      <c r="A39" s="10">
        <v>34.0</v>
      </c>
      <c r="B39" s="30" t="s">
        <v>303</v>
      </c>
      <c r="C39" s="30" t="s">
        <v>304</v>
      </c>
      <c r="D39" s="30" t="s">
        <v>1062</v>
      </c>
      <c r="E39" s="30">
        <v>42.4868166666667</v>
      </c>
      <c r="F39" s="30">
        <v>3.16863333333333</v>
      </c>
      <c r="G39" s="30" t="s">
        <v>1063</v>
      </c>
      <c r="H39" s="30">
        <v>42.492</v>
      </c>
      <c r="I39" s="30">
        <v>3.1646</v>
      </c>
      <c r="J39" s="30" t="s">
        <v>1064</v>
      </c>
      <c r="K39" s="30" t="s">
        <v>1065</v>
      </c>
      <c r="L39" s="76">
        <v>3.0</v>
      </c>
      <c r="M39" s="77">
        <v>2.0</v>
      </c>
      <c r="N39" s="76">
        <v>4.0</v>
      </c>
      <c r="O39" s="30" t="s">
        <v>1066</v>
      </c>
      <c r="P39" s="76">
        <v>17.5</v>
      </c>
      <c r="Q39" s="76">
        <v>15.5</v>
      </c>
      <c r="R39" s="76">
        <v>38.0</v>
      </c>
      <c r="S39" s="78">
        <v>5435505.58238974</v>
      </c>
      <c r="T39" s="79">
        <v>0.00336710691538098</v>
      </c>
      <c r="U39" s="79">
        <v>0.0483913174031879</v>
      </c>
      <c r="V39" s="78">
        <v>363726.344128593</v>
      </c>
      <c r="W39" s="79">
        <v>0.0220960539359123</v>
      </c>
      <c r="X39" s="79">
        <v>0.430010078861869</v>
      </c>
      <c r="Y39" s="78">
        <v>427547.70765698</v>
      </c>
      <c r="Z39" s="79">
        <v>0.012822305813756</v>
      </c>
      <c r="AA39" s="79">
        <v>0.182686218545018</v>
      </c>
      <c r="AB39" s="78">
        <v>667075.777971336</v>
      </c>
      <c r="AC39" s="79">
        <v>0.0161816657392871</v>
      </c>
      <c r="AD39" s="79">
        <v>0.262543663491309</v>
      </c>
      <c r="AE39" s="78">
        <v>3.66587190563752</v>
      </c>
      <c r="AF39" s="80">
        <v>9.76180331202886</v>
      </c>
      <c r="AG39" s="80">
        <v>4.23210048464971</v>
      </c>
      <c r="AH39" s="80">
        <v>190.711303310964</v>
      </c>
      <c r="AI39" s="78">
        <v>63759.8990761025</v>
      </c>
      <c r="AJ39" s="80">
        <v>0.0665317240414062</v>
      </c>
      <c r="AK39" s="80">
        <v>0.598161613465947</v>
      </c>
      <c r="AL39" s="79">
        <v>1.61303115916246</v>
      </c>
      <c r="AM39" s="78">
        <v>983.064649361796</v>
      </c>
      <c r="AN39" s="79">
        <v>1.90038204430868</v>
      </c>
      <c r="AO39" s="79" t="s">
        <v>1067</v>
      </c>
      <c r="AP39" s="79">
        <v>155.854264616298</v>
      </c>
      <c r="AQ39" s="78">
        <v>1617.26048903709</v>
      </c>
      <c r="AR39" s="79">
        <v>0.242897326086194</v>
      </c>
      <c r="AS39" s="79" t="s">
        <v>1067</v>
      </c>
      <c r="AT39" s="79">
        <v>14.8796985268749</v>
      </c>
      <c r="AU39" s="78">
        <v>0.0</v>
      </c>
      <c r="AV39" s="76" t="s">
        <v>1067</v>
      </c>
      <c r="AW39" s="76" t="s">
        <v>1067</v>
      </c>
      <c r="AX39" s="76" t="s">
        <v>1067</v>
      </c>
      <c r="AY39" s="30"/>
      <c r="AZ39" s="30"/>
    </row>
    <row r="40" ht="14.25" customHeight="1">
      <c r="A40" s="10">
        <v>35.0</v>
      </c>
      <c r="B40" s="30" t="s">
        <v>311</v>
      </c>
      <c r="C40" s="30" t="s">
        <v>312</v>
      </c>
      <c r="D40" s="30" t="s">
        <v>1062</v>
      </c>
      <c r="E40" s="30">
        <v>42.4868166666667</v>
      </c>
      <c r="F40" s="30">
        <v>3.16863333333333</v>
      </c>
      <c r="G40" s="30" t="s">
        <v>1063</v>
      </c>
      <c r="H40" s="30">
        <v>42.492</v>
      </c>
      <c r="I40" s="30">
        <v>3.1646</v>
      </c>
      <c r="J40" s="30" t="s">
        <v>1064</v>
      </c>
      <c r="K40" s="30" t="s">
        <v>1065</v>
      </c>
      <c r="L40" s="76">
        <v>3.0</v>
      </c>
      <c r="M40" s="77">
        <v>2.0</v>
      </c>
      <c r="N40" s="76">
        <v>4.0</v>
      </c>
      <c r="O40" s="30" t="s">
        <v>1066</v>
      </c>
      <c r="P40" s="76">
        <v>17.5</v>
      </c>
      <c r="Q40" s="76">
        <v>15.5</v>
      </c>
      <c r="R40" s="76">
        <v>38.0</v>
      </c>
      <c r="S40" s="78">
        <v>5435505.58238974</v>
      </c>
      <c r="T40" s="79">
        <v>0.00336710691538098</v>
      </c>
      <c r="U40" s="79">
        <v>0.0483913174031879</v>
      </c>
      <c r="V40" s="78">
        <v>363726.344128593</v>
      </c>
      <c r="W40" s="79">
        <v>0.0220960539359123</v>
      </c>
      <c r="X40" s="79">
        <v>0.430010078861869</v>
      </c>
      <c r="Y40" s="78">
        <v>427547.70765698</v>
      </c>
      <c r="Z40" s="79">
        <v>0.012822305813756</v>
      </c>
      <c r="AA40" s="79">
        <v>0.182686218545018</v>
      </c>
      <c r="AB40" s="78">
        <v>667075.777971336</v>
      </c>
      <c r="AC40" s="79">
        <v>0.0161816657392871</v>
      </c>
      <c r="AD40" s="79">
        <v>0.262543663491309</v>
      </c>
      <c r="AE40" s="78">
        <v>3.66587190563752</v>
      </c>
      <c r="AF40" s="80">
        <v>9.76180331202886</v>
      </c>
      <c r="AG40" s="80">
        <v>4.23210048464971</v>
      </c>
      <c r="AH40" s="80">
        <v>190.711303310964</v>
      </c>
      <c r="AI40" s="78">
        <v>63759.8990761025</v>
      </c>
      <c r="AJ40" s="80">
        <v>0.0665317240414062</v>
      </c>
      <c r="AK40" s="80">
        <v>0.598161613465947</v>
      </c>
      <c r="AL40" s="79">
        <v>1.61303115916246</v>
      </c>
      <c r="AM40" s="78">
        <v>983.064649361796</v>
      </c>
      <c r="AN40" s="79">
        <v>1.90038204430868</v>
      </c>
      <c r="AO40" s="79" t="s">
        <v>1067</v>
      </c>
      <c r="AP40" s="79">
        <v>155.854264616298</v>
      </c>
      <c r="AQ40" s="78">
        <v>1617.26048903709</v>
      </c>
      <c r="AR40" s="79">
        <v>0.242897326086194</v>
      </c>
      <c r="AS40" s="79" t="s">
        <v>1067</v>
      </c>
      <c r="AT40" s="79">
        <v>14.8796985268749</v>
      </c>
      <c r="AU40" s="78">
        <v>0.0</v>
      </c>
      <c r="AV40" s="76" t="s">
        <v>1067</v>
      </c>
      <c r="AW40" s="76" t="s">
        <v>1067</v>
      </c>
      <c r="AX40" s="76" t="s">
        <v>1067</v>
      </c>
      <c r="AY40" s="30"/>
      <c r="AZ40" s="30"/>
    </row>
    <row r="41" ht="14.25" customHeight="1">
      <c r="A41" s="10">
        <v>36.0</v>
      </c>
      <c r="B41" s="30" t="s">
        <v>317</v>
      </c>
      <c r="C41" s="30" t="s">
        <v>318</v>
      </c>
      <c r="D41" s="30" t="s">
        <v>1062</v>
      </c>
      <c r="E41" s="30">
        <v>42.4868166666667</v>
      </c>
      <c r="F41" s="30">
        <v>3.16863333333333</v>
      </c>
      <c r="G41" s="30" t="s">
        <v>1063</v>
      </c>
      <c r="H41" s="30">
        <v>42.492</v>
      </c>
      <c r="I41" s="30">
        <v>3.1646</v>
      </c>
      <c r="J41" s="30" t="s">
        <v>1064</v>
      </c>
      <c r="K41" s="30" t="s">
        <v>1065</v>
      </c>
      <c r="L41" s="76">
        <v>3.0</v>
      </c>
      <c r="M41" s="77">
        <v>2.0</v>
      </c>
      <c r="N41" s="76">
        <v>4.0</v>
      </c>
      <c r="O41" s="30" t="s">
        <v>1066</v>
      </c>
      <c r="P41" s="76">
        <v>17.5</v>
      </c>
      <c r="Q41" s="76">
        <v>15.5</v>
      </c>
      <c r="R41" s="76">
        <v>38.0</v>
      </c>
      <c r="S41" s="78">
        <v>5435505.58238974</v>
      </c>
      <c r="T41" s="79">
        <v>0.00336710691538098</v>
      </c>
      <c r="U41" s="79">
        <v>0.0483913174031879</v>
      </c>
      <c r="V41" s="78">
        <v>363726.344128593</v>
      </c>
      <c r="W41" s="79">
        <v>0.0220960539359123</v>
      </c>
      <c r="X41" s="79">
        <v>0.430010078861869</v>
      </c>
      <c r="Y41" s="78">
        <v>427547.70765698</v>
      </c>
      <c r="Z41" s="79">
        <v>0.012822305813756</v>
      </c>
      <c r="AA41" s="79">
        <v>0.182686218545018</v>
      </c>
      <c r="AB41" s="78">
        <v>667075.777971336</v>
      </c>
      <c r="AC41" s="79">
        <v>0.0161816657392871</v>
      </c>
      <c r="AD41" s="79">
        <v>0.262543663491309</v>
      </c>
      <c r="AE41" s="78">
        <v>3.66587190563752</v>
      </c>
      <c r="AF41" s="80">
        <v>9.76180331202886</v>
      </c>
      <c r="AG41" s="80">
        <v>4.23210048464971</v>
      </c>
      <c r="AH41" s="80">
        <v>190.711303310964</v>
      </c>
      <c r="AI41" s="78">
        <v>63759.8990761025</v>
      </c>
      <c r="AJ41" s="80">
        <v>0.0665317240414062</v>
      </c>
      <c r="AK41" s="80">
        <v>0.598161613465947</v>
      </c>
      <c r="AL41" s="79">
        <v>1.61303115916246</v>
      </c>
      <c r="AM41" s="78">
        <v>983.064649361796</v>
      </c>
      <c r="AN41" s="79">
        <v>1.90038204430868</v>
      </c>
      <c r="AO41" s="79" t="s">
        <v>1067</v>
      </c>
      <c r="AP41" s="79">
        <v>155.854264616298</v>
      </c>
      <c r="AQ41" s="78">
        <v>1617.26048903709</v>
      </c>
      <c r="AR41" s="79">
        <v>0.242897326086194</v>
      </c>
      <c r="AS41" s="79" t="s">
        <v>1067</v>
      </c>
      <c r="AT41" s="79">
        <v>14.8796985268749</v>
      </c>
      <c r="AU41" s="78">
        <v>0.0</v>
      </c>
      <c r="AV41" s="76" t="s">
        <v>1067</v>
      </c>
      <c r="AW41" s="76" t="s">
        <v>1067</v>
      </c>
      <c r="AX41" s="76" t="s">
        <v>1067</v>
      </c>
      <c r="AY41" s="30"/>
      <c r="AZ41" s="30"/>
    </row>
    <row r="42" ht="14.25" customHeight="1">
      <c r="A42" s="10">
        <v>37.0</v>
      </c>
      <c r="B42" s="18" t="s">
        <v>323</v>
      </c>
      <c r="C42" s="18" t="s">
        <v>324</v>
      </c>
      <c r="D42" s="18" t="s">
        <v>1062</v>
      </c>
      <c r="E42" s="18">
        <v>42.4868166666667</v>
      </c>
      <c r="F42" s="18">
        <v>3.16863333333333</v>
      </c>
      <c r="G42" s="18" t="s">
        <v>1063</v>
      </c>
      <c r="H42" s="18">
        <v>42.492</v>
      </c>
      <c r="I42" s="18">
        <v>3.1646</v>
      </c>
      <c r="J42" s="18" t="s">
        <v>1064</v>
      </c>
      <c r="K42" s="18" t="s">
        <v>1065</v>
      </c>
      <c r="L42" s="60">
        <v>3.0</v>
      </c>
      <c r="M42" s="61">
        <v>2.0</v>
      </c>
      <c r="N42" s="60">
        <v>4.0</v>
      </c>
      <c r="O42" s="18" t="s">
        <v>1066</v>
      </c>
      <c r="P42" s="60">
        <v>17.5</v>
      </c>
      <c r="Q42" s="60">
        <v>15.5</v>
      </c>
      <c r="R42" s="60">
        <v>38.0</v>
      </c>
      <c r="S42" s="62">
        <v>5435505.58238974</v>
      </c>
      <c r="T42" s="63">
        <v>0.00336710691538098</v>
      </c>
      <c r="U42" s="63">
        <v>0.0483913174031879</v>
      </c>
      <c r="V42" s="62">
        <v>363726.344128593</v>
      </c>
      <c r="W42" s="63">
        <v>0.0220960539359123</v>
      </c>
      <c r="X42" s="63">
        <v>0.430010078861869</v>
      </c>
      <c r="Y42" s="62">
        <v>427547.70765698</v>
      </c>
      <c r="Z42" s="63">
        <v>0.012822305813756</v>
      </c>
      <c r="AA42" s="63">
        <v>0.182686218545018</v>
      </c>
      <c r="AB42" s="62">
        <v>667075.777971336</v>
      </c>
      <c r="AC42" s="63">
        <v>0.0161816657392871</v>
      </c>
      <c r="AD42" s="63">
        <v>0.262543663491309</v>
      </c>
      <c r="AE42" s="62">
        <v>3.66587190563752</v>
      </c>
      <c r="AF42" s="64">
        <v>9.76180331202886</v>
      </c>
      <c r="AG42" s="64">
        <v>4.23210048464971</v>
      </c>
      <c r="AH42" s="64">
        <v>190.711303310964</v>
      </c>
      <c r="AI42" s="62">
        <v>63759.8990761025</v>
      </c>
      <c r="AJ42" s="64">
        <v>0.0665317240414062</v>
      </c>
      <c r="AK42" s="64">
        <v>0.598161613465947</v>
      </c>
      <c r="AL42" s="63">
        <v>1.61303115916246</v>
      </c>
      <c r="AM42" s="62">
        <v>983.064649361796</v>
      </c>
      <c r="AN42" s="63">
        <v>1.90038204430868</v>
      </c>
      <c r="AO42" s="63" t="s">
        <v>1067</v>
      </c>
      <c r="AP42" s="63">
        <v>155.854264616298</v>
      </c>
      <c r="AQ42" s="62">
        <v>1617.26048903709</v>
      </c>
      <c r="AR42" s="63">
        <v>0.242897326086194</v>
      </c>
      <c r="AS42" s="63" t="s">
        <v>1067</v>
      </c>
      <c r="AT42" s="63">
        <v>14.8796985268749</v>
      </c>
      <c r="AU42" s="62">
        <v>0.0</v>
      </c>
      <c r="AV42" s="60" t="s">
        <v>1067</v>
      </c>
      <c r="AW42" s="60" t="s">
        <v>1067</v>
      </c>
      <c r="AX42" s="60" t="s">
        <v>1067</v>
      </c>
      <c r="AY42" s="18"/>
      <c r="AZ42" s="18"/>
    </row>
    <row r="43" ht="14.25" customHeight="1">
      <c r="A43" s="10">
        <v>38.0</v>
      </c>
      <c r="B43" s="18" t="s">
        <v>329</v>
      </c>
      <c r="C43" s="18" t="s">
        <v>330</v>
      </c>
      <c r="D43" s="18" t="s">
        <v>1062</v>
      </c>
      <c r="E43" s="18">
        <v>42.4868166666667</v>
      </c>
      <c r="F43" s="18">
        <v>3.16863333333333</v>
      </c>
      <c r="G43" s="18" t="s">
        <v>1063</v>
      </c>
      <c r="H43" s="18">
        <v>42.492</v>
      </c>
      <c r="I43" s="18">
        <v>3.1646</v>
      </c>
      <c r="J43" s="18" t="s">
        <v>1064</v>
      </c>
      <c r="K43" s="18" t="s">
        <v>1065</v>
      </c>
      <c r="L43" s="60">
        <v>3.0</v>
      </c>
      <c r="M43" s="61">
        <v>2.0</v>
      </c>
      <c r="N43" s="60">
        <v>4.0</v>
      </c>
      <c r="O43" s="18" t="s">
        <v>1066</v>
      </c>
      <c r="P43" s="60">
        <v>17.5</v>
      </c>
      <c r="Q43" s="60">
        <v>15.5</v>
      </c>
      <c r="R43" s="60">
        <v>38.0</v>
      </c>
      <c r="S43" s="62">
        <v>5435505.58238974</v>
      </c>
      <c r="T43" s="63">
        <v>0.00336710691538098</v>
      </c>
      <c r="U43" s="63">
        <v>0.0483913174031879</v>
      </c>
      <c r="V43" s="62">
        <v>363726.344128593</v>
      </c>
      <c r="W43" s="63">
        <v>0.0220960539359123</v>
      </c>
      <c r="X43" s="63">
        <v>0.430010078861869</v>
      </c>
      <c r="Y43" s="62">
        <v>427547.70765698</v>
      </c>
      <c r="Z43" s="63">
        <v>0.012822305813756</v>
      </c>
      <c r="AA43" s="63">
        <v>0.182686218545018</v>
      </c>
      <c r="AB43" s="62">
        <v>667075.777971336</v>
      </c>
      <c r="AC43" s="63">
        <v>0.0161816657392871</v>
      </c>
      <c r="AD43" s="63">
        <v>0.262543663491309</v>
      </c>
      <c r="AE43" s="62">
        <v>3.66587190563752</v>
      </c>
      <c r="AF43" s="64">
        <v>9.76180331202886</v>
      </c>
      <c r="AG43" s="64">
        <v>4.23210048464971</v>
      </c>
      <c r="AH43" s="64">
        <v>190.711303310964</v>
      </c>
      <c r="AI43" s="62">
        <v>63759.8990761025</v>
      </c>
      <c r="AJ43" s="64">
        <v>0.0665317240414062</v>
      </c>
      <c r="AK43" s="64">
        <v>0.598161613465947</v>
      </c>
      <c r="AL43" s="63">
        <v>1.61303115916246</v>
      </c>
      <c r="AM43" s="62">
        <v>983.064649361796</v>
      </c>
      <c r="AN43" s="63">
        <v>1.90038204430868</v>
      </c>
      <c r="AO43" s="63" t="s">
        <v>1067</v>
      </c>
      <c r="AP43" s="63">
        <v>155.854264616298</v>
      </c>
      <c r="AQ43" s="62">
        <v>1617.26048903709</v>
      </c>
      <c r="AR43" s="63">
        <v>0.242897326086194</v>
      </c>
      <c r="AS43" s="63" t="s">
        <v>1067</v>
      </c>
      <c r="AT43" s="63">
        <v>14.8796985268749</v>
      </c>
      <c r="AU43" s="62">
        <v>0.0</v>
      </c>
      <c r="AV43" s="60" t="s">
        <v>1067</v>
      </c>
      <c r="AW43" s="60" t="s">
        <v>1067</v>
      </c>
      <c r="AX43" s="60" t="s">
        <v>1067</v>
      </c>
      <c r="AY43" s="18"/>
      <c r="AZ43" s="18"/>
    </row>
    <row r="44" ht="14.25" customHeight="1">
      <c r="A44" s="10">
        <v>39.0</v>
      </c>
      <c r="B44" s="18" t="s">
        <v>335</v>
      </c>
      <c r="C44" s="18" t="s">
        <v>336</v>
      </c>
      <c r="D44" s="18" t="s">
        <v>1062</v>
      </c>
      <c r="E44" s="18">
        <v>42.4868166666667</v>
      </c>
      <c r="F44" s="18">
        <v>3.16863333333333</v>
      </c>
      <c r="G44" s="18" t="s">
        <v>1063</v>
      </c>
      <c r="H44" s="18">
        <v>42.492</v>
      </c>
      <c r="I44" s="18">
        <v>3.1646</v>
      </c>
      <c r="J44" s="18" t="s">
        <v>1064</v>
      </c>
      <c r="K44" s="18" t="s">
        <v>1065</v>
      </c>
      <c r="L44" s="60">
        <v>3.0</v>
      </c>
      <c r="M44" s="61">
        <v>2.0</v>
      </c>
      <c r="N44" s="60">
        <v>4.0</v>
      </c>
      <c r="O44" s="18" t="s">
        <v>1066</v>
      </c>
      <c r="P44" s="60">
        <v>17.5</v>
      </c>
      <c r="Q44" s="60">
        <v>15.5</v>
      </c>
      <c r="R44" s="60">
        <v>38.0</v>
      </c>
      <c r="S44" s="62">
        <v>5435505.58238974</v>
      </c>
      <c r="T44" s="63">
        <v>0.00336710691538098</v>
      </c>
      <c r="U44" s="63">
        <v>0.0483913174031879</v>
      </c>
      <c r="V44" s="62">
        <v>363726.344128593</v>
      </c>
      <c r="W44" s="63">
        <v>0.0220960539359123</v>
      </c>
      <c r="X44" s="63">
        <v>0.430010078861869</v>
      </c>
      <c r="Y44" s="62">
        <v>427547.70765698</v>
      </c>
      <c r="Z44" s="63">
        <v>0.012822305813756</v>
      </c>
      <c r="AA44" s="63">
        <v>0.182686218545018</v>
      </c>
      <c r="AB44" s="62">
        <v>667075.777971336</v>
      </c>
      <c r="AC44" s="63">
        <v>0.0161816657392871</v>
      </c>
      <c r="AD44" s="63">
        <v>0.262543663491309</v>
      </c>
      <c r="AE44" s="62">
        <v>3.66587190563752</v>
      </c>
      <c r="AF44" s="64">
        <v>9.76180331202886</v>
      </c>
      <c r="AG44" s="64">
        <v>4.23210048464971</v>
      </c>
      <c r="AH44" s="64">
        <v>190.711303310964</v>
      </c>
      <c r="AI44" s="62">
        <v>63759.8990761025</v>
      </c>
      <c r="AJ44" s="64">
        <v>0.0665317240414062</v>
      </c>
      <c r="AK44" s="64">
        <v>0.598161613465947</v>
      </c>
      <c r="AL44" s="63">
        <v>1.61303115916246</v>
      </c>
      <c r="AM44" s="62">
        <v>983.064649361796</v>
      </c>
      <c r="AN44" s="65">
        <v>1.90038204430868</v>
      </c>
      <c r="AO44" s="63" t="s">
        <v>1067</v>
      </c>
      <c r="AP44" s="63">
        <v>155.854264616298</v>
      </c>
      <c r="AQ44" s="62">
        <v>1617.26048903709</v>
      </c>
      <c r="AR44" s="63">
        <v>0.242897326086194</v>
      </c>
      <c r="AS44" s="63" t="s">
        <v>1067</v>
      </c>
      <c r="AT44" s="63">
        <v>14.8796985268749</v>
      </c>
      <c r="AU44" s="62">
        <v>0.0</v>
      </c>
      <c r="AV44" s="60" t="s">
        <v>1067</v>
      </c>
      <c r="AW44" s="60" t="s">
        <v>1067</v>
      </c>
      <c r="AX44" s="60" t="s">
        <v>1067</v>
      </c>
      <c r="AY44" s="18"/>
      <c r="AZ44" s="18"/>
    </row>
    <row r="45" ht="14.25" customHeight="1">
      <c r="A45" s="10">
        <v>40.0</v>
      </c>
      <c r="B45" s="22" t="s">
        <v>341</v>
      </c>
      <c r="C45" s="22" t="s">
        <v>342</v>
      </c>
      <c r="D45" s="22" t="s">
        <v>1062</v>
      </c>
      <c r="E45" s="22">
        <v>42.4868166666667</v>
      </c>
      <c r="F45" s="22">
        <v>3.16863333333333</v>
      </c>
      <c r="G45" s="22" t="s">
        <v>1063</v>
      </c>
      <c r="H45" s="22">
        <v>42.492</v>
      </c>
      <c r="I45" s="22">
        <v>3.1646</v>
      </c>
      <c r="J45" s="22" t="s">
        <v>1064</v>
      </c>
      <c r="K45" s="22" t="s">
        <v>1065</v>
      </c>
      <c r="L45" s="66">
        <v>3.0</v>
      </c>
      <c r="M45" s="67">
        <v>2.0</v>
      </c>
      <c r="N45" s="66">
        <v>4.0</v>
      </c>
      <c r="O45" s="22" t="s">
        <v>1066</v>
      </c>
      <c r="P45" s="66">
        <v>17.5</v>
      </c>
      <c r="Q45" s="66">
        <v>15.5</v>
      </c>
      <c r="R45" s="66">
        <v>38.0</v>
      </c>
      <c r="S45" s="68">
        <v>5435505.58238974</v>
      </c>
      <c r="T45" s="69">
        <v>0.00336710691538098</v>
      </c>
      <c r="U45" s="69">
        <v>0.0483913174031879</v>
      </c>
      <c r="V45" s="68">
        <v>363726.344128593</v>
      </c>
      <c r="W45" s="69">
        <v>0.0220960539359123</v>
      </c>
      <c r="X45" s="69">
        <v>0.430010078861869</v>
      </c>
      <c r="Y45" s="68">
        <v>427547.70765698</v>
      </c>
      <c r="Z45" s="69">
        <v>0.012822305813756</v>
      </c>
      <c r="AA45" s="69">
        <v>0.182686218545018</v>
      </c>
      <c r="AB45" s="68">
        <v>667075.777971336</v>
      </c>
      <c r="AC45" s="69">
        <v>0.0161816657392871</v>
      </c>
      <c r="AD45" s="69">
        <v>0.262543663491309</v>
      </c>
      <c r="AE45" s="68">
        <v>3.66587190563752</v>
      </c>
      <c r="AF45" s="70">
        <v>9.76180331202886</v>
      </c>
      <c r="AG45" s="70">
        <v>4.23210048464971</v>
      </c>
      <c r="AH45" s="70">
        <v>190.711303310964</v>
      </c>
      <c r="AI45" s="68">
        <v>63759.8990761025</v>
      </c>
      <c r="AJ45" s="70">
        <v>0.0665317240414062</v>
      </c>
      <c r="AK45" s="70">
        <v>0.598161613465947</v>
      </c>
      <c r="AL45" s="69">
        <v>1.61303115916246</v>
      </c>
      <c r="AM45" s="68">
        <v>983.064649361796</v>
      </c>
      <c r="AN45" s="69">
        <v>1.90038204430868</v>
      </c>
      <c r="AO45" s="69" t="s">
        <v>1067</v>
      </c>
      <c r="AP45" s="69">
        <v>155.854264616298</v>
      </c>
      <c r="AQ45" s="68">
        <v>1617.26048903709</v>
      </c>
      <c r="AR45" s="69">
        <v>0.242897326086194</v>
      </c>
      <c r="AS45" s="69" t="s">
        <v>1067</v>
      </c>
      <c r="AT45" s="69">
        <v>14.8796985268749</v>
      </c>
      <c r="AU45" s="68">
        <v>0.0</v>
      </c>
      <c r="AV45" s="66" t="s">
        <v>1067</v>
      </c>
      <c r="AW45" s="66" t="s">
        <v>1067</v>
      </c>
      <c r="AX45" s="66" t="s">
        <v>1067</v>
      </c>
      <c r="AY45" s="22"/>
      <c r="AZ45" s="22"/>
    </row>
    <row r="46" ht="14.25" customHeight="1">
      <c r="A46" s="10">
        <v>41.0</v>
      </c>
      <c r="B46" s="22" t="s">
        <v>346</v>
      </c>
      <c r="C46" s="22" t="s">
        <v>347</v>
      </c>
      <c r="D46" s="22" t="s">
        <v>1062</v>
      </c>
      <c r="E46" s="22">
        <v>42.4868166666667</v>
      </c>
      <c r="F46" s="22">
        <v>3.16863333333333</v>
      </c>
      <c r="G46" s="22" t="s">
        <v>1063</v>
      </c>
      <c r="H46" s="22">
        <v>42.492</v>
      </c>
      <c r="I46" s="22">
        <v>3.1646</v>
      </c>
      <c r="J46" s="22" t="s">
        <v>1064</v>
      </c>
      <c r="K46" s="22" t="s">
        <v>1065</v>
      </c>
      <c r="L46" s="66">
        <v>3.0</v>
      </c>
      <c r="M46" s="67">
        <v>2.0</v>
      </c>
      <c r="N46" s="66">
        <v>4.0</v>
      </c>
      <c r="O46" s="22" t="s">
        <v>1066</v>
      </c>
      <c r="P46" s="66">
        <v>17.5</v>
      </c>
      <c r="Q46" s="66">
        <v>15.5</v>
      </c>
      <c r="R46" s="66">
        <v>38.0</v>
      </c>
      <c r="S46" s="68">
        <v>5435505.58238974</v>
      </c>
      <c r="T46" s="69">
        <v>0.00336710691538098</v>
      </c>
      <c r="U46" s="69">
        <v>0.0483913174031879</v>
      </c>
      <c r="V46" s="68">
        <v>363726.344128593</v>
      </c>
      <c r="W46" s="69">
        <v>0.0220960539359123</v>
      </c>
      <c r="X46" s="69">
        <v>0.430010078861869</v>
      </c>
      <c r="Y46" s="68">
        <v>427547.70765698</v>
      </c>
      <c r="Z46" s="69">
        <v>0.012822305813756</v>
      </c>
      <c r="AA46" s="69">
        <v>0.182686218545018</v>
      </c>
      <c r="AB46" s="68">
        <v>667075.777971336</v>
      </c>
      <c r="AC46" s="69">
        <v>0.0161816657392871</v>
      </c>
      <c r="AD46" s="69">
        <v>0.262543663491309</v>
      </c>
      <c r="AE46" s="68">
        <v>3.66587190563752</v>
      </c>
      <c r="AF46" s="70">
        <v>9.76180331202886</v>
      </c>
      <c r="AG46" s="70">
        <v>4.23210048464971</v>
      </c>
      <c r="AH46" s="70">
        <v>190.711303310964</v>
      </c>
      <c r="AI46" s="68">
        <v>63759.8990761025</v>
      </c>
      <c r="AJ46" s="70">
        <v>0.0665317240414062</v>
      </c>
      <c r="AK46" s="70">
        <v>0.598161613465947</v>
      </c>
      <c r="AL46" s="69">
        <v>1.61303115916246</v>
      </c>
      <c r="AM46" s="68">
        <v>983.064649361796</v>
      </c>
      <c r="AN46" s="69">
        <v>1.90038204430868</v>
      </c>
      <c r="AO46" s="69" t="s">
        <v>1067</v>
      </c>
      <c r="AP46" s="69">
        <v>155.854264616298</v>
      </c>
      <c r="AQ46" s="68">
        <v>1617.26048903709</v>
      </c>
      <c r="AR46" s="69">
        <v>0.242897326086194</v>
      </c>
      <c r="AS46" s="69" t="s">
        <v>1067</v>
      </c>
      <c r="AT46" s="69">
        <v>14.8796985268749</v>
      </c>
      <c r="AU46" s="68">
        <v>0.0</v>
      </c>
      <c r="AV46" s="66" t="s">
        <v>1067</v>
      </c>
      <c r="AW46" s="66" t="s">
        <v>1067</v>
      </c>
      <c r="AX46" s="66" t="s">
        <v>1067</v>
      </c>
      <c r="AY46" s="22"/>
      <c r="AZ46" s="22"/>
    </row>
    <row r="47" ht="14.25" customHeight="1">
      <c r="A47" s="10">
        <v>42.0</v>
      </c>
      <c r="B47" s="22" t="s">
        <v>351</v>
      </c>
      <c r="C47" s="22" t="s">
        <v>352</v>
      </c>
      <c r="D47" s="22" t="s">
        <v>1062</v>
      </c>
      <c r="E47" s="22">
        <v>42.4868166666667</v>
      </c>
      <c r="F47" s="22">
        <v>3.16863333333333</v>
      </c>
      <c r="G47" s="22" t="s">
        <v>1063</v>
      </c>
      <c r="H47" s="22">
        <v>42.492</v>
      </c>
      <c r="I47" s="22">
        <v>3.1646</v>
      </c>
      <c r="J47" s="22" t="s">
        <v>1064</v>
      </c>
      <c r="K47" s="22" t="s">
        <v>1065</v>
      </c>
      <c r="L47" s="66">
        <v>3.0</v>
      </c>
      <c r="M47" s="67">
        <v>2.0</v>
      </c>
      <c r="N47" s="66">
        <v>4.0</v>
      </c>
      <c r="O47" s="22" t="s">
        <v>1066</v>
      </c>
      <c r="P47" s="66">
        <v>17.5</v>
      </c>
      <c r="Q47" s="66">
        <v>15.5</v>
      </c>
      <c r="R47" s="66">
        <v>38.0</v>
      </c>
      <c r="S47" s="68">
        <v>5435505.58238974</v>
      </c>
      <c r="T47" s="69">
        <v>0.00336710691538098</v>
      </c>
      <c r="U47" s="69">
        <v>0.0483913174031879</v>
      </c>
      <c r="V47" s="68">
        <v>363726.344128593</v>
      </c>
      <c r="W47" s="69">
        <v>0.0220960539359123</v>
      </c>
      <c r="X47" s="69">
        <v>0.430010078861869</v>
      </c>
      <c r="Y47" s="68">
        <v>427547.70765698</v>
      </c>
      <c r="Z47" s="69">
        <v>0.012822305813756</v>
      </c>
      <c r="AA47" s="69">
        <v>0.182686218545018</v>
      </c>
      <c r="AB47" s="68">
        <v>667075.777971336</v>
      </c>
      <c r="AC47" s="69">
        <v>0.0161816657392871</v>
      </c>
      <c r="AD47" s="69">
        <v>0.262543663491309</v>
      </c>
      <c r="AE47" s="68">
        <v>3.66587190563752</v>
      </c>
      <c r="AF47" s="70">
        <v>9.76180331202886</v>
      </c>
      <c r="AG47" s="70">
        <v>4.23210048464971</v>
      </c>
      <c r="AH47" s="70">
        <v>190.711303310964</v>
      </c>
      <c r="AI47" s="68">
        <v>63759.8990761025</v>
      </c>
      <c r="AJ47" s="70">
        <v>0.0665317240414062</v>
      </c>
      <c r="AK47" s="70">
        <v>0.598161613465947</v>
      </c>
      <c r="AL47" s="69">
        <v>1.61303115916246</v>
      </c>
      <c r="AM47" s="68">
        <v>983.064649361796</v>
      </c>
      <c r="AN47" s="69">
        <v>1.90038204430868</v>
      </c>
      <c r="AO47" s="69" t="s">
        <v>1067</v>
      </c>
      <c r="AP47" s="69">
        <v>155.854264616298</v>
      </c>
      <c r="AQ47" s="68">
        <v>1617.26048903709</v>
      </c>
      <c r="AR47" s="69">
        <v>0.242897326086194</v>
      </c>
      <c r="AS47" s="69" t="s">
        <v>1067</v>
      </c>
      <c r="AT47" s="69">
        <v>14.8796985268749</v>
      </c>
      <c r="AU47" s="68">
        <v>0.0</v>
      </c>
      <c r="AV47" s="66" t="s">
        <v>1067</v>
      </c>
      <c r="AW47" s="66" t="s">
        <v>1067</v>
      </c>
      <c r="AX47" s="66" t="s">
        <v>1067</v>
      </c>
      <c r="AY47" s="22"/>
      <c r="AZ47" s="22"/>
    </row>
    <row r="48" ht="14.25" customHeight="1">
      <c r="A48" s="10">
        <v>43.0</v>
      </c>
      <c r="B48" s="28" t="s">
        <v>356</v>
      </c>
      <c r="C48" s="28" t="s">
        <v>357</v>
      </c>
      <c r="D48" s="28" t="s">
        <v>1062</v>
      </c>
      <c r="E48" s="28">
        <v>42.4868166666667</v>
      </c>
      <c r="F48" s="28">
        <v>3.16863333333333</v>
      </c>
      <c r="G48" s="28" t="s">
        <v>1063</v>
      </c>
      <c r="H48" s="28">
        <v>42.492</v>
      </c>
      <c r="I48" s="28">
        <v>3.1646</v>
      </c>
      <c r="J48" s="28" t="s">
        <v>1064</v>
      </c>
      <c r="K48" s="28" t="s">
        <v>1065</v>
      </c>
      <c r="L48" s="81">
        <v>3.0</v>
      </c>
      <c r="M48" s="82">
        <v>2.0</v>
      </c>
      <c r="N48" s="81">
        <v>4.0</v>
      </c>
      <c r="O48" s="28" t="s">
        <v>1066</v>
      </c>
      <c r="P48" s="81">
        <v>17.5</v>
      </c>
      <c r="Q48" s="81">
        <v>15.5</v>
      </c>
      <c r="R48" s="81">
        <v>38.0</v>
      </c>
      <c r="S48" s="83">
        <v>5435505.58238974</v>
      </c>
      <c r="T48" s="84">
        <v>0.00336710691538098</v>
      </c>
      <c r="U48" s="84">
        <v>0.0483913174031879</v>
      </c>
      <c r="V48" s="83">
        <v>363726.344128593</v>
      </c>
      <c r="W48" s="84">
        <v>0.0220960539359123</v>
      </c>
      <c r="X48" s="84">
        <v>0.430010078861869</v>
      </c>
      <c r="Y48" s="83">
        <v>427547.70765698</v>
      </c>
      <c r="Z48" s="84">
        <v>0.012822305813756</v>
      </c>
      <c r="AA48" s="79">
        <v>0.182686218545018</v>
      </c>
      <c r="AB48" s="83">
        <v>667075.777971336</v>
      </c>
      <c r="AC48" s="84">
        <v>0.0161816657392871</v>
      </c>
      <c r="AD48" s="84">
        <v>0.262543663491309</v>
      </c>
      <c r="AE48" s="83">
        <v>3.66587190563752</v>
      </c>
      <c r="AF48" s="85">
        <v>9.76180331202886</v>
      </c>
      <c r="AG48" s="80">
        <v>4.23210048464971</v>
      </c>
      <c r="AH48" s="80">
        <v>190.711303310964</v>
      </c>
      <c r="AI48" s="83">
        <v>63759.8990761025</v>
      </c>
      <c r="AJ48" s="85">
        <v>0.0665317240414062</v>
      </c>
      <c r="AK48" s="85">
        <v>0.598161613465947</v>
      </c>
      <c r="AL48" s="84">
        <v>1.61303115916246</v>
      </c>
      <c r="AM48" s="83">
        <v>983.064649361796</v>
      </c>
      <c r="AN48" s="84">
        <v>1.90038204430868</v>
      </c>
      <c r="AO48" s="84" t="s">
        <v>1067</v>
      </c>
      <c r="AP48" s="84">
        <v>155.854264616298</v>
      </c>
      <c r="AQ48" s="83">
        <v>1617.26048903709</v>
      </c>
      <c r="AR48" s="84">
        <v>0.242897326086194</v>
      </c>
      <c r="AS48" s="84" t="s">
        <v>1067</v>
      </c>
      <c r="AT48" s="84">
        <v>14.8796985268749</v>
      </c>
      <c r="AU48" s="83">
        <v>0.0</v>
      </c>
      <c r="AV48" s="81" t="s">
        <v>1067</v>
      </c>
      <c r="AW48" s="81" t="s">
        <v>1067</v>
      </c>
      <c r="AX48" s="81" t="s">
        <v>1067</v>
      </c>
      <c r="AY48" s="28"/>
      <c r="AZ48" s="28"/>
    </row>
    <row r="49" ht="14.25" customHeight="1">
      <c r="A49" s="10">
        <v>44.0</v>
      </c>
      <c r="B49" s="30" t="s">
        <v>361</v>
      </c>
      <c r="C49" s="30" t="s">
        <v>362</v>
      </c>
      <c r="D49" s="30" t="s">
        <v>1062</v>
      </c>
      <c r="E49" s="30">
        <v>42.4868166666667</v>
      </c>
      <c r="F49" s="30">
        <v>3.16863333333333</v>
      </c>
      <c r="G49" s="30" t="s">
        <v>1063</v>
      </c>
      <c r="H49" s="30">
        <v>42.492</v>
      </c>
      <c r="I49" s="30">
        <v>3.1646</v>
      </c>
      <c r="J49" s="30" t="s">
        <v>1064</v>
      </c>
      <c r="K49" s="30" t="s">
        <v>1065</v>
      </c>
      <c r="L49" s="76">
        <v>3.0</v>
      </c>
      <c r="M49" s="77">
        <v>2.0</v>
      </c>
      <c r="N49" s="76">
        <v>4.0</v>
      </c>
      <c r="O49" s="30" t="s">
        <v>1066</v>
      </c>
      <c r="P49" s="76">
        <v>17.5</v>
      </c>
      <c r="Q49" s="76">
        <v>15.5</v>
      </c>
      <c r="R49" s="76">
        <v>38.0</v>
      </c>
      <c r="S49" s="78">
        <v>5435505.58238974</v>
      </c>
      <c r="T49" s="79">
        <v>0.00336710691538098</v>
      </c>
      <c r="U49" s="79">
        <v>0.0483913174031879</v>
      </c>
      <c r="V49" s="78">
        <v>363726.344128593</v>
      </c>
      <c r="W49" s="79">
        <v>0.0220960539359123</v>
      </c>
      <c r="X49" s="79">
        <v>0.430010078861869</v>
      </c>
      <c r="Y49" s="78">
        <v>427547.70765698</v>
      </c>
      <c r="Z49" s="79">
        <v>0.012822305813756</v>
      </c>
      <c r="AA49" s="79">
        <v>0.182686218545018</v>
      </c>
      <c r="AB49" s="78">
        <v>667075.777971336</v>
      </c>
      <c r="AC49" s="79">
        <v>0.0161816657392871</v>
      </c>
      <c r="AD49" s="79">
        <v>0.262543663491309</v>
      </c>
      <c r="AE49" s="78">
        <v>3.66587190563752</v>
      </c>
      <c r="AF49" s="80">
        <v>9.76180331202886</v>
      </c>
      <c r="AG49" s="80">
        <v>4.23210048464971</v>
      </c>
      <c r="AH49" s="80">
        <v>190.711303310964</v>
      </c>
      <c r="AI49" s="78">
        <v>63759.8990761025</v>
      </c>
      <c r="AJ49" s="80">
        <v>0.0665317240414062</v>
      </c>
      <c r="AK49" s="80">
        <v>0.598161613465947</v>
      </c>
      <c r="AL49" s="79">
        <v>1.61303115916246</v>
      </c>
      <c r="AM49" s="78">
        <v>983.064649361796</v>
      </c>
      <c r="AN49" s="79">
        <v>1.90038204430868</v>
      </c>
      <c r="AO49" s="79" t="s">
        <v>1067</v>
      </c>
      <c r="AP49" s="79">
        <v>155.854264616298</v>
      </c>
      <c r="AQ49" s="78">
        <v>1617.26048903709</v>
      </c>
      <c r="AR49" s="79">
        <v>0.242897326086194</v>
      </c>
      <c r="AS49" s="79" t="s">
        <v>1067</v>
      </c>
      <c r="AT49" s="79">
        <v>14.8796985268749</v>
      </c>
      <c r="AU49" s="78">
        <v>0.0</v>
      </c>
      <c r="AV49" s="76" t="s">
        <v>1067</v>
      </c>
      <c r="AW49" s="76" t="s">
        <v>1067</v>
      </c>
      <c r="AX49" s="76" t="s">
        <v>1067</v>
      </c>
      <c r="AY49" s="30"/>
      <c r="AZ49" s="30"/>
    </row>
    <row r="50" ht="14.25" customHeight="1">
      <c r="A50" s="10">
        <v>45.0</v>
      </c>
      <c r="B50" s="30" t="s">
        <v>367</v>
      </c>
      <c r="C50" s="30" t="s">
        <v>368</v>
      </c>
      <c r="D50" s="30" t="s">
        <v>1062</v>
      </c>
      <c r="E50" s="30">
        <v>42.4868166666667</v>
      </c>
      <c r="F50" s="30">
        <v>3.16863333333333</v>
      </c>
      <c r="G50" s="30" t="s">
        <v>1063</v>
      </c>
      <c r="H50" s="30">
        <v>42.492</v>
      </c>
      <c r="I50" s="30">
        <v>3.1646</v>
      </c>
      <c r="J50" s="30" t="s">
        <v>1064</v>
      </c>
      <c r="K50" s="30" t="s">
        <v>1065</v>
      </c>
      <c r="L50" s="76">
        <v>3.0</v>
      </c>
      <c r="M50" s="77">
        <v>2.0</v>
      </c>
      <c r="N50" s="76">
        <v>4.0</v>
      </c>
      <c r="O50" s="30" t="s">
        <v>1066</v>
      </c>
      <c r="P50" s="76">
        <v>17.5</v>
      </c>
      <c r="Q50" s="76">
        <v>15.5</v>
      </c>
      <c r="R50" s="76">
        <v>38.0</v>
      </c>
      <c r="S50" s="78">
        <v>5435505.58238974</v>
      </c>
      <c r="T50" s="79">
        <v>0.00336710691538098</v>
      </c>
      <c r="U50" s="79">
        <v>0.0483913174031879</v>
      </c>
      <c r="V50" s="78">
        <v>363726.344128593</v>
      </c>
      <c r="W50" s="79">
        <v>0.0220960539359123</v>
      </c>
      <c r="X50" s="79">
        <v>0.430010078861869</v>
      </c>
      <c r="Y50" s="78">
        <v>427547.70765698</v>
      </c>
      <c r="Z50" s="79">
        <v>0.012822305813756</v>
      </c>
      <c r="AA50" s="79">
        <v>0.182686218545018</v>
      </c>
      <c r="AB50" s="78">
        <v>667075.777971336</v>
      </c>
      <c r="AC50" s="79">
        <v>0.0161816657392871</v>
      </c>
      <c r="AD50" s="79">
        <v>0.262543663491309</v>
      </c>
      <c r="AE50" s="78">
        <v>3.66587190563752</v>
      </c>
      <c r="AF50" s="80">
        <v>9.76180331202886</v>
      </c>
      <c r="AG50" s="80">
        <v>4.23210048464971</v>
      </c>
      <c r="AH50" s="80">
        <v>190.711303310964</v>
      </c>
      <c r="AI50" s="78">
        <v>63759.8990761025</v>
      </c>
      <c r="AJ50" s="80">
        <v>0.0665317240414062</v>
      </c>
      <c r="AK50" s="80">
        <v>0.598161613465947</v>
      </c>
      <c r="AL50" s="79">
        <v>1.61303115916246</v>
      </c>
      <c r="AM50" s="78">
        <v>983.064649361796</v>
      </c>
      <c r="AN50" s="79">
        <v>1.90038204430868</v>
      </c>
      <c r="AO50" s="79" t="s">
        <v>1067</v>
      </c>
      <c r="AP50" s="79">
        <v>155.854264616298</v>
      </c>
      <c r="AQ50" s="78">
        <v>1617.26048903709</v>
      </c>
      <c r="AR50" s="79">
        <v>0.242897326086194</v>
      </c>
      <c r="AS50" s="79" t="s">
        <v>1067</v>
      </c>
      <c r="AT50" s="79">
        <v>14.8796985268749</v>
      </c>
      <c r="AU50" s="78">
        <v>0.0</v>
      </c>
      <c r="AV50" s="76" t="s">
        <v>1067</v>
      </c>
      <c r="AW50" s="76" t="s">
        <v>1067</v>
      </c>
      <c r="AX50" s="76" t="s">
        <v>1067</v>
      </c>
      <c r="AY50" s="30"/>
      <c r="AZ50" s="30"/>
    </row>
    <row r="51" ht="14.25" customHeight="1">
      <c r="A51" s="10">
        <v>46.0</v>
      </c>
      <c r="B51" s="30" t="s">
        <v>373</v>
      </c>
      <c r="C51" s="30" t="s">
        <v>374</v>
      </c>
      <c r="D51" s="30" t="s">
        <v>1062</v>
      </c>
      <c r="E51" s="30">
        <v>42.4868166666667</v>
      </c>
      <c r="F51" s="30">
        <v>3.16863333333333</v>
      </c>
      <c r="G51" s="30" t="s">
        <v>1063</v>
      </c>
      <c r="H51" s="30">
        <v>42.492</v>
      </c>
      <c r="I51" s="30">
        <v>3.1646</v>
      </c>
      <c r="J51" s="30" t="s">
        <v>1064</v>
      </c>
      <c r="K51" s="30" t="s">
        <v>1065</v>
      </c>
      <c r="L51" s="76">
        <v>3.0</v>
      </c>
      <c r="M51" s="77">
        <v>2.0</v>
      </c>
      <c r="N51" s="76">
        <v>4.0</v>
      </c>
      <c r="O51" s="30" t="s">
        <v>1066</v>
      </c>
      <c r="P51" s="76">
        <v>17.5</v>
      </c>
      <c r="Q51" s="76">
        <v>15.5</v>
      </c>
      <c r="R51" s="76">
        <v>38.0</v>
      </c>
      <c r="S51" s="78">
        <v>5435505.58238974</v>
      </c>
      <c r="T51" s="79">
        <v>0.00336710691538098</v>
      </c>
      <c r="U51" s="79">
        <v>0.0483913174031879</v>
      </c>
      <c r="V51" s="78">
        <v>363726.344128593</v>
      </c>
      <c r="W51" s="79">
        <v>0.0220960539359123</v>
      </c>
      <c r="X51" s="79">
        <v>0.430010078861869</v>
      </c>
      <c r="Y51" s="78">
        <v>427547.70765698</v>
      </c>
      <c r="Z51" s="79">
        <v>0.012822305813756</v>
      </c>
      <c r="AA51" s="79">
        <v>0.182686218545018</v>
      </c>
      <c r="AB51" s="78">
        <v>667075.777971336</v>
      </c>
      <c r="AC51" s="79">
        <v>0.0161816657392871</v>
      </c>
      <c r="AD51" s="79">
        <v>0.262543663491309</v>
      </c>
      <c r="AE51" s="78">
        <v>3.66587190563752</v>
      </c>
      <c r="AF51" s="80">
        <v>9.76180331202886</v>
      </c>
      <c r="AG51" s="80">
        <v>4.23210048464971</v>
      </c>
      <c r="AH51" s="80">
        <v>190.711303310964</v>
      </c>
      <c r="AI51" s="78">
        <v>63759.8990761025</v>
      </c>
      <c r="AJ51" s="80">
        <v>0.0665317240414062</v>
      </c>
      <c r="AK51" s="80">
        <v>0.598161613465947</v>
      </c>
      <c r="AL51" s="79">
        <v>1.61303115916246</v>
      </c>
      <c r="AM51" s="78">
        <v>983.064649361796</v>
      </c>
      <c r="AN51" s="79">
        <v>1.90038204430868</v>
      </c>
      <c r="AO51" s="79" t="s">
        <v>1067</v>
      </c>
      <c r="AP51" s="79">
        <v>155.854264616298</v>
      </c>
      <c r="AQ51" s="78">
        <v>1617.26048903709</v>
      </c>
      <c r="AR51" s="79">
        <v>0.242897326086194</v>
      </c>
      <c r="AS51" s="79" t="s">
        <v>1067</v>
      </c>
      <c r="AT51" s="79">
        <v>14.8796985268749</v>
      </c>
      <c r="AU51" s="78">
        <v>0.0</v>
      </c>
      <c r="AV51" s="76" t="s">
        <v>1067</v>
      </c>
      <c r="AW51" s="76" t="s">
        <v>1067</v>
      </c>
      <c r="AX51" s="76" t="s">
        <v>1067</v>
      </c>
      <c r="AY51" s="30"/>
      <c r="AZ51" s="30"/>
    </row>
    <row r="52" ht="14.25" customHeight="1">
      <c r="A52" s="10">
        <v>47.0</v>
      </c>
      <c r="B52" s="30" t="s">
        <v>379</v>
      </c>
      <c r="C52" s="30" t="s">
        <v>380</v>
      </c>
      <c r="D52" s="30" t="s">
        <v>1062</v>
      </c>
      <c r="E52" s="30">
        <v>42.4868166666667</v>
      </c>
      <c r="F52" s="30">
        <v>3.16863333333333</v>
      </c>
      <c r="G52" s="30" t="s">
        <v>1063</v>
      </c>
      <c r="H52" s="30">
        <v>42.492</v>
      </c>
      <c r="I52" s="30">
        <v>3.1646</v>
      </c>
      <c r="J52" s="30" t="s">
        <v>1064</v>
      </c>
      <c r="K52" s="30" t="s">
        <v>1065</v>
      </c>
      <c r="L52" s="76">
        <v>3.0</v>
      </c>
      <c r="M52" s="77">
        <v>2.0</v>
      </c>
      <c r="N52" s="76">
        <v>4.0</v>
      </c>
      <c r="O52" s="30" t="s">
        <v>1066</v>
      </c>
      <c r="P52" s="76">
        <v>17.5</v>
      </c>
      <c r="Q52" s="76">
        <v>15.5</v>
      </c>
      <c r="R52" s="76">
        <v>38.0</v>
      </c>
      <c r="S52" s="78">
        <v>5435505.58238974</v>
      </c>
      <c r="T52" s="79">
        <v>0.00336710691538098</v>
      </c>
      <c r="U52" s="79">
        <v>0.0483913174031879</v>
      </c>
      <c r="V52" s="78">
        <v>363726.344128593</v>
      </c>
      <c r="W52" s="79">
        <v>0.0220960539359123</v>
      </c>
      <c r="X52" s="79">
        <v>0.430010078861869</v>
      </c>
      <c r="Y52" s="78">
        <v>427547.70765698</v>
      </c>
      <c r="Z52" s="79">
        <v>0.012822305813756</v>
      </c>
      <c r="AA52" s="79">
        <v>0.182686218545018</v>
      </c>
      <c r="AB52" s="78">
        <v>667075.777971336</v>
      </c>
      <c r="AC52" s="79">
        <v>0.0161816657392871</v>
      </c>
      <c r="AD52" s="79">
        <v>0.262543663491309</v>
      </c>
      <c r="AE52" s="78">
        <v>3.66587190563752</v>
      </c>
      <c r="AF52" s="80">
        <v>9.76180331202886</v>
      </c>
      <c r="AG52" s="80">
        <v>4.23210048464971</v>
      </c>
      <c r="AH52" s="80">
        <v>190.711303310964</v>
      </c>
      <c r="AI52" s="78">
        <v>63759.8990761025</v>
      </c>
      <c r="AJ52" s="80">
        <v>0.0665317240414062</v>
      </c>
      <c r="AK52" s="80">
        <v>0.598161613465947</v>
      </c>
      <c r="AL52" s="79">
        <v>1.61303115916246</v>
      </c>
      <c r="AM52" s="78">
        <v>983.064649361796</v>
      </c>
      <c r="AN52" s="79">
        <v>1.90038204430868</v>
      </c>
      <c r="AO52" s="79" t="s">
        <v>1067</v>
      </c>
      <c r="AP52" s="79">
        <v>155.854264616298</v>
      </c>
      <c r="AQ52" s="78">
        <v>1617.26048903709</v>
      </c>
      <c r="AR52" s="79">
        <v>0.242897326086194</v>
      </c>
      <c r="AS52" s="79" t="s">
        <v>1067</v>
      </c>
      <c r="AT52" s="79">
        <v>14.8796985268749</v>
      </c>
      <c r="AU52" s="78">
        <v>0.0</v>
      </c>
      <c r="AV52" s="76" t="s">
        <v>1067</v>
      </c>
      <c r="AW52" s="76" t="s">
        <v>1067</v>
      </c>
      <c r="AX52" s="76" t="s">
        <v>1067</v>
      </c>
      <c r="AY52" s="30"/>
      <c r="AZ52" s="30"/>
    </row>
    <row r="53" ht="14.25" customHeight="1">
      <c r="A53" s="10">
        <v>48.0</v>
      </c>
      <c r="B53" s="30" t="s">
        <v>385</v>
      </c>
      <c r="C53" s="30" t="s">
        <v>386</v>
      </c>
      <c r="D53" s="30" t="s">
        <v>1062</v>
      </c>
      <c r="E53" s="30">
        <v>42.4868166666667</v>
      </c>
      <c r="F53" s="30">
        <v>3.16863333333333</v>
      </c>
      <c r="G53" s="30" t="s">
        <v>1063</v>
      </c>
      <c r="H53" s="30">
        <v>42.492</v>
      </c>
      <c r="I53" s="30">
        <v>3.1646</v>
      </c>
      <c r="J53" s="30" t="s">
        <v>1064</v>
      </c>
      <c r="K53" s="30" t="s">
        <v>1065</v>
      </c>
      <c r="L53" s="76">
        <v>3.0</v>
      </c>
      <c r="M53" s="77">
        <v>2.0</v>
      </c>
      <c r="N53" s="76">
        <v>4.0</v>
      </c>
      <c r="O53" s="30" t="s">
        <v>1066</v>
      </c>
      <c r="P53" s="76">
        <v>17.5</v>
      </c>
      <c r="Q53" s="76">
        <v>15.5</v>
      </c>
      <c r="R53" s="76">
        <v>38.0</v>
      </c>
      <c r="S53" s="78">
        <v>5435505.58238974</v>
      </c>
      <c r="T53" s="79">
        <v>0.00336710691538098</v>
      </c>
      <c r="U53" s="79">
        <v>0.0483913174031879</v>
      </c>
      <c r="V53" s="78">
        <v>363726.344128593</v>
      </c>
      <c r="W53" s="79">
        <v>0.0220960539359123</v>
      </c>
      <c r="X53" s="79">
        <v>0.430010078861869</v>
      </c>
      <c r="Y53" s="78">
        <v>427547.70765698</v>
      </c>
      <c r="Z53" s="79">
        <v>0.012822305813756</v>
      </c>
      <c r="AA53" s="79">
        <v>0.182686218545018</v>
      </c>
      <c r="AB53" s="78">
        <v>667075.777971336</v>
      </c>
      <c r="AC53" s="79">
        <v>0.0161816657392871</v>
      </c>
      <c r="AD53" s="79">
        <v>0.262543663491309</v>
      </c>
      <c r="AE53" s="78">
        <v>3.66587190563752</v>
      </c>
      <c r="AF53" s="80">
        <v>9.76180331202886</v>
      </c>
      <c r="AG53" s="80">
        <v>4.23210048464971</v>
      </c>
      <c r="AH53" s="80">
        <v>190.711303310964</v>
      </c>
      <c r="AI53" s="78">
        <v>63759.8990761025</v>
      </c>
      <c r="AJ53" s="80">
        <v>0.0665317240414062</v>
      </c>
      <c r="AK53" s="80">
        <v>0.598161613465947</v>
      </c>
      <c r="AL53" s="79">
        <v>1.61303115916246</v>
      </c>
      <c r="AM53" s="78">
        <v>983.064649361796</v>
      </c>
      <c r="AN53" s="79">
        <v>1.90038204430868</v>
      </c>
      <c r="AO53" s="79" t="s">
        <v>1067</v>
      </c>
      <c r="AP53" s="79">
        <v>155.854264616298</v>
      </c>
      <c r="AQ53" s="78">
        <v>1617.26048903709</v>
      </c>
      <c r="AR53" s="79">
        <v>0.242897326086194</v>
      </c>
      <c r="AS53" s="79" t="s">
        <v>1067</v>
      </c>
      <c r="AT53" s="79">
        <v>14.8796985268749</v>
      </c>
      <c r="AU53" s="78">
        <v>0.0</v>
      </c>
      <c r="AV53" s="76" t="s">
        <v>1067</v>
      </c>
      <c r="AW53" s="76" t="s">
        <v>1067</v>
      </c>
      <c r="AX53" s="76" t="s">
        <v>1067</v>
      </c>
      <c r="AY53" s="30"/>
      <c r="AZ53" s="30"/>
    </row>
    <row r="54" ht="14.25" customHeight="1">
      <c r="A54" s="10">
        <v>49.0</v>
      </c>
      <c r="B54" s="21" t="s">
        <v>391</v>
      </c>
      <c r="C54" s="21" t="s">
        <v>392</v>
      </c>
      <c r="D54" s="21" t="s">
        <v>1062</v>
      </c>
      <c r="E54" s="21">
        <v>42.4868166666667</v>
      </c>
      <c r="F54" s="21">
        <v>3.16863333333333</v>
      </c>
      <c r="G54" s="21" t="s">
        <v>1063</v>
      </c>
      <c r="H54" s="21">
        <v>42.492</v>
      </c>
      <c r="I54" s="21">
        <v>3.1646</v>
      </c>
      <c r="J54" s="21" t="s">
        <v>1064</v>
      </c>
      <c r="K54" s="21" t="s">
        <v>1065</v>
      </c>
      <c r="L54" s="86">
        <v>3.0</v>
      </c>
      <c r="M54" s="87">
        <v>2.0</v>
      </c>
      <c r="N54" s="86">
        <v>4.0</v>
      </c>
      <c r="O54" s="21" t="s">
        <v>1066</v>
      </c>
      <c r="P54" s="86">
        <v>17.5</v>
      </c>
      <c r="Q54" s="86">
        <v>15.5</v>
      </c>
      <c r="R54" s="86">
        <v>38.0</v>
      </c>
      <c r="S54" s="88">
        <v>5435505.58238974</v>
      </c>
      <c r="T54" s="65">
        <v>0.00336710691538098</v>
      </c>
      <c r="U54" s="65">
        <v>0.0483913174031879</v>
      </c>
      <c r="V54" s="88">
        <v>363726.344128593</v>
      </c>
      <c r="W54" s="65">
        <v>0.0220960539359123</v>
      </c>
      <c r="X54" s="65">
        <v>0.430010078861869</v>
      </c>
      <c r="Y54" s="88">
        <v>427547.70765698</v>
      </c>
      <c r="Z54" s="65">
        <v>0.012822305813756</v>
      </c>
      <c r="AA54" s="65">
        <v>0.182686218545018</v>
      </c>
      <c r="AB54" s="88">
        <v>667075.777971336</v>
      </c>
      <c r="AC54" s="65">
        <v>0.0161816657392871</v>
      </c>
      <c r="AD54" s="65">
        <v>0.262543663491309</v>
      </c>
      <c r="AE54" s="88">
        <v>3.66587190563752</v>
      </c>
      <c r="AF54" s="89">
        <v>9.76180331202886</v>
      </c>
      <c r="AG54" s="89">
        <v>4.23210048464971</v>
      </c>
      <c r="AH54" s="89">
        <v>190.711303310964</v>
      </c>
      <c r="AI54" s="88">
        <v>63759.8990761025</v>
      </c>
      <c r="AJ54" s="89">
        <v>0.0665317240414062</v>
      </c>
      <c r="AK54" s="89">
        <v>0.598161613465947</v>
      </c>
      <c r="AL54" s="65">
        <v>1.61303115916246</v>
      </c>
      <c r="AM54" s="88">
        <v>983.064649361796</v>
      </c>
      <c r="AN54" s="65">
        <v>1.90038204430868</v>
      </c>
      <c r="AO54" s="65" t="s">
        <v>1067</v>
      </c>
      <c r="AP54" s="65">
        <v>155.854264616298</v>
      </c>
      <c r="AQ54" s="88">
        <v>1617.26048903709</v>
      </c>
      <c r="AR54" s="65">
        <v>0.242897326086194</v>
      </c>
      <c r="AS54" s="65" t="s">
        <v>1067</v>
      </c>
      <c r="AT54" s="65">
        <v>14.8796985268749</v>
      </c>
      <c r="AU54" s="88">
        <v>0.0</v>
      </c>
      <c r="AV54" s="86" t="s">
        <v>1067</v>
      </c>
      <c r="AW54" s="86" t="s">
        <v>1067</v>
      </c>
      <c r="AX54" s="86" t="s">
        <v>1067</v>
      </c>
      <c r="AY54" s="21"/>
      <c r="AZ54" s="21"/>
    </row>
    <row r="55" ht="14.25" customHeight="1">
      <c r="A55" s="10">
        <v>50.0</v>
      </c>
      <c r="B55" s="18" t="s">
        <v>394</v>
      </c>
      <c r="C55" s="18" t="s">
        <v>395</v>
      </c>
      <c r="D55" s="18" t="s">
        <v>1062</v>
      </c>
      <c r="E55" s="18">
        <v>42.4868166666667</v>
      </c>
      <c r="F55" s="18">
        <v>3.16863333333333</v>
      </c>
      <c r="G55" s="18" t="s">
        <v>1063</v>
      </c>
      <c r="H55" s="18">
        <v>42.492</v>
      </c>
      <c r="I55" s="18">
        <v>3.1646</v>
      </c>
      <c r="J55" s="18" t="s">
        <v>1064</v>
      </c>
      <c r="K55" s="18" t="s">
        <v>1065</v>
      </c>
      <c r="L55" s="60">
        <v>3.0</v>
      </c>
      <c r="M55" s="61">
        <v>2.0</v>
      </c>
      <c r="N55" s="60">
        <v>4.0</v>
      </c>
      <c r="O55" s="18" t="s">
        <v>1066</v>
      </c>
      <c r="P55" s="60">
        <v>17.5</v>
      </c>
      <c r="Q55" s="60">
        <v>15.5</v>
      </c>
      <c r="R55" s="60">
        <v>38.0</v>
      </c>
      <c r="S55" s="62">
        <v>5435505.58238974</v>
      </c>
      <c r="T55" s="63">
        <v>0.00336710691538098</v>
      </c>
      <c r="U55" s="63">
        <v>0.0483913174031879</v>
      </c>
      <c r="V55" s="62">
        <v>363726.344128593</v>
      </c>
      <c r="W55" s="63">
        <v>0.0220960539359123</v>
      </c>
      <c r="X55" s="63">
        <v>0.430010078861869</v>
      </c>
      <c r="Y55" s="62">
        <v>427547.70765698</v>
      </c>
      <c r="Z55" s="63">
        <v>0.012822305813756</v>
      </c>
      <c r="AA55" s="63">
        <v>0.182686218545018</v>
      </c>
      <c r="AB55" s="62">
        <v>667075.777971336</v>
      </c>
      <c r="AC55" s="63">
        <v>0.0161816657392871</v>
      </c>
      <c r="AD55" s="63">
        <v>0.262543663491309</v>
      </c>
      <c r="AE55" s="62">
        <v>3.66587190563752</v>
      </c>
      <c r="AF55" s="64">
        <v>9.76180331202886</v>
      </c>
      <c r="AG55" s="64">
        <v>4.23210048464971</v>
      </c>
      <c r="AH55" s="64">
        <v>190.711303310964</v>
      </c>
      <c r="AI55" s="62">
        <v>63759.8990761025</v>
      </c>
      <c r="AJ55" s="64">
        <v>0.0665317240414062</v>
      </c>
      <c r="AK55" s="64">
        <v>0.598161613465947</v>
      </c>
      <c r="AL55" s="63">
        <v>1.61303115916246</v>
      </c>
      <c r="AM55" s="62">
        <v>983.064649361796</v>
      </c>
      <c r="AN55" s="63">
        <v>1.90038204430868</v>
      </c>
      <c r="AO55" s="63" t="s">
        <v>1067</v>
      </c>
      <c r="AP55" s="63">
        <v>155.854264616298</v>
      </c>
      <c r="AQ55" s="62">
        <v>1617.26048903709</v>
      </c>
      <c r="AR55" s="63">
        <v>0.242897326086194</v>
      </c>
      <c r="AS55" s="63" t="s">
        <v>1067</v>
      </c>
      <c r="AT55" s="63">
        <v>14.8796985268749</v>
      </c>
      <c r="AU55" s="62">
        <v>0.0</v>
      </c>
      <c r="AV55" s="60" t="s">
        <v>1067</v>
      </c>
      <c r="AW55" s="60" t="s">
        <v>1067</v>
      </c>
      <c r="AX55" s="60" t="s">
        <v>1067</v>
      </c>
      <c r="AY55" s="18"/>
      <c r="AZ55" s="18"/>
    </row>
    <row r="56" ht="14.25" customHeight="1">
      <c r="A56" s="10">
        <v>51.0</v>
      </c>
      <c r="B56" s="18" t="s">
        <v>400</v>
      </c>
      <c r="C56" s="18" t="s">
        <v>401</v>
      </c>
      <c r="D56" s="18" t="s">
        <v>1062</v>
      </c>
      <c r="E56" s="18">
        <v>42.4868166666667</v>
      </c>
      <c r="F56" s="18">
        <v>3.16863333333333</v>
      </c>
      <c r="G56" s="18" t="s">
        <v>1063</v>
      </c>
      <c r="H56" s="18">
        <v>42.492</v>
      </c>
      <c r="I56" s="18">
        <v>3.1646</v>
      </c>
      <c r="J56" s="18" t="s">
        <v>1064</v>
      </c>
      <c r="K56" s="18" t="s">
        <v>1065</v>
      </c>
      <c r="L56" s="60">
        <v>3.0</v>
      </c>
      <c r="M56" s="61">
        <v>2.0</v>
      </c>
      <c r="N56" s="60">
        <v>4.0</v>
      </c>
      <c r="O56" s="18" t="s">
        <v>1066</v>
      </c>
      <c r="P56" s="60">
        <v>17.5</v>
      </c>
      <c r="Q56" s="60">
        <v>15.5</v>
      </c>
      <c r="R56" s="60">
        <v>38.0</v>
      </c>
      <c r="S56" s="62">
        <v>5435505.58238974</v>
      </c>
      <c r="T56" s="63">
        <v>0.00336710691538098</v>
      </c>
      <c r="U56" s="63">
        <v>0.0483913174031879</v>
      </c>
      <c r="V56" s="62">
        <v>363726.344128593</v>
      </c>
      <c r="W56" s="63">
        <v>0.0220960539359123</v>
      </c>
      <c r="X56" s="63">
        <v>0.430010078861869</v>
      </c>
      <c r="Y56" s="62">
        <v>427547.70765698</v>
      </c>
      <c r="Z56" s="63">
        <v>0.012822305813756</v>
      </c>
      <c r="AA56" s="63">
        <v>0.182686218545018</v>
      </c>
      <c r="AB56" s="62">
        <v>667075.777971336</v>
      </c>
      <c r="AC56" s="63">
        <v>0.0161816657392871</v>
      </c>
      <c r="AD56" s="63">
        <v>0.262543663491309</v>
      </c>
      <c r="AE56" s="62">
        <v>3.66587190563752</v>
      </c>
      <c r="AF56" s="64">
        <v>9.76180331202886</v>
      </c>
      <c r="AG56" s="64">
        <v>4.23210048464971</v>
      </c>
      <c r="AH56" s="64">
        <v>190.711303310964</v>
      </c>
      <c r="AI56" s="62">
        <v>63759.8990761025</v>
      </c>
      <c r="AJ56" s="64">
        <v>0.0665317240414062</v>
      </c>
      <c r="AK56" s="64">
        <v>0.598161613465947</v>
      </c>
      <c r="AL56" s="63">
        <v>1.61303115916246</v>
      </c>
      <c r="AM56" s="62">
        <v>983.064649361796</v>
      </c>
      <c r="AN56" s="65">
        <v>1.90038204430868</v>
      </c>
      <c r="AO56" s="63" t="s">
        <v>1067</v>
      </c>
      <c r="AP56" s="63">
        <v>155.854264616298</v>
      </c>
      <c r="AQ56" s="62">
        <v>1617.26048903709</v>
      </c>
      <c r="AR56" s="63">
        <v>0.242897326086194</v>
      </c>
      <c r="AS56" s="63" t="s">
        <v>1067</v>
      </c>
      <c r="AT56" s="63">
        <v>14.8796985268749</v>
      </c>
      <c r="AU56" s="62">
        <v>0.0</v>
      </c>
      <c r="AV56" s="60" t="s">
        <v>1067</v>
      </c>
      <c r="AW56" s="60" t="s">
        <v>1067</v>
      </c>
      <c r="AX56" s="60" t="s">
        <v>1067</v>
      </c>
      <c r="AY56" s="18"/>
      <c r="AZ56" s="18"/>
    </row>
    <row r="57" ht="14.25" customHeight="1">
      <c r="A57" s="10">
        <v>52.0</v>
      </c>
      <c r="B57" s="18" t="s">
        <v>405</v>
      </c>
      <c r="C57" s="18" t="s">
        <v>406</v>
      </c>
      <c r="D57" s="18" t="s">
        <v>1062</v>
      </c>
      <c r="E57" s="18">
        <v>42.4868166666667</v>
      </c>
      <c r="F57" s="18">
        <v>3.16863333333333</v>
      </c>
      <c r="G57" s="18" t="s">
        <v>1063</v>
      </c>
      <c r="H57" s="18">
        <v>42.492</v>
      </c>
      <c r="I57" s="18">
        <v>3.1646</v>
      </c>
      <c r="J57" s="18" t="s">
        <v>1064</v>
      </c>
      <c r="K57" s="18" t="s">
        <v>1065</v>
      </c>
      <c r="L57" s="60">
        <v>3.0</v>
      </c>
      <c r="M57" s="61">
        <v>2.0</v>
      </c>
      <c r="N57" s="60">
        <v>4.0</v>
      </c>
      <c r="O57" s="18" t="s">
        <v>1066</v>
      </c>
      <c r="P57" s="60">
        <v>17.5</v>
      </c>
      <c r="Q57" s="60">
        <v>15.5</v>
      </c>
      <c r="R57" s="60">
        <v>38.0</v>
      </c>
      <c r="S57" s="62">
        <v>5435505.58238974</v>
      </c>
      <c r="T57" s="63">
        <v>0.00336710691538098</v>
      </c>
      <c r="U57" s="63">
        <v>0.0483913174031879</v>
      </c>
      <c r="V57" s="62">
        <v>363726.344128593</v>
      </c>
      <c r="W57" s="63">
        <v>0.0220960539359123</v>
      </c>
      <c r="X57" s="63">
        <v>0.430010078861869</v>
      </c>
      <c r="Y57" s="62">
        <v>427547.70765698</v>
      </c>
      <c r="Z57" s="63">
        <v>0.012822305813756</v>
      </c>
      <c r="AA57" s="63">
        <v>0.182686218545018</v>
      </c>
      <c r="AB57" s="62">
        <v>667075.777971336</v>
      </c>
      <c r="AC57" s="63">
        <v>0.0161816657392871</v>
      </c>
      <c r="AD57" s="63">
        <v>0.262543663491309</v>
      </c>
      <c r="AE57" s="62">
        <v>3.66587190563752</v>
      </c>
      <c r="AF57" s="64">
        <v>9.76180331202886</v>
      </c>
      <c r="AG57" s="64">
        <v>4.23210048464971</v>
      </c>
      <c r="AH57" s="64">
        <v>190.711303310964</v>
      </c>
      <c r="AI57" s="62">
        <v>63759.8990761025</v>
      </c>
      <c r="AJ57" s="64">
        <v>0.0665317240414062</v>
      </c>
      <c r="AK57" s="64">
        <v>0.598161613465947</v>
      </c>
      <c r="AL57" s="63">
        <v>1.61303115916246</v>
      </c>
      <c r="AM57" s="62">
        <v>983.064649361796</v>
      </c>
      <c r="AN57" s="63">
        <v>1.90038204430868</v>
      </c>
      <c r="AO57" s="63" t="s">
        <v>1067</v>
      </c>
      <c r="AP57" s="63">
        <v>155.854264616298</v>
      </c>
      <c r="AQ57" s="62">
        <v>1617.26048903709</v>
      </c>
      <c r="AR57" s="63">
        <v>0.242897326086194</v>
      </c>
      <c r="AS57" s="63" t="s">
        <v>1067</v>
      </c>
      <c r="AT57" s="63">
        <v>14.8796985268749</v>
      </c>
      <c r="AU57" s="62">
        <v>0.0</v>
      </c>
      <c r="AV57" s="60" t="s">
        <v>1067</v>
      </c>
      <c r="AW57" s="60" t="s">
        <v>1067</v>
      </c>
      <c r="AX57" s="60" t="s">
        <v>1067</v>
      </c>
      <c r="AY57" s="18"/>
      <c r="AZ57" s="18"/>
    </row>
    <row r="58" ht="14.25" customHeight="1">
      <c r="A58" s="10">
        <v>53.0</v>
      </c>
      <c r="B58" s="18" t="s">
        <v>411</v>
      </c>
      <c r="C58" s="18" t="s">
        <v>412</v>
      </c>
      <c r="D58" s="18" t="s">
        <v>1062</v>
      </c>
      <c r="E58" s="18">
        <v>42.4868166666667</v>
      </c>
      <c r="F58" s="18">
        <v>3.16863333333333</v>
      </c>
      <c r="G58" s="18" t="s">
        <v>1063</v>
      </c>
      <c r="H58" s="18">
        <v>42.492</v>
      </c>
      <c r="I58" s="18">
        <v>3.1646</v>
      </c>
      <c r="J58" s="18" t="s">
        <v>1064</v>
      </c>
      <c r="K58" s="18" t="s">
        <v>1065</v>
      </c>
      <c r="L58" s="60">
        <v>3.0</v>
      </c>
      <c r="M58" s="61">
        <v>2.0</v>
      </c>
      <c r="N58" s="60">
        <v>4.0</v>
      </c>
      <c r="O58" s="18" t="s">
        <v>1066</v>
      </c>
      <c r="P58" s="60">
        <v>17.5</v>
      </c>
      <c r="Q58" s="60">
        <v>15.5</v>
      </c>
      <c r="R58" s="60">
        <v>38.0</v>
      </c>
      <c r="S58" s="62">
        <v>5435505.58238974</v>
      </c>
      <c r="T58" s="63">
        <v>0.00336710691538098</v>
      </c>
      <c r="U58" s="63">
        <v>0.0483913174031879</v>
      </c>
      <c r="V58" s="62">
        <v>363726.344128593</v>
      </c>
      <c r="W58" s="63">
        <v>0.0220960539359123</v>
      </c>
      <c r="X58" s="63">
        <v>0.430010078861869</v>
      </c>
      <c r="Y58" s="62">
        <v>427547.70765698</v>
      </c>
      <c r="Z58" s="63">
        <v>0.012822305813756</v>
      </c>
      <c r="AA58" s="63">
        <v>0.182686218545018</v>
      </c>
      <c r="AB58" s="62">
        <v>667075.777971336</v>
      </c>
      <c r="AC58" s="63">
        <v>0.0161816657392871</v>
      </c>
      <c r="AD58" s="63">
        <v>0.262543663491309</v>
      </c>
      <c r="AE58" s="62">
        <v>3.66587190563752</v>
      </c>
      <c r="AF58" s="64">
        <v>9.76180331202886</v>
      </c>
      <c r="AG58" s="64">
        <v>4.23210048464971</v>
      </c>
      <c r="AH58" s="64">
        <v>190.711303310964</v>
      </c>
      <c r="AI58" s="62">
        <v>63759.8990761025</v>
      </c>
      <c r="AJ58" s="64">
        <v>0.0665317240414062</v>
      </c>
      <c r="AK58" s="64">
        <v>0.598161613465947</v>
      </c>
      <c r="AL58" s="63">
        <v>1.61303115916246</v>
      </c>
      <c r="AM58" s="62">
        <v>983.064649361796</v>
      </c>
      <c r="AN58" s="63">
        <v>1.90038204430868</v>
      </c>
      <c r="AO58" s="63" t="s">
        <v>1067</v>
      </c>
      <c r="AP58" s="63">
        <v>155.854264616298</v>
      </c>
      <c r="AQ58" s="62">
        <v>1617.26048903709</v>
      </c>
      <c r="AR58" s="63">
        <v>0.242897326086194</v>
      </c>
      <c r="AS58" s="63" t="s">
        <v>1067</v>
      </c>
      <c r="AT58" s="63">
        <v>14.8796985268749</v>
      </c>
      <c r="AU58" s="62">
        <v>0.0</v>
      </c>
      <c r="AV58" s="60" t="s">
        <v>1067</v>
      </c>
      <c r="AW58" s="60" t="s">
        <v>1067</v>
      </c>
      <c r="AX58" s="60" t="s">
        <v>1067</v>
      </c>
      <c r="AY58" s="18"/>
      <c r="AZ58" s="18"/>
    </row>
    <row r="59" ht="14.25" customHeight="1">
      <c r="A59" s="10">
        <v>54.0</v>
      </c>
      <c r="B59" s="18" t="s">
        <v>416</v>
      </c>
      <c r="C59" s="18" t="s">
        <v>417</v>
      </c>
      <c r="D59" s="18" t="s">
        <v>1062</v>
      </c>
      <c r="E59" s="18">
        <v>42.4868166666667</v>
      </c>
      <c r="F59" s="18">
        <v>3.16863333333333</v>
      </c>
      <c r="G59" s="18" t="s">
        <v>1063</v>
      </c>
      <c r="H59" s="18">
        <v>42.492</v>
      </c>
      <c r="I59" s="18">
        <v>3.1646</v>
      </c>
      <c r="J59" s="18" t="s">
        <v>1064</v>
      </c>
      <c r="K59" s="18" t="s">
        <v>1065</v>
      </c>
      <c r="L59" s="60">
        <v>3.0</v>
      </c>
      <c r="M59" s="61">
        <v>2.0</v>
      </c>
      <c r="N59" s="60">
        <v>4.0</v>
      </c>
      <c r="O59" s="18" t="s">
        <v>1066</v>
      </c>
      <c r="P59" s="60">
        <v>17.5</v>
      </c>
      <c r="Q59" s="60">
        <v>15.5</v>
      </c>
      <c r="R59" s="60">
        <v>38.0</v>
      </c>
      <c r="S59" s="62">
        <v>5435505.58238974</v>
      </c>
      <c r="T59" s="63">
        <v>0.00336710691538098</v>
      </c>
      <c r="U59" s="63">
        <v>0.0483913174031879</v>
      </c>
      <c r="V59" s="62">
        <v>363726.344128593</v>
      </c>
      <c r="W59" s="63">
        <v>0.0220960539359123</v>
      </c>
      <c r="X59" s="63">
        <v>0.430010078861869</v>
      </c>
      <c r="Y59" s="62">
        <v>427547.70765698</v>
      </c>
      <c r="Z59" s="63">
        <v>0.012822305813756</v>
      </c>
      <c r="AA59" s="63">
        <v>0.182686218545018</v>
      </c>
      <c r="AB59" s="62">
        <v>667075.777971336</v>
      </c>
      <c r="AC59" s="63">
        <v>0.0161816657392871</v>
      </c>
      <c r="AD59" s="63">
        <v>0.262543663491309</v>
      </c>
      <c r="AE59" s="62">
        <v>3.66587190563752</v>
      </c>
      <c r="AF59" s="64">
        <v>9.76180331202886</v>
      </c>
      <c r="AG59" s="64">
        <v>4.23210048464971</v>
      </c>
      <c r="AH59" s="64">
        <v>190.711303310964</v>
      </c>
      <c r="AI59" s="62">
        <v>63759.8990761025</v>
      </c>
      <c r="AJ59" s="64">
        <v>0.0665317240414062</v>
      </c>
      <c r="AK59" s="64">
        <v>0.598161613465947</v>
      </c>
      <c r="AL59" s="63">
        <v>1.61303115916246</v>
      </c>
      <c r="AM59" s="62">
        <v>983.064649361796</v>
      </c>
      <c r="AN59" s="63">
        <v>1.90038204430868</v>
      </c>
      <c r="AO59" s="63" t="s">
        <v>1067</v>
      </c>
      <c r="AP59" s="63">
        <v>155.854264616298</v>
      </c>
      <c r="AQ59" s="62">
        <v>1617.26048903709</v>
      </c>
      <c r="AR59" s="63">
        <v>0.242897326086194</v>
      </c>
      <c r="AS59" s="63" t="s">
        <v>1067</v>
      </c>
      <c r="AT59" s="63">
        <v>14.8796985268749</v>
      </c>
      <c r="AU59" s="62">
        <v>0.0</v>
      </c>
      <c r="AV59" s="60" t="s">
        <v>1067</v>
      </c>
      <c r="AW59" s="60" t="s">
        <v>1067</v>
      </c>
      <c r="AX59" s="60" t="s">
        <v>1067</v>
      </c>
      <c r="AY59" s="18"/>
      <c r="AZ59" s="18"/>
    </row>
    <row r="60" ht="14.25" customHeight="1">
      <c r="A60" s="10">
        <v>55.0</v>
      </c>
      <c r="B60" s="34" t="s">
        <v>422</v>
      </c>
      <c r="C60" s="34" t="s">
        <v>423</v>
      </c>
      <c r="D60" s="34" t="s">
        <v>1062</v>
      </c>
      <c r="E60" s="34">
        <v>42.4868166666667</v>
      </c>
      <c r="F60" s="34">
        <v>3.16863333333333</v>
      </c>
      <c r="G60" s="34" t="s">
        <v>1063</v>
      </c>
      <c r="H60" s="34">
        <v>42.492</v>
      </c>
      <c r="I60" s="34">
        <v>3.1646</v>
      </c>
      <c r="J60" s="34" t="s">
        <v>1064</v>
      </c>
      <c r="K60" s="34" t="s">
        <v>1065</v>
      </c>
      <c r="L60" s="90">
        <v>3.0</v>
      </c>
      <c r="M60" s="91">
        <v>2.0</v>
      </c>
      <c r="N60" s="90">
        <v>4.0</v>
      </c>
      <c r="O60" s="34" t="s">
        <v>1066</v>
      </c>
      <c r="P60" s="90">
        <v>17.5</v>
      </c>
      <c r="Q60" s="90">
        <v>15.5</v>
      </c>
      <c r="R60" s="90">
        <v>38.0</v>
      </c>
      <c r="S60" s="92">
        <v>5435505.58238974</v>
      </c>
      <c r="T60" s="93">
        <v>0.00336710691538098</v>
      </c>
      <c r="U60" s="93">
        <v>0.0483913174031879</v>
      </c>
      <c r="V60" s="92">
        <v>363726.344128593</v>
      </c>
      <c r="W60" s="93">
        <v>0.0220960539359123</v>
      </c>
      <c r="X60" s="93">
        <v>0.430010078861869</v>
      </c>
      <c r="Y60" s="92">
        <v>427547.70765698</v>
      </c>
      <c r="Z60" s="93">
        <v>0.012822305813756</v>
      </c>
      <c r="AA60" s="93">
        <v>0.182686218545018</v>
      </c>
      <c r="AB60" s="92">
        <v>667075.777971336</v>
      </c>
      <c r="AC60" s="93">
        <v>0.0161816657392871</v>
      </c>
      <c r="AD60" s="93">
        <v>0.262543663491309</v>
      </c>
      <c r="AE60" s="92">
        <v>3.66587190563752</v>
      </c>
      <c r="AF60" s="94">
        <v>9.76180331202886</v>
      </c>
      <c r="AG60" s="94">
        <v>4.23210048464971</v>
      </c>
      <c r="AH60" s="94">
        <v>190.711303310964</v>
      </c>
      <c r="AI60" s="92">
        <v>63759.8990761025</v>
      </c>
      <c r="AJ60" s="94">
        <v>0.0665317240414062</v>
      </c>
      <c r="AK60" s="94">
        <v>0.598161613465947</v>
      </c>
      <c r="AL60" s="93">
        <v>1.61303115916246</v>
      </c>
      <c r="AM60" s="92">
        <v>983.064649361796</v>
      </c>
      <c r="AN60" s="93">
        <v>1.90038204430868</v>
      </c>
      <c r="AO60" s="93" t="s">
        <v>1067</v>
      </c>
      <c r="AP60" s="93">
        <v>155.854264616298</v>
      </c>
      <c r="AQ60" s="92">
        <v>1617.26048903709</v>
      </c>
      <c r="AR60" s="93">
        <v>0.242897326086194</v>
      </c>
      <c r="AS60" s="93" t="s">
        <v>1067</v>
      </c>
      <c r="AT60" s="93">
        <v>14.8796985268749</v>
      </c>
      <c r="AU60" s="92">
        <v>0.0</v>
      </c>
      <c r="AV60" s="90" t="s">
        <v>1067</v>
      </c>
      <c r="AW60" s="90" t="s">
        <v>1067</v>
      </c>
      <c r="AX60" s="90" t="s">
        <v>1067</v>
      </c>
      <c r="AY60" s="34"/>
      <c r="AZ60" s="34"/>
    </row>
    <row r="61" ht="14.25" customHeight="1">
      <c r="A61" s="10">
        <v>56.0</v>
      </c>
      <c r="B61" s="34" t="s">
        <v>426</v>
      </c>
      <c r="C61" s="34" t="s">
        <v>427</v>
      </c>
      <c r="D61" s="34" t="s">
        <v>1062</v>
      </c>
      <c r="E61" s="34">
        <v>42.4868166666667</v>
      </c>
      <c r="F61" s="34">
        <v>3.16863333333333</v>
      </c>
      <c r="G61" s="34" t="s">
        <v>1063</v>
      </c>
      <c r="H61" s="34">
        <v>42.492</v>
      </c>
      <c r="I61" s="34">
        <v>3.1646</v>
      </c>
      <c r="J61" s="34" t="s">
        <v>1064</v>
      </c>
      <c r="K61" s="34" t="s">
        <v>1065</v>
      </c>
      <c r="L61" s="90">
        <v>3.0</v>
      </c>
      <c r="M61" s="91">
        <v>2.0</v>
      </c>
      <c r="N61" s="90">
        <v>4.0</v>
      </c>
      <c r="O61" s="34" t="s">
        <v>1066</v>
      </c>
      <c r="P61" s="90">
        <v>17.5</v>
      </c>
      <c r="Q61" s="90">
        <v>15.5</v>
      </c>
      <c r="R61" s="90">
        <v>38.0</v>
      </c>
      <c r="S61" s="92">
        <v>5435505.58238974</v>
      </c>
      <c r="T61" s="93">
        <v>0.00336710691538098</v>
      </c>
      <c r="U61" s="93">
        <v>0.0483913174031879</v>
      </c>
      <c r="V61" s="92">
        <v>363726.344128593</v>
      </c>
      <c r="W61" s="93">
        <v>0.0220960539359123</v>
      </c>
      <c r="X61" s="93">
        <v>0.430010078861869</v>
      </c>
      <c r="Y61" s="92">
        <v>427547.70765698</v>
      </c>
      <c r="Z61" s="93">
        <v>0.012822305813756</v>
      </c>
      <c r="AA61" s="93">
        <v>0.182686218545018</v>
      </c>
      <c r="AB61" s="92">
        <v>667075.777971336</v>
      </c>
      <c r="AC61" s="93">
        <v>0.0161816657392871</v>
      </c>
      <c r="AD61" s="93">
        <v>0.262543663491309</v>
      </c>
      <c r="AE61" s="92">
        <v>3.66587190563752</v>
      </c>
      <c r="AF61" s="94">
        <v>9.76180331202886</v>
      </c>
      <c r="AG61" s="94">
        <v>4.23210048464971</v>
      </c>
      <c r="AH61" s="94">
        <v>190.711303310964</v>
      </c>
      <c r="AI61" s="92">
        <v>63759.8990761025</v>
      </c>
      <c r="AJ61" s="94">
        <v>0.0665317240414062</v>
      </c>
      <c r="AK61" s="94">
        <v>0.598161613465947</v>
      </c>
      <c r="AL61" s="93">
        <v>1.61303115916246</v>
      </c>
      <c r="AM61" s="92">
        <v>983.064649361796</v>
      </c>
      <c r="AN61" s="93">
        <v>1.90038204430868</v>
      </c>
      <c r="AO61" s="93" t="s">
        <v>1067</v>
      </c>
      <c r="AP61" s="93">
        <v>155.854264616298</v>
      </c>
      <c r="AQ61" s="92">
        <v>1617.26048903709</v>
      </c>
      <c r="AR61" s="93">
        <v>0.242897326086194</v>
      </c>
      <c r="AS61" s="93" t="s">
        <v>1067</v>
      </c>
      <c r="AT61" s="93">
        <v>14.8796985268749</v>
      </c>
      <c r="AU61" s="92">
        <v>0.0</v>
      </c>
      <c r="AV61" s="90" t="s">
        <v>1067</v>
      </c>
      <c r="AW61" s="90" t="s">
        <v>1067</v>
      </c>
      <c r="AX61" s="90" t="s">
        <v>1067</v>
      </c>
      <c r="AY61" s="34"/>
      <c r="AZ61" s="34"/>
    </row>
    <row r="62" ht="14.25" customHeight="1">
      <c r="A62" s="10">
        <v>57.0</v>
      </c>
      <c r="B62" s="22" t="s">
        <v>432</v>
      </c>
      <c r="C62" s="22" t="s">
        <v>433</v>
      </c>
      <c r="D62" s="22" t="s">
        <v>1062</v>
      </c>
      <c r="E62" s="22">
        <v>42.4868166666667</v>
      </c>
      <c r="F62" s="22">
        <v>3.16863333333333</v>
      </c>
      <c r="G62" s="22" t="s">
        <v>1063</v>
      </c>
      <c r="H62" s="22">
        <v>42.492</v>
      </c>
      <c r="I62" s="22">
        <v>3.1646</v>
      </c>
      <c r="J62" s="22" t="s">
        <v>1064</v>
      </c>
      <c r="K62" s="22" t="s">
        <v>1065</v>
      </c>
      <c r="L62" s="66">
        <v>3.0</v>
      </c>
      <c r="M62" s="67">
        <v>2.0</v>
      </c>
      <c r="N62" s="66">
        <v>4.0</v>
      </c>
      <c r="O62" s="22" t="s">
        <v>1066</v>
      </c>
      <c r="P62" s="66">
        <v>17.5</v>
      </c>
      <c r="Q62" s="66">
        <v>15.5</v>
      </c>
      <c r="R62" s="66">
        <v>38.0</v>
      </c>
      <c r="S62" s="68">
        <v>5435505.58238974</v>
      </c>
      <c r="T62" s="69">
        <v>0.00336710691538098</v>
      </c>
      <c r="U62" s="69">
        <v>0.0483913174031879</v>
      </c>
      <c r="V62" s="68">
        <v>363726.344128593</v>
      </c>
      <c r="W62" s="69">
        <v>0.0220960539359123</v>
      </c>
      <c r="X62" s="69">
        <v>0.430010078861869</v>
      </c>
      <c r="Y62" s="68">
        <v>427547.70765698</v>
      </c>
      <c r="Z62" s="69">
        <v>0.012822305813756</v>
      </c>
      <c r="AA62" s="69">
        <v>0.182686218545018</v>
      </c>
      <c r="AB62" s="68">
        <v>667075.777971336</v>
      </c>
      <c r="AC62" s="69">
        <v>0.0161816657392871</v>
      </c>
      <c r="AD62" s="69">
        <v>0.262543663491309</v>
      </c>
      <c r="AE62" s="68">
        <v>3.66587190563752</v>
      </c>
      <c r="AF62" s="70">
        <v>9.76180331202886</v>
      </c>
      <c r="AG62" s="70">
        <v>4.23210048464971</v>
      </c>
      <c r="AH62" s="70">
        <v>190.711303310964</v>
      </c>
      <c r="AI62" s="68">
        <v>63759.8990761025</v>
      </c>
      <c r="AJ62" s="70">
        <v>0.0665317240414062</v>
      </c>
      <c r="AK62" s="70">
        <v>0.598161613465947</v>
      </c>
      <c r="AL62" s="69">
        <v>1.61303115916246</v>
      </c>
      <c r="AM62" s="68">
        <v>983.064649361796</v>
      </c>
      <c r="AN62" s="69">
        <v>1.90038204430868</v>
      </c>
      <c r="AO62" s="69" t="s">
        <v>1067</v>
      </c>
      <c r="AP62" s="69">
        <v>155.854264616298</v>
      </c>
      <c r="AQ62" s="68">
        <v>1617.26048903709</v>
      </c>
      <c r="AR62" s="69">
        <v>0.242897326086194</v>
      </c>
      <c r="AS62" s="69" t="s">
        <v>1067</v>
      </c>
      <c r="AT62" s="69">
        <v>14.8796985268749</v>
      </c>
      <c r="AU62" s="68">
        <v>0.0</v>
      </c>
      <c r="AV62" s="66" t="s">
        <v>1067</v>
      </c>
      <c r="AW62" s="66" t="s">
        <v>1067</v>
      </c>
      <c r="AX62" s="66" t="s">
        <v>1067</v>
      </c>
      <c r="AY62" s="22"/>
      <c r="AZ62" s="22"/>
    </row>
    <row r="63" ht="14.25" customHeight="1">
      <c r="A63" s="10">
        <v>58.0</v>
      </c>
      <c r="B63" s="22" t="s">
        <v>436</v>
      </c>
      <c r="C63" s="22" t="s">
        <v>437</v>
      </c>
      <c r="D63" s="22" t="s">
        <v>1062</v>
      </c>
      <c r="E63" s="22">
        <v>42.4868166666667</v>
      </c>
      <c r="F63" s="22">
        <v>3.16863333333333</v>
      </c>
      <c r="G63" s="22" t="s">
        <v>1063</v>
      </c>
      <c r="H63" s="22">
        <v>42.492</v>
      </c>
      <c r="I63" s="22">
        <v>3.1646</v>
      </c>
      <c r="J63" s="22" t="s">
        <v>1064</v>
      </c>
      <c r="K63" s="22" t="s">
        <v>1065</v>
      </c>
      <c r="L63" s="66">
        <v>3.0</v>
      </c>
      <c r="M63" s="67">
        <v>2.0</v>
      </c>
      <c r="N63" s="66">
        <v>4.0</v>
      </c>
      <c r="O63" s="22" t="s">
        <v>1066</v>
      </c>
      <c r="P63" s="66">
        <v>17.5</v>
      </c>
      <c r="Q63" s="66">
        <v>15.5</v>
      </c>
      <c r="R63" s="66">
        <v>38.0</v>
      </c>
      <c r="S63" s="68">
        <v>5435505.58238974</v>
      </c>
      <c r="T63" s="69">
        <v>0.00336710691538098</v>
      </c>
      <c r="U63" s="69">
        <v>0.0483913174031879</v>
      </c>
      <c r="V63" s="68">
        <v>363726.344128593</v>
      </c>
      <c r="W63" s="69">
        <v>0.0220960539359123</v>
      </c>
      <c r="X63" s="69">
        <v>0.430010078861869</v>
      </c>
      <c r="Y63" s="68">
        <v>427547.70765698</v>
      </c>
      <c r="Z63" s="69">
        <v>0.012822305813756</v>
      </c>
      <c r="AA63" s="69">
        <v>0.182686218545018</v>
      </c>
      <c r="AB63" s="68">
        <v>667075.777971336</v>
      </c>
      <c r="AC63" s="69">
        <v>0.0161816657392871</v>
      </c>
      <c r="AD63" s="69">
        <v>0.262543663491309</v>
      </c>
      <c r="AE63" s="68">
        <v>3.66587190563752</v>
      </c>
      <c r="AF63" s="70">
        <v>9.76180331202886</v>
      </c>
      <c r="AG63" s="70">
        <v>4.23210048464971</v>
      </c>
      <c r="AH63" s="70">
        <v>190.711303310964</v>
      </c>
      <c r="AI63" s="68">
        <v>63759.8990761025</v>
      </c>
      <c r="AJ63" s="70">
        <v>0.0665317240414062</v>
      </c>
      <c r="AK63" s="70">
        <v>0.598161613465947</v>
      </c>
      <c r="AL63" s="69">
        <v>1.61303115916246</v>
      </c>
      <c r="AM63" s="68">
        <v>983.064649361796</v>
      </c>
      <c r="AN63" s="69">
        <v>1.90038204430868</v>
      </c>
      <c r="AO63" s="69" t="s">
        <v>1067</v>
      </c>
      <c r="AP63" s="69">
        <v>155.854264616298</v>
      </c>
      <c r="AQ63" s="68">
        <v>1617.26048903709</v>
      </c>
      <c r="AR63" s="69">
        <v>0.242897326086194</v>
      </c>
      <c r="AS63" s="69" t="s">
        <v>1067</v>
      </c>
      <c r="AT63" s="69">
        <v>14.8796985268749</v>
      </c>
      <c r="AU63" s="68">
        <v>0.0</v>
      </c>
      <c r="AV63" s="66" t="s">
        <v>1067</v>
      </c>
      <c r="AW63" s="66" t="s">
        <v>1067</v>
      </c>
      <c r="AX63" s="66" t="s">
        <v>1067</v>
      </c>
      <c r="AY63" s="22"/>
      <c r="AZ63" s="22"/>
    </row>
    <row r="64" ht="14.25" customHeight="1">
      <c r="A64" s="10">
        <v>59.0</v>
      </c>
      <c r="B64" s="22" t="s">
        <v>440</v>
      </c>
      <c r="C64" s="22" t="s">
        <v>441</v>
      </c>
      <c r="D64" s="22" t="s">
        <v>1062</v>
      </c>
      <c r="E64" s="22">
        <v>42.4868166666667</v>
      </c>
      <c r="F64" s="22">
        <v>3.16863333333333</v>
      </c>
      <c r="G64" s="22" t="s">
        <v>1063</v>
      </c>
      <c r="H64" s="22">
        <v>42.492</v>
      </c>
      <c r="I64" s="22">
        <v>3.1646</v>
      </c>
      <c r="J64" s="22" t="s">
        <v>1064</v>
      </c>
      <c r="K64" s="22" t="s">
        <v>1065</v>
      </c>
      <c r="L64" s="66">
        <v>3.0</v>
      </c>
      <c r="M64" s="67">
        <v>2.0</v>
      </c>
      <c r="N64" s="66">
        <v>4.0</v>
      </c>
      <c r="O64" s="22" t="s">
        <v>1066</v>
      </c>
      <c r="P64" s="66">
        <v>17.5</v>
      </c>
      <c r="Q64" s="66">
        <v>15.5</v>
      </c>
      <c r="R64" s="66">
        <v>38.0</v>
      </c>
      <c r="S64" s="68">
        <v>5435505.58238974</v>
      </c>
      <c r="T64" s="69">
        <v>0.00336710691538098</v>
      </c>
      <c r="U64" s="69">
        <v>0.0483913174031879</v>
      </c>
      <c r="V64" s="68">
        <v>363726.344128593</v>
      </c>
      <c r="W64" s="69">
        <v>0.0220960539359123</v>
      </c>
      <c r="X64" s="69">
        <v>0.430010078861869</v>
      </c>
      <c r="Y64" s="68">
        <v>427547.70765698</v>
      </c>
      <c r="Z64" s="69">
        <v>0.012822305813756</v>
      </c>
      <c r="AA64" s="69">
        <v>0.182686218545018</v>
      </c>
      <c r="AB64" s="68">
        <v>667075.777971336</v>
      </c>
      <c r="AC64" s="69">
        <v>0.0161816657392871</v>
      </c>
      <c r="AD64" s="69">
        <v>0.262543663491309</v>
      </c>
      <c r="AE64" s="68">
        <v>3.66587190563752</v>
      </c>
      <c r="AF64" s="70">
        <v>9.76180331202886</v>
      </c>
      <c r="AG64" s="70">
        <v>4.23210048464971</v>
      </c>
      <c r="AH64" s="70">
        <v>190.711303310964</v>
      </c>
      <c r="AI64" s="68">
        <v>63759.8990761025</v>
      </c>
      <c r="AJ64" s="70">
        <v>0.0665317240414062</v>
      </c>
      <c r="AK64" s="70">
        <v>0.598161613465947</v>
      </c>
      <c r="AL64" s="69">
        <v>1.61303115916246</v>
      </c>
      <c r="AM64" s="68">
        <v>983.064649361796</v>
      </c>
      <c r="AN64" s="69">
        <v>1.90038204430868</v>
      </c>
      <c r="AO64" s="69" t="s">
        <v>1067</v>
      </c>
      <c r="AP64" s="69">
        <v>155.854264616298</v>
      </c>
      <c r="AQ64" s="68">
        <v>1617.26048903709</v>
      </c>
      <c r="AR64" s="69">
        <v>0.242897326086194</v>
      </c>
      <c r="AS64" s="69" t="s">
        <v>1067</v>
      </c>
      <c r="AT64" s="69">
        <v>14.8796985268749</v>
      </c>
      <c r="AU64" s="68">
        <v>0.0</v>
      </c>
      <c r="AV64" s="66" t="s">
        <v>1067</v>
      </c>
      <c r="AW64" s="66" t="s">
        <v>1067</v>
      </c>
      <c r="AX64" s="66" t="s">
        <v>1067</v>
      </c>
      <c r="AY64" s="22"/>
      <c r="AZ64" s="22"/>
    </row>
    <row r="65" ht="14.25" customHeight="1">
      <c r="A65" s="10">
        <v>60.0</v>
      </c>
      <c r="B65" s="22" t="s">
        <v>445</v>
      </c>
      <c r="C65" s="22" t="s">
        <v>446</v>
      </c>
      <c r="D65" s="22" t="s">
        <v>1062</v>
      </c>
      <c r="E65" s="22">
        <v>42.4868166666667</v>
      </c>
      <c r="F65" s="22">
        <v>3.16863333333333</v>
      </c>
      <c r="G65" s="22" t="s">
        <v>1063</v>
      </c>
      <c r="H65" s="22">
        <v>42.492</v>
      </c>
      <c r="I65" s="22">
        <v>3.1646</v>
      </c>
      <c r="J65" s="22" t="s">
        <v>1064</v>
      </c>
      <c r="K65" s="22" t="s">
        <v>1065</v>
      </c>
      <c r="L65" s="66">
        <v>3.0</v>
      </c>
      <c r="M65" s="67">
        <v>2.0</v>
      </c>
      <c r="N65" s="66">
        <v>4.0</v>
      </c>
      <c r="O65" s="22" t="s">
        <v>1066</v>
      </c>
      <c r="P65" s="66">
        <v>17.5</v>
      </c>
      <c r="Q65" s="66">
        <v>15.5</v>
      </c>
      <c r="R65" s="66">
        <v>38.0</v>
      </c>
      <c r="S65" s="68">
        <v>5435505.58238974</v>
      </c>
      <c r="T65" s="69">
        <v>0.00336710691538098</v>
      </c>
      <c r="U65" s="69">
        <v>0.0483913174031879</v>
      </c>
      <c r="V65" s="68">
        <v>363726.344128593</v>
      </c>
      <c r="W65" s="69">
        <v>0.0220960539359123</v>
      </c>
      <c r="X65" s="69">
        <v>0.430010078861869</v>
      </c>
      <c r="Y65" s="68">
        <v>427547.70765698</v>
      </c>
      <c r="Z65" s="69">
        <v>0.012822305813756</v>
      </c>
      <c r="AA65" s="69">
        <v>0.182686218545018</v>
      </c>
      <c r="AB65" s="68">
        <v>667075.777971336</v>
      </c>
      <c r="AC65" s="69">
        <v>0.0161816657392871</v>
      </c>
      <c r="AD65" s="69">
        <v>0.262543663491309</v>
      </c>
      <c r="AE65" s="68">
        <v>3.66587190563752</v>
      </c>
      <c r="AF65" s="70">
        <v>9.76180331202886</v>
      </c>
      <c r="AG65" s="70">
        <v>4.23210048464971</v>
      </c>
      <c r="AH65" s="70">
        <v>190.711303310964</v>
      </c>
      <c r="AI65" s="68">
        <v>63759.8990761025</v>
      </c>
      <c r="AJ65" s="70">
        <v>0.0665317240414062</v>
      </c>
      <c r="AK65" s="70">
        <v>0.598161613465947</v>
      </c>
      <c r="AL65" s="69">
        <v>1.61303115916246</v>
      </c>
      <c r="AM65" s="68">
        <v>983.064649361796</v>
      </c>
      <c r="AN65" s="69">
        <v>1.90038204430868</v>
      </c>
      <c r="AO65" s="69" t="s">
        <v>1067</v>
      </c>
      <c r="AP65" s="69">
        <v>155.854264616298</v>
      </c>
      <c r="AQ65" s="68">
        <v>1617.26048903709</v>
      </c>
      <c r="AR65" s="69">
        <v>0.242897326086194</v>
      </c>
      <c r="AS65" s="69" t="s">
        <v>1067</v>
      </c>
      <c r="AT65" s="69">
        <v>14.8796985268749</v>
      </c>
      <c r="AU65" s="68">
        <v>0.0</v>
      </c>
      <c r="AV65" s="66" t="s">
        <v>1067</v>
      </c>
      <c r="AW65" s="66" t="s">
        <v>1067</v>
      </c>
      <c r="AX65" s="66" t="s">
        <v>1067</v>
      </c>
      <c r="AY65" s="22"/>
      <c r="AZ65" s="22"/>
    </row>
    <row r="66" ht="14.25" customHeight="1">
      <c r="A66" s="10">
        <v>61.0</v>
      </c>
      <c r="B66" s="22" t="s">
        <v>450</v>
      </c>
      <c r="C66" s="22" t="s">
        <v>451</v>
      </c>
      <c r="D66" s="22" t="s">
        <v>1062</v>
      </c>
      <c r="E66" s="22">
        <v>42.4868166666667</v>
      </c>
      <c r="F66" s="22">
        <v>3.16863333333333</v>
      </c>
      <c r="G66" s="22" t="s">
        <v>1063</v>
      </c>
      <c r="H66" s="22">
        <v>42.492</v>
      </c>
      <c r="I66" s="22">
        <v>3.1646</v>
      </c>
      <c r="J66" s="22" t="s">
        <v>1064</v>
      </c>
      <c r="K66" s="22" t="s">
        <v>1065</v>
      </c>
      <c r="L66" s="66">
        <v>3.0</v>
      </c>
      <c r="M66" s="67">
        <v>2.0</v>
      </c>
      <c r="N66" s="66">
        <v>4.0</v>
      </c>
      <c r="O66" s="22" t="s">
        <v>1066</v>
      </c>
      <c r="P66" s="66">
        <v>17.5</v>
      </c>
      <c r="Q66" s="66">
        <v>15.5</v>
      </c>
      <c r="R66" s="66">
        <v>38.0</v>
      </c>
      <c r="S66" s="68">
        <v>5435505.58238974</v>
      </c>
      <c r="T66" s="69">
        <v>0.00336710691538098</v>
      </c>
      <c r="U66" s="69">
        <v>0.0483913174031879</v>
      </c>
      <c r="V66" s="68">
        <v>363726.344128593</v>
      </c>
      <c r="W66" s="69">
        <v>0.0220960539359123</v>
      </c>
      <c r="X66" s="69">
        <v>0.430010078861869</v>
      </c>
      <c r="Y66" s="68">
        <v>427547.70765698</v>
      </c>
      <c r="Z66" s="69">
        <v>0.012822305813756</v>
      </c>
      <c r="AA66" s="69">
        <v>0.182686218545018</v>
      </c>
      <c r="AB66" s="68">
        <v>667075.777971336</v>
      </c>
      <c r="AC66" s="69">
        <v>0.0161816657392871</v>
      </c>
      <c r="AD66" s="69">
        <v>0.262543663491309</v>
      </c>
      <c r="AE66" s="68">
        <v>3.66587190563752</v>
      </c>
      <c r="AF66" s="70">
        <v>9.76180331202886</v>
      </c>
      <c r="AG66" s="70">
        <v>4.23210048464971</v>
      </c>
      <c r="AH66" s="70">
        <v>190.711303310964</v>
      </c>
      <c r="AI66" s="68">
        <v>63759.8990761025</v>
      </c>
      <c r="AJ66" s="70">
        <v>0.0665317240414062</v>
      </c>
      <c r="AK66" s="70">
        <v>0.598161613465947</v>
      </c>
      <c r="AL66" s="69">
        <v>1.61303115916246</v>
      </c>
      <c r="AM66" s="68">
        <v>983.064649361796</v>
      </c>
      <c r="AN66" s="69">
        <v>1.90038204430868</v>
      </c>
      <c r="AO66" s="69" t="s">
        <v>1067</v>
      </c>
      <c r="AP66" s="69">
        <v>155.854264616298</v>
      </c>
      <c r="AQ66" s="68">
        <v>1617.26048903709</v>
      </c>
      <c r="AR66" s="69">
        <v>0.242897326086194</v>
      </c>
      <c r="AS66" s="69" t="s">
        <v>1067</v>
      </c>
      <c r="AT66" s="69">
        <v>14.8796985268749</v>
      </c>
      <c r="AU66" s="68">
        <v>0.0</v>
      </c>
      <c r="AV66" s="66" t="s">
        <v>1067</v>
      </c>
      <c r="AW66" s="66" t="s">
        <v>1067</v>
      </c>
      <c r="AX66" s="66" t="s">
        <v>1067</v>
      </c>
      <c r="AY66" s="22"/>
      <c r="AZ66" s="22"/>
    </row>
    <row r="67" ht="14.25" customHeight="1">
      <c r="A67" s="10">
        <v>62.0</v>
      </c>
      <c r="B67" s="22" t="s">
        <v>455</v>
      </c>
      <c r="C67" s="22" t="s">
        <v>456</v>
      </c>
      <c r="D67" s="22" t="s">
        <v>1062</v>
      </c>
      <c r="E67" s="22">
        <v>42.4868166666667</v>
      </c>
      <c r="F67" s="22">
        <v>3.16863333333333</v>
      </c>
      <c r="G67" s="22" t="s">
        <v>1063</v>
      </c>
      <c r="H67" s="22">
        <v>42.492</v>
      </c>
      <c r="I67" s="22">
        <v>3.1646</v>
      </c>
      <c r="J67" s="22" t="s">
        <v>1064</v>
      </c>
      <c r="K67" s="22" t="s">
        <v>1065</v>
      </c>
      <c r="L67" s="66">
        <v>3.0</v>
      </c>
      <c r="M67" s="67">
        <v>2.0</v>
      </c>
      <c r="N67" s="66">
        <v>4.0</v>
      </c>
      <c r="O67" s="22" t="s">
        <v>1066</v>
      </c>
      <c r="P67" s="66">
        <v>17.5</v>
      </c>
      <c r="Q67" s="66">
        <v>15.5</v>
      </c>
      <c r="R67" s="66">
        <v>38.0</v>
      </c>
      <c r="S67" s="68">
        <v>5435505.58238974</v>
      </c>
      <c r="T67" s="69">
        <v>0.00336710691538098</v>
      </c>
      <c r="U67" s="69">
        <v>0.0483913174031879</v>
      </c>
      <c r="V67" s="68">
        <v>363726.344128593</v>
      </c>
      <c r="W67" s="69">
        <v>0.0220960539359123</v>
      </c>
      <c r="X67" s="69">
        <v>0.430010078861869</v>
      </c>
      <c r="Y67" s="68">
        <v>427547.70765698</v>
      </c>
      <c r="Z67" s="69">
        <v>0.012822305813756</v>
      </c>
      <c r="AA67" s="69">
        <v>0.182686218545018</v>
      </c>
      <c r="AB67" s="68">
        <v>667075.777971336</v>
      </c>
      <c r="AC67" s="69">
        <v>0.0161816657392871</v>
      </c>
      <c r="AD67" s="69">
        <v>0.262543663491309</v>
      </c>
      <c r="AE67" s="68">
        <v>3.66587190563752</v>
      </c>
      <c r="AF67" s="70">
        <v>9.76180331202886</v>
      </c>
      <c r="AG67" s="70">
        <v>4.23210048464971</v>
      </c>
      <c r="AH67" s="70">
        <v>190.711303310964</v>
      </c>
      <c r="AI67" s="68">
        <v>63759.8990761025</v>
      </c>
      <c r="AJ67" s="70">
        <v>0.0665317240414062</v>
      </c>
      <c r="AK67" s="70">
        <v>0.598161613465947</v>
      </c>
      <c r="AL67" s="69">
        <v>1.61303115916246</v>
      </c>
      <c r="AM67" s="68">
        <v>983.064649361796</v>
      </c>
      <c r="AN67" s="69">
        <v>1.90038204430868</v>
      </c>
      <c r="AO67" s="69" t="s">
        <v>1067</v>
      </c>
      <c r="AP67" s="69">
        <v>155.854264616298</v>
      </c>
      <c r="AQ67" s="68">
        <v>1617.26048903709</v>
      </c>
      <c r="AR67" s="69">
        <v>0.242897326086194</v>
      </c>
      <c r="AS67" s="69" t="s">
        <v>1067</v>
      </c>
      <c r="AT67" s="69">
        <v>14.8796985268749</v>
      </c>
      <c r="AU67" s="68">
        <v>0.0</v>
      </c>
      <c r="AV67" s="66" t="s">
        <v>1067</v>
      </c>
      <c r="AW67" s="66" t="s">
        <v>1067</v>
      </c>
      <c r="AX67" s="66" t="s">
        <v>1067</v>
      </c>
      <c r="AY67" s="22"/>
      <c r="AZ67" s="22"/>
    </row>
    <row r="68" ht="14.25" customHeight="1">
      <c r="A68" s="10">
        <v>63.0</v>
      </c>
      <c r="B68" s="28" t="s">
        <v>460</v>
      </c>
      <c r="C68" s="28" t="s">
        <v>461</v>
      </c>
      <c r="D68" s="28" t="s">
        <v>1068</v>
      </c>
      <c r="E68" s="28">
        <v>42.4865666666667</v>
      </c>
      <c r="F68" s="28">
        <v>3.1702</v>
      </c>
      <c r="G68" s="28" t="s">
        <v>1069</v>
      </c>
      <c r="H68" s="28">
        <v>42.4786666666667</v>
      </c>
      <c r="I68" s="28">
        <v>3.16953333333333</v>
      </c>
      <c r="J68" s="28" t="s">
        <v>1064</v>
      </c>
      <c r="K68" s="28" t="s">
        <v>1065</v>
      </c>
      <c r="L68" s="81">
        <v>3.0</v>
      </c>
      <c r="M68" s="82">
        <v>2.0</v>
      </c>
      <c r="N68" s="81">
        <v>4.0</v>
      </c>
      <c r="O68" s="28" t="s">
        <v>1070</v>
      </c>
      <c r="P68" s="81">
        <v>17.5</v>
      </c>
      <c r="Q68" s="81">
        <v>17.0</v>
      </c>
      <c r="R68" s="81">
        <v>38.0</v>
      </c>
      <c r="S68" s="83">
        <v>6407078.94528466</v>
      </c>
      <c r="T68" s="84">
        <v>0.00336481490934152</v>
      </c>
      <c r="U68" s="84">
        <v>0.0498238895490417</v>
      </c>
      <c r="V68" s="83">
        <v>345969.593792066</v>
      </c>
      <c r="W68" s="84">
        <v>0.0197734541776833</v>
      </c>
      <c r="X68" s="84">
        <v>0.431932300680622</v>
      </c>
      <c r="Y68" s="83">
        <v>456330.667511284</v>
      </c>
      <c r="Z68" s="84">
        <v>0.0112253929863716</v>
      </c>
      <c r="AA68" s="79">
        <v>0.187111524366913</v>
      </c>
      <c r="AB68" s="83">
        <v>687148.626177845</v>
      </c>
      <c r="AC68" s="84">
        <v>0.0142418509085365</v>
      </c>
      <c r="AD68" s="84">
        <v>0.260920557814823</v>
      </c>
      <c r="AE68" s="83">
        <v>0.0</v>
      </c>
      <c r="AF68" s="85" t="s">
        <v>1067</v>
      </c>
      <c r="AG68" s="85" t="s">
        <v>1067</v>
      </c>
      <c r="AH68" s="85" t="s">
        <v>1067</v>
      </c>
      <c r="AI68" s="83">
        <v>50048.9271703673</v>
      </c>
      <c r="AJ68" s="85">
        <v>0.0533949765033163</v>
      </c>
      <c r="AK68" s="85">
        <v>0.341792421268467</v>
      </c>
      <c r="AL68" s="84">
        <v>1.24503731958041</v>
      </c>
      <c r="AM68" s="83">
        <v>783.274630504551</v>
      </c>
      <c r="AN68" s="84">
        <v>1.53607284170921</v>
      </c>
      <c r="AO68" s="84" t="s">
        <v>1067</v>
      </c>
      <c r="AP68" s="84">
        <v>144.168481141712</v>
      </c>
      <c r="AQ68" s="83">
        <v>1590.37742839575</v>
      </c>
      <c r="AR68" s="84">
        <v>0.197240432399192</v>
      </c>
      <c r="AS68" s="84" t="s">
        <v>1067</v>
      </c>
      <c r="AT68" s="84">
        <v>12.9548360805247</v>
      </c>
      <c r="AU68" s="83">
        <v>0.0</v>
      </c>
      <c r="AV68" s="84" t="s">
        <v>1067</v>
      </c>
      <c r="AW68" s="84" t="s">
        <v>1067</v>
      </c>
      <c r="AX68" s="84" t="s">
        <v>1067</v>
      </c>
      <c r="AY68" s="28"/>
      <c r="AZ68" s="28"/>
    </row>
    <row r="69" ht="14.25" customHeight="1">
      <c r="A69" s="10">
        <v>64.0</v>
      </c>
      <c r="B69" s="30" t="s">
        <v>471</v>
      </c>
      <c r="C69" s="30" t="s">
        <v>472</v>
      </c>
      <c r="D69" s="30" t="s">
        <v>1068</v>
      </c>
      <c r="E69" s="30">
        <v>42.4865666666667</v>
      </c>
      <c r="F69" s="30">
        <v>3.1702</v>
      </c>
      <c r="G69" s="30" t="s">
        <v>1069</v>
      </c>
      <c r="H69" s="30">
        <v>42.4786666666667</v>
      </c>
      <c r="I69" s="30">
        <v>3.16953333333333</v>
      </c>
      <c r="J69" s="30" t="s">
        <v>1064</v>
      </c>
      <c r="K69" s="30" t="s">
        <v>1065</v>
      </c>
      <c r="L69" s="76">
        <v>3.0</v>
      </c>
      <c r="M69" s="77">
        <v>2.0</v>
      </c>
      <c r="N69" s="76">
        <v>4.0</v>
      </c>
      <c r="O69" s="30" t="s">
        <v>1070</v>
      </c>
      <c r="P69" s="76">
        <v>17.5</v>
      </c>
      <c r="Q69" s="76">
        <v>17.0</v>
      </c>
      <c r="R69" s="76">
        <v>38.0</v>
      </c>
      <c r="S69" s="78">
        <v>6407078.94528466</v>
      </c>
      <c r="T69" s="79">
        <v>0.00336481490934152</v>
      </c>
      <c r="U69" s="79">
        <v>0.0498238895490417</v>
      </c>
      <c r="V69" s="78">
        <v>345969.593792066</v>
      </c>
      <c r="W69" s="79">
        <v>0.0197734541776833</v>
      </c>
      <c r="X69" s="79">
        <v>0.431932300680622</v>
      </c>
      <c r="Y69" s="78">
        <v>456330.667511284</v>
      </c>
      <c r="Z69" s="79">
        <v>0.0112253929863716</v>
      </c>
      <c r="AA69" s="79">
        <v>0.187111524366913</v>
      </c>
      <c r="AB69" s="78">
        <v>687148.626177845</v>
      </c>
      <c r="AC69" s="79">
        <v>0.0142418509085365</v>
      </c>
      <c r="AD69" s="79">
        <v>0.260920557814823</v>
      </c>
      <c r="AE69" s="78">
        <v>0.0</v>
      </c>
      <c r="AF69" s="80" t="s">
        <v>1067</v>
      </c>
      <c r="AG69" s="80" t="s">
        <v>1067</v>
      </c>
      <c r="AH69" s="80" t="s">
        <v>1067</v>
      </c>
      <c r="AI69" s="78">
        <v>50048.9271703673</v>
      </c>
      <c r="AJ69" s="80">
        <v>0.0533949765033163</v>
      </c>
      <c r="AK69" s="80">
        <v>0.341792421268467</v>
      </c>
      <c r="AL69" s="79">
        <v>1.24503731958041</v>
      </c>
      <c r="AM69" s="78">
        <v>783.274630504551</v>
      </c>
      <c r="AN69" s="79">
        <v>1.53607284170921</v>
      </c>
      <c r="AO69" s="79" t="s">
        <v>1067</v>
      </c>
      <c r="AP69" s="79">
        <v>144.168481141712</v>
      </c>
      <c r="AQ69" s="78">
        <v>1590.37742839575</v>
      </c>
      <c r="AR69" s="79">
        <v>0.197240432399192</v>
      </c>
      <c r="AS69" s="79" t="s">
        <v>1067</v>
      </c>
      <c r="AT69" s="79">
        <v>12.9548360805247</v>
      </c>
      <c r="AU69" s="78">
        <v>0.0</v>
      </c>
      <c r="AV69" s="79" t="s">
        <v>1067</v>
      </c>
      <c r="AW69" s="79" t="s">
        <v>1067</v>
      </c>
      <c r="AX69" s="79" t="s">
        <v>1067</v>
      </c>
      <c r="AY69" s="30"/>
      <c r="AZ69" s="30"/>
    </row>
    <row r="70" ht="14.25" customHeight="1">
      <c r="A70" s="10">
        <v>65.0</v>
      </c>
      <c r="B70" s="30" t="s">
        <v>477</v>
      </c>
      <c r="C70" s="30" t="s">
        <v>478</v>
      </c>
      <c r="D70" s="30" t="s">
        <v>1068</v>
      </c>
      <c r="E70" s="30">
        <v>42.4865666666667</v>
      </c>
      <c r="F70" s="30">
        <v>3.1702</v>
      </c>
      <c r="G70" s="30" t="s">
        <v>1069</v>
      </c>
      <c r="H70" s="30">
        <v>42.4786666666667</v>
      </c>
      <c r="I70" s="30">
        <v>3.16953333333333</v>
      </c>
      <c r="J70" s="30" t="s">
        <v>1064</v>
      </c>
      <c r="K70" s="30" t="s">
        <v>1065</v>
      </c>
      <c r="L70" s="76">
        <v>3.0</v>
      </c>
      <c r="M70" s="77">
        <v>2.0</v>
      </c>
      <c r="N70" s="76">
        <v>4.0</v>
      </c>
      <c r="O70" s="30" t="s">
        <v>1070</v>
      </c>
      <c r="P70" s="76">
        <v>17.5</v>
      </c>
      <c r="Q70" s="76">
        <v>17.0</v>
      </c>
      <c r="R70" s="76">
        <v>38.0</v>
      </c>
      <c r="S70" s="78">
        <v>6407078.94528466</v>
      </c>
      <c r="T70" s="79">
        <v>0.00336481490934152</v>
      </c>
      <c r="U70" s="79">
        <v>0.0498238895490417</v>
      </c>
      <c r="V70" s="78">
        <v>345969.593792066</v>
      </c>
      <c r="W70" s="79">
        <v>0.0197734541776833</v>
      </c>
      <c r="X70" s="79">
        <v>0.431932300680622</v>
      </c>
      <c r="Y70" s="78">
        <v>456330.667511284</v>
      </c>
      <c r="Z70" s="79">
        <v>0.0112253929863716</v>
      </c>
      <c r="AA70" s="79">
        <v>0.187111524366913</v>
      </c>
      <c r="AB70" s="78">
        <v>687148.626177845</v>
      </c>
      <c r="AC70" s="79">
        <v>0.0142418509085365</v>
      </c>
      <c r="AD70" s="79">
        <v>0.260920557814823</v>
      </c>
      <c r="AE70" s="78">
        <v>0.0</v>
      </c>
      <c r="AF70" s="80" t="s">
        <v>1067</v>
      </c>
      <c r="AG70" s="80" t="s">
        <v>1067</v>
      </c>
      <c r="AH70" s="80" t="s">
        <v>1067</v>
      </c>
      <c r="AI70" s="78">
        <v>50048.9271703673</v>
      </c>
      <c r="AJ70" s="80">
        <v>0.0533949765033163</v>
      </c>
      <c r="AK70" s="80">
        <v>0.341792421268467</v>
      </c>
      <c r="AL70" s="79">
        <v>1.24503731958041</v>
      </c>
      <c r="AM70" s="78">
        <v>783.274630504551</v>
      </c>
      <c r="AN70" s="79">
        <v>1.53607284170921</v>
      </c>
      <c r="AO70" s="79" t="s">
        <v>1067</v>
      </c>
      <c r="AP70" s="79">
        <v>144.168481141712</v>
      </c>
      <c r="AQ70" s="78">
        <v>1590.37742839575</v>
      </c>
      <c r="AR70" s="79">
        <v>0.197240432399192</v>
      </c>
      <c r="AS70" s="79" t="s">
        <v>1067</v>
      </c>
      <c r="AT70" s="79">
        <v>12.9548360805247</v>
      </c>
      <c r="AU70" s="78">
        <v>0.0</v>
      </c>
      <c r="AV70" s="79" t="s">
        <v>1067</v>
      </c>
      <c r="AW70" s="79" t="s">
        <v>1067</v>
      </c>
      <c r="AX70" s="79" t="s">
        <v>1067</v>
      </c>
      <c r="AY70" s="30"/>
      <c r="AZ70" s="30"/>
    </row>
    <row r="71" ht="14.25" customHeight="1">
      <c r="A71" s="10">
        <v>66.0</v>
      </c>
      <c r="B71" s="30" t="s">
        <v>483</v>
      </c>
      <c r="C71" s="30" t="s">
        <v>484</v>
      </c>
      <c r="D71" s="30" t="s">
        <v>1068</v>
      </c>
      <c r="E71" s="30">
        <v>42.4865666666667</v>
      </c>
      <c r="F71" s="30">
        <v>3.1702</v>
      </c>
      <c r="G71" s="30" t="s">
        <v>1069</v>
      </c>
      <c r="H71" s="30">
        <v>42.4786666666667</v>
      </c>
      <c r="I71" s="30">
        <v>3.16953333333333</v>
      </c>
      <c r="J71" s="30" t="s">
        <v>1064</v>
      </c>
      <c r="K71" s="30" t="s">
        <v>1065</v>
      </c>
      <c r="L71" s="76">
        <v>3.0</v>
      </c>
      <c r="M71" s="77">
        <v>2.0</v>
      </c>
      <c r="N71" s="76">
        <v>4.0</v>
      </c>
      <c r="O71" s="30" t="s">
        <v>1070</v>
      </c>
      <c r="P71" s="76">
        <v>17.5</v>
      </c>
      <c r="Q71" s="76">
        <v>17.0</v>
      </c>
      <c r="R71" s="76">
        <v>38.0</v>
      </c>
      <c r="S71" s="78">
        <v>6407078.94528466</v>
      </c>
      <c r="T71" s="79">
        <v>0.00336481490934152</v>
      </c>
      <c r="U71" s="79">
        <v>0.0498238895490417</v>
      </c>
      <c r="V71" s="78">
        <v>345969.593792066</v>
      </c>
      <c r="W71" s="79">
        <v>0.0197734541776833</v>
      </c>
      <c r="X71" s="79">
        <v>0.431932300680622</v>
      </c>
      <c r="Y71" s="78">
        <v>456330.667511284</v>
      </c>
      <c r="Z71" s="79">
        <v>0.0112253929863716</v>
      </c>
      <c r="AA71" s="79">
        <v>0.187111524366913</v>
      </c>
      <c r="AB71" s="78">
        <v>687148.626177845</v>
      </c>
      <c r="AC71" s="79">
        <v>0.0142418509085365</v>
      </c>
      <c r="AD71" s="79">
        <v>0.260920557814823</v>
      </c>
      <c r="AE71" s="78">
        <v>0.0</v>
      </c>
      <c r="AF71" s="80" t="s">
        <v>1067</v>
      </c>
      <c r="AG71" s="80" t="s">
        <v>1067</v>
      </c>
      <c r="AH71" s="80" t="s">
        <v>1067</v>
      </c>
      <c r="AI71" s="78">
        <v>50048.9271703673</v>
      </c>
      <c r="AJ71" s="80">
        <v>0.0533949765033163</v>
      </c>
      <c r="AK71" s="80">
        <v>0.341792421268467</v>
      </c>
      <c r="AL71" s="79">
        <v>1.24503731958041</v>
      </c>
      <c r="AM71" s="78">
        <v>783.274630504551</v>
      </c>
      <c r="AN71" s="79">
        <v>1.53607284170921</v>
      </c>
      <c r="AO71" s="79" t="s">
        <v>1067</v>
      </c>
      <c r="AP71" s="79">
        <v>144.168481141712</v>
      </c>
      <c r="AQ71" s="78">
        <v>1590.37742839575</v>
      </c>
      <c r="AR71" s="79">
        <v>0.197240432399192</v>
      </c>
      <c r="AS71" s="79" t="s">
        <v>1067</v>
      </c>
      <c r="AT71" s="79">
        <v>12.9548360805247</v>
      </c>
      <c r="AU71" s="78">
        <v>0.0</v>
      </c>
      <c r="AV71" s="79" t="s">
        <v>1067</v>
      </c>
      <c r="AW71" s="79" t="s">
        <v>1067</v>
      </c>
      <c r="AX71" s="79" t="s">
        <v>1067</v>
      </c>
      <c r="AY71" s="30"/>
      <c r="AZ71" s="30"/>
    </row>
    <row r="72" ht="14.25" customHeight="1">
      <c r="A72" s="10">
        <v>67.0</v>
      </c>
      <c r="B72" s="30" t="s">
        <v>489</v>
      </c>
      <c r="C72" s="30" t="s">
        <v>490</v>
      </c>
      <c r="D72" s="30" t="s">
        <v>1068</v>
      </c>
      <c r="E72" s="30">
        <v>42.4865666666667</v>
      </c>
      <c r="F72" s="30">
        <v>3.1702</v>
      </c>
      <c r="G72" s="30" t="s">
        <v>1069</v>
      </c>
      <c r="H72" s="30">
        <v>42.4786666666667</v>
      </c>
      <c r="I72" s="30">
        <v>3.16953333333333</v>
      </c>
      <c r="J72" s="30" t="s">
        <v>1064</v>
      </c>
      <c r="K72" s="30" t="s">
        <v>1065</v>
      </c>
      <c r="L72" s="76">
        <v>3.0</v>
      </c>
      <c r="M72" s="77">
        <v>2.0</v>
      </c>
      <c r="N72" s="76">
        <v>4.0</v>
      </c>
      <c r="O72" s="30" t="s">
        <v>1070</v>
      </c>
      <c r="P72" s="76">
        <v>17.5</v>
      </c>
      <c r="Q72" s="76">
        <v>17.0</v>
      </c>
      <c r="R72" s="76">
        <v>38.0</v>
      </c>
      <c r="S72" s="78">
        <v>6407078.94528466</v>
      </c>
      <c r="T72" s="79">
        <v>0.00336481490934152</v>
      </c>
      <c r="U72" s="79">
        <v>0.0498238895490417</v>
      </c>
      <c r="V72" s="78">
        <v>345969.593792066</v>
      </c>
      <c r="W72" s="79">
        <v>0.0197734541776833</v>
      </c>
      <c r="X72" s="79">
        <v>0.431932300680622</v>
      </c>
      <c r="Y72" s="78">
        <v>456330.667511284</v>
      </c>
      <c r="Z72" s="79">
        <v>0.0112253929863716</v>
      </c>
      <c r="AA72" s="79">
        <v>0.187111524366913</v>
      </c>
      <c r="AB72" s="78">
        <v>687148.626177845</v>
      </c>
      <c r="AC72" s="79">
        <v>0.0142418509085365</v>
      </c>
      <c r="AD72" s="79">
        <v>0.260920557814823</v>
      </c>
      <c r="AE72" s="78">
        <v>0.0</v>
      </c>
      <c r="AF72" s="80" t="s">
        <v>1067</v>
      </c>
      <c r="AG72" s="80" t="s">
        <v>1067</v>
      </c>
      <c r="AH72" s="80" t="s">
        <v>1067</v>
      </c>
      <c r="AI72" s="78">
        <v>50048.9271703673</v>
      </c>
      <c r="AJ72" s="80">
        <v>0.0533949765033163</v>
      </c>
      <c r="AK72" s="80">
        <v>0.341792421268467</v>
      </c>
      <c r="AL72" s="79">
        <v>1.24503731958041</v>
      </c>
      <c r="AM72" s="78">
        <v>783.274630504551</v>
      </c>
      <c r="AN72" s="79">
        <v>1.53607284170921</v>
      </c>
      <c r="AO72" s="79" t="s">
        <v>1067</v>
      </c>
      <c r="AP72" s="79">
        <v>144.168481141712</v>
      </c>
      <c r="AQ72" s="78">
        <v>1590.37742839575</v>
      </c>
      <c r="AR72" s="79">
        <v>0.197240432399192</v>
      </c>
      <c r="AS72" s="79" t="s">
        <v>1067</v>
      </c>
      <c r="AT72" s="79">
        <v>12.9548360805247</v>
      </c>
      <c r="AU72" s="78">
        <v>0.0</v>
      </c>
      <c r="AV72" s="79" t="s">
        <v>1067</v>
      </c>
      <c r="AW72" s="79" t="s">
        <v>1067</v>
      </c>
      <c r="AX72" s="79" t="s">
        <v>1067</v>
      </c>
      <c r="AY72" s="30"/>
      <c r="AZ72" s="30"/>
    </row>
    <row r="73" ht="14.25" customHeight="1">
      <c r="A73" s="10">
        <v>68.0</v>
      </c>
      <c r="B73" s="30" t="s">
        <v>495</v>
      </c>
      <c r="C73" s="30" t="s">
        <v>496</v>
      </c>
      <c r="D73" s="30" t="s">
        <v>1068</v>
      </c>
      <c r="E73" s="30">
        <v>42.4865666666667</v>
      </c>
      <c r="F73" s="30">
        <v>3.1702</v>
      </c>
      <c r="G73" s="30" t="s">
        <v>1069</v>
      </c>
      <c r="H73" s="30">
        <v>42.4786666666667</v>
      </c>
      <c r="I73" s="30">
        <v>3.16953333333333</v>
      </c>
      <c r="J73" s="30" t="s">
        <v>1064</v>
      </c>
      <c r="K73" s="30" t="s">
        <v>1065</v>
      </c>
      <c r="L73" s="76">
        <v>3.0</v>
      </c>
      <c r="M73" s="77">
        <v>2.0</v>
      </c>
      <c r="N73" s="76">
        <v>4.0</v>
      </c>
      <c r="O73" s="30" t="s">
        <v>1070</v>
      </c>
      <c r="P73" s="76">
        <v>17.5</v>
      </c>
      <c r="Q73" s="76">
        <v>17.0</v>
      </c>
      <c r="R73" s="76">
        <v>38.0</v>
      </c>
      <c r="S73" s="78">
        <v>6407078.94528466</v>
      </c>
      <c r="T73" s="79">
        <v>0.00336481490934152</v>
      </c>
      <c r="U73" s="79">
        <v>0.0498238895490417</v>
      </c>
      <c r="V73" s="78">
        <v>345969.593792066</v>
      </c>
      <c r="W73" s="79">
        <v>0.0197734541776833</v>
      </c>
      <c r="X73" s="79">
        <v>0.431932300680622</v>
      </c>
      <c r="Y73" s="78">
        <v>456330.667511284</v>
      </c>
      <c r="Z73" s="79">
        <v>0.0112253929863716</v>
      </c>
      <c r="AA73" s="79">
        <v>0.187111524366913</v>
      </c>
      <c r="AB73" s="78">
        <v>687148.626177845</v>
      </c>
      <c r="AC73" s="79">
        <v>0.0142418509085365</v>
      </c>
      <c r="AD73" s="79">
        <v>0.260920557814823</v>
      </c>
      <c r="AE73" s="78">
        <v>0.0</v>
      </c>
      <c r="AF73" s="80" t="s">
        <v>1067</v>
      </c>
      <c r="AG73" s="80" t="s">
        <v>1067</v>
      </c>
      <c r="AH73" s="80" t="s">
        <v>1067</v>
      </c>
      <c r="AI73" s="78">
        <v>50048.9271703673</v>
      </c>
      <c r="AJ73" s="80">
        <v>0.0533949765033163</v>
      </c>
      <c r="AK73" s="80">
        <v>0.341792421268467</v>
      </c>
      <c r="AL73" s="79">
        <v>1.24503731958041</v>
      </c>
      <c r="AM73" s="78">
        <v>783.274630504551</v>
      </c>
      <c r="AN73" s="79">
        <v>1.53607284170921</v>
      </c>
      <c r="AO73" s="79" t="s">
        <v>1067</v>
      </c>
      <c r="AP73" s="79">
        <v>144.168481141712</v>
      </c>
      <c r="AQ73" s="78">
        <v>1590.37742839575</v>
      </c>
      <c r="AR73" s="79">
        <v>0.197240432399192</v>
      </c>
      <c r="AS73" s="79" t="s">
        <v>1067</v>
      </c>
      <c r="AT73" s="79">
        <v>12.9548360805247</v>
      </c>
      <c r="AU73" s="78">
        <v>0.0</v>
      </c>
      <c r="AV73" s="79" t="s">
        <v>1067</v>
      </c>
      <c r="AW73" s="79" t="s">
        <v>1067</v>
      </c>
      <c r="AX73" s="79" t="s">
        <v>1067</v>
      </c>
      <c r="AY73" s="30"/>
      <c r="AZ73" s="30"/>
    </row>
    <row r="74" ht="14.25" customHeight="1">
      <c r="A74" s="10">
        <v>69.0</v>
      </c>
      <c r="B74" s="30" t="s">
        <v>501</v>
      </c>
      <c r="C74" s="30" t="s">
        <v>502</v>
      </c>
      <c r="D74" s="30" t="s">
        <v>1068</v>
      </c>
      <c r="E74" s="30">
        <v>42.4865666666667</v>
      </c>
      <c r="F74" s="30">
        <v>3.1702</v>
      </c>
      <c r="G74" s="30" t="s">
        <v>1069</v>
      </c>
      <c r="H74" s="30">
        <v>42.4786666666667</v>
      </c>
      <c r="I74" s="30">
        <v>3.16953333333333</v>
      </c>
      <c r="J74" s="30" t="s">
        <v>1064</v>
      </c>
      <c r="K74" s="30" t="s">
        <v>1065</v>
      </c>
      <c r="L74" s="76">
        <v>3.0</v>
      </c>
      <c r="M74" s="77">
        <v>2.0</v>
      </c>
      <c r="N74" s="76">
        <v>4.0</v>
      </c>
      <c r="O74" s="30" t="s">
        <v>1070</v>
      </c>
      <c r="P74" s="76">
        <v>17.5</v>
      </c>
      <c r="Q74" s="76">
        <v>17.0</v>
      </c>
      <c r="R74" s="76">
        <v>38.0</v>
      </c>
      <c r="S74" s="78">
        <v>6407078.94528466</v>
      </c>
      <c r="T74" s="79">
        <v>0.00336481490934152</v>
      </c>
      <c r="U74" s="79">
        <v>0.0498238895490417</v>
      </c>
      <c r="V74" s="78">
        <v>345969.593792066</v>
      </c>
      <c r="W74" s="79">
        <v>0.0197734541776833</v>
      </c>
      <c r="X74" s="79">
        <v>0.431932300680622</v>
      </c>
      <c r="Y74" s="78">
        <v>456330.667511284</v>
      </c>
      <c r="Z74" s="79">
        <v>0.0112253929863716</v>
      </c>
      <c r="AA74" s="79">
        <v>0.187111524366913</v>
      </c>
      <c r="AB74" s="78">
        <v>687148.626177845</v>
      </c>
      <c r="AC74" s="79">
        <v>0.0142418509085365</v>
      </c>
      <c r="AD74" s="79">
        <v>0.260920557814823</v>
      </c>
      <c r="AE74" s="78">
        <v>0.0</v>
      </c>
      <c r="AF74" s="80" t="s">
        <v>1067</v>
      </c>
      <c r="AG74" s="80" t="s">
        <v>1067</v>
      </c>
      <c r="AH74" s="80" t="s">
        <v>1067</v>
      </c>
      <c r="AI74" s="78">
        <v>50048.9271703673</v>
      </c>
      <c r="AJ74" s="80">
        <v>0.0533949765033163</v>
      </c>
      <c r="AK74" s="80">
        <v>0.341792421268467</v>
      </c>
      <c r="AL74" s="79">
        <v>1.24503731958041</v>
      </c>
      <c r="AM74" s="78">
        <v>783.274630504551</v>
      </c>
      <c r="AN74" s="79">
        <v>1.53607284170921</v>
      </c>
      <c r="AO74" s="79" t="s">
        <v>1067</v>
      </c>
      <c r="AP74" s="79">
        <v>144.168481141712</v>
      </c>
      <c r="AQ74" s="78">
        <v>1590.37742839575</v>
      </c>
      <c r="AR74" s="79">
        <v>0.197240432399192</v>
      </c>
      <c r="AS74" s="79" t="s">
        <v>1067</v>
      </c>
      <c r="AT74" s="79">
        <v>12.9548360805247</v>
      </c>
      <c r="AU74" s="78">
        <v>0.0</v>
      </c>
      <c r="AV74" s="79" t="s">
        <v>1067</v>
      </c>
      <c r="AW74" s="79" t="s">
        <v>1067</v>
      </c>
      <c r="AX74" s="79" t="s">
        <v>1067</v>
      </c>
      <c r="AY74" s="30"/>
      <c r="AZ74" s="30"/>
    </row>
    <row r="75" ht="14.25" customHeight="1">
      <c r="A75" s="10">
        <v>70.0</v>
      </c>
      <c r="B75" s="30" t="s">
        <v>507</v>
      </c>
      <c r="C75" s="30" t="s">
        <v>508</v>
      </c>
      <c r="D75" s="30" t="s">
        <v>1068</v>
      </c>
      <c r="E75" s="30">
        <v>42.4865666666667</v>
      </c>
      <c r="F75" s="30">
        <v>3.1702</v>
      </c>
      <c r="G75" s="30" t="s">
        <v>1069</v>
      </c>
      <c r="H75" s="30">
        <v>42.4786666666667</v>
      </c>
      <c r="I75" s="30">
        <v>3.16953333333333</v>
      </c>
      <c r="J75" s="30" t="s">
        <v>1064</v>
      </c>
      <c r="K75" s="30" t="s">
        <v>1065</v>
      </c>
      <c r="L75" s="76">
        <v>3.0</v>
      </c>
      <c r="M75" s="77">
        <v>2.0</v>
      </c>
      <c r="N75" s="76">
        <v>4.0</v>
      </c>
      <c r="O75" s="30" t="s">
        <v>1070</v>
      </c>
      <c r="P75" s="76">
        <v>17.5</v>
      </c>
      <c r="Q75" s="76">
        <v>17.0</v>
      </c>
      <c r="R75" s="76">
        <v>38.0</v>
      </c>
      <c r="S75" s="78">
        <v>6407078.94528466</v>
      </c>
      <c r="T75" s="79">
        <v>0.00336481490934152</v>
      </c>
      <c r="U75" s="79">
        <v>0.0498238895490417</v>
      </c>
      <c r="V75" s="78">
        <v>345969.593792066</v>
      </c>
      <c r="W75" s="79">
        <v>0.0197734541776833</v>
      </c>
      <c r="X75" s="79">
        <v>0.431932300680622</v>
      </c>
      <c r="Y75" s="78">
        <v>456330.667511284</v>
      </c>
      <c r="Z75" s="79">
        <v>0.0112253929863716</v>
      </c>
      <c r="AA75" s="79">
        <v>0.187111524366913</v>
      </c>
      <c r="AB75" s="78">
        <v>687148.626177845</v>
      </c>
      <c r="AC75" s="79">
        <v>0.0142418509085365</v>
      </c>
      <c r="AD75" s="79">
        <v>0.260920557814823</v>
      </c>
      <c r="AE75" s="78">
        <v>0.0</v>
      </c>
      <c r="AF75" s="80" t="s">
        <v>1067</v>
      </c>
      <c r="AG75" s="80" t="s">
        <v>1067</v>
      </c>
      <c r="AH75" s="80" t="s">
        <v>1067</v>
      </c>
      <c r="AI75" s="78">
        <v>50048.9271703673</v>
      </c>
      <c r="AJ75" s="80">
        <v>0.0533949765033163</v>
      </c>
      <c r="AK75" s="80">
        <v>0.341792421268467</v>
      </c>
      <c r="AL75" s="79">
        <v>1.24503731958041</v>
      </c>
      <c r="AM75" s="78">
        <v>783.274630504551</v>
      </c>
      <c r="AN75" s="79">
        <v>1.53607284170921</v>
      </c>
      <c r="AO75" s="79" t="s">
        <v>1067</v>
      </c>
      <c r="AP75" s="79">
        <v>144.168481141712</v>
      </c>
      <c r="AQ75" s="78">
        <v>1590.37742839575</v>
      </c>
      <c r="AR75" s="79">
        <v>0.197240432399192</v>
      </c>
      <c r="AS75" s="79" t="s">
        <v>1067</v>
      </c>
      <c r="AT75" s="79">
        <v>12.9548360805247</v>
      </c>
      <c r="AU75" s="78">
        <v>0.0</v>
      </c>
      <c r="AV75" s="79" t="s">
        <v>1067</v>
      </c>
      <c r="AW75" s="79" t="s">
        <v>1067</v>
      </c>
      <c r="AX75" s="79" t="s">
        <v>1067</v>
      </c>
      <c r="AY75" s="30"/>
      <c r="AZ75" s="30"/>
    </row>
    <row r="76" ht="14.25" customHeight="1">
      <c r="A76" s="10">
        <v>71.0</v>
      </c>
      <c r="B76" s="30" t="s">
        <v>513</v>
      </c>
      <c r="C76" s="30" t="s">
        <v>514</v>
      </c>
      <c r="D76" s="30" t="s">
        <v>1068</v>
      </c>
      <c r="E76" s="30">
        <v>42.4865666666667</v>
      </c>
      <c r="F76" s="30">
        <v>3.1702</v>
      </c>
      <c r="G76" s="30" t="s">
        <v>1069</v>
      </c>
      <c r="H76" s="30">
        <v>42.4786666666667</v>
      </c>
      <c r="I76" s="30">
        <v>3.16953333333333</v>
      </c>
      <c r="J76" s="30" t="s">
        <v>1064</v>
      </c>
      <c r="K76" s="30" t="s">
        <v>1065</v>
      </c>
      <c r="L76" s="76">
        <v>3.0</v>
      </c>
      <c r="M76" s="77">
        <v>2.0</v>
      </c>
      <c r="N76" s="76">
        <v>4.0</v>
      </c>
      <c r="O76" s="30" t="s">
        <v>1070</v>
      </c>
      <c r="P76" s="76">
        <v>17.5</v>
      </c>
      <c r="Q76" s="76">
        <v>17.0</v>
      </c>
      <c r="R76" s="76">
        <v>38.0</v>
      </c>
      <c r="S76" s="78">
        <v>6407078.94528466</v>
      </c>
      <c r="T76" s="79">
        <v>0.00336481490934152</v>
      </c>
      <c r="U76" s="79">
        <v>0.0498238895490417</v>
      </c>
      <c r="V76" s="78">
        <v>345969.593792066</v>
      </c>
      <c r="W76" s="79">
        <v>0.0197734541776833</v>
      </c>
      <c r="X76" s="79">
        <v>0.431932300680622</v>
      </c>
      <c r="Y76" s="78">
        <v>456330.667511284</v>
      </c>
      <c r="Z76" s="79">
        <v>0.0112253929863716</v>
      </c>
      <c r="AA76" s="79">
        <v>0.187111524366913</v>
      </c>
      <c r="AB76" s="78">
        <v>687148.626177845</v>
      </c>
      <c r="AC76" s="79">
        <v>0.0142418509085365</v>
      </c>
      <c r="AD76" s="79">
        <v>0.260920557814823</v>
      </c>
      <c r="AE76" s="78">
        <v>0.0</v>
      </c>
      <c r="AF76" s="80" t="s">
        <v>1067</v>
      </c>
      <c r="AG76" s="80" t="s">
        <v>1067</v>
      </c>
      <c r="AH76" s="80" t="s">
        <v>1067</v>
      </c>
      <c r="AI76" s="78">
        <v>50048.9271703673</v>
      </c>
      <c r="AJ76" s="80">
        <v>0.0533949765033163</v>
      </c>
      <c r="AK76" s="80">
        <v>0.341792421268467</v>
      </c>
      <c r="AL76" s="79">
        <v>1.24503731958041</v>
      </c>
      <c r="AM76" s="78">
        <v>783.274630504551</v>
      </c>
      <c r="AN76" s="79">
        <v>1.53607284170921</v>
      </c>
      <c r="AO76" s="79" t="s">
        <v>1067</v>
      </c>
      <c r="AP76" s="79">
        <v>144.168481141712</v>
      </c>
      <c r="AQ76" s="78">
        <v>1590.37742839575</v>
      </c>
      <c r="AR76" s="79">
        <v>0.197240432399192</v>
      </c>
      <c r="AS76" s="79" t="s">
        <v>1067</v>
      </c>
      <c r="AT76" s="79">
        <v>12.9548360805247</v>
      </c>
      <c r="AU76" s="78">
        <v>0.0</v>
      </c>
      <c r="AV76" s="79" t="s">
        <v>1067</v>
      </c>
      <c r="AW76" s="79" t="s">
        <v>1067</v>
      </c>
      <c r="AX76" s="79" t="s">
        <v>1067</v>
      </c>
      <c r="AY76" s="30"/>
      <c r="AZ76" s="30"/>
    </row>
    <row r="77" ht="14.25" customHeight="1">
      <c r="A77" s="10">
        <v>72.0</v>
      </c>
      <c r="B77" s="30" t="s">
        <v>519</v>
      </c>
      <c r="C77" s="30" t="s">
        <v>520</v>
      </c>
      <c r="D77" s="30" t="s">
        <v>1068</v>
      </c>
      <c r="E77" s="30">
        <v>42.4865666666667</v>
      </c>
      <c r="F77" s="30">
        <v>3.1702</v>
      </c>
      <c r="G77" s="30" t="s">
        <v>1069</v>
      </c>
      <c r="H77" s="30">
        <v>42.4786666666667</v>
      </c>
      <c r="I77" s="30">
        <v>3.16953333333333</v>
      </c>
      <c r="J77" s="30" t="s">
        <v>1064</v>
      </c>
      <c r="K77" s="30" t="s">
        <v>1065</v>
      </c>
      <c r="L77" s="76">
        <v>3.0</v>
      </c>
      <c r="M77" s="77">
        <v>2.0</v>
      </c>
      <c r="N77" s="76">
        <v>4.0</v>
      </c>
      <c r="O77" s="30" t="s">
        <v>1070</v>
      </c>
      <c r="P77" s="76">
        <v>17.5</v>
      </c>
      <c r="Q77" s="76">
        <v>17.0</v>
      </c>
      <c r="R77" s="76">
        <v>38.0</v>
      </c>
      <c r="S77" s="78">
        <v>6407078.94528466</v>
      </c>
      <c r="T77" s="79">
        <v>0.00336481490934152</v>
      </c>
      <c r="U77" s="79">
        <v>0.0498238895490417</v>
      </c>
      <c r="V77" s="78">
        <v>345969.593792066</v>
      </c>
      <c r="W77" s="79">
        <v>0.0197734541776833</v>
      </c>
      <c r="X77" s="79">
        <v>0.431932300680622</v>
      </c>
      <c r="Y77" s="78">
        <v>456330.667511284</v>
      </c>
      <c r="Z77" s="79">
        <v>0.0112253929863716</v>
      </c>
      <c r="AA77" s="79">
        <v>0.187111524366913</v>
      </c>
      <c r="AB77" s="78">
        <v>687148.626177845</v>
      </c>
      <c r="AC77" s="79">
        <v>0.0142418509085365</v>
      </c>
      <c r="AD77" s="79">
        <v>0.260920557814823</v>
      </c>
      <c r="AE77" s="78">
        <v>0.0</v>
      </c>
      <c r="AF77" s="80" t="s">
        <v>1067</v>
      </c>
      <c r="AG77" s="80" t="s">
        <v>1067</v>
      </c>
      <c r="AH77" s="80" t="s">
        <v>1067</v>
      </c>
      <c r="AI77" s="78">
        <v>50048.9271703673</v>
      </c>
      <c r="AJ77" s="80">
        <v>0.0533949765033163</v>
      </c>
      <c r="AK77" s="80">
        <v>0.341792421268467</v>
      </c>
      <c r="AL77" s="79">
        <v>1.24503731958041</v>
      </c>
      <c r="AM77" s="78">
        <v>783.274630504551</v>
      </c>
      <c r="AN77" s="79">
        <v>1.53607284170921</v>
      </c>
      <c r="AO77" s="79" t="s">
        <v>1067</v>
      </c>
      <c r="AP77" s="79">
        <v>144.168481141712</v>
      </c>
      <c r="AQ77" s="78">
        <v>1590.37742839575</v>
      </c>
      <c r="AR77" s="79">
        <v>0.197240432399192</v>
      </c>
      <c r="AS77" s="79" t="s">
        <v>1067</v>
      </c>
      <c r="AT77" s="79">
        <v>12.9548360805247</v>
      </c>
      <c r="AU77" s="78">
        <v>0.0</v>
      </c>
      <c r="AV77" s="79" t="s">
        <v>1067</v>
      </c>
      <c r="AW77" s="79" t="s">
        <v>1067</v>
      </c>
      <c r="AX77" s="79" t="s">
        <v>1067</v>
      </c>
      <c r="AY77" s="30"/>
      <c r="AZ77" s="30"/>
    </row>
    <row r="78" ht="14.25" customHeight="1">
      <c r="A78" s="10">
        <v>73.0</v>
      </c>
      <c r="B78" s="30" t="s">
        <v>525</v>
      </c>
      <c r="C78" s="30" t="s">
        <v>526</v>
      </c>
      <c r="D78" s="30" t="s">
        <v>1068</v>
      </c>
      <c r="E78" s="30">
        <v>42.4865666666667</v>
      </c>
      <c r="F78" s="30">
        <v>3.1702</v>
      </c>
      <c r="G78" s="30" t="s">
        <v>1069</v>
      </c>
      <c r="H78" s="30">
        <v>42.4786666666667</v>
      </c>
      <c r="I78" s="30">
        <v>3.16953333333333</v>
      </c>
      <c r="J78" s="30" t="s">
        <v>1064</v>
      </c>
      <c r="K78" s="30" t="s">
        <v>1065</v>
      </c>
      <c r="L78" s="76">
        <v>3.0</v>
      </c>
      <c r="M78" s="77">
        <v>2.0</v>
      </c>
      <c r="N78" s="76">
        <v>4.0</v>
      </c>
      <c r="O78" s="30" t="s">
        <v>1070</v>
      </c>
      <c r="P78" s="76">
        <v>17.5</v>
      </c>
      <c r="Q78" s="76">
        <v>17.0</v>
      </c>
      <c r="R78" s="76">
        <v>38.0</v>
      </c>
      <c r="S78" s="78">
        <v>6407078.94528466</v>
      </c>
      <c r="T78" s="79">
        <v>0.00336481490934152</v>
      </c>
      <c r="U78" s="79">
        <v>0.0498238895490417</v>
      </c>
      <c r="V78" s="78">
        <v>345969.593792066</v>
      </c>
      <c r="W78" s="79">
        <v>0.0197734541776833</v>
      </c>
      <c r="X78" s="79">
        <v>0.431932300680622</v>
      </c>
      <c r="Y78" s="78">
        <v>456330.667511284</v>
      </c>
      <c r="Z78" s="79">
        <v>0.0112253929863716</v>
      </c>
      <c r="AA78" s="79">
        <v>0.187111524366913</v>
      </c>
      <c r="AB78" s="78">
        <v>687148.626177845</v>
      </c>
      <c r="AC78" s="79">
        <v>0.0142418509085365</v>
      </c>
      <c r="AD78" s="79">
        <v>0.260920557814823</v>
      </c>
      <c r="AE78" s="78">
        <v>0.0</v>
      </c>
      <c r="AF78" s="80" t="s">
        <v>1067</v>
      </c>
      <c r="AG78" s="80" t="s">
        <v>1067</v>
      </c>
      <c r="AH78" s="80" t="s">
        <v>1067</v>
      </c>
      <c r="AI78" s="78">
        <v>50048.9271703673</v>
      </c>
      <c r="AJ78" s="80">
        <v>0.0533949765033163</v>
      </c>
      <c r="AK78" s="80">
        <v>0.341792421268467</v>
      </c>
      <c r="AL78" s="79">
        <v>1.24503731958041</v>
      </c>
      <c r="AM78" s="78">
        <v>783.274630504551</v>
      </c>
      <c r="AN78" s="79">
        <v>1.53607284170921</v>
      </c>
      <c r="AO78" s="79" t="s">
        <v>1067</v>
      </c>
      <c r="AP78" s="79">
        <v>144.168481141712</v>
      </c>
      <c r="AQ78" s="78">
        <v>1590.37742839575</v>
      </c>
      <c r="AR78" s="79">
        <v>0.197240432399192</v>
      </c>
      <c r="AS78" s="79" t="s">
        <v>1067</v>
      </c>
      <c r="AT78" s="79">
        <v>12.9548360805247</v>
      </c>
      <c r="AU78" s="78">
        <v>0.0</v>
      </c>
      <c r="AV78" s="79" t="s">
        <v>1067</v>
      </c>
      <c r="AW78" s="79" t="s">
        <v>1067</v>
      </c>
      <c r="AX78" s="79" t="s">
        <v>1067</v>
      </c>
      <c r="AY78" s="30"/>
      <c r="AZ78" s="30"/>
    </row>
    <row r="79" ht="14.25" customHeight="1">
      <c r="A79" s="10">
        <v>74.0</v>
      </c>
      <c r="B79" s="30" t="s">
        <v>531</v>
      </c>
      <c r="C79" s="30" t="s">
        <v>532</v>
      </c>
      <c r="D79" s="30" t="s">
        <v>1068</v>
      </c>
      <c r="E79" s="30">
        <v>42.4865666666667</v>
      </c>
      <c r="F79" s="30">
        <v>3.1702</v>
      </c>
      <c r="G79" s="30" t="s">
        <v>1069</v>
      </c>
      <c r="H79" s="30">
        <v>42.4786666666667</v>
      </c>
      <c r="I79" s="30">
        <v>3.16953333333333</v>
      </c>
      <c r="J79" s="30" t="s">
        <v>1064</v>
      </c>
      <c r="K79" s="30" t="s">
        <v>1065</v>
      </c>
      <c r="L79" s="76">
        <v>3.0</v>
      </c>
      <c r="M79" s="77">
        <v>2.0</v>
      </c>
      <c r="N79" s="76">
        <v>4.0</v>
      </c>
      <c r="O79" s="30" t="s">
        <v>1070</v>
      </c>
      <c r="P79" s="76">
        <v>17.5</v>
      </c>
      <c r="Q79" s="76">
        <v>17.0</v>
      </c>
      <c r="R79" s="76">
        <v>38.0</v>
      </c>
      <c r="S79" s="78">
        <v>6407078.94528466</v>
      </c>
      <c r="T79" s="79">
        <v>0.00336481490934152</v>
      </c>
      <c r="U79" s="79">
        <v>0.0498238895490417</v>
      </c>
      <c r="V79" s="78">
        <v>345969.593792066</v>
      </c>
      <c r="W79" s="79">
        <v>0.0197734541776833</v>
      </c>
      <c r="X79" s="79">
        <v>0.431932300680622</v>
      </c>
      <c r="Y79" s="78">
        <v>456330.667511284</v>
      </c>
      <c r="Z79" s="79">
        <v>0.0112253929863716</v>
      </c>
      <c r="AA79" s="79">
        <v>0.187111524366913</v>
      </c>
      <c r="AB79" s="78">
        <v>687148.626177845</v>
      </c>
      <c r="AC79" s="79">
        <v>0.0142418509085365</v>
      </c>
      <c r="AD79" s="79">
        <v>0.260920557814823</v>
      </c>
      <c r="AE79" s="78">
        <v>0.0</v>
      </c>
      <c r="AF79" s="80" t="s">
        <v>1067</v>
      </c>
      <c r="AG79" s="80" t="s">
        <v>1067</v>
      </c>
      <c r="AH79" s="80" t="s">
        <v>1067</v>
      </c>
      <c r="AI79" s="78">
        <v>50048.9271703673</v>
      </c>
      <c r="AJ79" s="80">
        <v>0.0533949765033163</v>
      </c>
      <c r="AK79" s="80">
        <v>0.341792421268467</v>
      </c>
      <c r="AL79" s="79">
        <v>1.24503731958041</v>
      </c>
      <c r="AM79" s="78">
        <v>783.274630504551</v>
      </c>
      <c r="AN79" s="79">
        <v>1.53607284170921</v>
      </c>
      <c r="AO79" s="79" t="s">
        <v>1067</v>
      </c>
      <c r="AP79" s="79">
        <v>144.168481141712</v>
      </c>
      <c r="AQ79" s="78">
        <v>1590.37742839575</v>
      </c>
      <c r="AR79" s="79">
        <v>0.197240432399192</v>
      </c>
      <c r="AS79" s="79" t="s">
        <v>1067</v>
      </c>
      <c r="AT79" s="79">
        <v>12.9548360805247</v>
      </c>
      <c r="AU79" s="78">
        <v>0.0</v>
      </c>
      <c r="AV79" s="79" t="s">
        <v>1067</v>
      </c>
      <c r="AW79" s="79" t="s">
        <v>1067</v>
      </c>
      <c r="AX79" s="79" t="s">
        <v>1067</v>
      </c>
      <c r="AY79" s="30"/>
      <c r="AZ79" s="30"/>
    </row>
    <row r="80" ht="14.25" customHeight="1">
      <c r="A80" s="10">
        <v>75.0</v>
      </c>
      <c r="B80" s="30" t="s">
        <v>537</v>
      </c>
      <c r="C80" s="30" t="s">
        <v>538</v>
      </c>
      <c r="D80" s="30" t="s">
        <v>1068</v>
      </c>
      <c r="E80" s="30">
        <v>42.4865666666667</v>
      </c>
      <c r="F80" s="30">
        <v>3.1702</v>
      </c>
      <c r="G80" s="30" t="s">
        <v>1069</v>
      </c>
      <c r="H80" s="30">
        <v>42.4786666666667</v>
      </c>
      <c r="I80" s="30">
        <v>3.16953333333333</v>
      </c>
      <c r="J80" s="30" t="s">
        <v>1064</v>
      </c>
      <c r="K80" s="30" t="s">
        <v>1065</v>
      </c>
      <c r="L80" s="76">
        <v>3.0</v>
      </c>
      <c r="M80" s="77">
        <v>2.0</v>
      </c>
      <c r="N80" s="76">
        <v>4.0</v>
      </c>
      <c r="O80" s="30" t="s">
        <v>1070</v>
      </c>
      <c r="P80" s="76">
        <v>17.5</v>
      </c>
      <c r="Q80" s="76">
        <v>17.0</v>
      </c>
      <c r="R80" s="76">
        <v>38.0</v>
      </c>
      <c r="S80" s="78">
        <v>6407078.94528466</v>
      </c>
      <c r="T80" s="79">
        <v>0.00336481490934152</v>
      </c>
      <c r="U80" s="79">
        <v>0.0498238895490417</v>
      </c>
      <c r="V80" s="78">
        <v>345969.593792066</v>
      </c>
      <c r="W80" s="79">
        <v>0.0197734541776833</v>
      </c>
      <c r="X80" s="79">
        <v>0.431932300680622</v>
      </c>
      <c r="Y80" s="78">
        <v>456330.667511284</v>
      </c>
      <c r="Z80" s="79">
        <v>0.0112253929863716</v>
      </c>
      <c r="AA80" s="79">
        <v>0.187111524366913</v>
      </c>
      <c r="AB80" s="78">
        <v>687148.626177845</v>
      </c>
      <c r="AC80" s="79">
        <v>0.0142418509085365</v>
      </c>
      <c r="AD80" s="79">
        <v>0.260920557814823</v>
      </c>
      <c r="AE80" s="78">
        <v>0.0</v>
      </c>
      <c r="AF80" s="80" t="s">
        <v>1067</v>
      </c>
      <c r="AG80" s="80" t="s">
        <v>1067</v>
      </c>
      <c r="AH80" s="80" t="s">
        <v>1067</v>
      </c>
      <c r="AI80" s="78">
        <v>50048.9271703673</v>
      </c>
      <c r="AJ80" s="80">
        <v>0.0533949765033163</v>
      </c>
      <c r="AK80" s="80">
        <v>0.341792421268467</v>
      </c>
      <c r="AL80" s="79">
        <v>1.24503731958041</v>
      </c>
      <c r="AM80" s="78">
        <v>783.274630504551</v>
      </c>
      <c r="AN80" s="79">
        <v>1.53607284170921</v>
      </c>
      <c r="AO80" s="79" t="s">
        <v>1067</v>
      </c>
      <c r="AP80" s="79">
        <v>144.168481141712</v>
      </c>
      <c r="AQ80" s="78">
        <v>1590.37742839575</v>
      </c>
      <c r="AR80" s="79">
        <v>0.197240432399192</v>
      </c>
      <c r="AS80" s="79" t="s">
        <v>1067</v>
      </c>
      <c r="AT80" s="79">
        <v>12.9548360805247</v>
      </c>
      <c r="AU80" s="78">
        <v>0.0</v>
      </c>
      <c r="AV80" s="79" t="s">
        <v>1067</v>
      </c>
      <c r="AW80" s="79" t="s">
        <v>1067</v>
      </c>
      <c r="AX80" s="79" t="s">
        <v>1067</v>
      </c>
      <c r="AY80" s="30"/>
      <c r="AZ80" s="30"/>
    </row>
    <row r="81" ht="14.25" customHeight="1">
      <c r="A81" s="10">
        <v>76.0</v>
      </c>
      <c r="B81" s="21" t="s">
        <v>543</v>
      </c>
      <c r="C81" s="21" t="s">
        <v>544</v>
      </c>
      <c r="D81" s="21" t="s">
        <v>1068</v>
      </c>
      <c r="E81" s="21">
        <v>42.4865666666667</v>
      </c>
      <c r="F81" s="21">
        <v>3.1702</v>
      </c>
      <c r="G81" s="21" t="s">
        <v>1069</v>
      </c>
      <c r="H81" s="21">
        <v>42.4786666666667</v>
      </c>
      <c r="I81" s="21">
        <v>3.16953333333333</v>
      </c>
      <c r="J81" s="21" t="s">
        <v>1064</v>
      </c>
      <c r="K81" s="21" t="s">
        <v>1065</v>
      </c>
      <c r="L81" s="86">
        <v>3.0</v>
      </c>
      <c r="M81" s="87">
        <v>2.0</v>
      </c>
      <c r="N81" s="86">
        <v>4.0</v>
      </c>
      <c r="O81" s="21" t="s">
        <v>1070</v>
      </c>
      <c r="P81" s="86">
        <v>17.5</v>
      </c>
      <c r="Q81" s="86">
        <v>17.0</v>
      </c>
      <c r="R81" s="86">
        <v>38.0</v>
      </c>
      <c r="S81" s="88">
        <v>6407078.94528466</v>
      </c>
      <c r="T81" s="65">
        <v>0.00336481490934152</v>
      </c>
      <c r="U81" s="65">
        <v>0.0498238895490417</v>
      </c>
      <c r="V81" s="88">
        <v>345969.593792066</v>
      </c>
      <c r="W81" s="65">
        <v>0.0197734541776833</v>
      </c>
      <c r="X81" s="65">
        <v>0.431932300680622</v>
      </c>
      <c r="Y81" s="88">
        <v>456330.667511284</v>
      </c>
      <c r="Z81" s="65">
        <v>0.0112253929863716</v>
      </c>
      <c r="AA81" s="65">
        <v>0.187111524366913</v>
      </c>
      <c r="AB81" s="88">
        <v>687148.626177845</v>
      </c>
      <c r="AC81" s="65">
        <v>0.0142418509085365</v>
      </c>
      <c r="AD81" s="65">
        <v>0.260920557814823</v>
      </c>
      <c r="AE81" s="88">
        <v>0.0</v>
      </c>
      <c r="AF81" s="89" t="s">
        <v>1067</v>
      </c>
      <c r="AG81" s="89" t="s">
        <v>1067</v>
      </c>
      <c r="AH81" s="89" t="s">
        <v>1067</v>
      </c>
      <c r="AI81" s="88">
        <v>50048.9271703673</v>
      </c>
      <c r="AJ81" s="89">
        <v>0.0533949765033163</v>
      </c>
      <c r="AK81" s="89">
        <v>0.341792421268467</v>
      </c>
      <c r="AL81" s="65">
        <v>1.24503731958041</v>
      </c>
      <c r="AM81" s="88">
        <v>783.274630504551</v>
      </c>
      <c r="AN81" s="65">
        <v>1.53607284170921</v>
      </c>
      <c r="AO81" s="65" t="s">
        <v>1067</v>
      </c>
      <c r="AP81" s="65">
        <v>144.168481141712</v>
      </c>
      <c r="AQ81" s="88">
        <v>1590.37742839575</v>
      </c>
      <c r="AR81" s="65">
        <v>0.197240432399192</v>
      </c>
      <c r="AS81" s="65" t="s">
        <v>1067</v>
      </c>
      <c r="AT81" s="65">
        <v>12.9548360805247</v>
      </c>
      <c r="AU81" s="88">
        <v>0.0</v>
      </c>
      <c r="AV81" s="65" t="s">
        <v>1067</v>
      </c>
      <c r="AW81" s="65" t="s">
        <v>1067</v>
      </c>
      <c r="AX81" s="65" t="s">
        <v>1067</v>
      </c>
      <c r="AY81" s="21"/>
      <c r="AZ81" s="21"/>
    </row>
    <row r="82" ht="14.25" customHeight="1">
      <c r="A82" s="10">
        <v>77.0</v>
      </c>
      <c r="B82" s="18" t="s">
        <v>548</v>
      </c>
      <c r="C82" s="18" t="s">
        <v>549</v>
      </c>
      <c r="D82" s="18" t="s">
        <v>1068</v>
      </c>
      <c r="E82" s="18">
        <v>42.4865666666667</v>
      </c>
      <c r="F82" s="18">
        <v>3.1702</v>
      </c>
      <c r="G82" s="18" t="s">
        <v>1069</v>
      </c>
      <c r="H82" s="18">
        <v>42.4786666666667</v>
      </c>
      <c r="I82" s="18">
        <v>3.16953333333333</v>
      </c>
      <c r="J82" s="18" t="s">
        <v>1064</v>
      </c>
      <c r="K82" s="18" t="s">
        <v>1065</v>
      </c>
      <c r="L82" s="60">
        <v>3.0</v>
      </c>
      <c r="M82" s="61">
        <v>2.0</v>
      </c>
      <c r="N82" s="60">
        <v>4.0</v>
      </c>
      <c r="O82" s="18" t="s">
        <v>1070</v>
      </c>
      <c r="P82" s="60">
        <v>17.5</v>
      </c>
      <c r="Q82" s="60">
        <v>17.0</v>
      </c>
      <c r="R82" s="60">
        <v>38.0</v>
      </c>
      <c r="S82" s="62">
        <v>6407078.94528466</v>
      </c>
      <c r="T82" s="63">
        <v>0.00336481490934152</v>
      </c>
      <c r="U82" s="63">
        <v>0.0498238895490417</v>
      </c>
      <c r="V82" s="62">
        <v>345969.593792066</v>
      </c>
      <c r="W82" s="63">
        <v>0.0197734541776833</v>
      </c>
      <c r="X82" s="63">
        <v>0.431932300680622</v>
      </c>
      <c r="Y82" s="62">
        <v>456330.667511284</v>
      </c>
      <c r="Z82" s="63">
        <v>0.0112253929863716</v>
      </c>
      <c r="AA82" s="63">
        <v>0.187111524366913</v>
      </c>
      <c r="AB82" s="62">
        <v>687148.626177845</v>
      </c>
      <c r="AC82" s="63">
        <v>0.0142418509085365</v>
      </c>
      <c r="AD82" s="63">
        <v>0.260920557814823</v>
      </c>
      <c r="AE82" s="62">
        <v>0.0</v>
      </c>
      <c r="AF82" s="64" t="s">
        <v>1067</v>
      </c>
      <c r="AG82" s="64" t="s">
        <v>1067</v>
      </c>
      <c r="AH82" s="64" t="s">
        <v>1067</v>
      </c>
      <c r="AI82" s="62">
        <v>50048.9271703673</v>
      </c>
      <c r="AJ82" s="64">
        <v>0.0533949765033163</v>
      </c>
      <c r="AK82" s="64">
        <v>0.341792421268467</v>
      </c>
      <c r="AL82" s="63">
        <v>1.24503731958041</v>
      </c>
      <c r="AM82" s="62">
        <v>783.274630504551</v>
      </c>
      <c r="AN82" s="63">
        <v>1.53607284170921</v>
      </c>
      <c r="AO82" s="63" t="s">
        <v>1067</v>
      </c>
      <c r="AP82" s="63">
        <v>144.168481141712</v>
      </c>
      <c r="AQ82" s="62">
        <v>1590.37742839575</v>
      </c>
      <c r="AR82" s="63">
        <v>0.197240432399192</v>
      </c>
      <c r="AS82" s="63" t="s">
        <v>1067</v>
      </c>
      <c r="AT82" s="63">
        <v>12.9548360805247</v>
      </c>
      <c r="AU82" s="62">
        <v>0.0</v>
      </c>
      <c r="AV82" s="63" t="s">
        <v>1067</v>
      </c>
      <c r="AW82" s="63" t="s">
        <v>1067</v>
      </c>
      <c r="AX82" s="63" t="s">
        <v>1067</v>
      </c>
      <c r="AY82" s="18"/>
      <c r="AZ82" s="18"/>
    </row>
    <row r="83" ht="14.25" customHeight="1">
      <c r="A83" s="10">
        <v>78.0</v>
      </c>
      <c r="B83" s="18" t="s">
        <v>554</v>
      </c>
      <c r="C83" s="18" t="s">
        <v>555</v>
      </c>
      <c r="D83" s="18" t="s">
        <v>1068</v>
      </c>
      <c r="E83" s="18">
        <v>42.4865666666667</v>
      </c>
      <c r="F83" s="18">
        <v>3.1702</v>
      </c>
      <c r="G83" s="18" t="s">
        <v>1069</v>
      </c>
      <c r="H83" s="18">
        <v>42.4786666666667</v>
      </c>
      <c r="I83" s="18">
        <v>3.16953333333333</v>
      </c>
      <c r="J83" s="18" t="s">
        <v>1064</v>
      </c>
      <c r="K83" s="18" t="s">
        <v>1065</v>
      </c>
      <c r="L83" s="60">
        <v>3.0</v>
      </c>
      <c r="M83" s="61">
        <v>2.0</v>
      </c>
      <c r="N83" s="60">
        <v>4.0</v>
      </c>
      <c r="O83" s="18" t="s">
        <v>1070</v>
      </c>
      <c r="P83" s="60">
        <v>17.5</v>
      </c>
      <c r="Q83" s="60">
        <v>17.0</v>
      </c>
      <c r="R83" s="60">
        <v>38.0</v>
      </c>
      <c r="S83" s="62">
        <v>6407078.94528466</v>
      </c>
      <c r="T83" s="63">
        <v>0.00336481490934152</v>
      </c>
      <c r="U83" s="63">
        <v>0.0498238895490417</v>
      </c>
      <c r="V83" s="62">
        <v>345969.593792066</v>
      </c>
      <c r="W83" s="63">
        <v>0.0197734541776833</v>
      </c>
      <c r="X83" s="63">
        <v>0.431932300680622</v>
      </c>
      <c r="Y83" s="62">
        <v>456330.667511284</v>
      </c>
      <c r="Z83" s="63">
        <v>0.0112253929863716</v>
      </c>
      <c r="AA83" s="63">
        <v>0.187111524366913</v>
      </c>
      <c r="AB83" s="62">
        <v>687148.626177845</v>
      </c>
      <c r="AC83" s="63">
        <v>0.0142418509085365</v>
      </c>
      <c r="AD83" s="63">
        <v>0.260920557814823</v>
      </c>
      <c r="AE83" s="62">
        <v>0.0</v>
      </c>
      <c r="AF83" s="64" t="s">
        <v>1067</v>
      </c>
      <c r="AG83" s="64" t="s">
        <v>1067</v>
      </c>
      <c r="AH83" s="64" t="s">
        <v>1067</v>
      </c>
      <c r="AI83" s="62">
        <v>50048.9271703673</v>
      </c>
      <c r="AJ83" s="64">
        <v>0.0533949765033163</v>
      </c>
      <c r="AK83" s="64">
        <v>0.341792421268467</v>
      </c>
      <c r="AL83" s="63">
        <v>1.24503731958041</v>
      </c>
      <c r="AM83" s="62">
        <v>783.274630504551</v>
      </c>
      <c r="AN83" s="63">
        <v>1.53607284170921</v>
      </c>
      <c r="AO83" s="63" t="s">
        <v>1067</v>
      </c>
      <c r="AP83" s="63">
        <v>144.168481141712</v>
      </c>
      <c r="AQ83" s="62">
        <v>1590.37742839575</v>
      </c>
      <c r="AR83" s="63">
        <v>0.197240432399192</v>
      </c>
      <c r="AS83" s="63" t="s">
        <v>1067</v>
      </c>
      <c r="AT83" s="63">
        <v>12.9548360805247</v>
      </c>
      <c r="AU83" s="62">
        <v>0.0</v>
      </c>
      <c r="AV83" s="63" t="s">
        <v>1067</v>
      </c>
      <c r="AW83" s="63" t="s">
        <v>1067</v>
      </c>
      <c r="AX83" s="63" t="s">
        <v>1067</v>
      </c>
      <c r="AY83" s="18"/>
      <c r="AZ83" s="18"/>
    </row>
    <row r="84" ht="14.25" customHeight="1">
      <c r="A84" s="10">
        <v>79.0</v>
      </c>
      <c r="B84" s="18" t="s">
        <v>559</v>
      </c>
      <c r="C84" s="18" t="s">
        <v>560</v>
      </c>
      <c r="D84" s="18" t="s">
        <v>1068</v>
      </c>
      <c r="E84" s="18">
        <v>42.4865666666667</v>
      </c>
      <c r="F84" s="18">
        <v>3.1702</v>
      </c>
      <c r="G84" s="18" t="s">
        <v>1069</v>
      </c>
      <c r="H84" s="18">
        <v>42.4786666666667</v>
      </c>
      <c r="I84" s="18">
        <v>3.16953333333333</v>
      </c>
      <c r="J84" s="18" t="s">
        <v>1064</v>
      </c>
      <c r="K84" s="18" t="s">
        <v>1065</v>
      </c>
      <c r="L84" s="60">
        <v>3.0</v>
      </c>
      <c r="M84" s="61">
        <v>2.0</v>
      </c>
      <c r="N84" s="60">
        <v>4.0</v>
      </c>
      <c r="O84" s="18" t="s">
        <v>1070</v>
      </c>
      <c r="P84" s="60">
        <v>17.5</v>
      </c>
      <c r="Q84" s="60">
        <v>17.0</v>
      </c>
      <c r="R84" s="60">
        <v>38.0</v>
      </c>
      <c r="S84" s="62">
        <v>6407078.94528466</v>
      </c>
      <c r="T84" s="63">
        <v>0.00336481490934152</v>
      </c>
      <c r="U84" s="63">
        <v>0.0498238895490417</v>
      </c>
      <c r="V84" s="62">
        <v>345969.593792066</v>
      </c>
      <c r="W84" s="63">
        <v>0.0197734541776833</v>
      </c>
      <c r="X84" s="63">
        <v>0.431932300680622</v>
      </c>
      <c r="Y84" s="62">
        <v>456330.667511284</v>
      </c>
      <c r="Z84" s="63">
        <v>0.0112253929863716</v>
      </c>
      <c r="AA84" s="63">
        <v>0.187111524366913</v>
      </c>
      <c r="AB84" s="62">
        <v>687148.626177845</v>
      </c>
      <c r="AC84" s="63">
        <v>0.0142418509085365</v>
      </c>
      <c r="AD84" s="63">
        <v>0.260920557814823</v>
      </c>
      <c r="AE84" s="62">
        <v>0.0</v>
      </c>
      <c r="AF84" s="64" t="s">
        <v>1067</v>
      </c>
      <c r="AG84" s="64" t="s">
        <v>1067</v>
      </c>
      <c r="AH84" s="64" t="s">
        <v>1067</v>
      </c>
      <c r="AI84" s="62">
        <v>50048.9271703673</v>
      </c>
      <c r="AJ84" s="64">
        <v>0.0533949765033163</v>
      </c>
      <c r="AK84" s="64">
        <v>0.341792421268467</v>
      </c>
      <c r="AL84" s="63">
        <v>1.24503731958041</v>
      </c>
      <c r="AM84" s="62">
        <v>783.274630504551</v>
      </c>
      <c r="AN84" s="63">
        <v>1.53607284170921</v>
      </c>
      <c r="AO84" s="63" t="s">
        <v>1067</v>
      </c>
      <c r="AP84" s="63">
        <v>144.168481141712</v>
      </c>
      <c r="AQ84" s="62">
        <v>1590.37742839575</v>
      </c>
      <c r="AR84" s="63">
        <v>0.197240432399192</v>
      </c>
      <c r="AS84" s="63" t="s">
        <v>1067</v>
      </c>
      <c r="AT84" s="63">
        <v>12.9548360805247</v>
      </c>
      <c r="AU84" s="62">
        <v>0.0</v>
      </c>
      <c r="AV84" s="63" t="s">
        <v>1067</v>
      </c>
      <c r="AW84" s="63" t="s">
        <v>1067</v>
      </c>
      <c r="AX84" s="63" t="s">
        <v>1067</v>
      </c>
      <c r="AY84" s="18"/>
      <c r="AZ84" s="18"/>
    </row>
    <row r="85" ht="14.25" customHeight="1">
      <c r="A85" s="10">
        <v>80.0</v>
      </c>
      <c r="B85" s="18" t="s">
        <v>564</v>
      </c>
      <c r="C85" s="18" t="s">
        <v>565</v>
      </c>
      <c r="D85" s="18" t="s">
        <v>1068</v>
      </c>
      <c r="E85" s="18">
        <v>42.4865666666667</v>
      </c>
      <c r="F85" s="18">
        <v>3.1702</v>
      </c>
      <c r="G85" s="18" t="s">
        <v>1069</v>
      </c>
      <c r="H85" s="18">
        <v>42.4786666666667</v>
      </c>
      <c r="I85" s="18">
        <v>3.16953333333333</v>
      </c>
      <c r="J85" s="18" t="s">
        <v>1064</v>
      </c>
      <c r="K85" s="18" t="s">
        <v>1065</v>
      </c>
      <c r="L85" s="60">
        <v>3.0</v>
      </c>
      <c r="M85" s="61">
        <v>2.0</v>
      </c>
      <c r="N85" s="60">
        <v>4.0</v>
      </c>
      <c r="O85" s="18" t="s">
        <v>1070</v>
      </c>
      <c r="P85" s="60">
        <v>17.5</v>
      </c>
      <c r="Q85" s="60">
        <v>17.0</v>
      </c>
      <c r="R85" s="60">
        <v>38.0</v>
      </c>
      <c r="S85" s="62">
        <v>6407078.94528466</v>
      </c>
      <c r="T85" s="63">
        <v>0.00336481490934152</v>
      </c>
      <c r="U85" s="63">
        <v>0.0498238895490417</v>
      </c>
      <c r="V85" s="62">
        <v>345969.593792066</v>
      </c>
      <c r="W85" s="63">
        <v>0.0197734541776833</v>
      </c>
      <c r="X85" s="63">
        <v>0.431932300680622</v>
      </c>
      <c r="Y85" s="62">
        <v>456330.667511284</v>
      </c>
      <c r="Z85" s="63">
        <v>0.0112253929863716</v>
      </c>
      <c r="AA85" s="63">
        <v>0.187111524366913</v>
      </c>
      <c r="AB85" s="62">
        <v>687148.626177845</v>
      </c>
      <c r="AC85" s="63">
        <v>0.0142418509085365</v>
      </c>
      <c r="AD85" s="63">
        <v>0.260920557814823</v>
      </c>
      <c r="AE85" s="62">
        <v>0.0</v>
      </c>
      <c r="AF85" s="64" t="s">
        <v>1067</v>
      </c>
      <c r="AG85" s="64" t="s">
        <v>1067</v>
      </c>
      <c r="AH85" s="64" t="s">
        <v>1067</v>
      </c>
      <c r="AI85" s="62">
        <v>50048.9271703673</v>
      </c>
      <c r="AJ85" s="64">
        <v>0.0533949765033163</v>
      </c>
      <c r="AK85" s="64">
        <v>0.341792421268467</v>
      </c>
      <c r="AL85" s="63">
        <v>1.24503731958041</v>
      </c>
      <c r="AM85" s="62">
        <v>783.274630504551</v>
      </c>
      <c r="AN85" s="63">
        <v>1.53607284170921</v>
      </c>
      <c r="AO85" s="63" t="s">
        <v>1067</v>
      </c>
      <c r="AP85" s="63">
        <v>144.168481141712</v>
      </c>
      <c r="AQ85" s="62">
        <v>1590.37742839575</v>
      </c>
      <c r="AR85" s="63">
        <v>0.197240432399192</v>
      </c>
      <c r="AS85" s="63" t="s">
        <v>1067</v>
      </c>
      <c r="AT85" s="63">
        <v>12.9548360805247</v>
      </c>
      <c r="AU85" s="62">
        <v>0.0</v>
      </c>
      <c r="AV85" s="63" t="s">
        <v>1067</v>
      </c>
      <c r="AW85" s="63" t="s">
        <v>1067</v>
      </c>
      <c r="AX85" s="63" t="s">
        <v>1067</v>
      </c>
      <c r="AY85" s="18"/>
      <c r="AZ85" s="18"/>
    </row>
    <row r="86" ht="14.25" customHeight="1">
      <c r="A86" s="10">
        <v>81.0</v>
      </c>
      <c r="B86" s="18" t="s">
        <v>570</v>
      </c>
      <c r="C86" s="18" t="s">
        <v>571</v>
      </c>
      <c r="D86" s="18" t="s">
        <v>1068</v>
      </c>
      <c r="E86" s="18">
        <v>42.4865666666667</v>
      </c>
      <c r="F86" s="18">
        <v>3.1702</v>
      </c>
      <c r="G86" s="18" t="s">
        <v>1069</v>
      </c>
      <c r="H86" s="18">
        <v>42.4786666666667</v>
      </c>
      <c r="I86" s="18">
        <v>3.16953333333333</v>
      </c>
      <c r="J86" s="18" t="s">
        <v>1064</v>
      </c>
      <c r="K86" s="18" t="s">
        <v>1065</v>
      </c>
      <c r="L86" s="60">
        <v>3.0</v>
      </c>
      <c r="M86" s="61">
        <v>2.0</v>
      </c>
      <c r="N86" s="60">
        <v>4.0</v>
      </c>
      <c r="O86" s="18" t="s">
        <v>1070</v>
      </c>
      <c r="P86" s="60">
        <v>17.5</v>
      </c>
      <c r="Q86" s="60">
        <v>17.0</v>
      </c>
      <c r="R86" s="60">
        <v>38.0</v>
      </c>
      <c r="S86" s="62">
        <v>6407078.94528466</v>
      </c>
      <c r="T86" s="63">
        <v>0.00336481490934152</v>
      </c>
      <c r="U86" s="63">
        <v>0.0498238895490417</v>
      </c>
      <c r="V86" s="62">
        <v>345969.593792066</v>
      </c>
      <c r="W86" s="63">
        <v>0.0197734541776833</v>
      </c>
      <c r="X86" s="63">
        <v>0.431932300680622</v>
      </c>
      <c r="Y86" s="62">
        <v>456330.667511284</v>
      </c>
      <c r="Z86" s="63">
        <v>0.0112253929863716</v>
      </c>
      <c r="AA86" s="63">
        <v>0.187111524366913</v>
      </c>
      <c r="AB86" s="62">
        <v>687148.626177845</v>
      </c>
      <c r="AC86" s="63">
        <v>0.0142418509085365</v>
      </c>
      <c r="AD86" s="63">
        <v>0.260920557814823</v>
      </c>
      <c r="AE86" s="62">
        <v>0.0</v>
      </c>
      <c r="AF86" s="64" t="s">
        <v>1067</v>
      </c>
      <c r="AG86" s="64" t="s">
        <v>1067</v>
      </c>
      <c r="AH86" s="64" t="s">
        <v>1067</v>
      </c>
      <c r="AI86" s="62">
        <v>50048.9271703673</v>
      </c>
      <c r="AJ86" s="64">
        <v>0.0533949765033163</v>
      </c>
      <c r="AK86" s="64">
        <v>0.341792421268467</v>
      </c>
      <c r="AL86" s="63">
        <v>1.24503731958041</v>
      </c>
      <c r="AM86" s="62">
        <v>783.274630504551</v>
      </c>
      <c r="AN86" s="63">
        <v>1.53607284170921</v>
      </c>
      <c r="AO86" s="63" t="s">
        <v>1067</v>
      </c>
      <c r="AP86" s="63">
        <v>144.168481141712</v>
      </c>
      <c r="AQ86" s="62">
        <v>1590.37742839575</v>
      </c>
      <c r="AR86" s="63">
        <v>0.197240432399192</v>
      </c>
      <c r="AS86" s="63" t="s">
        <v>1067</v>
      </c>
      <c r="AT86" s="63">
        <v>12.9548360805247</v>
      </c>
      <c r="AU86" s="62">
        <v>0.0</v>
      </c>
      <c r="AV86" s="63" t="s">
        <v>1067</v>
      </c>
      <c r="AW86" s="63" t="s">
        <v>1067</v>
      </c>
      <c r="AX86" s="63" t="s">
        <v>1067</v>
      </c>
      <c r="AY86" s="18"/>
      <c r="AZ86" s="18"/>
    </row>
    <row r="87" ht="14.25" customHeight="1">
      <c r="A87" s="10">
        <v>82.0</v>
      </c>
      <c r="B87" s="18" t="s">
        <v>576</v>
      </c>
      <c r="C87" s="18" t="s">
        <v>577</v>
      </c>
      <c r="D87" s="18" t="s">
        <v>1068</v>
      </c>
      <c r="E87" s="18">
        <v>42.4865666666667</v>
      </c>
      <c r="F87" s="18">
        <v>3.1702</v>
      </c>
      <c r="G87" s="18" t="s">
        <v>1069</v>
      </c>
      <c r="H87" s="18">
        <v>42.4786666666667</v>
      </c>
      <c r="I87" s="18">
        <v>3.16953333333333</v>
      </c>
      <c r="J87" s="18" t="s">
        <v>1064</v>
      </c>
      <c r="K87" s="18" t="s">
        <v>1065</v>
      </c>
      <c r="L87" s="60">
        <v>3.0</v>
      </c>
      <c r="M87" s="61">
        <v>2.0</v>
      </c>
      <c r="N87" s="60">
        <v>4.0</v>
      </c>
      <c r="O87" s="18" t="s">
        <v>1070</v>
      </c>
      <c r="P87" s="60">
        <v>17.5</v>
      </c>
      <c r="Q87" s="60">
        <v>17.0</v>
      </c>
      <c r="R87" s="60">
        <v>38.0</v>
      </c>
      <c r="S87" s="62">
        <v>6407078.94528466</v>
      </c>
      <c r="T87" s="63">
        <v>0.00336481490934152</v>
      </c>
      <c r="U87" s="63">
        <v>0.0498238895490417</v>
      </c>
      <c r="V87" s="62">
        <v>345969.593792066</v>
      </c>
      <c r="W87" s="63">
        <v>0.0197734541776833</v>
      </c>
      <c r="X87" s="63">
        <v>0.431932300680622</v>
      </c>
      <c r="Y87" s="62">
        <v>456330.667511284</v>
      </c>
      <c r="Z87" s="63">
        <v>0.0112253929863716</v>
      </c>
      <c r="AA87" s="63">
        <v>0.187111524366913</v>
      </c>
      <c r="AB87" s="62">
        <v>687148.626177845</v>
      </c>
      <c r="AC87" s="63">
        <v>0.0142418509085365</v>
      </c>
      <c r="AD87" s="63">
        <v>0.260920557814823</v>
      </c>
      <c r="AE87" s="62">
        <v>0.0</v>
      </c>
      <c r="AF87" s="64" t="s">
        <v>1067</v>
      </c>
      <c r="AG87" s="64" t="s">
        <v>1067</v>
      </c>
      <c r="AH87" s="64" t="s">
        <v>1067</v>
      </c>
      <c r="AI87" s="62">
        <v>50048.9271703673</v>
      </c>
      <c r="AJ87" s="64">
        <v>0.0533949765033163</v>
      </c>
      <c r="AK87" s="64">
        <v>0.341792421268467</v>
      </c>
      <c r="AL87" s="63">
        <v>1.24503731958041</v>
      </c>
      <c r="AM87" s="62">
        <v>783.274630504551</v>
      </c>
      <c r="AN87" s="63">
        <v>1.53607284170921</v>
      </c>
      <c r="AO87" s="63" t="s">
        <v>1067</v>
      </c>
      <c r="AP87" s="63">
        <v>144.168481141712</v>
      </c>
      <c r="AQ87" s="62">
        <v>1590.37742839575</v>
      </c>
      <c r="AR87" s="63">
        <v>0.197240432399192</v>
      </c>
      <c r="AS87" s="63" t="s">
        <v>1067</v>
      </c>
      <c r="AT87" s="63">
        <v>12.9548360805247</v>
      </c>
      <c r="AU87" s="62">
        <v>0.0</v>
      </c>
      <c r="AV87" s="63" t="s">
        <v>1067</v>
      </c>
      <c r="AW87" s="63" t="s">
        <v>1067</v>
      </c>
      <c r="AX87" s="63" t="s">
        <v>1067</v>
      </c>
      <c r="AY87" s="18"/>
      <c r="AZ87" s="18"/>
    </row>
    <row r="88" ht="14.25" customHeight="1">
      <c r="A88" s="10">
        <v>83.0</v>
      </c>
      <c r="B88" s="21" t="s">
        <v>581</v>
      </c>
      <c r="C88" s="21" t="s">
        <v>582</v>
      </c>
      <c r="D88" s="21" t="s">
        <v>1068</v>
      </c>
      <c r="E88" s="21">
        <v>42.4865666666667</v>
      </c>
      <c r="F88" s="21">
        <v>3.1702</v>
      </c>
      <c r="G88" s="21" t="s">
        <v>1069</v>
      </c>
      <c r="H88" s="21">
        <v>42.4786666666667</v>
      </c>
      <c r="I88" s="21">
        <v>3.16953333333333</v>
      </c>
      <c r="J88" s="21" t="s">
        <v>1064</v>
      </c>
      <c r="K88" s="21" t="s">
        <v>1065</v>
      </c>
      <c r="L88" s="86">
        <v>3.0</v>
      </c>
      <c r="M88" s="87">
        <v>2.0</v>
      </c>
      <c r="N88" s="86">
        <v>4.0</v>
      </c>
      <c r="O88" s="21" t="s">
        <v>1070</v>
      </c>
      <c r="P88" s="86">
        <v>17.5</v>
      </c>
      <c r="Q88" s="86">
        <v>17.0</v>
      </c>
      <c r="R88" s="86">
        <v>38.0</v>
      </c>
      <c r="S88" s="88">
        <v>6407078.94528466</v>
      </c>
      <c r="T88" s="65">
        <v>0.00336481490934152</v>
      </c>
      <c r="U88" s="65">
        <v>0.0498238895490417</v>
      </c>
      <c r="V88" s="88">
        <v>345969.593792066</v>
      </c>
      <c r="W88" s="65">
        <v>0.0197734541776833</v>
      </c>
      <c r="X88" s="65">
        <v>0.431932300680622</v>
      </c>
      <c r="Y88" s="88">
        <v>456330.667511284</v>
      </c>
      <c r="Z88" s="65">
        <v>0.0112253929863716</v>
      </c>
      <c r="AA88" s="65">
        <v>0.187111524366913</v>
      </c>
      <c r="AB88" s="88">
        <v>687148.626177845</v>
      </c>
      <c r="AC88" s="65">
        <v>0.0142418509085365</v>
      </c>
      <c r="AD88" s="65">
        <v>0.260920557814823</v>
      </c>
      <c r="AE88" s="88">
        <v>0.0</v>
      </c>
      <c r="AF88" s="89" t="s">
        <v>1067</v>
      </c>
      <c r="AG88" s="89" t="s">
        <v>1067</v>
      </c>
      <c r="AH88" s="89" t="s">
        <v>1067</v>
      </c>
      <c r="AI88" s="88">
        <v>50048.9271703673</v>
      </c>
      <c r="AJ88" s="89">
        <v>0.0533949765033163</v>
      </c>
      <c r="AK88" s="89">
        <v>0.341792421268467</v>
      </c>
      <c r="AL88" s="65">
        <v>1.24503731958041</v>
      </c>
      <c r="AM88" s="88">
        <v>783.274630504551</v>
      </c>
      <c r="AN88" s="65">
        <v>1.53607284170921</v>
      </c>
      <c r="AO88" s="65" t="s">
        <v>1067</v>
      </c>
      <c r="AP88" s="65">
        <v>144.168481141712</v>
      </c>
      <c r="AQ88" s="88">
        <v>1590.37742839575</v>
      </c>
      <c r="AR88" s="65">
        <v>0.197240432399192</v>
      </c>
      <c r="AS88" s="65" t="s">
        <v>1067</v>
      </c>
      <c r="AT88" s="65">
        <v>12.9548360805247</v>
      </c>
      <c r="AU88" s="88">
        <v>0.0</v>
      </c>
      <c r="AV88" s="65" t="s">
        <v>1067</v>
      </c>
      <c r="AW88" s="65" t="s">
        <v>1067</v>
      </c>
      <c r="AX88" s="65" t="s">
        <v>1067</v>
      </c>
      <c r="AY88" s="21"/>
      <c r="AZ88" s="21"/>
    </row>
    <row r="89" ht="14.25" customHeight="1">
      <c r="A89" s="10">
        <v>84.0</v>
      </c>
      <c r="B89" s="18" t="s">
        <v>588</v>
      </c>
      <c r="C89" s="18" t="s">
        <v>589</v>
      </c>
      <c r="D89" s="18" t="s">
        <v>1068</v>
      </c>
      <c r="E89" s="18">
        <v>42.4865666666667</v>
      </c>
      <c r="F89" s="18">
        <v>3.1702</v>
      </c>
      <c r="G89" s="18" t="s">
        <v>1069</v>
      </c>
      <c r="H89" s="18">
        <v>42.4786666666667</v>
      </c>
      <c r="I89" s="18">
        <v>3.16953333333333</v>
      </c>
      <c r="J89" s="18" t="s">
        <v>1064</v>
      </c>
      <c r="K89" s="18" t="s">
        <v>1065</v>
      </c>
      <c r="L89" s="60">
        <v>3.0</v>
      </c>
      <c r="M89" s="61">
        <v>2.0</v>
      </c>
      <c r="N89" s="60">
        <v>4.0</v>
      </c>
      <c r="O89" s="18" t="s">
        <v>1070</v>
      </c>
      <c r="P89" s="60">
        <v>17.5</v>
      </c>
      <c r="Q89" s="60">
        <v>17.0</v>
      </c>
      <c r="R89" s="60">
        <v>38.0</v>
      </c>
      <c r="S89" s="62">
        <v>6407078.94528466</v>
      </c>
      <c r="T89" s="63">
        <v>0.00336481490934152</v>
      </c>
      <c r="U89" s="63">
        <v>0.0498238895490417</v>
      </c>
      <c r="V89" s="62">
        <v>345969.593792066</v>
      </c>
      <c r="W89" s="63">
        <v>0.0197734541776833</v>
      </c>
      <c r="X89" s="63">
        <v>0.431932300680622</v>
      </c>
      <c r="Y89" s="62">
        <v>456330.667511284</v>
      </c>
      <c r="Z89" s="63">
        <v>0.0112253929863716</v>
      </c>
      <c r="AA89" s="63">
        <v>0.187111524366913</v>
      </c>
      <c r="AB89" s="62">
        <v>687148.626177845</v>
      </c>
      <c r="AC89" s="63">
        <v>0.0142418509085365</v>
      </c>
      <c r="AD89" s="63">
        <v>0.260920557814823</v>
      </c>
      <c r="AE89" s="62">
        <v>0.0</v>
      </c>
      <c r="AF89" s="64" t="s">
        <v>1067</v>
      </c>
      <c r="AG89" s="64" t="s">
        <v>1067</v>
      </c>
      <c r="AH89" s="64" t="s">
        <v>1067</v>
      </c>
      <c r="AI89" s="62">
        <v>50048.9271703673</v>
      </c>
      <c r="AJ89" s="64">
        <v>0.0533949765033163</v>
      </c>
      <c r="AK89" s="64">
        <v>0.341792421268467</v>
      </c>
      <c r="AL89" s="63">
        <v>1.24503731958041</v>
      </c>
      <c r="AM89" s="62">
        <v>783.274630504551</v>
      </c>
      <c r="AN89" s="63">
        <v>1.53607284170921</v>
      </c>
      <c r="AO89" s="63" t="s">
        <v>1067</v>
      </c>
      <c r="AP89" s="63">
        <v>144.168481141712</v>
      </c>
      <c r="AQ89" s="62">
        <v>1590.37742839575</v>
      </c>
      <c r="AR89" s="63">
        <v>0.197240432399192</v>
      </c>
      <c r="AS89" s="63" t="s">
        <v>1067</v>
      </c>
      <c r="AT89" s="63">
        <v>12.9548360805247</v>
      </c>
      <c r="AU89" s="62">
        <v>0.0</v>
      </c>
      <c r="AV89" s="63" t="s">
        <v>1067</v>
      </c>
      <c r="AW89" s="63" t="s">
        <v>1067</v>
      </c>
      <c r="AX89" s="63" t="s">
        <v>1067</v>
      </c>
      <c r="AY89" s="18"/>
      <c r="AZ89" s="18"/>
    </row>
    <row r="90" ht="14.25" customHeight="1">
      <c r="A90" s="10">
        <v>85.0</v>
      </c>
      <c r="B90" s="18" t="s">
        <v>593</v>
      </c>
      <c r="C90" s="18" t="s">
        <v>594</v>
      </c>
      <c r="D90" s="18" t="s">
        <v>1068</v>
      </c>
      <c r="E90" s="18">
        <v>42.4865666666667</v>
      </c>
      <c r="F90" s="18">
        <v>3.1702</v>
      </c>
      <c r="G90" s="18" t="s">
        <v>1069</v>
      </c>
      <c r="H90" s="18">
        <v>42.4786666666667</v>
      </c>
      <c r="I90" s="18">
        <v>3.16953333333333</v>
      </c>
      <c r="J90" s="18" t="s">
        <v>1064</v>
      </c>
      <c r="K90" s="18" t="s">
        <v>1065</v>
      </c>
      <c r="L90" s="60">
        <v>3.0</v>
      </c>
      <c r="M90" s="61">
        <v>2.0</v>
      </c>
      <c r="N90" s="60">
        <v>4.0</v>
      </c>
      <c r="O90" s="18" t="s">
        <v>1070</v>
      </c>
      <c r="P90" s="60">
        <v>17.5</v>
      </c>
      <c r="Q90" s="60">
        <v>17.0</v>
      </c>
      <c r="R90" s="60">
        <v>38.0</v>
      </c>
      <c r="S90" s="62">
        <v>6407078.94528466</v>
      </c>
      <c r="T90" s="63">
        <v>0.00336481490934152</v>
      </c>
      <c r="U90" s="63">
        <v>0.0498238895490417</v>
      </c>
      <c r="V90" s="62">
        <v>345969.593792066</v>
      </c>
      <c r="W90" s="63">
        <v>0.0197734541776833</v>
      </c>
      <c r="X90" s="63">
        <v>0.431932300680622</v>
      </c>
      <c r="Y90" s="62">
        <v>456330.667511284</v>
      </c>
      <c r="Z90" s="63">
        <v>0.0112253929863716</v>
      </c>
      <c r="AA90" s="63">
        <v>0.187111524366913</v>
      </c>
      <c r="AB90" s="62">
        <v>687148.626177845</v>
      </c>
      <c r="AC90" s="63">
        <v>0.0142418509085365</v>
      </c>
      <c r="AD90" s="63">
        <v>0.260920557814823</v>
      </c>
      <c r="AE90" s="62">
        <v>0.0</v>
      </c>
      <c r="AF90" s="64" t="s">
        <v>1067</v>
      </c>
      <c r="AG90" s="64" t="s">
        <v>1067</v>
      </c>
      <c r="AH90" s="64" t="s">
        <v>1067</v>
      </c>
      <c r="AI90" s="62">
        <v>50048.9271703673</v>
      </c>
      <c r="AJ90" s="64">
        <v>0.0533949765033163</v>
      </c>
      <c r="AK90" s="64">
        <v>0.341792421268467</v>
      </c>
      <c r="AL90" s="63">
        <v>1.24503731958041</v>
      </c>
      <c r="AM90" s="62">
        <v>783.274630504551</v>
      </c>
      <c r="AN90" s="63">
        <v>1.53607284170921</v>
      </c>
      <c r="AO90" s="63" t="s">
        <v>1067</v>
      </c>
      <c r="AP90" s="63">
        <v>144.168481141712</v>
      </c>
      <c r="AQ90" s="62">
        <v>1590.37742839575</v>
      </c>
      <c r="AR90" s="63">
        <v>0.197240432399192</v>
      </c>
      <c r="AS90" s="63" t="s">
        <v>1067</v>
      </c>
      <c r="AT90" s="63">
        <v>12.9548360805247</v>
      </c>
      <c r="AU90" s="62">
        <v>0.0</v>
      </c>
      <c r="AV90" s="63" t="s">
        <v>1067</v>
      </c>
      <c r="AW90" s="63" t="s">
        <v>1067</v>
      </c>
      <c r="AX90" s="63" t="s">
        <v>1067</v>
      </c>
      <c r="AY90" s="18"/>
      <c r="AZ90" s="18"/>
    </row>
    <row r="91" ht="14.25" customHeight="1">
      <c r="A91" s="10">
        <v>86.0</v>
      </c>
      <c r="B91" s="18" t="s">
        <v>598</v>
      </c>
      <c r="C91" s="18" t="s">
        <v>599</v>
      </c>
      <c r="D91" s="18" t="s">
        <v>1068</v>
      </c>
      <c r="E91" s="18">
        <v>42.4865666666667</v>
      </c>
      <c r="F91" s="18">
        <v>3.1702</v>
      </c>
      <c r="G91" s="18" t="s">
        <v>1069</v>
      </c>
      <c r="H91" s="18">
        <v>42.4786666666667</v>
      </c>
      <c r="I91" s="18">
        <v>3.16953333333333</v>
      </c>
      <c r="J91" s="18" t="s">
        <v>1064</v>
      </c>
      <c r="K91" s="18" t="s">
        <v>1065</v>
      </c>
      <c r="L91" s="60">
        <v>3.0</v>
      </c>
      <c r="M91" s="61">
        <v>2.0</v>
      </c>
      <c r="N91" s="60">
        <v>4.0</v>
      </c>
      <c r="O91" s="18" t="s">
        <v>1070</v>
      </c>
      <c r="P91" s="60">
        <v>17.5</v>
      </c>
      <c r="Q91" s="60">
        <v>17.0</v>
      </c>
      <c r="R91" s="60">
        <v>38.0</v>
      </c>
      <c r="S91" s="62">
        <v>6407078.94528466</v>
      </c>
      <c r="T91" s="63">
        <v>0.00336481490934152</v>
      </c>
      <c r="U91" s="63">
        <v>0.0498238895490417</v>
      </c>
      <c r="V91" s="62">
        <v>345969.593792066</v>
      </c>
      <c r="W91" s="63">
        <v>0.0197734541776833</v>
      </c>
      <c r="X91" s="63">
        <v>0.431932300680622</v>
      </c>
      <c r="Y91" s="62">
        <v>456330.667511284</v>
      </c>
      <c r="Z91" s="63">
        <v>0.0112253929863716</v>
      </c>
      <c r="AA91" s="63">
        <v>0.187111524366913</v>
      </c>
      <c r="AB91" s="62">
        <v>687148.626177845</v>
      </c>
      <c r="AC91" s="63">
        <v>0.0142418509085365</v>
      </c>
      <c r="AD91" s="63">
        <v>0.260920557814823</v>
      </c>
      <c r="AE91" s="62">
        <v>0.0</v>
      </c>
      <c r="AF91" s="64" t="s">
        <v>1067</v>
      </c>
      <c r="AG91" s="64" t="s">
        <v>1067</v>
      </c>
      <c r="AH91" s="64" t="s">
        <v>1067</v>
      </c>
      <c r="AI91" s="62">
        <v>50048.9271703673</v>
      </c>
      <c r="AJ91" s="64">
        <v>0.0533949765033163</v>
      </c>
      <c r="AK91" s="64">
        <v>0.341792421268467</v>
      </c>
      <c r="AL91" s="63">
        <v>1.24503731958041</v>
      </c>
      <c r="AM91" s="62">
        <v>783.274630504551</v>
      </c>
      <c r="AN91" s="63">
        <v>1.53607284170921</v>
      </c>
      <c r="AO91" s="63" t="s">
        <v>1067</v>
      </c>
      <c r="AP91" s="63">
        <v>144.168481141712</v>
      </c>
      <c r="AQ91" s="62">
        <v>1590.37742839575</v>
      </c>
      <c r="AR91" s="63">
        <v>0.197240432399192</v>
      </c>
      <c r="AS91" s="63" t="s">
        <v>1067</v>
      </c>
      <c r="AT91" s="63">
        <v>12.9548360805247</v>
      </c>
      <c r="AU91" s="62">
        <v>0.0</v>
      </c>
      <c r="AV91" s="63" t="s">
        <v>1067</v>
      </c>
      <c r="AW91" s="63" t="s">
        <v>1067</v>
      </c>
      <c r="AX91" s="63" t="s">
        <v>1067</v>
      </c>
      <c r="AY91" s="18"/>
      <c r="AZ91" s="18"/>
    </row>
    <row r="92" ht="14.25" customHeight="1">
      <c r="A92" s="10">
        <v>87.0</v>
      </c>
      <c r="B92" s="18" t="s">
        <v>603</v>
      </c>
      <c r="C92" s="18" t="s">
        <v>604</v>
      </c>
      <c r="D92" s="18" t="s">
        <v>1068</v>
      </c>
      <c r="E92" s="18">
        <v>42.4865666666667</v>
      </c>
      <c r="F92" s="18">
        <v>3.1702</v>
      </c>
      <c r="G92" s="18" t="s">
        <v>1069</v>
      </c>
      <c r="H92" s="18">
        <v>42.4786666666667</v>
      </c>
      <c r="I92" s="18">
        <v>3.16953333333333</v>
      </c>
      <c r="J92" s="18" t="s">
        <v>1064</v>
      </c>
      <c r="K92" s="18" t="s">
        <v>1065</v>
      </c>
      <c r="L92" s="60">
        <v>3.0</v>
      </c>
      <c r="M92" s="61">
        <v>2.0</v>
      </c>
      <c r="N92" s="60">
        <v>4.0</v>
      </c>
      <c r="O92" s="18" t="s">
        <v>1070</v>
      </c>
      <c r="P92" s="60">
        <v>17.5</v>
      </c>
      <c r="Q92" s="60">
        <v>17.0</v>
      </c>
      <c r="R92" s="60">
        <v>38.0</v>
      </c>
      <c r="S92" s="62">
        <v>6407078.94528466</v>
      </c>
      <c r="T92" s="63">
        <v>0.00336481490934152</v>
      </c>
      <c r="U92" s="63">
        <v>0.0498238895490417</v>
      </c>
      <c r="V92" s="62">
        <v>345969.593792066</v>
      </c>
      <c r="W92" s="63">
        <v>0.0197734541776833</v>
      </c>
      <c r="X92" s="63">
        <v>0.431932300680622</v>
      </c>
      <c r="Y92" s="62">
        <v>456330.667511284</v>
      </c>
      <c r="Z92" s="63">
        <v>0.0112253929863716</v>
      </c>
      <c r="AA92" s="63">
        <v>0.187111524366913</v>
      </c>
      <c r="AB92" s="62">
        <v>687148.626177845</v>
      </c>
      <c r="AC92" s="63">
        <v>0.0142418509085365</v>
      </c>
      <c r="AD92" s="63">
        <v>0.260920557814823</v>
      </c>
      <c r="AE92" s="62">
        <v>0.0</v>
      </c>
      <c r="AF92" s="64" t="s">
        <v>1067</v>
      </c>
      <c r="AG92" s="64" t="s">
        <v>1067</v>
      </c>
      <c r="AH92" s="64" t="s">
        <v>1067</v>
      </c>
      <c r="AI92" s="62">
        <v>50048.9271703673</v>
      </c>
      <c r="AJ92" s="64">
        <v>0.0533949765033163</v>
      </c>
      <c r="AK92" s="64">
        <v>0.341792421268467</v>
      </c>
      <c r="AL92" s="63">
        <v>1.24503731958041</v>
      </c>
      <c r="AM92" s="62">
        <v>783.274630504551</v>
      </c>
      <c r="AN92" s="63">
        <v>1.53607284170921</v>
      </c>
      <c r="AO92" s="63" t="s">
        <v>1067</v>
      </c>
      <c r="AP92" s="63">
        <v>144.168481141712</v>
      </c>
      <c r="AQ92" s="62">
        <v>1590.37742839575</v>
      </c>
      <c r="AR92" s="63">
        <v>0.197240432399192</v>
      </c>
      <c r="AS92" s="63" t="s">
        <v>1067</v>
      </c>
      <c r="AT92" s="63">
        <v>12.9548360805247</v>
      </c>
      <c r="AU92" s="62">
        <v>0.0</v>
      </c>
      <c r="AV92" s="63" t="s">
        <v>1067</v>
      </c>
      <c r="AW92" s="63" t="s">
        <v>1067</v>
      </c>
      <c r="AX92" s="63" t="s">
        <v>1067</v>
      </c>
      <c r="AY92" s="18"/>
      <c r="AZ92" s="18"/>
    </row>
    <row r="93" ht="14.25" customHeight="1">
      <c r="A93" s="10">
        <v>88.0</v>
      </c>
      <c r="B93" s="18" t="s">
        <v>608</v>
      </c>
      <c r="C93" s="18" t="s">
        <v>609</v>
      </c>
      <c r="D93" s="18" t="s">
        <v>1068</v>
      </c>
      <c r="E93" s="18">
        <v>42.4865666666667</v>
      </c>
      <c r="F93" s="18">
        <v>3.1702</v>
      </c>
      <c r="G93" s="18" t="s">
        <v>1069</v>
      </c>
      <c r="H93" s="18">
        <v>42.4786666666667</v>
      </c>
      <c r="I93" s="18">
        <v>3.16953333333333</v>
      </c>
      <c r="J93" s="18" t="s">
        <v>1064</v>
      </c>
      <c r="K93" s="18" t="s">
        <v>1065</v>
      </c>
      <c r="L93" s="60">
        <v>3.0</v>
      </c>
      <c r="M93" s="61">
        <v>2.0</v>
      </c>
      <c r="N93" s="60">
        <v>4.0</v>
      </c>
      <c r="O93" s="18" t="s">
        <v>1070</v>
      </c>
      <c r="P93" s="60">
        <v>17.5</v>
      </c>
      <c r="Q93" s="60">
        <v>17.0</v>
      </c>
      <c r="R93" s="60">
        <v>38.0</v>
      </c>
      <c r="S93" s="62">
        <v>6407078.94528466</v>
      </c>
      <c r="T93" s="63">
        <v>0.00336481490934152</v>
      </c>
      <c r="U93" s="63">
        <v>0.0498238895490417</v>
      </c>
      <c r="V93" s="62">
        <v>345969.593792066</v>
      </c>
      <c r="W93" s="63">
        <v>0.0197734541776833</v>
      </c>
      <c r="X93" s="63">
        <v>0.431932300680622</v>
      </c>
      <c r="Y93" s="62">
        <v>456330.667511284</v>
      </c>
      <c r="Z93" s="63">
        <v>0.0112253929863716</v>
      </c>
      <c r="AA93" s="63">
        <v>0.187111524366913</v>
      </c>
      <c r="AB93" s="62">
        <v>687148.626177845</v>
      </c>
      <c r="AC93" s="63">
        <v>0.0142418509085365</v>
      </c>
      <c r="AD93" s="63">
        <v>0.260920557814823</v>
      </c>
      <c r="AE93" s="62">
        <v>0.0</v>
      </c>
      <c r="AF93" s="64" t="s">
        <v>1067</v>
      </c>
      <c r="AG93" s="64" t="s">
        <v>1067</v>
      </c>
      <c r="AH93" s="64" t="s">
        <v>1067</v>
      </c>
      <c r="AI93" s="62">
        <v>50048.9271703673</v>
      </c>
      <c r="AJ93" s="64">
        <v>0.0533949765033163</v>
      </c>
      <c r="AK93" s="64">
        <v>0.341792421268467</v>
      </c>
      <c r="AL93" s="63">
        <v>1.24503731958041</v>
      </c>
      <c r="AM93" s="62">
        <v>783.274630504551</v>
      </c>
      <c r="AN93" s="63">
        <v>1.53607284170921</v>
      </c>
      <c r="AO93" s="63" t="s">
        <v>1067</v>
      </c>
      <c r="AP93" s="63">
        <v>144.168481141712</v>
      </c>
      <c r="AQ93" s="62">
        <v>1590.37742839575</v>
      </c>
      <c r="AR93" s="63">
        <v>0.197240432399192</v>
      </c>
      <c r="AS93" s="63" t="s">
        <v>1067</v>
      </c>
      <c r="AT93" s="63">
        <v>12.9548360805247</v>
      </c>
      <c r="AU93" s="62">
        <v>0.0</v>
      </c>
      <c r="AV93" s="63" t="s">
        <v>1067</v>
      </c>
      <c r="AW93" s="63" t="s">
        <v>1067</v>
      </c>
      <c r="AX93" s="63" t="s">
        <v>1067</v>
      </c>
      <c r="AY93" s="18"/>
      <c r="AZ93" s="18"/>
    </row>
    <row r="94" ht="14.25" customHeight="1">
      <c r="A94" s="10">
        <v>89.0</v>
      </c>
      <c r="B94" s="18" t="s">
        <v>613</v>
      </c>
      <c r="C94" s="18" t="s">
        <v>614</v>
      </c>
      <c r="D94" s="18" t="s">
        <v>1068</v>
      </c>
      <c r="E94" s="18">
        <v>42.4865666666667</v>
      </c>
      <c r="F94" s="18">
        <v>3.1702</v>
      </c>
      <c r="G94" s="18" t="s">
        <v>1069</v>
      </c>
      <c r="H94" s="18">
        <v>42.4786666666667</v>
      </c>
      <c r="I94" s="18">
        <v>3.16953333333333</v>
      </c>
      <c r="J94" s="18" t="s">
        <v>1064</v>
      </c>
      <c r="K94" s="18" t="s">
        <v>1065</v>
      </c>
      <c r="L94" s="60">
        <v>3.0</v>
      </c>
      <c r="M94" s="61">
        <v>2.0</v>
      </c>
      <c r="N94" s="60">
        <v>4.0</v>
      </c>
      <c r="O94" s="18" t="s">
        <v>1070</v>
      </c>
      <c r="P94" s="60">
        <v>17.5</v>
      </c>
      <c r="Q94" s="60">
        <v>17.0</v>
      </c>
      <c r="R94" s="60">
        <v>38.0</v>
      </c>
      <c r="S94" s="62">
        <v>6407078.94528466</v>
      </c>
      <c r="T94" s="63">
        <v>0.00336481490934152</v>
      </c>
      <c r="U94" s="63">
        <v>0.0498238895490417</v>
      </c>
      <c r="V94" s="62">
        <v>345969.593792066</v>
      </c>
      <c r="W94" s="63">
        <v>0.0197734541776833</v>
      </c>
      <c r="X94" s="63">
        <v>0.431932300680622</v>
      </c>
      <c r="Y94" s="62">
        <v>456330.667511284</v>
      </c>
      <c r="Z94" s="63">
        <v>0.0112253929863716</v>
      </c>
      <c r="AA94" s="63">
        <v>0.187111524366913</v>
      </c>
      <c r="AB94" s="62">
        <v>687148.626177845</v>
      </c>
      <c r="AC94" s="63">
        <v>0.0142418509085365</v>
      </c>
      <c r="AD94" s="63">
        <v>0.260920557814823</v>
      </c>
      <c r="AE94" s="62">
        <v>0.0</v>
      </c>
      <c r="AF94" s="64" t="s">
        <v>1067</v>
      </c>
      <c r="AG94" s="64" t="s">
        <v>1067</v>
      </c>
      <c r="AH94" s="64" t="s">
        <v>1067</v>
      </c>
      <c r="AI94" s="62">
        <v>50048.9271703673</v>
      </c>
      <c r="AJ94" s="64">
        <v>0.0533949765033163</v>
      </c>
      <c r="AK94" s="64">
        <v>0.341792421268467</v>
      </c>
      <c r="AL94" s="63">
        <v>1.24503731958041</v>
      </c>
      <c r="AM94" s="62">
        <v>783.274630504551</v>
      </c>
      <c r="AN94" s="63">
        <v>1.53607284170921</v>
      </c>
      <c r="AO94" s="63" t="s">
        <v>1067</v>
      </c>
      <c r="AP94" s="63">
        <v>144.168481141712</v>
      </c>
      <c r="AQ94" s="62">
        <v>1590.37742839575</v>
      </c>
      <c r="AR94" s="63">
        <v>0.197240432399192</v>
      </c>
      <c r="AS94" s="63" t="s">
        <v>1067</v>
      </c>
      <c r="AT94" s="63">
        <v>12.9548360805247</v>
      </c>
      <c r="AU94" s="62">
        <v>0.0</v>
      </c>
      <c r="AV94" s="63" t="s">
        <v>1067</v>
      </c>
      <c r="AW94" s="63" t="s">
        <v>1067</v>
      </c>
      <c r="AX94" s="63" t="s">
        <v>1067</v>
      </c>
      <c r="AY94" s="18"/>
      <c r="AZ94" s="18"/>
    </row>
    <row r="95" ht="14.25" customHeight="1">
      <c r="A95" s="10">
        <v>90.0</v>
      </c>
      <c r="B95" s="21" t="s">
        <v>618</v>
      </c>
      <c r="C95" s="21" t="s">
        <v>619</v>
      </c>
      <c r="D95" s="21" t="s">
        <v>1068</v>
      </c>
      <c r="E95" s="21">
        <v>42.4865666666667</v>
      </c>
      <c r="F95" s="21">
        <v>3.1702</v>
      </c>
      <c r="G95" s="21" t="s">
        <v>1069</v>
      </c>
      <c r="H95" s="21">
        <v>42.4786666666667</v>
      </c>
      <c r="I95" s="21">
        <v>3.16953333333333</v>
      </c>
      <c r="J95" s="21" t="s">
        <v>1064</v>
      </c>
      <c r="K95" s="21" t="s">
        <v>1065</v>
      </c>
      <c r="L95" s="86">
        <v>3.0</v>
      </c>
      <c r="M95" s="87">
        <v>2.0</v>
      </c>
      <c r="N95" s="86">
        <v>4.0</v>
      </c>
      <c r="O95" s="21" t="s">
        <v>1070</v>
      </c>
      <c r="P95" s="86">
        <v>17.5</v>
      </c>
      <c r="Q95" s="86">
        <v>17.0</v>
      </c>
      <c r="R95" s="86">
        <v>38.0</v>
      </c>
      <c r="S95" s="88">
        <v>6407078.94528466</v>
      </c>
      <c r="T95" s="65">
        <v>0.00336481490934152</v>
      </c>
      <c r="U95" s="65">
        <v>0.0498238895490417</v>
      </c>
      <c r="V95" s="88">
        <v>345969.593792066</v>
      </c>
      <c r="W95" s="65">
        <v>0.0197734541776833</v>
      </c>
      <c r="X95" s="65">
        <v>0.431932300680622</v>
      </c>
      <c r="Y95" s="88">
        <v>456330.667511284</v>
      </c>
      <c r="Z95" s="65">
        <v>0.0112253929863716</v>
      </c>
      <c r="AA95" s="65">
        <v>0.187111524366913</v>
      </c>
      <c r="AB95" s="88">
        <v>687148.626177845</v>
      </c>
      <c r="AC95" s="65">
        <v>0.0142418509085365</v>
      </c>
      <c r="AD95" s="65">
        <v>0.260920557814823</v>
      </c>
      <c r="AE95" s="88">
        <v>0.0</v>
      </c>
      <c r="AF95" s="89" t="s">
        <v>1067</v>
      </c>
      <c r="AG95" s="89" t="s">
        <v>1067</v>
      </c>
      <c r="AH95" s="89" t="s">
        <v>1067</v>
      </c>
      <c r="AI95" s="88">
        <v>50048.9271703673</v>
      </c>
      <c r="AJ95" s="89">
        <v>0.0533949765033163</v>
      </c>
      <c r="AK95" s="89">
        <v>0.341792421268467</v>
      </c>
      <c r="AL95" s="65">
        <v>1.24503731958041</v>
      </c>
      <c r="AM95" s="88">
        <v>783.274630504551</v>
      </c>
      <c r="AN95" s="65">
        <v>1.53607284170921</v>
      </c>
      <c r="AO95" s="65" t="s">
        <v>1067</v>
      </c>
      <c r="AP95" s="65">
        <v>144.168481141712</v>
      </c>
      <c r="AQ95" s="88">
        <v>1590.37742839575</v>
      </c>
      <c r="AR95" s="65">
        <v>0.197240432399192</v>
      </c>
      <c r="AS95" s="65" t="s">
        <v>1067</v>
      </c>
      <c r="AT95" s="65">
        <v>12.9548360805247</v>
      </c>
      <c r="AU95" s="88">
        <v>0.0</v>
      </c>
      <c r="AV95" s="65" t="s">
        <v>1067</v>
      </c>
      <c r="AW95" s="65" t="s">
        <v>1067</v>
      </c>
      <c r="AX95" s="65" t="s">
        <v>1067</v>
      </c>
      <c r="AY95" s="21"/>
      <c r="AZ95" s="21"/>
    </row>
    <row r="96" ht="14.25" customHeight="1">
      <c r="A96" s="10">
        <v>91.0</v>
      </c>
      <c r="B96" s="18" t="s">
        <v>626</v>
      </c>
      <c r="C96" s="18" t="s">
        <v>627</v>
      </c>
      <c r="D96" s="18" t="s">
        <v>1068</v>
      </c>
      <c r="E96" s="18">
        <v>42.4865666666667</v>
      </c>
      <c r="F96" s="18">
        <v>3.1702</v>
      </c>
      <c r="G96" s="18" t="s">
        <v>1069</v>
      </c>
      <c r="H96" s="18">
        <v>42.4786666666667</v>
      </c>
      <c r="I96" s="18">
        <v>3.16953333333333</v>
      </c>
      <c r="J96" s="18" t="s">
        <v>1064</v>
      </c>
      <c r="K96" s="18" t="s">
        <v>1065</v>
      </c>
      <c r="L96" s="60">
        <v>3.0</v>
      </c>
      <c r="M96" s="61">
        <v>2.0</v>
      </c>
      <c r="N96" s="60">
        <v>4.0</v>
      </c>
      <c r="O96" s="18" t="s">
        <v>1070</v>
      </c>
      <c r="P96" s="60">
        <v>17.5</v>
      </c>
      <c r="Q96" s="60">
        <v>17.0</v>
      </c>
      <c r="R96" s="60">
        <v>38.0</v>
      </c>
      <c r="S96" s="62">
        <v>6407078.94528466</v>
      </c>
      <c r="T96" s="63">
        <v>0.00336481490934152</v>
      </c>
      <c r="U96" s="63">
        <v>0.0498238895490417</v>
      </c>
      <c r="V96" s="62">
        <v>345969.593792066</v>
      </c>
      <c r="W96" s="63">
        <v>0.0197734541776833</v>
      </c>
      <c r="X96" s="63">
        <v>0.431932300680622</v>
      </c>
      <c r="Y96" s="62">
        <v>456330.667511284</v>
      </c>
      <c r="Z96" s="63">
        <v>0.0112253929863716</v>
      </c>
      <c r="AA96" s="63">
        <v>0.187111524366913</v>
      </c>
      <c r="AB96" s="62">
        <v>687148.626177845</v>
      </c>
      <c r="AC96" s="63">
        <v>0.0142418509085365</v>
      </c>
      <c r="AD96" s="63">
        <v>0.260920557814823</v>
      </c>
      <c r="AE96" s="62">
        <v>0.0</v>
      </c>
      <c r="AF96" s="64" t="s">
        <v>1067</v>
      </c>
      <c r="AG96" s="64" t="s">
        <v>1067</v>
      </c>
      <c r="AH96" s="64" t="s">
        <v>1067</v>
      </c>
      <c r="AI96" s="62">
        <v>50048.9271703673</v>
      </c>
      <c r="AJ96" s="64">
        <v>0.0533949765033163</v>
      </c>
      <c r="AK96" s="64">
        <v>0.341792421268467</v>
      </c>
      <c r="AL96" s="63">
        <v>1.24503731958041</v>
      </c>
      <c r="AM96" s="62">
        <v>783.274630504551</v>
      </c>
      <c r="AN96" s="63">
        <v>1.53607284170921</v>
      </c>
      <c r="AO96" s="63" t="s">
        <v>1067</v>
      </c>
      <c r="AP96" s="63">
        <v>144.168481141712</v>
      </c>
      <c r="AQ96" s="62">
        <v>1590.37742839575</v>
      </c>
      <c r="AR96" s="63">
        <v>0.197240432399192</v>
      </c>
      <c r="AS96" s="63" t="s">
        <v>1067</v>
      </c>
      <c r="AT96" s="63">
        <v>12.9548360805247</v>
      </c>
      <c r="AU96" s="62">
        <v>0.0</v>
      </c>
      <c r="AV96" s="63" t="s">
        <v>1067</v>
      </c>
      <c r="AW96" s="63" t="s">
        <v>1067</v>
      </c>
      <c r="AX96" s="63" t="s">
        <v>1067</v>
      </c>
      <c r="AY96" s="18"/>
      <c r="AZ96" s="18"/>
    </row>
    <row r="97" ht="14.25" customHeight="1">
      <c r="A97" s="10">
        <v>92.0</v>
      </c>
      <c r="B97" s="18" t="s">
        <v>630</v>
      </c>
      <c r="C97" s="18" t="s">
        <v>631</v>
      </c>
      <c r="D97" s="18" t="s">
        <v>1068</v>
      </c>
      <c r="E97" s="18">
        <v>42.4865666666667</v>
      </c>
      <c r="F97" s="18">
        <v>3.1702</v>
      </c>
      <c r="G97" s="18" t="s">
        <v>1069</v>
      </c>
      <c r="H97" s="18">
        <v>42.4786666666667</v>
      </c>
      <c r="I97" s="18">
        <v>3.16953333333333</v>
      </c>
      <c r="J97" s="18" t="s">
        <v>1064</v>
      </c>
      <c r="K97" s="18" t="s">
        <v>1065</v>
      </c>
      <c r="L97" s="60">
        <v>3.0</v>
      </c>
      <c r="M97" s="61">
        <v>2.0</v>
      </c>
      <c r="N97" s="60">
        <v>4.0</v>
      </c>
      <c r="O97" s="18" t="s">
        <v>1070</v>
      </c>
      <c r="P97" s="60">
        <v>17.5</v>
      </c>
      <c r="Q97" s="60">
        <v>17.0</v>
      </c>
      <c r="R97" s="60">
        <v>38.0</v>
      </c>
      <c r="S97" s="62">
        <v>6407078.94528466</v>
      </c>
      <c r="T97" s="63">
        <v>0.00336481490934152</v>
      </c>
      <c r="U97" s="63">
        <v>0.0498238895490417</v>
      </c>
      <c r="V97" s="62">
        <v>345969.593792066</v>
      </c>
      <c r="W97" s="63">
        <v>0.0197734541776833</v>
      </c>
      <c r="X97" s="63">
        <v>0.431932300680622</v>
      </c>
      <c r="Y97" s="62">
        <v>456330.667511284</v>
      </c>
      <c r="Z97" s="63">
        <v>0.0112253929863716</v>
      </c>
      <c r="AA97" s="63">
        <v>0.187111524366913</v>
      </c>
      <c r="AB97" s="62">
        <v>687148.626177845</v>
      </c>
      <c r="AC97" s="63">
        <v>0.0142418509085365</v>
      </c>
      <c r="AD97" s="63">
        <v>0.260920557814823</v>
      </c>
      <c r="AE97" s="62">
        <v>0.0</v>
      </c>
      <c r="AF97" s="64" t="s">
        <v>1067</v>
      </c>
      <c r="AG97" s="64" t="s">
        <v>1067</v>
      </c>
      <c r="AH97" s="64" t="s">
        <v>1067</v>
      </c>
      <c r="AI97" s="62">
        <v>50048.9271703673</v>
      </c>
      <c r="AJ97" s="64">
        <v>0.0533949765033163</v>
      </c>
      <c r="AK97" s="64">
        <v>0.341792421268467</v>
      </c>
      <c r="AL97" s="63">
        <v>1.24503731958041</v>
      </c>
      <c r="AM97" s="62">
        <v>783.274630504551</v>
      </c>
      <c r="AN97" s="63">
        <v>1.53607284170921</v>
      </c>
      <c r="AO97" s="63" t="s">
        <v>1067</v>
      </c>
      <c r="AP97" s="63">
        <v>144.168481141712</v>
      </c>
      <c r="AQ97" s="62">
        <v>1590.37742839575</v>
      </c>
      <c r="AR97" s="63">
        <v>0.197240432399192</v>
      </c>
      <c r="AS97" s="63" t="s">
        <v>1067</v>
      </c>
      <c r="AT97" s="63">
        <v>12.9548360805247</v>
      </c>
      <c r="AU97" s="62">
        <v>0.0</v>
      </c>
      <c r="AV97" s="63" t="s">
        <v>1067</v>
      </c>
      <c r="AW97" s="63" t="s">
        <v>1067</v>
      </c>
      <c r="AX97" s="63" t="s">
        <v>1067</v>
      </c>
      <c r="AY97" s="18"/>
      <c r="AZ97" s="18"/>
    </row>
    <row r="98" ht="14.25" customHeight="1">
      <c r="A98" s="10">
        <v>93.0</v>
      </c>
      <c r="B98" s="34" t="s">
        <v>634</v>
      </c>
      <c r="C98" s="34" t="s">
        <v>635</v>
      </c>
      <c r="D98" s="34" t="s">
        <v>1068</v>
      </c>
      <c r="E98" s="34">
        <v>42.4865666666667</v>
      </c>
      <c r="F98" s="34">
        <v>3.1702</v>
      </c>
      <c r="G98" s="34" t="s">
        <v>1069</v>
      </c>
      <c r="H98" s="34">
        <v>42.4786666666667</v>
      </c>
      <c r="I98" s="34">
        <v>3.16953333333333</v>
      </c>
      <c r="J98" s="34" t="s">
        <v>1064</v>
      </c>
      <c r="K98" s="34" t="s">
        <v>1065</v>
      </c>
      <c r="L98" s="90">
        <v>3.0</v>
      </c>
      <c r="M98" s="91">
        <v>2.0</v>
      </c>
      <c r="N98" s="90">
        <v>4.0</v>
      </c>
      <c r="O98" s="34" t="s">
        <v>1070</v>
      </c>
      <c r="P98" s="90">
        <v>17.5</v>
      </c>
      <c r="Q98" s="90">
        <v>17.0</v>
      </c>
      <c r="R98" s="90">
        <v>38.0</v>
      </c>
      <c r="S98" s="92">
        <v>6407078.94528466</v>
      </c>
      <c r="T98" s="93">
        <v>0.00336481490934152</v>
      </c>
      <c r="U98" s="93">
        <v>0.0498238895490417</v>
      </c>
      <c r="V98" s="92">
        <v>345969.593792066</v>
      </c>
      <c r="W98" s="93">
        <v>0.0197734541776833</v>
      </c>
      <c r="X98" s="93">
        <v>0.431932300680622</v>
      </c>
      <c r="Y98" s="92">
        <v>456330.667511284</v>
      </c>
      <c r="Z98" s="93">
        <v>0.0112253929863716</v>
      </c>
      <c r="AA98" s="93">
        <v>0.187111524366913</v>
      </c>
      <c r="AB98" s="92">
        <v>687148.626177845</v>
      </c>
      <c r="AC98" s="93">
        <v>0.0142418509085365</v>
      </c>
      <c r="AD98" s="93">
        <v>0.260920557814823</v>
      </c>
      <c r="AE98" s="92">
        <v>0.0</v>
      </c>
      <c r="AF98" s="94" t="s">
        <v>1067</v>
      </c>
      <c r="AG98" s="94" t="s">
        <v>1067</v>
      </c>
      <c r="AH98" s="94" t="s">
        <v>1067</v>
      </c>
      <c r="AI98" s="92">
        <v>50048.9271703673</v>
      </c>
      <c r="AJ98" s="94">
        <v>0.0533949765033163</v>
      </c>
      <c r="AK98" s="94">
        <v>0.341792421268467</v>
      </c>
      <c r="AL98" s="93">
        <v>1.24503731958041</v>
      </c>
      <c r="AM98" s="92">
        <v>783.274630504551</v>
      </c>
      <c r="AN98" s="93">
        <v>1.53607284170921</v>
      </c>
      <c r="AO98" s="93" t="s">
        <v>1067</v>
      </c>
      <c r="AP98" s="93">
        <v>144.168481141712</v>
      </c>
      <c r="AQ98" s="92">
        <v>1590.37742839575</v>
      </c>
      <c r="AR98" s="93">
        <v>0.197240432399192</v>
      </c>
      <c r="AS98" s="93" t="s">
        <v>1067</v>
      </c>
      <c r="AT98" s="93">
        <v>12.9548360805247</v>
      </c>
      <c r="AU98" s="92">
        <v>0.0</v>
      </c>
      <c r="AV98" s="93" t="s">
        <v>1067</v>
      </c>
      <c r="AW98" s="93" t="s">
        <v>1067</v>
      </c>
      <c r="AX98" s="93" t="s">
        <v>1067</v>
      </c>
      <c r="AY98" s="34"/>
      <c r="AZ98" s="34"/>
    </row>
    <row r="99" ht="14.25" customHeight="1">
      <c r="A99" s="10">
        <v>94.0</v>
      </c>
      <c r="B99" s="22" t="s">
        <v>639</v>
      </c>
      <c r="C99" s="22" t="s">
        <v>640</v>
      </c>
      <c r="D99" s="22" t="s">
        <v>1068</v>
      </c>
      <c r="E99" s="22">
        <v>42.4865666666667</v>
      </c>
      <c r="F99" s="22">
        <v>3.1702</v>
      </c>
      <c r="G99" s="22" t="s">
        <v>1069</v>
      </c>
      <c r="H99" s="22">
        <v>42.4786666666667</v>
      </c>
      <c r="I99" s="22">
        <v>3.16953333333333</v>
      </c>
      <c r="J99" s="22" t="s">
        <v>1064</v>
      </c>
      <c r="K99" s="22" t="s">
        <v>1065</v>
      </c>
      <c r="L99" s="66">
        <v>3.0</v>
      </c>
      <c r="M99" s="67">
        <v>2.0</v>
      </c>
      <c r="N99" s="66">
        <v>4.0</v>
      </c>
      <c r="O99" s="22" t="s">
        <v>1070</v>
      </c>
      <c r="P99" s="66">
        <v>17.5</v>
      </c>
      <c r="Q99" s="66">
        <v>17.0</v>
      </c>
      <c r="R99" s="66">
        <v>38.0</v>
      </c>
      <c r="S99" s="68">
        <v>6407078.94528466</v>
      </c>
      <c r="T99" s="69">
        <v>0.00336481490934152</v>
      </c>
      <c r="U99" s="69">
        <v>0.0498238895490417</v>
      </c>
      <c r="V99" s="68">
        <v>345969.593792066</v>
      </c>
      <c r="W99" s="69">
        <v>0.0197734541776833</v>
      </c>
      <c r="X99" s="69">
        <v>0.431932300680622</v>
      </c>
      <c r="Y99" s="68">
        <v>456330.667511284</v>
      </c>
      <c r="Z99" s="69">
        <v>0.0112253929863716</v>
      </c>
      <c r="AA99" s="69">
        <v>0.187111524366913</v>
      </c>
      <c r="AB99" s="68">
        <v>687148.626177845</v>
      </c>
      <c r="AC99" s="69">
        <v>0.0142418509085365</v>
      </c>
      <c r="AD99" s="69">
        <v>0.260920557814823</v>
      </c>
      <c r="AE99" s="68">
        <v>0.0</v>
      </c>
      <c r="AF99" s="70" t="s">
        <v>1067</v>
      </c>
      <c r="AG99" s="70" t="s">
        <v>1067</v>
      </c>
      <c r="AH99" s="70" t="s">
        <v>1067</v>
      </c>
      <c r="AI99" s="68">
        <v>50048.9271703673</v>
      </c>
      <c r="AJ99" s="70">
        <v>0.0533949765033163</v>
      </c>
      <c r="AK99" s="70">
        <v>0.341792421268467</v>
      </c>
      <c r="AL99" s="69">
        <v>1.24503731958041</v>
      </c>
      <c r="AM99" s="68">
        <v>783.274630504551</v>
      </c>
      <c r="AN99" s="69">
        <v>1.53607284170921</v>
      </c>
      <c r="AO99" s="69" t="s">
        <v>1067</v>
      </c>
      <c r="AP99" s="69">
        <v>144.168481141712</v>
      </c>
      <c r="AQ99" s="68">
        <v>1590.37742839575</v>
      </c>
      <c r="AR99" s="69">
        <v>0.197240432399192</v>
      </c>
      <c r="AS99" s="69" t="s">
        <v>1067</v>
      </c>
      <c r="AT99" s="69">
        <v>12.9548360805247</v>
      </c>
      <c r="AU99" s="68">
        <v>0.0</v>
      </c>
      <c r="AV99" s="69" t="s">
        <v>1067</v>
      </c>
      <c r="AW99" s="69" t="s">
        <v>1067</v>
      </c>
      <c r="AX99" s="69" t="s">
        <v>1067</v>
      </c>
      <c r="AY99" s="22"/>
      <c r="AZ99" s="22"/>
    </row>
    <row r="100" ht="14.25" customHeight="1">
      <c r="A100" s="10">
        <v>95.0</v>
      </c>
      <c r="B100" s="22" t="s">
        <v>644</v>
      </c>
      <c r="C100" s="22" t="s">
        <v>645</v>
      </c>
      <c r="D100" s="22" t="s">
        <v>1068</v>
      </c>
      <c r="E100" s="22">
        <v>42.4865666666667</v>
      </c>
      <c r="F100" s="22">
        <v>3.1702</v>
      </c>
      <c r="G100" s="22" t="s">
        <v>1069</v>
      </c>
      <c r="H100" s="22">
        <v>42.4786666666667</v>
      </c>
      <c r="I100" s="22">
        <v>3.16953333333333</v>
      </c>
      <c r="J100" s="22" t="s">
        <v>1064</v>
      </c>
      <c r="K100" s="22" t="s">
        <v>1065</v>
      </c>
      <c r="L100" s="66">
        <v>3.0</v>
      </c>
      <c r="M100" s="67">
        <v>2.0</v>
      </c>
      <c r="N100" s="66">
        <v>4.0</v>
      </c>
      <c r="O100" s="22" t="s">
        <v>1070</v>
      </c>
      <c r="P100" s="66">
        <v>17.5</v>
      </c>
      <c r="Q100" s="66">
        <v>17.0</v>
      </c>
      <c r="R100" s="66">
        <v>38.0</v>
      </c>
      <c r="S100" s="68">
        <v>6407078.94528466</v>
      </c>
      <c r="T100" s="69">
        <v>0.00336481490934152</v>
      </c>
      <c r="U100" s="69">
        <v>0.0498238895490417</v>
      </c>
      <c r="V100" s="68">
        <v>345969.593792066</v>
      </c>
      <c r="W100" s="69">
        <v>0.0197734541776833</v>
      </c>
      <c r="X100" s="69">
        <v>0.431932300680622</v>
      </c>
      <c r="Y100" s="68">
        <v>456330.667511284</v>
      </c>
      <c r="Z100" s="69">
        <v>0.0112253929863716</v>
      </c>
      <c r="AA100" s="69">
        <v>0.187111524366913</v>
      </c>
      <c r="AB100" s="68">
        <v>687148.626177845</v>
      </c>
      <c r="AC100" s="69">
        <v>0.0142418509085365</v>
      </c>
      <c r="AD100" s="69">
        <v>0.260920557814823</v>
      </c>
      <c r="AE100" s="68">
        <v>0.0</v>
      </c>
      <c r="AF100" s="70" t="s">
        <v>1067</v>
      </c>
      <c r="AG100" s="70" t="s">
        <v>1067</v>
      </c>
      <c r="AH100" s="70" t="s">
        <v>1067</v>
      </c>
      <c r="AI100" s="68">
        <v>50048.9271703673</v>
      </c>
      <c r="AJ100" s="70">
        <v>0.0533949765033163</v>
      </c>
      <c r="AK100" s="70">
        <v>0.341792421268467</v>
      </c>
      <c r="AL100" s="69">
        <v>1.24503731958041</v>
      </c>
      <c r="AM100" s="68">
        <v>783.274630504551</v>
      </c>
      <c r="AN100" s="69">
        <v>1.53607284170921</v>
      </c>
      <c r="AO100" s="69" t="s">
        <v>1067</v>
      </c>
      <c r="AP100" s="69">
        <v>144.168481141712</v>
      </c>
      <c r="AQ100" s="68">
        <v>1590.37742839575</v>
      </c>
      <c r="AR100" s="69">
        <v>0.197240432399192</v>
      </c>
      <c r="AS100" s="69" t="s">
        <v>1067</v>
      </c>
      <c r="AT100" s="69">
        <v>12.9548360805247</v>
      </c>
      <c r="AU100" s="68">
        <v>0.0</v>
      </c>
      <c r="AV100" s="69" t="s">
        <v>1067</v>
      </c>
      <c r="AW100" s="69" t="s">
        <v>1067</v>
      </c>
      <c r="AX100" s="69" t="s">
        <v>1067</v>
      </c>
      <c r="AY100" s="22"/>
      <c r="AZ100" s="22"/>
    </row>
    <row r="101" ht="14.25" customHeight="1">
      <c r="A101" s="10">
        <v>96.0</v>
      </c>
      <c r="B101" s="22" t="s">
        <v>649</v>
      </c>
      <c r="C101" s="22" t="s">
        <v>650</v>
      </c>
      <c r="D101" s="22" t="s">
        <v>1068</v>
      </c>
      <c r="E101" s="22">
        <v>42.4865666666667</v>
      </c>
      <c r="F101" s="22">
        <v>3.1702</v>
      </c>
      <c r="G101" s="22" t="s">
        <v>1069</v>
      </c>
      <c r="H101" s="22">
        <v>42.4786666666667</v>
      </c>
      <c r="I101" s="22">
        <v>3.16953333333333</v>
      </c>
      <c r="J101" s="22" t="s">
        <v>1064</v>
      </c>
      <c r="K101" s="22" t="s">
        <v>1065</v>
      </c>
      <c r="L101" s="66">
        <v>3.0</v>
      </c>
      <c r="M101" s="67">
        <v>2.0</v>
      </c>
      <c r="N101" s="66">
        <v>4.0</v>
      </c>
      <c r="O101" s="22" t="s">
        <v>1070</v>
      </c>
      <c r="P101" s="66">
        <v>17.5</v>
      </c>
      <c r="Q101" s="66">
        <v>17.0</v>
      </c>
      <c r="R101" s="66">
        <v>38.0</v>
      </c>
      <c r="S101" s="68">
        <v>6407078.94528466</v>
      </c>
      <c r="T101" s="69">
        <v>0.00336481490934152</v>
      </c>
      <c r="U101" s="69">
        <v>0.0498238895490417</v>
      </c>
      <c r="V101" s="68">
        <v>345969.593792066</v>
      </c>
      <c r="W101" s="69">
        <v>0.0197734541776833</v>
      </c>
      <c r="X101" s="69">
        <v>0.431932300680622</v>
      </c>
      <c r="Y101" s="68">
        <v>456330.667511284</v>
      </c>
      <c r="Z101" s="69">
        <v>0.0112253929863716</v>
      </c>
      <c r="AA101" s="69">
        <v>0.187111524366913</v>
      </c>
      <c r="AB101" s="68">
        <v>687148.626177845</v>
      </c>
      <c r="AC101" s="69">
        <v>0.0142418509085365</v>
      </c>
      <c r="AD101" s="69">
        <v>0.260920557814823</v>
      </c>
      <c r="AE101" s="68">
        <v>0.0</v>
      </c>
      <c r="AF101" s="70" t="s">
        <v>1067</v>
      </c>
      <c r="AG101" s="70" t="s">
        <v>1067</v>
      </c>
      <c r="AH101" s="70" t="s">
        <v>1067</v>
      </c>
      <c r="AI101" s="68">
        <v>50048.9271703673</v>
      </c>
      <c r="AJ101" s="70">
        <v>0.0533949765033163</v>
      </c>
      <c r="AK101" s="70">
        <v>0.341792421268467</v>
      </c>
      <c r="AL101" s="69">
        <v>1.24503731958041</v>
      </c>
      <c r="AM101" s="68">
        <v>783.274630504551</v>
      </c>
      <c r="AN101" s="69">
        <v>1.53607284170921</v>
      </c>
      <c r="AO101" s="69" t="s">
        <v>1067</v>
      </c>
      <c r="AP101" s="69">
        <v>144.168481141712</v>
      </c>
      <c r="AQ101" s="68">
        <v>1590.37742839575</v>
      </c>
      <c r="AR101" s="69">
        <v>0.197240432399192</v>
      </c>
      <c r="AS101" s="69" t="s">
        <v>1067</v>
      </c>
      <c r="AT101" s="69">
        <v>12.9548360805247</v>
      </c>
      <c r="AU101" s="68">
        <v>0.0</v>
      </c>
      <c r="AV101" s="69" t="s">
        <v>1067</v>
      </c>
      <c r="AW101" s="69" t="s">
        <v>1067</v>
      </c>
      <c r="AX101" s="69" t="s">
        <v>1067</v>
      </c>
      <c r="AY101" s="22"/>
      <c r="AZ101" s="22"/>
    </row>
    <row r="102" ht="14.25" customHeight="1">
      <c r="A102" s="10">
        <v>97.0</v>
      </c>
      <c r="B102" s="22" t="s">
        <v>654</v>
      </c>
      <c r="C102" s="22" t="s">
        <v>655</v>
      </c>
      <c r="D102" s="22" t="s">
        <v>1068</v>
      </c>
      <c r="E102" s="22">
        <v>42.4865666666667</v>
      </c>
      <c r="F102" s="22">
        <v>3.1702</v>
      </c>
      <c r="G102" s="22" t="s">
        <v>1069</v>
      </c>
      <c r="H102" s="22">
        <v>42.4786666666667</v>
      </c>
      <c r="I102" s="22">
        <v>3.16953333333333</v>
      </c>
      <c r="J102" s="22" t="s">
        <v>1064</v>
      </c>
      <c r="K102" s="22" t="s">
        <v>1065</v>
      </c>
      <c r="L102" s="66">
        <v>3.0</v>
      </c>
      <c r="M102" s="67">
        <v>2.0</v>
      </c>
      <c r="N102" s="66">
        <v>4.0</v>
      </c>
      <c r="O102" s="22" t="s">
        <v>1070</v>
      </c>
      <c r="P102" s="66">
        <v>17.5</v>
      </c>
      <c r="Q102" s="66">
        <v>17.0</v>
      </c>
      <c r="R102" s="66">
        <v>38.0</v>
      </c>
      <c r="S102" s="68">
        <v>6407078.94528466</v>
      </c>
      <c r="T102" s="69">
        <v>0.00336481490934152</v>
      </c>
      <c r="U102" s="69">
        <v>0.0498238895490417</v>
      </c>
      <c r="V102" s="68">
        <v>345969.593792066</v>
      </c>
      <c r="W102" s="69">
        <v>0.0197734541776833</v>
      </c>
      <c r="X102" s="69">
        <v>0.431932300680622</v>
      </c>
      <c r="Y102" s="68">
        <v>456330.667511284</v>
      </c>
      <c r="Z102" s="69">
        <v>0.0112253929863716</v>
      </c>
      <c r="AA102" s="69">
        <v>0.187111524366913</v>
      </c>
      <c r="AB102" s="68">
        <v>687148.626177845</v>
      </c>
      <c r="AC102" s="69">
        <v>0.0142418509085365</v>
      </c>
      <c r="AD102" s="69">
        <v>0.260920557814823</v>
      </c>
      <c r="AE102" s="68">
        <v>0.0</v>
      </c>
      <c r="AF102" s="70" t="s">
        <v>1067</v>
      </c>
      <c r="AG102" s="70" t="s">
        <v>1067</v>
      </c>
      <c r="AH102" s="70" t="s">
        <v>1067</v>
      </c>
      <c r="AI102" s="68">
        <v>50048.9271703673</v>
      </c>
      <c r="AJ102" s="70">
        <v>0.0533949765033163</v>
      </c>
      <c r="AK102" s="70">
        <v>0.341792421268467</v>
      </c>
      <c r="AL102" s="69">
        <v>1.24503731958041</v>
      </c>
      <c r="AM102" s="68">
        <v>783.274630504551</v>
      </c>
      <c r="AN102" s="69">
        <v>1.53607284170921</v>
      </c>
      <c r="AO102" s="69" t="s">
        <v>1067</v>
      </c>
      <c r="AP102" s="69">
        <v>144.168481141712</v>
      </c>
      <c r="AQ102" s="68">
        <v>1590.37742839575</v>
      </c>
      <c r="AR102" s="69">
        <v>0.197240432399192</v>
      </c>
      <c r="AS102" s="69" t="s">
        <v>1067</v>
      </c>
      <c r="AT102" s="69">
        <v>12.9548360805247</v>
      </c>
      <c r="AU102" s="68">
        <v>0.0</v>
      </c>
      <c r="AV102" s="69" t="s">
        <v>1067</v>
      </c>
      <c r="AW102" s="69" t="s">
        <v>1067</v>
      </c>
      <c r="AX102" s="69" t="s">
        <v>1067</v>
      </c>
      <c r="AY102" s="22"/>
      <c r="AZ102" s="22"/>
    </row>
    <row r="103" ht="14.25" customHeight="1">
      <c r="A103" s="10">
        <v>98.0</v>
      </c>
      <c r="B103" s="22" t="s">
        <v>659</v>
      </c>
      <c r="C103" s="22" t="s">
        <v>660</v>
      </c>
      <c r="D103" s="22" t="s">
        <v>1068</v>
      </c>
      <c r="E103" s="22">
        <v>42.4865666666667</v>
      </c>
      <c r="F103" s="22">
        <v>3.1702</v>
      </c>
      <c r="G103" s="22" t="s">
        <v>1069</v>
      </c>
      <c r="H103" s="22">
        <v>42.4786666666667</v>
      </c>
      <c r="I103" s="22">
        <v>3.16953333333333</v>
      </c>
      <c r="J103" s="22" t="s">
        <v>1064</v>
      </c>
      <c r="K103" s="22" t="s">
        <v>1065</v>
      </c>
      <c r="L103" s="66">
        <v>3.0</v>
      </c>
      <c r="M103" s="67">
        <v>2.0</v>
      </c>
      <c r="N103" s="66">
        <v>4.0</v>
      </c>
      <c r="O103" s="22" t="s">
        <v>1070</v>
      </c>
      <c r="P103" s="66">
        <v>17.5</v>
      </c>
      <c r="Q103" s="66">
        <v>17.0</v>
      </c>
      <c r="R103" s="66">
        <v>38.0</v>
      </c>
      <c r="S103" s="68">
        <v>6407078.94528466</v>
      </c>
      <c r="T103" s="69">
        <v>0.00336481490934152</v>
      </c>
      <c r="U103" s="69">
        <v>0.0498238895490417</v>
      </c>
      <c r="V103" s="68">
        <v>345969.593792066</v>
      </c>
      <c r="W103" s="69">
        <v>0.0197734541776833</v>
      </c>
      <c r="X103" s="69">
        <v>0.431932300680622</v>
      </c>
      <c r="Y103" s="68">
        <v>456330.667511284</v>
      </c>
      <c r="Z103" s="69">
        <v>0.0112253929863716</v>
      </c>
      <c r="AA103" s="69">
        <v>0.187111524366913</v>
      </c>
      <c r="AB103" s="68">
        <v>687148.626177845</v>
      </c>
      <c r="AC103" s="69">
        <v>0.0142418509085365</v>
      </c>
      <c r="AD103" s="69">
        <v>0.260920557814823</v>
      </c>
      <c r="AE103" s="68">
        <v>0.0</v>
      </c>
      <c r="AF103" s="70" t="s">
        <v>1067</v>
      </c>
      <c r="AG103" s="70" t="s">
        <v>1067</v>
      </c>
      <c r="AH103" s="70" t="s">
        <v>1067</v>
      </c>
      <c r="AI103" s="68">
        <v>50048.9271703673</v>
      </c>
      <c r="AJ103" s="70">
        <v>0.0533949765033163</v>
      </c>
      <c r="AK103" s="70">
        <v>0.341792421268467</v>
      </c>
      <c r="AL103" s="69">
        <v>1.24503731958041</v>
      </c>
      <c r="AM103" s="68">
        <v>783.274630504551</v>
      </c>
      <c r="AN103" s="69">
        <v>1.53607284170921</v>
      </c>
      <c r="AO103" s="69" t="s">
        <v>1067</v>
      </c>
      <c r="AP103" s="69">
        <v>144.168481141712</v>
      </c>
      <c r="AQ103" s="68">
        <v>1590.37742839575</v>
      </c>
      <c r="AR103" s="69">
        <v>0.197240432399192</v>
      </c>
      <c r="AS103" s="69" t="s">
        <v>1067</v>
      </c>
      <c r="AT103" s="69">
        <v>12.9548360805247</v>
      </c>
      <c r="AU103" s="68">
        <v>0.0</v>
      </c>
      <c r="AV103" s="69" t="s">
        <v>1067</v>
      </c>
      <c r="AW103" s="69" t="s">
        <v>1067</v>
      </c>
      <c r="AX103" s="69" t="s">
        <v>1067</v>
      </c>
      <c r="AY103" s="22"/>
      <c r="AZ103" s="22"/>
    </row>
    <row r="104" ht="14.25" customHeight="1">
      <c r="A104" s="10">
        <v>99.0</v>
      </c>
      <c r="B104" s="22" t="s">
        <v>664</v>
      </c>
      <c r="C104" s="22" t="s">
        <v>665</v>
      </c>
      <c r="D104" s="22" t="s">
        <v>1068</v>
      </c>
      <c r="E104" s="22">
        <v>42.4865666666667</v>
      </c>
      <c r="F104" s="22">
        <v>3.1702</v>
      </c>
      <c r="G104" s="22" t="s">
        <v>1069</v>
      </c>
      <c r="H104" s="22">
        <v>42.4786666666667</v>
      </c>
      <c r="I104" s="22">
        <v>3.16953333333333</v>
      </c>
      <c r="J104" s="22" t="s">
        <v>1064</v>
      </c>
      <c r="K104" s="22" t="s">
        <v>1065</v>
      </c>
      <c r="L104" s="66">
        <v>3.0</v>
      </c>
      <c r="M104" s="67">
        <v>2.0</v>
      </c>
      <c r="N104" s="66">
        <v>4.0</v>
      </c>
      <c r="O104" s="22" t="s">
        <v>1070</v>
      </c>
      <c r="P104" s="66">
        <v>17.5</v>
      </c>
      <c r="Q104" s="66">
        <v>17.0</v>
      </c>
      <c r="R104" s="66">
        <v>38.0</v>
      </c>
      <c r="S104" s="68">
        <v>6407078.94528466</v>
      </c>
      <c r="T104" s="69">
        <v>0.00336481490934152</v>
      </c>
      <c r="U104" s="69">
        <v>0.0498238895490417</v>
      </c>
      <c r="V104" s="68">
        <v>345969.593792066</v>
      </c>
      <c r="W104" s="69">
        <v>0.0197734541776833</v>
      </c>
      <c r="X104" s="69">
        <v>0.431932300680622</v>
      </c>
      <c r="Y104" s="68">
        <v>456330.667511284</v>
      </c>
      <c r="Z104" s="69">
        <v>0.0112253929863716</v>
      </c>
      <c r="AA104" s="69">
        <v>0.187111524366913</v>
      </c>
      <c r="AB104" s="68">
        <v>687148.626177845</v>
      </c>
      <c r="AC104" s="69">
        <v>0.0142418509085365</v>
      </c>
      <c r="AD104" s="69">
        <v>0.260920557814823</v>
      </c>
      <c r="AE104" s="68">
        <v>0.0</v>
      </c>
      <c r="AF104" s="70" t="s">
        <v>1067</v>
      </c>
      <c r="AG104" s="70" t="s">
        <v>1067</v>
      </c>
      <c r="AH104" s="70" t="s">
        <v>1067</v>
      </c>
      <c r="AI104" s="68">
        <v>50048.9271703673</v>
      </c>
      <c r="AJ104" s="70">
        <v>0.0533949765033163</v>
      </c>
      <c r="AK104" s="70">
        <v>0.341792421268467</v>
      </c>
      <c r="AL104" s="69">
        <v>1.24503731958041</v>
      </c>
      <c r="AM104" s="68">
        <v>783.274630504551</v>
      </c>
      <c r="AN104" s="69">
        <v>1.53607284170921</v>
      </c>
      <c r="AO104" s="69" t="s">
        <v>1067</v>
      </c>
      <c r="AP104" s="69">
        <v>144.168481141712</v>
      </c>
      <c r="AQ104" s="68">
        <v>1590.37742839575</v>
      </c>
      <c r="AR104" s="69">
        <v>0.197240432399192</v>
      </c>
      <c r="AS104" s="69" t="s">
        <v>1067</v>
      </c>
      <c r="AT104" s="69">
        <v>12.9548360805247</v>
      </c>
      <c r="AU104" s="68">
        <v>0.0</v>
      </c>
      <c r="AV104" s="69" t="s">
        <v>1067</v>
      </c>
      <c r="AW104" s="69" t="s">
        <v>1067</v>
      </c>
      <c r="AX104" s="69" t="s">
        <v>1067</v>
      </c>
      <c r="AY104" s="22"/>
      <c r="AZ104" s="22"/>
    </row>
    <row r="105" ht="14.25" customHeight="1">
      <c r="A105" s="10">
        <v>100.0</v>
      </c>
      <c r="B105" s="22" t="s">
        <v>669</v>
      </c>
      <c r="C105" s="22" t="s">
        <v>670</v>
      </c>
      <c r="D105" s="22" t="s">
        <v>1068</v>
      </c>
      <c r="E105" s="22">
        <v>42.4865666666667</v>
      </c>
      <c r="F105" s="22">
        <v>3.1702</v>
      </c>
      <c r="G105" s="22" t="s">
        <v>1069</v>
      </c>
      <c r="H105" s="22">
        <v>42.4786666666667</v>
      </c>
      <c r="I105" s="22">
        <v>3.16953333333333</v>
      </c>
      <c r="J105" s="22" t="s">
        <v>1064</v>
      </c>
      <c r="K105" s="22" t="s">
        <v>1065</v>
      </c>
      <c r="L105" s="66">
        <v>3.0</v>
      </c>
      <c r="M105" s="67">
        <v>2.0</v>
      </c>
      <c r="N105" s="66">
        <v>4.0</v>
      </c>
      <c r="O105" s="22" t="s">
        <v>1070</v>
      </c>
      <c r="P105" s="66">
        <v>17.5</v>
      </c>
      <c r="Q105" s="66">
        <v>17.0</v>
      </c>
      <c r="R105" s="66">
        <v>38.0</v>
      </c>
      <c r="S105" s="68">
        <v>6407078.94528466</v>
      </c>
      <c r="T105" s="69">
        <v>0.00336481490934152</v>
      </c>
      <c r="U105" s="69">
        <v>0.0498238895490417</v>
      </c>
      <c r="V105" s="68">
        <v>345969.593792066</v>
      </c>
      <c r="W105" s="69">
        <v>0.0197734541776833</v>
      </c>
      <c r="X105" s="69">
        <v>0.431932300680622</v>
      </c>
      <c r="Y105" s="68">
        <v>456330.667511284</v>
      </c>
      <c r="Z105" s="69">
        <v>0.0112253929863716</v>
      </c>
      <c r="AA105" s="69">
        <v>0.187111524366913</v>
      </c>
      <c r="AB105" s="68">
        <v>687148.626177845</v>
      </c>
      <c r="AC105" s="69">
        <v>0.0142418509085365</v>
      </c>
      <c r="AD105" s="69">
        <v>0.260920557814823</v>
      </c>
      <c r="AE105" s="68">
        <v>0.0</v>
      </c>
      <c r="AF105" s="70" t="s">
        <v>1067</v>
      </c>
      <c r="AG105" s="70" t="s">
        <v>1067</v>
      </c>
      <c r="AH105" s="70" t="s">
        <v>1067</v>
      </c>
      <c r="AI105" s="68">
        <v>50048.9271703673</v>
      </c>
      <c r="AJ105" s="70">
        <v>0.0533949765033163</v>
      </c>
      <c r="AK105" s="70">
        <v>0.341792421268467</v>
      </c>
      <c r="AL105" s="69">
        <v>1.24503731958041</v>
      </c>
      <c r="AM105" s="68">
        <v>783.274630504551</v>
      </c>
      <c r="AN105" s="69">
        <v>1.53607284170921</v>
      </c>
      <c r="AO105" s="69" t="s">
        <v>1067</v>
      </c>
      <c r="AP105" s="69">
        <v>144.168481141712</v>
      </c>
      <c r="AQ105" s="68">
        <v>1590.37742839575</v>
      </c>
      <c r="AR105" s="69">
        <v>0.197240432399192</v>
      </c>
      <c r="AS105" s="69" t="s">
        <v>1067</v>
      </c>
      <c r="AT105" s="69">
        <v>12.9548360805247</v>
      </c>
      <c r="AU105" s="68">
        <v>0.0</v>
      </c>
      <c r="AV105" s="69" t="s">
        <v>1067</v>
      </c>
      <c r="AW105" s="69" t="s">
        <v>1067</v>
      </c>
      <c r="AX105" s="69" t="s">
        <v>1067</v>
      </c>
      <c r="AY105" s="22"/>
      <c r="AZ105" s="22"/>
    </row>
    <row r="106" ht="14.25" customHeight="1">
      <c r="A106" s="10">
        <v>101.0</v>
      </c>
      <c r="B106" s="22" t="s">
        <v>674</v>
      </c>
      <c r="C106" s="22" t="s">
        <v>675</v>
      </c>
      <c r="D106" s="22" t="s">
        <v>1068</v>
      </c>
      <c r="E106" s="22">
        <v>42.4865666666667</v>
      </c>
      <c r="F106" s="22">
        <v>3.1702</v>
      </c>
      <c r="G106" s="22" t="s">
        <v>1069</v>
      </c>
      <c r="H106" s="22">
        <v>42.4786666666667</v>
      </c>
      <c r="I106" s="22">
        <v>3.16953333333333</v>
      </c>
      <c r="J106" s="22" t="s">
        <v>1064</v>
      </c>
      <c r="K106" s="22" t="s">
        <v>1065</v>
      </c>
      <c r="L106" s="66">
        <v>3.0</v>
      </c>
      <c r="M106" s="67">
        <v>2.0</v>
      </c>
      <c r="N106" s="66">
        <v>4.0</v>
      </c>
      <c r="O106" s="22" t="s">
        <v>1070</v>
      </c>
      <c r="P106" s="66">
        <v>17.5</v>
      </c>
      <c r="Q106" s="66">
        <v>17.0</v>
      </c>
      <c r="R106" s="66">
        <v>38.0</v>
      </c>
      <c r="S106" s="68">
        <v>6407078.94528466</v>
      </c>
      <c r="T106" s="69">
        <v>0.00336481490934152</v>
      </c>
      <c r="U106" s="69">
        <v>0.0498238895490417</v>
      </c>
      <c r="V106" s="68">
        <v>345969.593792066</v>
      </c>
      <c r="W106" s="69">
        <v>0.0197734541776833</v>
      </c>
      <c r="X106" s="69">
        <v>0.431932300680622</v>
      </c>
      <c r="Y106" s="68">
        <v>456330.667511284</v>
      </c>
      <c r="Z106" s="69">
        <v>0.0112253929863716</v>
      </c>
      <c r="AA106" s="69">
        <v>0.187111524366913</v>
      </c>
      <c r="AB106" s="68">
        <v>687148.626177845</v>
      </c>
      <c r="AC106" s="69">
        <v>0.0142418509085365</v>
      </c>
      <c r="AD106" s="69">
        <v>0.260920557814823</v>
      </c>
      <c r="AE106" s="68">
        <v>0.0</v>
      </c>
      <c r="AF106" s="70" t="s">
        <v>1067</v>
      </c>
      <c r="AG106" s="70" t="s">
        <v>1067</v>
      </c>
      <c r="AH106" s="70" t="s">
        <v>1067</v>
      </c>
      <c r="AI106" s="68">
        <v>50048.9271703673</v>
      </c>
      <c r="AJ106" s="70">
        <v>0.0533949765033163</v>
      </c>
      <c r="AK106" s="70">
        <v>0.341792421268467</v>
      </c>
      <c r="AL106" s="69">
        <v>1.24503731958041</v>
      </c>
      <c r="AM106" s="68">
        <v>783.274630504551</v>
      </c>
      <c r="AN106" s="69">
        <v>1.53607284170921</v>
      </c>
      <c r="AO106" s="69" t="s">
        <v>1067</v>
      </c>
      <c r="AP106" s="69">
        <v>144.168481141712</v>
      </c>
      <c r="AQ106" s="68">
        <v>1590.37742839575</v>
      </c>
      <c r="AR106" s="69">
        <v>0.197240432399192</v>
      </c>
      <c r="AS106" s="69" t="s">
        <v>1067</v>
      </c>
      <c r="AT106" s="69">
        <v>12.9548360805247</v>
      </c>
      <c r="AU106" s="68">
        <v>0.0</v>
      </c>
      <c r="AV106" s="69" t="s">
        <v>1067</v>
      </c>
      <c r="AW106" s="69" t="s">
        <v>1067</v>
      </c>
      <c r="AX106" s="69" t="s">
        <v>1067</v>
      </c>
      <c r="AY106" s="22"/>
      <c r="AZ106" s="22"/>
    </row>
    <row r="107" ht="14.25" customHeight="1">
      <c r="A107" s="10">
        <v>102.0</v>
      </c>
      <c r="B107" s="22" t="s">
        <v>679</v>
      </c>
      <c r="C107" s="22" t="s">
        <v>680</v>
      </c>
      <c r="D107" s="22" t="s">
        <v>1068</v>
      </c>
      <c r="E107" s="22">
        <v>42.4865666666667</v>
      </c>
      <c r="F107" s="22">
        <v>3.1702</v>
      </c>
      <c r="G107" s="22" t="s">
        <v>1069</v>
      </c>
      <c r="H107" s="22">
        <v>42.4786666666667</v>
      </c>
      <c r="I107" s="22">
        <v>3.16953333333333</v>
      </c>
      <c r="J107" s="22" t="s">
        <v>1064</v>
      </c>
      <c r="K107" s="22" t="s">
        <v>1065</v>
      </c>
      <c r="L107" s="66">
        <v>3.0</v>
      </c>
      <c r="M107" s="67">
        <v>2.0</v>
      </c>
      <c r="N107" s="66">
        <v>4.0</v>
      </c>
      <c r="O107" s="22" t="s">
        <v>1070</v>
      </c>
      <c r="P107" s="66">
        <v>17.5</v>
      </c>
      <c r="Q107" s="66">
        <v>17.0</v>
      </c>
      <c r="R107" s="66">
        <v>38.0</v>
      </c>
      <c r="S107" s="68">
        <v>6407078.94528466</v>
      </c>
      <c r="T107" s="69">
        <v>0.00336481490934152</v>
      </c>
      <c r="U107" s="69">
        <v>0.0498238895490417</v>
      </c>
      <c r="V107" s="68">
        <v>345969.593792066</v>
      </c>
      <c r="W107" s="69">
        <v>0.0197734541776833</v>
      </c>
      <c r="X107" s="69">
        <v>0.431932300680622</v>
      </c>
      <c r="Y107" s="68">
        <v>456330.667511284</v>
      </c>
      <c r="Z107" s="69">
        <v>0.0112253929863716</v>
      </c>
      <c r="AA107" s="69">
        <v>0.187111524366913</v>
      </c>
      <c r="AB107" s="68">
        <v>687148.626177845</v>
      </c>
      <c r="AC107" s="69">
        <v>0.0142418509085365</v>
      </c>
      <c r="AD107" s="69">
        <v>0.260920557814823</v>
      </c>
      <c r="AE107" s="68">
        <v>0.0</v>
      </c>
      <c r="AF107" s="70" t="s">
        <v>1067</v>
      </c>
      <c r="AG107" s="70" t="s">
        <v>1067</v>
      </c>
      <c r="AH107" s="70" t="s">
        <v>1067</v>
      </c>
      <c r="AI107" s="68">
        <v>50048.9271703673</v>
      </c>
      <c r="AJ107" s="70">
        <v>0.0533949765033163</v>
      </c>
      <c r="AK107" s="70">
        <v>0.341792421268467</v>
      </c>
      <c r="AL107" s="69">
        <v>1.24503731958041</v>
      </c>
      <c r="AM107" s="68">
        <v>783.274630504551</v>
      </c>
      <c r="AN107" s="69">
        <v>1.53607284170921</v>
      </c>
      <c r="AO107" s="69" t="s">
        <v>1067</v>
      </c>
      <c r="AP107" s="69">
        <v>144.168481141712</v>
      </c>
      <c r="AQ107" s="68">
        <v>1590.37742839575</v>
      </c>
      <c r="AR107" s="69">
        <v>0.197240432399192</v>
      </c>
      <c r="AS107" s="69" t="s">
        <v>1067</v>
      </c>
      <c r="AT107" s="69">
        <v>12.9548360805247</v>
      </c>
      <c r="AU107" s="68">
        <v>0.0</v>
      </c>
      <c r="AV107" s="69" t="s">
        <v>1067</v>
      </c>
      <c r="AW107" s="69" t="s">
        <v>1067</v>
      </c>
      <c r="AX107" s="69" t="s">
        <v>1067</v>
      </c>
      <c r="AY107" s="22"/>
      <c r="AZ107" s="22"/>
    </row>
    <row r="108" ht="14.25" customHeight="1">
      <c r="A108" s="10">
        <v>103.0</v>
      </c>
      <c r="B108" s="22" t="s">
        <v>684</v>
      </c>
      <c r="C108" s="22" t="s">
        <v>685</v>
      </c>
      <c r="D108" s="22" t="s">
        <v>1068</v>
      </c>
      <c r="E108" s="22">
        <v>42.4865666666667</v>
      </c>
      <c r="F108" s="22">
        <v>3.1702</v>
      </c>
      <c r="G108" s="22" t="s">
        <v>1069</v>
      </c>
      <c r="H108" s="22">
        <v>42.4786666666667</v>
      </c>
      <c r="I108" s="22">
        <v>3.16953333333333</v>
      </c>
      <c r="J108" s="22" t="s">
        <v>1064</v>
      </c>
      <c r="K108" s="22" t="s">
        <v>1065</v>
      </c>
      <c r="L108" s="66">
        <v>3.0</v>
      </c>
      <c r="M108" s="67">
        <v>2.0</v>
      </c>
      <c r="N108" s="66">
        <v>4.0</v>
      </c>
      <c r="O108" s="22" t="s">
        <v>1070</v>
      </c>
      <c r="P108" s="66">
        <v>17.5</v>
      </c>
      <c r="Q108" s="66">
        <v>17.0</v>
      </c>
      <c r="R108" s="66">
        <v>38.0</v>
      </c>
      <c r="S108" s="68">
        <v>6407078.94528466</v>
      </c>
      <c r="T108" s="69">
        <v>0.00336481490934152</v>
      </c>
      <c r="U108" s="69">
        <v>0.0498238895490417</v>
      </c>
      <c r="V108" s="68">
        <v>345969.593792066</v>
      </c>
      <c r="W108" s="69">
        <v>0.0197734541776833</v>
      </c>
      <c r="X108" s="69">
        <v>0.431932300680622</v>
      </c>
      <c r="Y108" s="68">
        <v>456330.667511284</v>
      </c>
      <c r="Z108" s="69">
        <v>0.0112253929863716</v>
      </c>
      <c r="AA108" s="69">
        <v>0.187111524366913</v>
      </c>
      <c r="AB108" s="68">
        <v>687148.626177845</v>
      </c>
      <c r="AC108" s="69">
        <v>0.0142418509085365</v>
      </c>
      <c r="AD108" s="69">
        <v>0.260920557814823</v>
      </c>
      <c r="AE108" s="68">
        <v>0.0</v>
      </c>
      <c r="AF108" s="70" t="s">
        <v>1067</v>
      </c>
      <c r="AG108" s="70" t="s">
        <v>1067</v>
      </c>
      <c r="AH108" s="70" t="s">
        <v>1067</v>
      </c>
      <c r="AI108" s="68">
        <v>50048.9271703673</v>
      </c>
      <c r="AJ108" s="70">
        <v>0.0533949765033163</v>
      </c>
      <c r="AK108" s="70">
        <v>0.341792421268467</v>
      </c>
      <c r="AL108" s="69">
        <v>1.24503731958041</v>
      </c>
      <c r="AM108" s="68">
        <v>783.274630504551</v>
      </c>
      <c r="AN108" s="69">
        <v>1.53607284170921</v>
      </c>
      <c r="AO108" s="69" t="s">
        <v>1067</v>
      </c>
      <c r="AP108" s="69">
        <v>144.168481141712</v>
      </c>
      <c r="AQ108" s="68">
        <v>1590.37742839575</v>
      </c>
      <c r="AR108" s="69">
        <v>0.197240432399192</v>
      </c>
      <c r="AS108" s="69" t="s">
        <v>1067</v>
      </c>
      <c r="AT108" s="69">
        <v>12.9548360805247</v>
      </c>
      <c r="AU108" s="68">
        <v>0.0</v>
      </c>
      <c r="AV108" s="69" t="s">
        <v>1067</v>
      </c>
      <c r="AW108" s="69" t="s">
        <v>1067</v>
      </c>
      <c r="AX108" s="69" t="s">
        <v>1067</v>
      </c>
      <c r="AY108" s="22"/>
      <c r="AZ108" s="22"/>
    </row>
    <row r="109" ht="14.25" customHeight="1">
      <c r="A109" s="10">
        <v>104.0</v>
      </c>
      <c r="B109" s="22" t="s">
        <v>689</v>
      </c>
      <c r="C109" s="22" t="s">
        <v>690</v>
      </c>
      <c r="D109" s="22" t="s">
        <v>1068</v>
      </c>
      <c r="E109" s="22">
        <v>42.4865666666667</v>
      </c>
      <c r="F109" s="22">
        <v>3.1702</v>
      </c>
      <c r="G109" s="22" t="s">
        <v>1069</v>
      </c>
      <c r="H109" s="22">
        <v>42.4786666666667</v>
      </c>
      <c r="I109" s="22">
        <v>3.16953333333333</v>
      </c>
      <c r="J109" s="22" t="s">
        <v>1064</v>
      </c>
      <c r="K109" s="22" t="s">
        <v>1065</v>
      </c>
      <c r="L109" s="66">
        <v>3.0</v>
      </c>
      <c r="M109" s="67">
        <v>2.0</v>
      </c>
      <c r="N109" s="66">
        <v>4.0</v>
      </c>
      <c r="O109" s="22" t="s">
        <v>1070</v>
      </c>
      <c r="P109" s="66">
        <v>17.5</v>
      </c>
      <c r="Q109" s="66">
        <v>17.0</v>
      </c>
      <c r="R109" s="66">
        <v>38.0</v>
      </c>
      <c r="S109" s="68">
        <v>6407078.94528466</v>
      </c>
      <c r="T109" s="69">
        <v>0.00336481490934152</v>
      </c>
      <c r="U109" s="69">
        <v>0.0498238895490417</v>
      </c>
      <c r="V109" s="68">
        <v>345969.593792066</v>
      </c>
      <c r="W109" s="69">
        <v>0.0197734541776833</v>
      </c>
      <c r="X109" s="69">
        <v>0.431932300680622</v>
      </c>
      <c r="Y109" s="68">
        <v>456330.667511284</v>
      </c>
      <c r="Z109" s="69">
        <v>0.0112253929863716</v>
      </c>
      <c r="AA109" s="69">
        <v>0.187111524366913</v>
      </c>
      <c r="AB109" s="68">
        <v>687148.626177845</v>
      </c>
      <c r="AC109" s="69">
        <v>0.0142418509085365</v>
      </c>
      <c r="AD109" s="69">
        <v>0.260920557814823</v>
      </c>
      <c r="AE109" s="68">
        <v>0.0</v>
      </c>
      <c r="AF109" s="70" t="s">
        <v>1067</v>
      </c>
      <c r="AG109" s="70" t="s">
        <v>1067</v>
      </c>
      <c r="AH109" s="70" t="s">
        <v>1067</v>
      </c>
      <c r="AI109" s="68">
        <v>50048.9271703673</v>
      </c>
      <c r="AJ109" s="70">
        <v>0.0533949765033163</v>
      </c>
      <c r="AK109" s="70">
        <v>0.341792421268467</v>
      </c>
      <c r="AL109" s="69">
        <v>1.24503731958041</v>
      </c>
      <c r="AM109" s="68">
        <v>783.274630504551</v>
      </c>
      <c r="AN109" s="69">
        <v>1.53607284170921</v>
      </c>
      <c r="AO109" s="69" t="s">
        <v>1067</v>
      </c>
      <c r="AP109" s="69">
        <v>144.168481141712</v>
      </c>
      <c r="AQ109" s="68">
        <v>1590.37742839575</v>
      </c>
      <c r="AR109" s="69">
        <v>0.197240432399192</v>
      </c>
      <c r="AS109" s="69" t="s">
        <v>1067</v>
      </c>
      <c r="AT109" s="69">
        <v>12.9548360805247</v>
      </c>
      <c r="AU109" s="68">
        <v>0.0</v>
      </c>
      <c r="AV109" s="69" t="s">
        <v>1067</v>
      </c>
      <c r="AW109" s="69" t="s">
        <v>1067</v>
      </c>
      <c r="AX109" s="69" t="s">
        <v>1067</v>
      </c>
      <c r="AY109" s="22"/>
      <c r="AZ109" s="22"/>
    </row>
    <row r="110" ht="14.25" customHeight="1">
      <c r="A110" s="10">
        <v>105.0</v>
      </c>
      <c r="B110" s="22" t="s">
        <v>694</v>
      </c>
      <c r="C110" s="22" t="s">
        <v>695</v>
      </c>
      <c r="D110" s="22" t="s">
        <v>1068</v>
      </c>
      <c r="E110" s="22">
        <v>42.4865666666667</v>
      </c>
      <c r="F110" s="22">
        <v>3.1702</v>
      </c>
      <c r="G110" s="22" t="s">
        <v>1069</v>
      </c>
      <c r="H110" s="22">
        <v>42.4786666666667</v>
      </c>
      <c r="I110" s="22">
        <v>3.16953333333333</v>
      </c>
      <c r="J110" s="22" t="s">
        <v>1064</v>
      </c>
      <c r="K110" s="22" t="s">
        <v>1065</v>
      </c>
      <c r="L110" s="66">
        <v>3.0</v>
      </c>
      <c r="M110" s="67">
        <v>2.0</v>
      </c>
      <c r="N110" s="66">
        <v>4.0</v>
      </c>
      <c r="O110" s="22" t="s">
        <v>1070</v>
      </c>
      <c r="P110" s="66">
        <v>17.5</v>
      </c>
      <c r="Q110" s="66">
        <v>17.0</v>
      </c>
      <c r="R110" s="66">
        <v>38.0</v>
      </c>
      <c r="S110" s="68">
        <v>6407078.94528466</v>
      </c>
      <c r="T110" s="69">
        <v>0.00336481490934152</v>
      </c>
      <c r="U110" s="69">
        <v>0.0498238895490417</v>
      </c>
      <c r="V110" s="68">
        <v>345969.593792066</v>
      </c>
      <c r="W110" s="69">
        <v>0.0197734541776833</v>
      </c>
      <c r="X110" s="69">
        <v>0.431932300680622</v>
      </c>
      <c r="Y110" s="68">
        <v>456330.667511284</v>
      </c>
      <c r="Z110" s="69">
        <v>0.0112253929863716</v>
      </c>
      <c r="AA110" s="69">
        <v>0.187111524366913</v>
      </c>
      <c r="AB110" s="68">
        <v>687148.626177845</v>
      </c>
      <c r="AC110" s="69">
        <v>0.0142418509085365</v>
      </c>
      <c r="AD110" s="69">
        <v>0.260920557814823</v>
      </c>
      <c r="AE110" s="68">
        <v>0.0</v>
      </c>
      <c r="AF110" s="70" t="s">
        <v>1067</v>
      </c>
      <c r="AG110" s="70" t="s">
        <v>1067</v>
      </c>
      <c r="AH110" s="70" t="s">
        <v>1067</v>
      </c>
      <c r="AI110" s="68">
        <v>50048.9271703673</v>
      </c>
      <c r="AJ110" s="70">
        <v>0.0533949765033163</v>
      </c>
      <c r="AK110" s="70">
        <v>0.341792421268467</v>
      </c>
      <c r="AL110" s="69">
        <v>1.24503731958041</v>
      </c>
      <c r="AM110" s="68">
        <v>783.274630504551</v>
      </c>
      <c r="AN110" s="69">
        <v>1.53607284170921</v>
      </c>
      <c r="AO110" s="69" t="s">
        <v>1067</v>
      </c>
      <c r="AP110" s="69">
        <v>144.168481141712</v>
      </c>
      <c r="AQ110" s="68">
        <v>1590.37742839575</v>
      </c>
      <c r="AR110" s="69">
        <v>0.197240432399192</v>
      </c>
      <c r="AS110" s="69" t="s">
        <v>1067</v>
      </c>
      <c r="AT110" s="69">
        <v>12.9548360805247</v>
      </c>
      <c r="AU110" s="68">
        <v>0.0</v>
      </c>
      <c r="AV110" s="69" t="s">
        <v>1067</v>
      </c>
      <c r="AW110" s="69" t="s">
        <v>1067</v>
      </c>
      <c r="AX110" s="69" t="s">
        <v>1067</v>
      </c>
      <c r="AY110" s="22"/>
      <c r="AZ110" s="22"/>
    </row>
    <row r="111" ht="14.25" customHeight="1">
      <c r="A111" s="10">
        <v>106.0</v>
      </c>
      <c r="B111" s="42" t="s">
        <v>699</v>
      </c>
      <c r="C111" s="42" t="s">
        <v>700</v>
      </c>
      <c r="D111" s="42" t="s">
        <v>1071</v>
      </c>
      <c r="E111" s="42">
        <v>42.4871</v>
      </c>
      <c r="F111" s="42">
        <v>3.17003333333333</v>
      </c>
      <c r="G111" s="42" t="s">
        <v>1072</v>
      </c>
      <c r="H111" s="42">
        <v>42.4858833333333</v>
      </c>
      <c r="I111" s="42">
        <v>3.17165</v>
      </c>
      <c r="J111" s="42" t="s">
        <v>1064</v>
      </c>
      <c r="K111" s="42" t="s">
        <v>1065</v>
      </c>
      <c r="L111" s="95">
        <v>3.0</v>
      </c>
      <c r="M111" s="96">
        <v>2.0</v>
      </c>
      <c r="N111" s="95">
        <v>4.0</v>
      </c>
      <c r="O111" s="42" t="s">
        <v>1073</v>
      </c>
      <c r="P111" s="95">
        <v>17.5</v>
      </c>
      <c r="Q111" s="95">
        <v>19.0</v>
      </c>
      <c r="R111" s="95">
        <v>37.6</v>
      </c>
      <c r="S111" s="97">
        <v>5891202.78723573</v>
      </c>
      <c r="T111" s="98">
        <v>0.00338560650470436</v>
      </c>
      <c r="U111" s="98">
        <v>0.0496123938655775</v>
      </c>
      <c r="V111" s="97">
        <v>412463.377939663</v>
      </c>
      <c r="W111" s="98">
        <v>0.0218088767100282</v>
      </c>
      <c r="X111" s="98">
        <v>0.435201230751908</v>
      </c>
      <c r="Y111" s="97">
        <v>493645.577638768</v>
      </c>
      <c r="Z111" s="98">
        <v>0.0123227316534865</v>
      </c>
      <c r="AA111" s="98">
        <v>0.176633623782182</v>
      </c>
      <c r="AB111" s="97">
        <v>781257.423390609</v>
      </c>
      <c r="AC111" s="98">
        <v>0.0158854991327153</v>
      </c>
      <c r="AD111" s="98">
        <v>0.259006621443817</v>
      </c>
      <c r="AE111" s="97">
        <v>0.0</v>
      </c>
      <c r="AF111" s="99">
        <v>1.23662396382818</v>
      </c>
      <c r="AG111" s="99">
        <v>4.29061059907834</v>
      </c>
      <c r="AH111" s="99">
        <v>174.915204678363</v>
      </c>
      <c r="AI111" s="97">
        <v>44342.3865705915</v>
      </c>
      <c r="AJ111" s="99">
        <v>0.0502264719682644</v>
      </c>
      <c r="AK111" s="99">
        <v>0.206304356226161</v>
      </c>
      <c r="AL111" s="98">
        <v>0.911686769005848</v>
      </c>
      <c r="AM111" s="97">
        <v>865.756748381395</v>
      </c>
      <c r="AN111" s="98">
        <v>1.89808540398581</v>
      </c>
      <c r="AO111" s="98" t="s">
        <v>1067</v>
      </c>
      <c r="AP111" s="98">
        <v>135.887719298246</v>
      </c>
      <c r="AQ111" s="97">
        <v>1967.35125602547</v>
      </c>
      <c r="AR111" s="98">
        <v>0.259913124298353</v>
      </c>
      <c r="AS111" s="98" t="s">
        <v>1067</v>
      </c>
      <c r="AT111" s="98">
        <v>12.594484039961</v>
      </c>
      <c r="AU111" s="97">
        <v>0.0</v>
      </c>
      <c r="AV111" s="98" t="s">
        <v>1067</v>
      </c>
      <c r="AW111" s="98" t="s">
        <v>1067</v>
      </c>
      <c r="AX111" s="98" t="s">
        <v>1067</v>
      </c>
      <c r="AY111" s="42"/>
      <c r="AZ111" s="42"/>
    </row>
    <row r="112" ht="14.25" customHeight="1">
      <c r="A112" s="10">
        <v>107.0</v>
      </c>
      <c r="B112" s="42" t="s">
        <v>714</v>
      </c>
      <c r="C112" s="42" t="s">
        <v>715</v>
      </c>
      <c r="D112" s="42" t="s">
        <v>1071</v>
      </c>
      <c r="E112" s="42">
        <v>42.4871</v>
      </c>
      <c r="F112" s="42">
        <v>3.17003333333333</v>
      </c>
      <c r="G112" s="42" t="s">
        <v>1072</v>
      </c>
      <c r="H112" s="42">
        <v>42.4858833333333</v>
      </c>
      <c r="I112" s="42">
        <v>3.17165</v>
      </c>
      <c r="J112" s="42" t="s">
        <v>1064</v>
      </c>
      <c r="K112" s="42" t="s">
        <v>1065</v>
      </c>
      <c r="L112" s="95">
        <v>3.0</v>
      </c>
      <c r="M112" s="96">
        <v>2.0</v>
      </c>
      <c r="N112" s="95">
        <v>4.0</v>
      </c>
      <c r="O112" s="42" t="s">
        <v>1073</v>
      </c>
      <c r="P112" s="95">
        <v>17.5</v>
      </c>
      <c r="Q112" s="95">
        <v>19.0</v>
      </c>
      <c r="R112" s="95">
        <v>37.6</v>
      </c>
      <c r="S112" s="97">
        <v>5891202.78723573</v>
      </c>
      <c r="T112" s="98">
        <v>0.00338560650470436</v>
      </c>
      <c r="U112" s="98">
        <v>0.0496123938655775</v>
      </c>
      <c r="V112" s="97">
        <v>412463.377939663</v>
      </c>
      <c r="W112" s="98">
        <v>0.0218088767100282</v>
      </c>
      <c r="X112" s="98">
        <v>0.435201230751908</v>
      </c>
      <c r="Y112" s="97">
        <v>493645.577638768</v>
      </c>
      <c r="Z112" s="98">
        <v>0.0123227316534865</v>
      </c>
      <c r="AA112" s="98">
        <v>0.176633623782182</v>
      </c>
      <c r="AB112" s="97">
        <v>781257.423390609</v>
      </c>
      <c r="AC112" s="98">
        <v>0.0158854991327153</v>
      </c>
      <c r="AD112" s="98">
        <v>0.259006621443817</v>
      </c>
      <c r="AE112" s="97">
        <v>0.0</v>
      </c>
      <c r="AF112" s="99">
        <v>1.23662396382818</v>
      </c>
      <c r="AG112" s="99">
        <v>4.29061059907834</v>
      </c>
      <c r="AH112" s="99">
        <v>174.915204678363</v>
      </c>
      <c r="AI112" s="97">
        <v>44342.3865705915</v>
      </c>
      <c r="AJ112" s="99">
        <v>0.0502264719682644</v>
      </c>
      <c r="AK112" s="99">
        <v>0.206304356226161</v>
      </c>
      <c r="AL112" s="98">
        <v>0.911686769005848</v>
      </c>
      <c r="AM112" s="97">
        <v>865.756748381395</v>
      </c>
      <c r="AN112" s="98">
        <v>1.89808540398581</v>
      </c>
      <c r="AO112" s="98" t="s">
        <v>1067</v>
      </c>
      <c r="AP112" s="98">
        <v>135.887719298246</v>
      </c>
      <c r="AQ112" s="97">
        <v>1967.35125602547</v>
      </c>
      <c r="AR112" s="98">
        <v>0.259913124298353</v>
      </c>
      <c r="AS112" s="98" t="s">
        <v>1067</v>
      </c>
      <c r="AT112" s="98">
        <v>12.594484039961</v>
      </c>
      <c r="AU112" s="97">
        <v>0.0</v>
      </c>
      <c r="AV112" s="98" t="s">
        <v>1067</v>
      </c>
      <c r="AW112" s="98" t="s">
        <v>1067</v>
      </c>
      <c r="AX112" s="98" t="s">
        <v>1067</v>
      </c>
      <c r="AY112" s="42"/>
      <c r="AZ112" s="42"/>
    </row>
    <row r="113" ht="14.25" customHeight="1">
      <c r="A113" s="10">
        <v>108.0</v>
      </c>
      <c r="B113" s="42" t="s">
        <v>719</v>
      </c>
      <c r="C113" s="42" t="s">
        <v>720</v>
      </c>
      <c r="D113" s="42" t="s">
        <v>1071</v>
      </c>
      <c r="E113" s="42">
        <v>42.4871</v>
      </c>
      <c r="F113" s="42">
        <v>3.17003333333333</v>
      </c>
      <c r="G113" s="42" t="s">
        <v>1072</v>
      </c>
      <c r="H113" s="42">
        <v>42.4858833333333</v>
      </c>
      <c r="I113" s="42">
        <v>3.17165</v>
      </c>
      <c r="J113" s="42" t="s">
        <v>1064</v>
      </c>
      <c r="K113" s="42" t="s">
        <v>1065</v>
      </c>
      <c r="L113" s="95">
        <v>3.0</v>
      </c>
      <c r="M113" s="96">
        <v>2.0</v>
      </c>
      <c r="N113" s="95">
        <v>4.0</v>
      </c>
      <c r="O113" s="42" t="s">
        <v>1073</v>
      </c>
      <c r="P113" s="95">
        <v>17.5</v>
      </c>
      <c r="Q113" s="95">
        <v>19.0</v>
      </c>
      <c r="R113" s="95">
        <v>37.6</v>
      </c>
      <c r="S113" s="97">
        <v>5891202.78723573</v>
      </c>
      <c r="T113" s="98">
        <v>0.00338560650470436</v>
      </c>
      <c r="U113" s="98">
        <v>0.0496123938655775</v>
      </c>
      <c r="V113" s="97">
        <v>412463.377939663</v>
      </c>
      <c r="W113" s="98">
        <v>0.0218088767100282</v>
      </c>
      <c r="X113" s="98">
        <v>0.435201230751908</v>
      </c>
      <c r="Y113" s="97">
        <v>493645.577638768</v>
      </c>
      <c r="Z113" s="98">
        <v>0.0123227316534865</v>
      </c>
      <c r="AA113" s="98">
        <v>0.176633623782182</v>
      </c>
      <c r="AB113" s="97">
        <v>781257.423390609</v>
      </c>
      <c r="AC113" s="98">
        <v>0.0158854991327153</v>
      </c>
      <c r="AD113" s="98">
        <v>0.259006621443817</v>
      </c>
      <c r="AE113" s="97">
        <v>0.0</v>
      </c>
      <c r="AF113" s="99">
        <v>1.23662396382818</v>
      </c>
      <c r="AG113" s="99">
        <v>4.29061059907834</v>
      </c>
      <c r="AH113" s="99">
        <v>174.915204678363</v>
      </c>
      <c r="AI113" s="97">
        <v>44342.3865705915</v>
      </c>
      <c r="AJ113" s="99">
        <v>0.0502264719682644</v>
      </c>
      <c r="AK113" s="99">
        <v>0.206304356226161</v>
      </c>
      <c r="AL113" s="98">
        <v>0.911686769005848</v>
      </c>
      <c r="AM113" s="97">
        <v>865.756748381395</v>
      </c>
      <c r="AN113" s="98">
        <v>1.89808540398581</v>
      </c>
      <c r="AO113" s="98" t="s">
        <v>1067</v>
      </c>
      <c r="AP113" s="98">
        <v>135.887719298246</v>
      </c>
      <c r="AQ113" s="97">
        <v>1967.35125602547</v>
      </c>
      <c r="AR113" s="98">
        <v>0.259913124298353</v>
      </c>
      <c r="AS113" s="98" t="s">
        <v>1067</v>
      </c>
      <c r="AT113" s="98">
        <v>12.594484039961</v>
      </c>
      <c r="AU113" s="97">
        <v>0.0</v>
      </c>
      <c r="AV113" s="98" t="s">
        <v>1067</v>
      </c>
      <c r="AW113" s="98" t="s">
        <v>1067</v>
      </c>
      <c r="AX113" s="98" t="s">
        <v>1067</v>
      </c>
      <c r="AY113" s="42"/>
      <c r="AZ113" s="42"/>
    </row>
    <row r="114" ht="14.25" customHeight="1">
      <c r="A114" s="10">
        <v>109.0</v>
      </c>
      <c r="B114" s="42" t="s">
        <v>724</v>
      </c>
      <c r="C114" s="42" t="s">
        <v>725</v>
      </c>
      <c r="D114" s="42" t="s">
        <v>1071</v>
      </c>
      <c r="E114" s="42">
        <v>42.4871</v>
      </c>
      <c r="F114" s="42">
        <v>3.17003333333333</v>
      </c>
      <c r="G114" s="42" t="s">
        <v>1072</v>
      </c>
      <c r="H114" s="42">
        <v>42.4858833333333</v>
      </c>
      <c r="I114" s="42">
        <v>3.17165</v>
      </c>
      <c r="J114" s="42" t="s">
        <v>1064</v>
      </c>
      <c r="K114" s="42" t="s">
        <v>1065</v>
      </c>
      <c r="L114" s="95">
        <v>3.0</v>
      </c>
      <c r="M114" s="96">
        <v>2.0</v>
      </c>
      <c r="N114" s="95">
        <v>4.0</v>
      </c>
      <c r="O114" s="42" t="s">
        <v>1073</v>
      </c>
      <c r="P114" s="95">
        <v>17.5</v>
      </c>
      <c r="Q114" s="95">
        <v>19.0</v>
      </c>
      <c r="R114" s="95">
        <v>37.6</v>
      </c>
      <c r="S114" s="97">
        <v>5891202.78723573</v>
      </c>
      <c r="T114" s="98">
        <v>0.00338560650470436</v>
      </c>
      <c r="U114" s="98">
        <v>0.0496123938655775</v>
      </c>
      <c r="V114" s="97">
        <v>412463.377939663</v>
      </c>
      <c r="W114" s="98">
        <v>0.0218088767100282</v>
      </c>
      <c r="X114" s="98">
        <v>0.435201230751908</v>
      </c>
      <c r="Y114" s="97">
        <v>493645.577638768</v>
      </c>
      <c r="Z114" s="98">
        <v>0.0123227316534865</v>
      </c>
      <c r="AA114" s="98">
        <v>0.176633623782182</v>
      </c>
      <c r="AB114" s="97">
        <v>781257.423390609</v>
      </c>
      <c r="AC114" s="98">
        <v>0.0158854991327153</v>
      </c>
      <c r="AD114" s="98">
        <v>0.259006621443817</v>
      </c>
      <c r="AE114" s="97">
        <v>0.0</v>
      </c>
      <c r="AF114" s="99">
        <v>1.23662396382818</v>
      </c>
      <c r="AG114" s="99">
        <v>4.29061059907834</v>
      </c>
      <c r="AH114" s="99">
        <v>174.915204678363</v>
      </c>
      <c r="AI114" s="97">
        <v>44342.3865705915</v>
      </c>
      <c r="AJ114" s="99">
        <v>0.0502264719682644</v>
      </c>
      <c r="AK114" s="99">
        <v>0.206304356226161</v>
      </c>
      <c r="AL114" s="98">
        <v>0.911686769005848</v>
      </c>
      <c r="AM114" s="97">
        <v>865.756748381395</v>
      </c>
      <c r="AN114" s="98">
        <v>1.89808540398581</v>
      </c>
      <c r="AO114" s="98" t="s">
        <v>1067</v>
      </c>
      <c r="AP114" s="98">
        <v>135.887719298246</v>
      </c>
      <c r="AQ114" s="97">
        <v>1967.35125602547</v>
      </c>
      <c r="AR114" s="98">
        <v>0.259913124298353</v>
      </c>
      <c r="AS114" s="98" t="s">
        <v>1067</v>
      </c>
      <c r="AT114" s="98">
        <v>12.594484039961</v>
      </c>
      <c r="AU114" s="97">
        <v>0.0</v>
      </c>
      <c r="AV114" s="98" t="s">
        <v>1067</v>
      </c>
      <c r="AW114" s="98" t="s">
        <v>1067</v>
      </c>
      <c r="AX114" s="98" t="s">
        <v>1067</v>
      </c>
      <c r="AY114" s="42"/>
      <c r="AZ114" s="42"/>
    </row>
    <row r="115" ht="14.25" customHeight="1">
      <c r="A115" s="10">
        <v>110.0</v>
      </c>
      <c r="B115" s="42" t="s">
        <v>731</v>
      </c>
      <c r="C115" s="42" t="s">
        <v>732</v>
      </c>
      <c r="D115" s="42" t="s">
        <v>1071</v>
      </c>
      <c r="E115" s="42">
        <v>42.4871</v>
      </c>
      <c r="F115" s="42">
        <v>3.17003333333333</v>
      </c>
      <c r="G115" s="42" t="s">
        <v>1072</v>
      </c>
      <c r="H115" s="42">
        <v>42.4858833333333</v>
      </c>
      <c r="I115" s="42">
        <v>3.17165</v>
      </c>
      <c r="J115" s="42" t="s">
        <v>1064</v>
      </c>
      <c r="K115" s="42" t="s">
        <v>1065</v>
      </c>
      <c r="L115" s="95">
        <v>3.0</v>
      </c>
      <c r="M115" s="96">
        <v>2.0</v>
      </c>
      <c r="N115" s="95">
        <v>4.0</v>
      </c>
      <c r="O115" s="42" t="s">
        <v>1073</v>
      </c>
      <c r="P115" s="95">
        <v>17.5</v>
      </c>
      <c r="Q115" s="95">
        <v>19.0</v>
      </c>
      <c r="R115" s="95">
        <v>37.6</v>
      </c>
      <c r="S115" s="97">
        <v>5891202.78723573</v>
      </c>
      <c r="T115" s="98">
        <v>0.00338560650470436</v>
      </c>
      <c r="U115" s="98">
        <v>0.0496123938655775</v>
      </c>
      <c r="V115" s="97">
        <v>412463.377939663</v>
      </c>
      <c r="W115" s="98">
        <v>0.0218088767100282</v>
      </c>
      <c r="X115" s="98">
        <v>0.435201230751908</v>
      </c>
      <c r="Y115" s="97">
        <v>493645.577638768</v>
      </c>
      <c r="Z115" s="98">
        <v>0.0123227316534865</v>
      </c>
      <c r="AA115" s="98">
        <v>0.176633623782182</v>
      </c>
      <c r="AB115" s="97">
        <v>781257.423390609</v>
      </c>
      <c r="AC115" s="98">
        <v>0.0158854991327153</v>
      </c>
      <c r="AD115" s="98">
        <v>0.259006621443817</v>
      </c>
      <c r="AE115" s="97">
        <v>0.0</v>
      </c>
      <c r="AF115" s="99">
        <v>1.23662396382818</v>
      </c>
      <c r="AG115" s="99">
        <v>4.29061059907834</v>
      </c>
      <c r="AH115" s="99">
        <v>174.915204678363</v>
      </c>
      <c r="AI115" s="97">
        <v>44342.3865705915</v>
      </c>
      <c r="AJ115" s="99">
        <v>0.0502264719682644</v>
      </c>
      <c r="AK115" s="99">
        <v>0.206304356226161</v>
      </c>
      <c r="AL115" s="98">
        <v>0.911686769005848</v>
      </c>
      <c r="AM115" s="97">
        <v>865.756748381395</v>
      </c>
      <c r="AN115" s="98">
        <v>1.89808540398581</v>
      </c>
      <c r="AO115" s="98" t="s">
        <v>1067</v>
      </c>
      <c r="AP115" s="98">
        <v>135.887719298246</v>
      </c>
      <c r="AQ115" s="97">
        <v>1967.35125602547</v>
      </c>
      <c r="AR115" s="98">
        <v>0.259913124298353</v>
      </c>
      <c r="AS115" s="98" t="s">
        <v>1067</v>
      </c>
      <c r="AT115" s="98">
        <v>12.594484039961</v>
      </c>
      <c r="AU115" s="97">
        <v>0.0</v>
      </c>
      <c r="AV115" s="98" t="s">
        <v>1067</v>
      </c>
      <c r="AW115" s="98" t="s">
        <v>1067</v>
      </c>
      <c r="AX115" s="98" t="s">
        <v>1067</v>
      </c>
      <c r="AY115" s="42"/>
      <c r="AZ115" s="42"/>
    </row>
    <row r="116" ht="14.25" customHeight="1">
      <c r="A116" s="10">
        <v>111.0</v>
      </c>
      <c r="B116" s="42" t="s">
        <v>736</v>
      </c>
      <c r="C116" s="42" t="s">
        <v>737</v>
      </c>
      <c r="D116" s="42" t="s">
        <v>1071</v>
      </c>
      <c r="E116" s="42">
        <v>42.4871</v>
      </c>
      <c r="F116" s="42">
        <v>3.17003333333333</v>
      </c>
      <c r="G116" s="42" t="s">
        <v>1072</v>
      </c>
      <c r="H116" s="42">
        <v>42.4858833333333</v>
      </c>
      <c r="I116" s="42">
        <v>3.17165</v>
      </c>
      <c r="J116" s="42" t="s">
        <v>1064</v>
      </c>
      <c r="K116" s="42" t="s">
        <v>1065</v>
      </c>
      <c r="L116" s="95">
        <v>3.0</v>
      </c>
      <c r="M116" s="96">
        <v>2.0</v>
      </c>
      <c r="N116" s="95">
        <v>4.0</v>
      </c>
      <c r="O116" s="42" t="s">
        <v>1073</v>
      </c>
      <c r="P116" s="95">
        <v>17.5</v>
      </c>
      <c r="Q116" s="95">
        <v>19.0</v>
      </c>
      <c r="R116" s="95">
        <v>37.6</v>
      </c>
      <c r="S116" s="97">
        <v>5891202.78723573</v>
      </c>
      <c r="T116" s="98">
        <v>0.00338560650470436</v>
      </c>
      <c r="U116" s="98">
        <v>0.0496123938655775</v>
      </c>
      <c r="V116" s="97">
        <v>412463.377939663</v>
      </c>
      <c r="W116" s="98">
        <v>0.0218088767100282</v>
      </c>
      <c r="X116" s="98">
        <v>0.435201230751908</v>
      </c>
      <c r="Y116" s="97">
        <v>493645.577638768</v>
      </c>
      <c r="Z116" s="98">
        <v>0.0123227316534865</v>
      </c>
      <c r="AA116" s="98">
        <v>0.176633623782182</v>
      </c>
      <c r="AB116" s="97">
        <v>781257.423390609</v>
      </c>
      <c r="AC116" s="98">
        <v>0.0158854991327153</v>
      </c>
      <c r="AD116" s="98">
        <v>0.259006621443817</v>
      </c>
      <c r="AE116" s="97">
        <v>0.0</v>
      </c>
      <c r="AF116" s="99">
        <v>1.23662396382818</v>
      </c>
      <c r="AG116" s="99">
        <v>4.29061059907834</v>
      </c>
      <c r="AH116" s="99">
        <v>174.915204678363</v>
      </c>
      <c r="AI116" s="97">
        <v>44342.3865705915</v>
      </c>
      <c r="AJ116" s="99">
        <v>0.0502264719682644</v>
      </c>
      <c r="AK116" s="99">
        <v>0.206304356226161</v>
      </c>
      <c r="AL116" s="98">
        <v>0.911686769005848</v>
      </c>
      <c r="AM116" s="97">
        <v>865.756748381395</v>
      </c>
      <c r="AN116" s="98">
        <v>1.89808540398581</v>
      </c>
      <c r="AO116" s="98" t="s">
        <v>1067</v>
      </c>
      <c r="AP116" s="98">
        <v>135.887719298246</v>
      </c>
      <c r="AQ116" s="97">
        <v>1967.35125602547</v>
      </c>
      <c r="AR116" s="98">
        <v>0.259913124298353</v>
      </c>
      <c r="AS116" s="98" t="s">
        <v>1067</v>
      </c>
      <c r="AT116" s="98">
        <v>12.594484039961</v>
      </c>
      <c r="AU116" s="97">
        <v>0.0</v>
      </c>
      <c r="AV116" s="98" t="s">
        <v>1067</v>
      </c>
      <c r="AW116" s="98" t="s">
        <v>1067</v>
      </c>
      <c r="AX116" s="98" t="s">
        <v>1067</v>
      </c>
      <c r="AY116" s="42"/>
      <c r="AZ116" s="42"/>
    </row>
    <row r="117" ht="14.25" customHeight="1">
      <c r="A117" s="10">
        <v>112.0</v>
      </c>
      <c r="B117" s="42" t="s">
        <v>741</v>
      </c>
      <c r="C117" s="42" t="s">
        <v>742</v>
      </c>
      <c r="D117" s="42" t="s">
        <v>1071</v>
      </c>
      <c r="E117" s="42">
        <v>42.4871</v>
      </c>
      <c r="F117" s="42">
        <v>3.17003333333333</v>
      </c>
      <c r="G117" s="42" t="s">
        <v>1072</v>
      </c>
      <c r="H117" s="42">
        <v>42.4858833333333</v>
      </c>
      <c r="I117" s="42">
        <v>3.17165</v>
      </c>
      <c r="J117" s="42" t="s">
        <v>1064</v>
      </c>
      <c r="K117" s="42" t="s">
        <v>1065</v>
      </c>
      <c r="L117" s="95">
        <v>3.0</v>
      </c>
      <c r="M117" s="96">
        <v>2.0</v>
      </c>
      <c r="N117" s="95">
        <v>4.0</v>
      </c>
      <c r="O117" s="42" t="s">
        <v>1073</v>
      </c>
      <c r="P117" s="95">
        <v>17.5</v>
      </c>
      <c r="Q117" s="95">
        <v>19.0</v>
      </c>
      <c r="R117" s="95">
        <v>37.6</v>
      </c>
      <c r="S117" s="97">
        <v>5891202.78723573</v>
      </c>
      <c r="T117" s="98">
        <v>0.00338560650470436</v>
      </c>
      <c r="U117" s="98">
        <v>0.0496123938655775</v>
      </c>
      <c r="V117" s="97">
        <v>412463.377939663</v>
      </c>
      <c r="W117" s="98">
        <v>0.0218088767100282</v>
      </c>
      <c r="X117" s="98">
        <v>0.435201230751908</v>
      </c>
      <c r="Y117" s="97">
        <v>493645.577638768</v>
      </c>
      <c r="Z117" s="98">
        <v>0.0123227316534865</v>
      </c>
      <c r="AA117" s="98">
        <v>0.176633623782182</v>
      </c>
      <c r="AB117" s="97">
        <v>781257.423390609</v>
      </c>
      <c r="AC117" s="98">
        <v>0.0158854991327153</v>
      </c>
      <c r="AD117" s="98">
        <v>0.259006621443817</v>
      </c>
      <c r="AE117" s="97">
        <v>0.0</v>
      </c>
      <c r="AF117" s="99">
        <v>1.23662396382818</v>
      </c>
      <c r="AG117" s="99">
        <v>4.29061059907834</v>
      </c>
      <c r="AH117" s="99">
        <v>174.915204678363</v>
      </c>
      <c r="AI117" s="97">
        <v>44342.3865705915</v>
      </c>
      <c r="AJ117" s="99">
        <v>0.0502264719682644</v>
      </c>
      <c r="AK117" s="99">
        <v>0.206304356226161</v>
      </c>
      <c r="AL117" s="98">
        <v>0.911686769005848</v>
      </c>
      <c r="AM117" s="97">
        <v>865.756748381395</v>
      </c>
      <c r="AN117" s="98">
        <v>1.89808540398581</v>
      </c>
      <c r="AO117" s="98" t="s">
        <v>1067</v>
      </c>
      <c r="AP117" s="98">
        <v>135.887719298246</v>
      </c>
      <c r="AQ117" s="97">
        <v>1967.35125602547</v>
      </c>
      <c r="AR117" s="98">
        <v>0.259913124298353</v>
      </c>
      <c r="AS117" s="98" t="s">
        <v>1067</v>
      </c>
      <c r="AT117" s="98">
        <v>12.594484039961</v>
      </c>
      <c r="AU117" s="97">
        <v>0.0</v>
      </c>
      <c r="AV117" s="98" t="s">
        <v>1067</v>
      </c>
      <c r="AW117" s="98" t="s">
        <v>1067</v>
      </c>
      <c r="AX117" s="98" t="s">
        <v>1067</v>
      </c>
      <c r="AY117" s="42"/>
      <c r="AZ117" s="42"/>
    </row>
    <row r="118" ht="14.25" customHeight="1">
      <c r="A118" s="10">
        <v>113.0</v>
      </c>
      <c r="B118" s="42" t="s">
        <v>747</v>
      </c>
      <c r="C118" s="42" t="s">
        <v>748</v>
      </c>
      <c r="D118" s="42" t="s">
        <v>1071</v>
      </c>
      <c r="E118" s="42">
        <v>42.4871</v>
      </c>
      <c r="F118" s="42">
        <v>3.17003333333333</v>
      </c>
      <c r="G118" s="42" t="s">
        <v>1072</v>
      </c>
      <c r="H118" s="42">
        <v>42.4858833333333</v>
      </c>
      <c r="I118" s="42">
        <v>3.17165</v>
      </c>
      <c r="J118" s="42" t="s">
        <v>1064</v>
      </c>
      <c r="K118" s="42" t="s">
        <v>1065</v>
      </c>
      <c r="L118" s="95">
        <v>3.0</v>
      </c>
      <c r="M118" s="96">
        <v>2.0</v>
      </c>
      <c r="N118" s="95">
        <v>4.0</v>
      </c>
      <c r="O118" s="42" t="s">
        <v>1073</v>
      </c>
      <c r="P118" s="95">
        <v>17.5</v>
      </c>
      <c r="Q118" s="95">
        <v>19.0</v>
      </c>
      <c r="R118" s="95">
        <v>37.6</v>
      </c>
      <c r="S118" s="97">
        <v>5891202.78723573</v>
      </c>
      <c r="T118" s="98">
        <v>0.00338560650470436</v>
      </c>
      <c r="U118" s="98">
        <v>0.0496123938655775</v>
      </c>
      <c r="V118" s="97">
        <v>412463.377939663</v>
      </c>
      <c r="W118" s="98">
        <v>0.0218088767100282</v>
      </c>
      <c r="X118" s="98">
        <v>0.435201230751908</v>
      </c>
      <c r="Y118" s="97">
        <v>493645.577638768</v>
      </c>
      <c r="Z118" s="98">
        <v>0.0123227316534865</v>
      </c>
      <c r="AA118" s="98">
        <v>0.176633623782182</v>
      </c>
      <c r="AB118" s="97">
        <v>781257.423390609</v>
      </c>
      <c r="AC118" s="98">
        <v>0.0158854991327153</v>
      </c>
      <c r="AD118" s="98">
        <v>0.259006621443817</v>
      </c>
      <c r="AE118" s="97">
        <v>0.0</v>
      </c>
      <c r="AF118" s="99">
        <v>1.23662396382818</v>
      </c>
      <c r="AG118" s="99">
        <v>4.29061059907834</v>
      </c>
      <c r="AH118" s="99">
        <v>174.915204678363</v>
      </c>
      <c r="AI118" s="97">
        <v>44342.3865705915</v>
      </c>
      <c r="AJ118" s="99">
        <v>0.0502264719682644</v>
      </c>
      <c r="AK118" s="99">
        <v>0.206304356226161</v>
      </c>
      <c r="AL118" s="98">
        <v>0.911686769005848</v>
      </c>
      <c r="AM118" s="97">
        <v>865.756748381395</v>
      </c>
      <c r="AN118" s="98">
        <v>1.89808540398581</v>
      </c>
      <c r="AO118" s="98" t="s">
        <v>1067</v>
      </c>
      <c r="AP118" s="98">
        <v>135.887719298246</v>
      </c>
      <c r="AQ118" s="97">
        <v>1967.35125602547</v>
      </c>
      <c r="AR118" s="98">
        <v>0.259913124298353</v>
      </c>
      <c r="AS118" s="98" t="s">
        <v>1067</v>
      </c>
      <c r="AT118" s="98">
        <v>12.594484039961</v>
      </c>
      <c r="AU118" s="97">
        <v>0.0</v>
      </c>
      <c r="AV118" s="98" t="s">
        <v>1067</v>
      </c>
      <c r="AW118" s="98" t="s">
        <v>1067</v>
      </c>
      <c r="AX118" s="98" t="s">
        <v>1067</v>
      </c>
      <c r="AY118" s="42"/>
      <c r="AZ118" s="42"/>
    </row>
    <row r="119" ht="14.25" customHeight="1">
      <c r="A119" s="10">
        <v>114.0</v>
      </c>
      <c r="B119" s="42" t="s">
        <v>752</v>
      </c>
      <c r="C119" s="42" t="s">
        <v>753</v>
      </c>
      <c r="D119" s="42" t="s">
        <v>1071</v>
      </c>
      <c r="E119" s="42">
        <v>42.4871</v>
      </c>
      <c r="F119" s="42">
        <v>3.17003333333333</v>
      </c>
      <c r="G119" s="42" t="s">
        <v>1072</v>
      </c>
      <c r="H119" s="42">
        <v>42.4858833333333</v>
      </c>
      <c r="I119" s="42">
        <v>3.17165</v>
      </c>
      <c r="J119" s="42" t="s">
        <v>1064</v>
      </c>
      <c r="K119" s="42" t="s">
        <v>1065</v>
      </c>
      <c r="L119" s="95">
        <v>3.0</v>
      </c>
      <c r="M119" s="96">
        <v>2.0</v>
      </c>
      <c r="N119" s="95">
        <v>4.0</v>
      </c>
      <c r="O119" s="42" t="s">
        <v>1073</v>
      </c>
      <c r="P119" s="95">
        <v>17.5</v>
      </c>
      <c r="Q119" s="95">
        <v>19.0</v>
      </c>
      <c r="R119" s="95">
        <v>37.6</v>
      </c>
      <c r="S119" s="97">
        <v>5891202.78723573</v>
      </c>
      <c r="T119" s="98">
        <v>0.00338560650470436</v>
      </c>
      <c r="U119" s="98">
        <v>0.0496123938655775</v>
      </c>
      <c r="V119" s="97">
        <v>412463.377939663</v>
      </c>
      <c r="W119" s="98">
        <v>0.0218088767100282</v>
      </c>
      <c r="X119" s="98">
        <v>0.435201230751908</v>
      </c>
      <c r="Y119" s="97">
        <v>493645.577638768</v>
      </c>
      <c r="Z119" s="98">
        <v>0.0123227316534865</v>
      </c>
      <c r="AA119" s="98">
        <v>0.176633623782182</v>
      </c>
      <c r="AB119" s="97">
        <v>781257.423390609</v>
      </c>
      <c r="AC119" s="98">
        <v>0.0158854991327153</v>
      </c>
      <c r="AD119" s="98">
        <v>0.259006621443817</v>
      </c>
      <c r="AE119" s="97">
        <v>0.0</v>
      </c>
      <c r="AF119" s="99">
        <v>1.23662396382818</v>
      </c>
      <c r="AG119" s="99">
        <v>4.29061059907834</v>
      </c>
      <c r="AH119" s="99">
        <v>174.915204678363</v>
      </c>
      <c r="AI119" s="97">
        <v>44342.3865705915</v>
      </c>
      <c r="AJ119" s="99">
        <v>0.0502264719682644</v>
      </c>
      <c r="AK119" s="99">
        <v>0.206304356226161</v>
      </c>
      <c r="AL119" s="98">
        <v>0.911686769005848</v>
      </c>
      <c r="AM119" s="97">
        <v>865.756748381395</v>
      </c>
      <c r="AN119" s="98">
        <v>1.89808540398581</v>
      </c>
      <c r="AO119" s="98" t="s">
        <v>1067</v>
      </c>
      <c r="AP119" s="98">
        <v>135.887719298246</v>
      </c>
      <c r="AQ119" s="97">
        <v>1967.35125602547</v>
      </c>
      <c r="AR119" s="98">
        <v>0.259913124298353</v>
      </c>
      <c r="AS119" s="98" t="s">
        <v>1067</v>
      </c>
      <c r="AT119" s="98">
        <v>12.594484039961</v>
      </c>
      <c r="AU119" s="97">
        <v>0.0</v>
      </c>
      <c r="AV119" s="98" t="s">
        <v>1067</v>
      </c>
      <c r="AW119" s="98" t="s">
        <v>1067</v>
      </c>
      <c r="AX119" s="98" t="s">
        <v>1067</v>
      </c>
      <c r="AY119" s="42"/>
      <c r="AZ119" s="42"/>
    </row>
    <row r="120" ht="14.25" customHeight="1">
      <c r="A120" s="10">
        <v>115.0</v>
      </c>
      <c r="B120" s="18" t="s">
        <v>757</v>
      </c>
      <c r="C120" s="18" t="s">
        <v>758</v>
      </c>
      <c r="D120" s="18" t="s">
        <v>1071</v>
      </c>
      <c r="E120" s="18">
        <v>42.4871</v>
      </c>
      <c r="F120" s="18">
        <v>3.17003333333333</v>
      </c>
      <c r="G120" s="18" t="s">
        <v>1072</v>
      </c>
      <c r="H120" s="18">
        <v>42.4858833333333</v>
      </c>
      <c r="I120" s="18">
        <v>3.17165</v>
      </c>
      <c r="J120" s="18" t="s">
        <v>1064</v>
      </c>
      <c r="K120" s="18" t="s">
        <v>1065</v>
      </c>
      <c r="L120" s="60">
        <v>3.0</v>
      </c>
      <c r="M120" s="61">
        <v>2.0</v>
      </c>
      <c r="N120" s="60">
        <v>4.0</v>
      </c>
      <c r="O120" s="18" t="s">
        <v>1073</v>
      </c>
      <c r="P120" s="60">
        <v>17.5</v>
      </c>
      <c r="Q120" s="60">
        <v>19.0</v>
      </c>
      <c r="R120" s="60">
        <v>37.6</v>
      </c>
      <c r="S120" s="62">
        <v>5891202.78723573</v>
      </c>
      <c r="T120" s="63">
        <v>0.00338560650470436</v>
      </c>
      <c r="U120" s="63">
        <v>0.0496123938655775</v>
      </c>
      <c r="V120" s="62">
        <v>412463.377939663</v>
      </c>
      <c r="W120" s="63">
        <v>0.0218088767100282</v>
      </c>
      <c r="X120" s="63">
        <v>0.435201230751908</v>
      </c>
      <c r="Y120" s="62">
        <v>493645.577638768</v>
      </c>
      <c r="Z120" s="63">
        <v>0.0123227316534865</v>
      </c>
      <c r="AA120" s="63">
        <v>0.176633623782182</v>
      </c>
      <c r="AB120" s="62">
        <v>781257.423390609</v>
      </c>
      <c r="AC120" s="63">
        <v>0.0158854991327153</v>
      </c>
      <c r="AD120" s="63">
        <v>0.259006621443817</v>
      </c>
      <c r="AE120" s="62">
        <v>0.0</v>
      </c>
      <c r="AF120" s="64">
        <v>1.23662396382818</v>
      </c>
      <c r="AG120" s="64">
        <v>4.29061059907834</v>
      </c>
      <c r="AH120" s="64">
        <v>174.915204678363</v>
      </c>
      <c r="AI120" s="62">
        <v>44342.3865705915</v>
      </c>
      <c r="AJ120" s="64">
        <v>0.0502264719682644</v>
      </c>
      <c r="AK120" s="64">
        <v>0.206304356226161</v>
      </c>
      <c r="AL120" s="63">
        <v>0.911686769005848</v>
      </c>
      <c r="AM120" s="62">
        <v>865.756748381395</v>
      </c>
      <c r="AN120" s="63">
        <v>1.89808540398581</v>
      </c>
      <c r="AO120" s="63" t="s">
        <v>1067</v>
      </c>
      <c r="AP120" s="63">
        <v>135.887719298246</v>
      </c>
      <c r="AQ120" s="62">
        <v>1967.35125602547</v>
      </c>
      <c r="AR120" s="63">
        <v>0.259913124298353</v>
      </c>
      <c r="AS120" s="63" t="s">
        <v>1067</v>
      </c>
      <c r="AT120" s="63">
        <v>12.594484039961</v>
      </c>
      <c r="AU120" s="62">
        <v>0.0</v>
      </c>
      <c r="AV120" s="63" t="s">
        <v>1067</v>
      </c>
      <c r="AW120" s="63" t="s">
        <v>1067</v>
      </c>
      <c r="AX120" s="63" t="s">
        <v>1067</v>
      </c>
      <c r="AY120" s="18"/>
      <c r="AZ120" s="18"/>
    </row>
    <row r="121" ht="14.25" customHeight="1">
      <c r="A121" s="10">
        <v>116.0</v>
      </c>
      <c r="B121" s="18" t="s">
        <v>762</v>
      </c>
      <c r="C121" s="18" t="s">
        <v>763</v>
      </c>
      <c r="D121" s="18" t="s">
        <v>1071</v>
      </c>
      <c r="E121" s="18">
        <v>42.4871</v>
      </c>
      <c r="F121" s="18">
        <v>3.17003333333333</v>
      </c>
      <c r="G121" s="18" t="s">
        <v>1072</v>
      </c>
      <c r="H121" s="18">
        <v>42.4858833333333</v>
      </c>
      <c r="I121" s="18">
        <v>3.17165</v>
      </c>
      <c r="J121" s="18" t="s">
        <v>1064</v>
      </c>
      <c r="K121" s="18" t="s">
        <v>1065</v>
      </c>
      <c r="L121" s="60">
        <v>3.0</v>
      </c>
      <c r="M121" s="61">
        <v>2.0</v>
      </c>
      <c r="N121" s="60">
        <v>4.0</v>
      </c>
      <c r="O121" s="18" t="s">
        <v>1073</v>
      </c>
      <c r="P121" s="60">
        <v>17.5</v>
      </c>
      <c r="Q121" s="60">
        <v>19.0</v>
      </c>
      <c r="R121" s="60">
        <v>37.6</v>
      </c>
      <c r="S121" s="62">
        <v>5891202.78723573</v>
      </c>
      <c r="T121" s="63">
        <v>0.00338560650470436</v>
      </c>
      <c r="U121" s="63">
        <v>0.0496123938655775</v>
      </c>
      <c r="V121" s="62">
        <v>412463.377939663</v>
      </c>
      <c r="W121" s="63">
        <v>0.0218088767100282</v>
      </c>
      <c r="X121" s="63">
        <v>0.435201230751908</v>
      </c>
      <c r="Y121" s="62">
        <v>493645.577638768</v>
      </c>
      <c r="Z121" s="63">
        <v>0.0123227316534865</v>
      </c>
      <c r="AA121" s="63">
        <v>0.176633623782182</v>
      </c>
      <c r="AB121" s="62">
        <v>781257.423390609</v>
      </c>
      <c r="AC121" s="63">
        <v>0.0158854991327153</v>
      </c>
      <c r="AD121" s="63">
        <v>0.259006621443817</v>
      </c>
      <c r="AE121" s="62">
        <v>0.0</v>
      </c>
      <c r="AF121" s="64">
        <v>1.23662396382818</v>
      </c>
      <c r="AG121" s="64">
        <v>4.29061059907834</v>
      </c>
      <c r="AH121" s="64">
        <v>174.915204678363</v>
      </c>
      <c r="AI121" s="62">
        <v>44342.3865705915</v>
      </c>
      <c r="AJ121" s="64">
        <v>0.0502264719682644</v>
      </c>
      <c r="AK121" s="64">
        <v>0.206304356226161</v>
      </c>
      <c r="AL121" s="63">
        <v>0.911686769005848</v>
      </c>
      <c r="AM121" s="62">
        <v>865.756748381395</v>
      </c>
      <c r="AN121" s="63">
        <v>1.89808540398581</v>
      </c>
      <c r="AO121" s="63" t="s">
        <v>1067</v>
      </c>
      <c r="AP121" s="63">
        <v>135.887719298246</v>
      </c>
      <c r="AQ121" s="62">
        <v>1967.35125602547</v>
      </c>
      <c r="AR121" s="63">
        <v>0.259913124298353</v>
      </c>
      <c r="AS121" s="63" t="s">
        <v>1067</v>
      </c>
      <c r="AT121" s="63">
        <v>12.594484039961</v>
      </c>
      <c r="AU121" s="62">
        <v>0.0</v>
      </c>
      <c r="AV121" s="63" t="s">
        <v>1067</v>
      </c>
      <c r="AW121" s="63" t="s">
        <v>1067</v>
      </c>
      <c r="AX121" s="63" t="s">
        <v>1067</v>
      </c>
      <c r="AY121" s="18"/>
      <c r="AZ121" s="18"/>
    </row>
    <row r="122" ht="14.25" customHeight="1">
      <c r="A122" s="10">
        <v>117.0</v>
      </c>
      <c r="B122" s="18" t="s">
        <v>767</v>
      </c>
      <c r="C122" s="18" t="s">
        <v>768</v>
      </c>
      <c r="D122" s="18" t="s">
        <v>1071</v>
      </c>
      <c r="E122" s="18">
        <v>42.4871</v>
      </c>
      <c r="F122" s="18">
        <v>3.17003333333333</v>
      </c>
      <c r="G122" s="18" t="s">
        <v>1072</v>
      </c>
      <c r="H122" s="18">
        <v>42.4858833333333</v>
      </c>
      <c r="I122" s="18">
        <v>3.17165</v>
      </c>
      <c r="J122" s="18" t="s">
        <v>1064</v>
      </c>
      <c r="K122" s="18" t="s">
        <v>1065</v>
      </c>
      <c r="L122" s="60">
        <v>3.0</v>
      </c>
      <c r="M122" s="61">
        <v>2.0</v>
      </c>
      <c r="N122" s="60">
        <v>4.0</v>
      </c>
      <c r="O122" s="18" t="s">
        <v>1073</v>
      </c>
      <c r="P122" s="60">
        <v>17.5</v>
      </c>
      <c r="Q122" s="60">
        <v>19.0</v>
      </c>
      <c r="R122" s="60">
        <v>37.6</v>
      </c>
      <c r="S122" s="62">
        <v>5891202.78723573</v>
      </c>
      <c r="T122" s="63">
        <v>0.00338560650470436</v>
      </c>
      <c r="U122" s="63">
        <v>0.0496123938655775</v>
      </c>
      <c r="V122" s="62">
        <v>412463.377939663</v>
      </c>
      <c r="W122" s="63">
        <v>0.0218088767100282</v>
      </c>
      <c r="X122" s="63">
        <v>0.435201230751908</v>
      </c>
      <c r="Y122" s="62">
        <v>493645.577638768</v>
      </c>
      <c r="Z122" s="63">
        <v>0.0123227316534865</v>
      </c>
      <c r="AA122" s="63">
        <v>0.176633623782182</v>
      </c>
      <c r="AB122" s="62">
        <v>781257.423390609</v>
      </c>
      <c r="AC122" s="63">
        <v>0.0158854991327153</v>
      </c>
      <c r="AD122" s="63">
        <v>0.259006621443817</v>
      </c>
      <c r="AE122" s="62">
        <v>0.0</v>
      </c>
      <c r="AF122" s="64">
        <v>1.23662396382818</v>
      </c>
      <c r="AG122" s="64">
        <v>4.29061059907834</v>
      </c>
      <c r="AH122" s="64">
        <v>174.915204678363</v>
      </c>
      <c r="AI122" s="62">
        <v>44342.3865705915</v>
      </c>
      <c r="AJ122" s="64">
        <v>0.0502264719682644</v>
      </c>
      <c r="AK122" s="64">
        <v>0.206304356226161</v>
      </c>
      <c r="AL122" s="63">
        <v>0.911686769005848</v>
      </c>
      <c r="AM122" s="62">
        <v>865.756748381395</v>
      </c>
      <c r="AN122" s="63">
        <v>1.89808540398581</v>
      </c>
      <c r="AO122" s="63" t="s">
        <v>1067</v>
      </c>
      <c r="AP122" s="63">
        <v>135.887719298246</v>
      </c>
      <c r="AQ122" s="62">
        <v>1967.35125602547</v>
      </c>
      <c r="AR122" s="63">
        <v>0.259913124298353</v>
      </c>
      <c r="AS122" s="63" t="s">
        <v>1067</v>
      </c>
      <c r="AT122" s="63">
        <v>12.594484039961</v>
      </c>
      <c r="AU122" s="62">
        <v>0.0</v>
      </c>
      <c r="AV122" s="63" t="s">
        <v>1067</v>
      </c>
      <c r="AW122" s="63" t="s">
        <v>1067</v>
      </c>
      <c r="AX122" s="63" t="s">
        <v>1067</v>
      </c>
      <c r="AY122" s="18"/>
      <c r="AZ122" s="18"/>
    </row>
    <row r="123" ht="14.25" customHeight="1">
      <c r="A123" s="10">
        <v>118.0</v>
      </c>
      <c r="B123" s="12" t="s">
        <v>771</v>
      </c>
      <c r="C123" s="12" t="s">
        <v>772</v>
      </c>
      <c r="D123" s="12" t="s">
        <v>1071</v>
      </c>
      <c r="E123" s="12">
        <v>42.4871</v>
      </c>
      <c r="F123" s="12">
        <v>3.17003333333333</v>
      </c>
      <c r="G123" s="12" t="s">
        <v>1072</v>
      </c>
      <c r="H123" s="12">
        <v>42.4858833333333</v>
      </c>
      <c r="I123" s="12">
        <v>3.17165</v>
      </c>
      <c r="J123" s="12" t="s">
        <v>1064</v>
      </c>
      <c r="K123" s="12" t="s">
        <v>1065</v>
      </c>
      <c r="L123" s="51">
        <v>3.0</v>
      </c>
      <c r="M123" s="52">
        <v>2.0</v>
      </c>
      <c r="N123" s="51">
        <v>4.0</v>
      </c>
      <c r="O123" s="12" t="s">
        <v>1073</v>
      </c>
      <c r="P123" s="51">
        <v>17.5</v>
      </c>
      <c r="Q123" s="51">
        <v>19.0</v>
      </c>
      <c r="R123" s="51">
        <v>37.6</v>
      </c>
      <c r="S123" s="53">
        <v>5891202.78723573</v>
      </c>
      <c r="T123" s="54">
        <v>0.00338560650470436</v>
      </c>
      <c r="U123" s="54">
        <v>0.0496123938655775</v>
      </c>
      <c r="V123" s="53">
        <v>412463.377939663</v>
      </c>
      <c r="W123" s="54">
        <v>0.0218088767100282</v>
      </c>
      <c r="X123" s="54">
        <v>0.435201230751908</v>
      </c>
      <c r="Y123" s="53">
        <v>493645.577638768</v>
      </c>
      <c r="Z123" s="54">
        <v>0.0123227316534865</v>
      </c>
      <c r="AA123" s="54">
        <v>0.176633623782182</v>
      </c>
      <c r="AB123" s="53">
        <v>781257.423390609</v>
      </c>
      <c r="AC123" s="54">
        <v>0.0158854991327153</v>
      </c>
      <c r="AD123" s="54">
        <v>0.259006621443817</v>
      </c>
      <c r="AE123" s="53">
        <v>0.0</v>
      </c>
      <c r="AF123" s="55">
        <v>1.23662396382818</v>
      </c>
      <c r="AG123" s="55">
        <v>4.29061059907834</v>
      </c>
      <c r="AH123" s="55">
        <v>174.915204678363</v>
      </c>
      <c r="AI123" s="53">
        <v>44342.3865705915</v>
      </c>
      <c r="AJ123" s="55">
        <v>0.0502264719682644</v>
      </c>
      <c r="AK123" s="55">
        <v>0.206304356226161</v>
      </c>
      <c r="AL123" s="54">
        <v>0.911686769005848</v>
      </c>
      <c r="AM123" s="53">
        <v>865.756748381395</v>
      </c>
      <c r="AN123" s="54">
        <v>1.89808540398581</v>
      </c>
      <c r="AO123" s="54" t="s">
        <v>1067</v>
      </c>
      <c r="AP123" s="54">
        <v>135.887719298246</v>
      </c>
      <c r="AQ123" s="53">
        <v>1967.35125602547</v>
      </c>
      <c r="AR123" s="54">
        <v>0.259913124298353</v>
      </c>
      <c r="AS123" s="54" t="s">
        <v>1067</v>
      </c>
      <c r="AT123" s="54">
        <v>12.594484039961</v>
      </c>
      <c r="AU123" s="53">
        <v>0.0</v>
      </c>
      <c r="AV123" s="54" t="s">
        <v>1067</v>
      </c>
      <c r="AW123" s="54" t="s">
        <v>1067</v>
      </c>
      <c r="AX123" s="54" t="s">
        <v>1067</v>
      </c>
      <c r="AY123" s="12"/>
      <c r="AZ123" s="12"/>
    </row>
    <row r="124" ht="14.25" customHeight="1">
      <c r="A124" s="10">
        <v>119.0</v>
      </c>
      <c r="B124" s="12" t="s">
        <v>779</v>
      </c>
      <c r="C124" s="12" t="s">
        <v>780</v>
      </c>
      <c r="D124" s="12" t="s">
        <v>1071</v>
      </c>
      <c r="E124" s="12">
        <v>42.4871</v>
      </c>
      <c r="F124" s="12">
        <v>3.17003333333333</v>
      </c>
      <c r="G124" s="12" t="s">
        <v>1072</v>
      </c>
      <c r="H124" s="12">
        <v>42.4858833333333</v>
      </c>
      <c r="I124" s="12">
        <v>3.17165</v>
      </c>
      <c r="J124" s="12" t="s">
        <v>1064</v>
      </c>
      <c r="K124" s="12" t="s">
        <v>1065</v>
      </c>
      <c r="L124" s="51">
        <v>3.0</v>
      </c>
      <c r="M124" s="52">
        <v>2.0</v>
      </c>
      <c r="N124" s="51">
        <v>4.0</v>
      </c>
      <c r="O124" s="12" t="s">
        <v>1073</v>
      </c>
      <c r="P124" s="51">
        <v>17.5</v>
      </c>
      <c r="Q124" s="51">
        <v>19.0</v>
      </c>
      <c r="R124" s="51">
        <v>37.6</v>
      </c>
      <c r="S124" s="53">
        <v>5891202.78723573</v>
      </c>
      <c r="T124" s="54">
        <v>0.00338560650470436</v>
      </c>
      <c r="U124" s="54">
        <v>0.0496123938655775</v>
      </c>
      <c r="V124" s="53">
        <v>412463.377939663</v>
      </c>
      <c r="W124" s="54">
        <v>0.0218088767100282</v>
      </c>
      <c r="X124" s="54">
        <v>0.435201230751908</v>
      </c>
      <c r="Y124" s="53">
        <v>493645.577638768</v>
      </c>
      <c r="Z124" s="54">
        <v>0.0123227316534865</v>
      </c>
      <c r="AA124" s="54">
        <v>0.176633623782182</v>
      </c>
      <c r="AB124" s="53">
        <v>781257.423390609</v>
      </c>
      <c r="AC124" s="54">
        <v>0.0158854991327153</v>
      </c>
      <c r="AD124" s="54">
        <v>0.259006621443817</v>
      </c>
      <c r="AE124" s="53">
        <v>0.0</v>
      </c>
      <c r="AF124" s="55">
        <v>1.23662396382818</v>
      </c>
      <c r="AG124" s="55">
        <v>4.29061059907834</v>
      </c>
      <c r="AH124" s="55">
        <v>174.915204678363</v>
      </c>
      <c r="AI124" s="53">
        <v>44342.3865705915</v>
      </c>
      <c r="AJ124" s="55">
        <v>0.0502264719682644</v>
      </c>
      <c r="AK124" s="55">
        <v>0.206304356226161</v>
      </c>
      <c r="AL124" s="54">
        <v>0.911686769005848</v>
      </c>
      <c r="AM124" s="53">
        <v>865.756748381395</v>
      </c>
      <c r="AN124" s="54">
        <v>1.89808540398581</v>
      </c>
      <c r="AO124" s="54" t="s">
        <v>1067</v>
      </c>
      <c r="AP124" s="54">
        <v>135.887719298246</v>
      </c>
      <c r="AQ124" s="53">
        <v>1967.35125602547</v>
      </c>
      <c r="AR124" s="54">
        <v>0.259913124298353</v>
      </c>
      <c r="AS124" s="54" t="s">
        <v>1067</v>
      </c>
      <c r="AT124" s="54">
        <v>12.594484039961</v>
      </c>
      <c r="AU124" s="53">
        <v>0.0</v>
      </c>
      <c r="AV124" s="54" t="s">
        <v>1067</v>
      </c>
      <c r="AW124" s="54" t="s">
        <v>1067</v>
      </c>
      <c r="AX124" s="54" t="s">
        <v>1067</v>
      </c>
      <c r="AY124" s="12"/>
      <c r="AZ124" s="12"/>
    </row>
    <row r="125" ht="14.25" customHeight="1">
      <c r="A125" s="10">
        <v>120.0</v>
      </c>
      <c r="B125" s="12" t="s">
        <v>785</v>
      </c>
      <c r="C125" s="12" t="s">
        <v>786</v>
      </c>
      <c r="D125" s="12" t="s">
        <v>1071</v>
      </c>
      <c r="E125" s="12">
        <v>42.4871</v>
      </c>
      <c r="F125" s="12">
        <v>3.17003333333333</v>
      </c>
      <c r="G125" s="12" t="s">
        <v>1072</v>
      </c>
      <c r="H125" s="12">
        <v>42.4858833333333</v>
      </c>
      <c r="I125" s="12">
        <v>3.17165</v>
      </c>
      <c r="J125" s="12" t="s">
        <v>1064</v>
      </c>
      <c r="K125" s="12" t="s">
        <v>1065</v>
      </c>
      <c r="L125" s="51">
        <v>3.0</v>
      </c>
      <c r="M125" s="52">
        <v>2.0</v>
      </c>
      <c r="N125" s="51">
        <v>4.0</v>
      </c>
      <c r="O125" s="12" t="s">
        <v>1073</v>
      </c>
      <c r="P125" s="51">
        <v>17.5</v>
      </c>
      <c r="Q125" s="51">
        <v>19.0</v>
      </c>
      <c r="R125" s="51">
        <v>37.6</v>
      </c>
      <c r="S125" s="53">
        <v>5891202.78723573</v>
      </c>
      <c r="T125" s="54">
        <v>0.00338560650470436</v>
      </c>
      <c r="U125" s="54">
        <v>0.0496123938655775</v>
      </c>
      <c r="V125" s="53">
        <v>412463.377939663</v>
      </c>
      <c r="W125" s="54">
        <v>0.0218088767100282</v>
      </c>
      <c r="X125" s="54">
        <v>0.435201230751908</v>
      </c>
      <c r="Y125" s="53">
        <v>493645.577638768</v>
      </c>
      <c r="Z125" s="54">
        <v>0.0123227316534865</v>
      </c>
      <c r="AA125" s="54">
        <v>0.176633623782182</v>
      </c>
      <c r="AB125" s="53">
        <v>781257.423390609</v>
      </c>
      <c r="AC125" s="54">
        <v>0.0158854991327153</v>
      </c>
      <c r="AD125" s="54">
        <v>0.259006621443817</v>
      </c>
      <c r="AE125" s="53">
        <v>0.0</v>
      </c>
      <c r="AF125" s="55">
        <v>1.23662396382818</v>
      </c>
      <c r="AG125" s="55">
        <v>4.29061059907834</v>
      </c>
      <c r="AH125" s="55">
        <v>174.915204678363</v>
      </c>
      <c r="AI125" s="53">
        <v>44342.3865705915</v>
      </c>
      <c r="AJ125" s="55">
        <v>0.0502264719682644</v>
      </c>
      <c r="AK125" s="55">
        <v>0.206304356226161</v>
      </c>
      <c r="AL125" s="54">
        <v>0.911686769005848</v>
      </c>
      <c r="AM125" s="53">
        <v>865.756748381395</v>
      </c>
      <c r="AN125" s="54">
        <v>1.89808540398581</v>
      </c>
      <c r="AO125" s="54" t="s">
        <v>1067</v>
      </c>
      <c r="AP125" s="54">
        <v>135.887719298246</v>
      </c>
      <c r="AQ125" s="53">
        <v>1967.35125602547</v>
      </c>
      <c r="AR125" s="54">
        <v>0.259913124298353</v>
      </c>
      <c r="AS125" s="54" t="s">
        <v>1067</v>
      </c>
      <c r="AT125" s="54">
        <v>12.594484039961</v>
      </c>
      <c r="AU125" s="53">
        <v>0.0</v>
      </c>
      <c r="AV125" s="54" t="s">
        <v>1067</v>
      </c>
      <c r="AW125" s="54" t="s">
        <v>1067</v>
      </c>
      <c r="AX125" s="54" t="s">
        <v>1067</v>
      </c>
      <c r="AY125" s="12"/>
      <c r="AZ125" s="12"/>
    </row>
    <row r="126" ht="14.25" customHeight="1">
      <c r="A126" s="10">
        <v>121.0</v>
      </c>
      <c r="B126" s="12" t="s">
        <v>790</v>
      </c>
      <c r="C126" s="12" t="s">
        <v>791</v>
      </c>
      <c r="D126" s="12" t="s">
        <v>1071</v>
      </c>
      <c r="E126" s="12">
        <v>42.4871</v>
      </c>
      <c r="F126" s="12">
        <v>3.17003333333333</v>
      </c>
      <c r="G126" s="12" t="s">
        <v>1072</v>
      </c>
      <c r="H126" s="12">
        <v>42.4858833333333</v>
      </c>
      <c r="I126" s="12">
        <v>3.17165</v>
      </c>
      <c r="J126" s="12" t="s">
        <v>1064</v>
      </c>
      <c r="K126" s="12" t="s">
        <v>1065</v>
      </c>
      <c r="L126" s="51">
        <v>3.0</v>
      </c>
      <c r="M126" s="52">
        <v>2.0</v>
      </c>
      <c r="N126" s="51">
        <v>4.0</v>
      </c>
      <c r="O126" s="12" t="s">
        <v>1073</v>
      </c>
      <c r="P126" s="51">
        <v>17.5</v>
      </c>
      <c r="Q126" s="51">
        <v>19.0</v>
      </c>
      <c r="R126" s="51">
        <v>37.6</v>
      </c>
      <c r="S126" s="53">
        <v>5891202.78723573</v>
      </c>
      <c r="T126" s="54">
        <v>0.00338560650470436</v>
      </c>
      <c r="U126" s="54">
        <v>0.0496123938655775</v>
      </c>
      <c r="V126" s="53">
        <v>412463.377939663</v>
      </c>
      <c r="W126" s="54">
        <v>0.0218088767100282</v>
      </c>
      <c r="X126" s="54">
        <v>0.435201230751908</v>
      </c>
      <c r="Y126" s="53">
        <v>493645.577638768</v>
      </c>
      <c r="Z126" s="54">
        <v>0.0123227316534865</v>
      </c>
      <c r="AA126" s="54">
        <v>0.176633623782182</v>
      </c>
      <c r="AB126" s="53">
        <v>781257.423390609</v>
      </c>
      <c r="AC126" s="54">
        <v>0.0158854991327153</v>
      </c>
      <c r="AD126" s="54">
        <v>0.259006621443817</v>
      </c>
      <c r="AE126" s="53">
        <v>0.0</v>
      </c>
      <c r="AF126" s="55">
        <v>1.23662396382818</v>
      </c>
      <c r="AG126" s="55">
        <v>4.29061059907834</v>
      </c>
      <c r="AH126" s="55">
        <v>174.915204678363</v>
      </c>
      <c r="AI126" s="53">
        <v>44342.3865705915</v>
      </c>
      <c r="AJ126" s="55">
        <v>0.0502264719682644</v>
      </c>
      <c r="AK126" s="55">
        <v>0.206304356226161</v>
      </c>
      <c r="AL126" s="54">
        <v>0.911686769005848</v>
      </c>
      <c r="AM126" s="53">
        <v>865.756748381395</v>
      </c>
      <c r="AN126" s="54">
        <v>1.89808540398581</v>
      </c>
      <c r="AO126" s="54" t="s">
        <v>1067</v>
      </c>
      <c r="AP126" s="54">
        <v>135.887719298246</v>
      </c>
      <c r="AQ126" s="53">
        <v>1967.35125602547</v>
      </c>
      <c r="AR126" s="54">
        <v>0.259913124298353</v>
      </c>
      <c r="AS126" s="54" t="s">
        <v>1067</v>
      </c>
      <c r="AT126" s="54">
        <v>12.594484039961</v>
      </c>
      <c r="AU126" s="53">
        <v>0.0</v>
      </c>
      <c r="AV126" s="54" t="s">
        <v>1067</v>
      </c>
      <c r="AW126" s="54" t="s">
        <v>1067</v>
      </c>
      <c r="AX126" s="54" t="s">
        <v>1067</v>
      </c>
      <c r="AY126" s="12"/>
      <c r="AZ126" s="12"/>
    </row>
    <row r="127" ht="14.25" customHeight="1">
      <c r="A127" s="10">
        <v>122.0</v>
      </c>
      <c r="B127" s="12" t="s">
        <v>796</v>
      </c>
      <c r="C127" s="12" t="s">
        <v>797</v>
      </c>
      <c r="D127" s="12" t="s">
        <v>1071</v>
      </c>
      <c r="E127" s="12">
        <v>42.4871</v>
      </c>
      <c r="F127" s="12">
        <v>3.17003333333333</v>
      </c>
      <c r="G127" s="12" t="s">
        <v>1072</v>
      </c>
      <c r="H127" s="12">
        <v>42.4858833333333</v>
      </c>
      <c r="I127" s="12">
        <v>3.17165</v>
      </c>
      <c r="J127" s="12" t="s">
        <v>1064</v>
      </c>
      <c r="K127" s="12" t="s">
        <v>1065</v>
      </c>
      <c r="L127" s="51">
        <v>3.0</v>
      </c>
      <c r="M127" s="52">
        <v>2.0</v>
      </c>
      <c r="N127" s="51">
        <v>4.0</v>
      </c>
      <c r="O127" s="12" t="s">
        <v>1073</v>
      </c>
      <c r="P127" s="51">
        <v>17.5</v>
      </c>
      <c r="Q127" s="51">
        <v>19.0</v>
      </c>
      <c r="R127" s="51">
        <v>37.6</v>
      </c>
      <c r="S127" s="53">
        <v>5891202.78723573</v>
      </c>
      <c r="T127" s="54">
        <v>0.00338560650470436</v>
      </c>
      <c r="U127" s="54">
        <v>0.0496123938655775</v>
      </c>
      <c r="V127" s="53">
        <v>412463.377939663</v>
      </c>
      <c r="W127" s="54">
        <v>0.0218088767100282</v>
      </c>
      <c r="X127" s="54">
        <v>0.435201230751908</v>
      </c>
      <c r="Y127" s="53">
        <v>493645.577638768</v>
      </c>
      <c r="Z127" s="54">
        <v>0.0123227316534865</v>
      </c>
      <c r="AA127" s="54">
        <v>0.176633623782182</v>
      </c>
      <c r="AB127" s="53">
        <v>781257.423390609</v>
      </c>
      <c r="AC127" s="54">
        <v>0.0158854991327153</v>
      </c>
      <c r="AD127" s="54">
        <v>0.259006621443817</v>
      </c>
      <c r="AE127" s="53">
        <v>0.0</v>
      </c>
      <c r="AF127" s="55">
        <v>1.23662396382818</v>
      </c>
      <c r="AG127" s="55">
        <v>4.29061059907834</v>
      </c>
      <c r="AH127" s="55">
        <v>174.915204678363</v>
      </c>
      <c r="AI127" s="53">
        <v>44342.3865705915</v>
      </c>
      <c r="AJ127" s="55">
        <v>0.0502264719682644</v>
      </c>
      <c r="AK127" s="55">
        <v>0.206304356226161</v>
      </c>
      <c r="AL127" s="54">
        <v>0.911686769005848</v>
      </c>
      <c r="AM127" s="53">
        <v>865.756748381395</v>
      </c>
      <c r="AN127" s="54">
        <v>1.89808540398581</v>
      </c>
      <c r="AO127" s="54" t="s">
        <v>1067</v>
      </c>
      <c r="AP127" s="54">
        <v>135.887719298246</v>
      </c>
      <c r="AQ127" s="53">
        <v>1967.35125602547</v>
      </c>
      <c r="AR127" s="54">
        <v>0.259913124298353</v>
      </c>
      <c r="AS127" s="54" t="s">
        <v>1067</v>
      </c>
      <c r="AT127" s="54">
        <v>12.594484039961</v>
      </c>
      <c r="AU127" s="53">
        <v>0.0</v>
      </c>
      <c r="AV127" s="54" t="s">
        <v>1067</v>
      </c>
      <c r="AW127" s="54" t="s">
        <v>1067</v>
      </c>
      <c r="AX127" s="54" t="s">
        <v>1067</v>
      </c>
      <c r="AY127" s="12"/>
      <c r="AZ127" s="12"/>
    </row>
    <row r="128" ht="14.25" customHeight="1">
      <c r="A128" s="10">
        <v>123.0</v>
      </c>
      <c r="B128" s="12" t="s">
        <v>802</v>
      </c>
      <c r="C128" s="12" t="s">
        <v>803</v>
      </c>
      <c r="D128" s="12" t="s">
        <v>1071</v>
      </c>
      <c r="E128" s="12">
        <v>42.4871</v>
      </c>
      <c r="F128" s="12">
        <v>3.17003333333333</v>
      </c>
      <c r="G128" s="12" t="s">
        <v>1072</v>
      </c>
      <c r="H128" s="12">
        <v>42.4858833333333</v>
      </c>
      <c r="I128" s="12">
        <v>3.17165</v>
      </c>
      <c r="J128" s="12" t="s">
        <v>1064</v>
      </c>
      <c r="K128" s="12" t="s">
        <v>1065</v>
      </c>
      <c r="L128" s="51">
        <v>3.0</v>
      </c>
      <c r="M128" s="52">
        <v>2.0</v>
      </c>
      <c r="N128" s="51">
        <v>4.0</v>
      </c>
      <c r="O128" s="12" t="s">
        <v>1073</v>
      </c>
      <c r="P128" s="51">
        <v>17.5</v>
      </c>
      <c r="Q128" s="51">
        <v>19.0</v>
      </c>
      <c r="R128" s="51">
        <v>37.6</v>
      </c>
      <c r="S128" s="53">
        <v>5891202.78723573</v>
      </c>
      <c r="T128" s="54">
        <v>0.00338560650470436</v>
      </c>
      <c r="U128" s="54">
        <v>0.0496123938655775</v>
      </c>
      <c r="V128" s="53">
        <v>412463.377939663</v>
      </c>
      <c r="W128" s="54">
        <v>0.0218088767100282</v>
      </c>
      <c r="X128" s="54">
        <v>0.435201230751908</v>
      </c>
      <c r="Y128" s="53">
        <v>493645.577638768</v>
      </c>
      <c r="Z128" s="54">
        <v>0.0123227316534865</v>
      </c>
      <c r="AA128" s="54">
        <v>0.176633623782182</v>
      </c>
      <c r="AB128" s="53">
        <v>781257.423390609</v>
      </c>
      <c r="AC128" s="54">
        <v>0.0158854991327153</v>
      </c>
      <c r="AD128" s="54">
        <v>0.259006621443817</v>
      </c>
      <c r="AE128" s="53">
        <v>0.0</v>
      </c>
      <c r="AF128" s="55">
        <v>1.23662396382818</v>
      </c>
      <c r="AG128" s="55">
        <v>4.29061059907834</v>
      </c>
      <c r="AH128" s="55">
        <v>174.915204678363</v>
      </c>
      <c r="AI128" s="53">
        <v>44342.3865705915</v>
      </c>
      <c r="AJ128" s="55">
        <v>0.0502264719682644</v>
      </c>
      <c r="AK128" s="55">
        <v>0.206304356226161</v>
      </c>
      <c r="AL128" s="54">
        <v>0.911686769005848</v>
      </c>
      <c r="AM128" s="53">
        <v>865.756748381395</v>
      </c>
      <c r="AN128" s="54">
        <v>1.89808540398581</v>
      </c>
      <c r="AO128" s="54" t="s">
        <v>1067</v>
      </c>
      <c r="AP128" s="54">
        <v>135.887719298246</v>
      </c>
      <c r="AQ128" s="53">
        <v>1967.35125602547</v>
      </c>
      <c r="AR128" s="54">
        <v>0.259913124298353</v>
      </c>
      <c r="AS128" s="54" t="s">
        <v>1067</v>
      </c>
      <c r="AT128" s="54">
        <v>12.594484039961</v>
      </c>
      <c r="AU128" s="53">
        <v>0.0</v>
      </c>
      <c r="AV128" s="54" t="s">
        <v>1067</v>
      </c>
      <c r="AW128" s="54" t="s">
        <v>1067</v>
      </c>
      <c r="AX128" s="54" t="s">
        <v>1067</v>
      </c>
      <c r="AY128" s="12"/>
      <c r="AZ128" s="12"/>
    </row>
    <row r="129" ht="14.25" customHeight="1">
      <c r="A129" s="10">
        <v>124.0</v>
      </c>
      <c r="B129" s="12" t="s">
        <v>807</v>
      </c>
      <c r="C129" s="12" t="s">
        <v>808</v>
      </c>
      <c r="D129" s="12" t="s">
        <v>1071</v>
      </c>
      <c r="E129" s="12">
        <v>42.4871</v>
      </c>
      <c r="F129" s="12">
        <v>3.17003333333333</v>
      </c>
      <c r="G129" s="12" t="s">
        <v>1072</v>
      </c>
      <c r="H129" s="12">
        <v>42.4858833333333</v>
      </c>
      <c r="I129" s="12">
        <v>3.17165</v>
      </c>
      <c r="J129" s="12" t="s">
        <v>1064</v>
      </c>
      <c r="K129" s="12" t="s">
        <v>1065</v>
      </c>
      <c r="L129" s="51">
        <v>3.0</v>
      </c>
      <c r="M129" s="52">
        <v>2.0</v>
      </c>
      <c r="N129" s="51">
        <v>4.0</v>
      </c>
      <c r="O129" s="12" t="s">
        <v>1073</v>
      </c>
      <c r="P129" s="51">
        <v>17.5</v>
      </c>
      <c r="Q129" s="51">
        <v>19.0</v>
      </c>
      <c r="R129" s="51">
        <v>37.6</v>
      </c>
      <c r="S129" s="53">
        <v>5891202.78723573</v>
      </c>
      <c r="T129" s="54">
        <v>0.00338560650470436</v>
      </c>
      <c r="U129" s="54">
        <v>0.0496123938655775</v>
      </c>
      <c r="V129" s="53">
        <v>412463.377939663</v>
      </c>
      <c r="W129" s="54">
        <v>0.0218088767100282</v>
      </c>
      <c r="X129" s="54">
        <v>0.435201230751908</v>
      </c>
      <c r="Y129" s="53">
        <v>493645.577638768</v>
      </c>
      <c r="Z129" s="54">
        <v>0.0123227316534865</v>
      </c>
      <c r="AA129" s="54">
        <v>0.176633623782182</v>
      </c>
      <c r="AB129" s="53">
        <v>781257.423390609</v>
      </c>
      <c r="AC129" s="54">
        <v>0.0158854991327153</v>
      </c>
      <c r="AD129" s="54">
        <v>0.259006621443817</v>
      </c>
      <c r="AE129" s="53">
        <v>0.0</v>
      </c>
      <c r="AF129" s="55">
        <v>1.23662396382818</v>
      </c>
      <c r="AG129" s="55">
        <v>4.29061059907834</v>
      </c>
      <c r="AH129" s="55">
        <v>174.915204678363</v>
      </c>
      <c r="AI129" s="53">
        <v>44342.3865705915</v>
      </c>
      <c r="AJ129" s="55">
        <v>0.0502264719682644</v>
      </c>
      <c r="AK129" s="55">
        <v>0.206304356226161</v>
      </c>
      <c r="AL129" s="54">
        <v>0.911686769005848</v>
      </c>
      <c r="AM129" s="53">
        <v>865.756748381395</v>
      </c>
      <c r="AN129" s="54">
        <v>1.89808540398581</v>
      </c>
      <c r="AO129" s="54" t="s">
        <v>1067</v>
      </c>
      <c r="AP129" s="54">
        <v>135.887719298246</v>
      </c>
      <c r="AQ129" s="53">
        <v>1967.35125602547</v>
      </c>
      <c r="AR129" s="54">
        <v>0.259913124298353</v>
      </c>
      <c r="AS129" s="54" t="s">
        <v>1067</v>
      </c>
      <c r="AT129" s="54">
        <v>12.594484039961</v>
      </c>
      <c r="AU129" s="53">
        <v>0.0</v>
      </c>
      <c r="AV129" s="54" t="s">
        <v>1067</v>
      </c>
      <c r="AW129" s="54" t="s">
        <v>1067</v>
      </c>
      <c r="AX129" s="54" t="s">
        <v>1067</v>
      </c>
      <c r="AY129" s="12"/>
      <c r="AZ129" s="12"/>
    </row>
    <row r="130" ht="14.25" customHeight="1">
      <c r="A130" s="10">
        <v>125.0</v>
      </c>
      <c r="B130" s="12" t="s">
        <v>812</v>
      </c>
      <c r="C130" s="12" t="s">
        <v>813</v>
      </c>
      <c r="D130" s="12" t="s">
        <v>1071</v>
      </c>
      <c r="E130" s="12">
        <v>42.4871</v>
      </c>
      <c r="F130" s="12">
        <v>3.17003333333333</v>
      </c>
      <c r="G130" s="12" t="s">
        <v>1072</v>
      </c>
      <c r="H130" s="12">
        <v>42.4858833333333</v>
      </c>
      <c r="I130" s="12">
        <v>3.17165</v>
      </c>
      <c r="J130" s="12" t="s">
        <v>1064</v>
      </c>
      <c r="K130" s="12" t="s">
        <v>1065</v>
      </c>
      <c r="L130" s="51">
        <v>3.0</v>
      </c>
      <c r="M130" s="52">
        <v>2.0</v>
      </c>
      <c r="N130" s="51">
        <v>4.0</v>
      </c>
      <c r="O130" s="12" t="s">
        <v>1073</v>
      </c>
      <c r="P130" s="51">
        <v>17.5</v>
      </c>
      <c r="Q130" s="51">
        <v>19.0</v>
      </c>
      <c r="R130" s="51">
        <v>37.6</v>
      </c>
      <c r="S130" s="53">
        <v>5891202.78723573</v>
      </c>
      <c r="T130" s="54">
        <v>0.00338560650470436</v>
      </c>
      <c r="U130" s="54">
        <v>0.0496123938655775</v>
      </c>
      <c r="V130" s="53">
        <v>412463.377939663</v>
      </c>
      <c r="W130" s="54">
        <v>0.0218088767100282</v>
      </c>
      <c r="X130" s="54">
        <v>0.435201230751908</v>
      </c>
      <c r="Y130" s="53">
        <v>493645.577638768</v>
      </c>
      <c r="Z130" s="54">
        <v>0.0123227316534865</v>
      </c>
      <c r="AA130" s="54">
        <v>0.176633623782182</v>
      </c>
      <c r="AB130" s="53">
        <v>781257.423390609</v>
      </c>
      <c r="AC130" s="54">
        <v>0.0158854991327153</v>
      </c>
      <c r="AD130" s="54">
        <v>0.259006621443817</v>
      </c>
      <c r="AE130" s="53">
        <v>0.0</v>
      </c>
      <c r="AF130" s="55">
        <v>1.23662396382818</v>
      </c>
      <c r="AG130" s="55">
        <v>4.29061059907834</v>
      </c>
      <c r="AH130" s="55">
        <v>174.915204678363</v>
      </c>
      <c r="AI130" s="53">
        <v>44342.3865705915</v>
      </c>
      <c r="AJ130" s="55">
        <v>0.0502264719682644</v>
      </c>
      <c r="AK130" s="55">
        <v>0.206304356226161</v>
      </c>
      <c r="AL130" s="54">
        <v>0.911686769005848</v>
      </c>
      <c r="AM130" s="53">
        <v>865.756748381395</v>
      </c>
      <c r="AN130" s="54">
        <v>1.89808540398581</v>
      </c>
      <c r="AO130" s="54" t="s">
        <v>1067</v>
      </c>
      <c r="AP130" s="54">
        <v>135.887719298246</v>
      </c>
      <c r="AQ130" s="53">
        <v>1967.35125602547</v>
      </c>
      <c r="AR130" s="54">
        <v>0.259913124298353</v>
      </c>
      <c r="AS130" s="54" t="s">
        <v>1067</v>
      </c>
      <c r="AT130" s="54">
        <v>12.594484039961</v>
      </c>
      <c r="AU130" s="53">
        <v>0.0</v>
      </c>
      <c r="AV130" s="54" t="s">
        <v>1067</v>
      </c>
      <c r="AW130" s="54" t="s">
        <v>1067</v>
      </c>
      <c r="AX130" s="54" t="s">
        <v>1067</v>
      </c>
      <c r="AY130" s="12"/>
      <c r="AZ130" s="12"/>
    </row>
    <row r="131" ht="14.25" customHeight="1">
      <c r="A131" s="10">
        <v>126.0</v>
      </c>
      <c r="B131" s="12" t="s">
        <v>818</v>
      </c>
      <c r="C131" s="12" t="s">
        <v>819</v>
      </c>
      <c r="D131" s="12" t="s">
        <v>1071</v>
      </c>
      <c r="E131" s="12">
        <v>42.4871</v>
      </c>
      <c r="F131" s="12">
        <v>3.17003333333333</v>
      </c>
      <c r="G131" s="12" t="s">
        <v>1072</v>
      </c>
      <c r="H131" s="12">
        <v>42.4858833333333</v>
      </c>
      <c r="I131" s="12">
        <v>3.17165</v>
      </c>
      <c r="J131" s="12" t="s">
        <v>1064</v>
      </c>
      <c r="K131" s="12" t="s">
        <v>1065</v>
      </c>
      <c r="L131" s="51">
        <v>3.0</v>
      </c>
      <c r="M131" s="52">
        <v>2.0</v>
      </c>
      <c r="N131" s="51">
        <v>4.0</v>
      </c>
      <c r="O131" s="12" t="s">
        <v>1073</v>
      </c>
      <c r="P131" s="51">
        <v>17.5</v>
      </c>
      <c r="Q131" s="51">
        <v>19.0</v>
      </c>
      <c r="R131" s="51">
        <v>37.6</v>
      </c>
      <c r="S131" s="53">
        <v>5891202.78723573</v>
      </c>
      <c r="T131" s="54">
        <v>0.00338560650470436</v>
      </c>
      <c r="U131" s="54">
        <v>0.0496123938655775</v>
      </c>
      <c r="V131" s="53">
        <v>412463.377939663</v>
      </c>
      <c r="W131" s="54">
        <v>0.0218088767100282</v>
      </c>
      <c r="X131" s="54">
        <v>0.435201230751908</v>
      </c>
      <c r="Y131" s="53">
        <v>493645.577638768</v>
      </c>
      <c r="Z131" s="54">
        <v>0.0123227316534865</v>
      </c>
      <c r="AA131" s="54">
        <v>0.176633623782182</v>
      </c>
      <c r="AB131" s="53">
        <v>781257.423390609</v>
      </c>
      <c r="AC131" s="54">
        <v>0.0158854991327153</v>
      </c>
      <c r="AD131" s="54">
        <v>0.259006621443817</v>
      </c>
      <c r="AE131" s="53">
        <v>0.0</v>
      </c>
      <c r="AF131" s="55">
        <v>1.23662396382818</v>
      </c>
      <c r="AG131" s="55">
        <v>4.29061059907834</v>
      </c>
      <c r="AH131" s="55">
        <v>174.915204678363</v>
      </c>
      <c r="AI131" s="53">
        <v>44342.3865705915</v>
      </c>
      <c r="AJ131" s="55">
        <v>0.0502264719682644</v>
      </c>
      <c r="AK131" s="55">
        <v>0.206304356226161</v>
      </c>
      <c r="AL131" s="54">
        <v>0.911686769005848</v>
      </c>
      <c r="AM131" s="53">
        <v>865.756748381395</v>
      </c>
      <c r="AN131" s="54">
        <v>1.89808540398581</v>
      </c>
      <c r="AO131" s="54" t="s">
        <v>1067</v>
      </c>
      <c r="AP131" s="54">
        <v>135.887719298246</v>
      </c>
      <c r="AQ131" s="53">
        <v>1967.35125602547</v>
      </c>
      <c r="AR131" s="54">
        <v>0.259913124298353</v>
      </c>
      <c r="AS131" s="54" t="s">
        <v>1067</v>
      </c>
      <c r="AT131" s="54">
        <v>12.594484039961</v>
      </c>
      <c r="AU131" s="53">
        <v>0.0</v>
      </c>
      <c r="AV131" s="54" t="s">
        <v>1067</v>
      </c>
      <c r="AW131" s="54" t="s">
        <v>1067</v>
      </c>
      <c r="AX131" s="54" t="s">
        <v>1067</v>
      </c>
      <c r="AY131" s="12"/>
      <c r="AZ131" s="12"/>
    </row>
    <row r="132" ht="14.25" customHeight="1">
      <c r="A132" s="10">
        <v>127.0</v>
      </c>
      <c r="B132" s="12" t="s">
        <v>823</v>
      </c>
      <c r="C132" s="12" t="s">
        <v>824</v>
      </c>
      <c r="D132" s="12" t="s">
        <v>1071</v>
      </c>
      <c r="E132" s="12">
        <v>42.4871</v>
      </c>
      <c r="F132" s="12">
        <v>3.17003333333333</v>
      </c>
      <c r="G132" s="12" t="s">
        <v>1072</v>
      </c>
      <c r="H132" s="12">
        <v>42.4858833333333</v>
      </c>
      <c r="I132" s="12">
        <v>3.17165</v>
      </c>
      <c r="J132" s="12" t="s">
        <v>1064</v>
      </c>
      <c r="K132" s="12" t="s">
        <v>1065</v>
      </c>
      <c r="L132" s="51">
        <v>3.0</v>
      </c>
      <c r="M132" s="52">
        <v>2.0</v>
      </c>
      <c r="N132" s="51">
        <v>4.0</v>
      </c>
      <c r="O132" s="12" t="s">
        <v>1073</v>
      </c>
      <c r="P132" s="51">
        <v>17.5</v>
      </c>
      <c r="Q132" s="51">
        <v>19.0</v>
      </c>
      <c r="R132" s="51">
        <v>37.6</v>
      </c>
      <c r="S132" s="53">
        <v>5891202.78723573</v>
      </c>
      <c r="T132" s="54">
        <v>0.00338560650470436</v>
      </c>
      <c r="U132" s="54">
        <v>0.0496123938655775</v>
      </c>
      <c r="V132" s="53">
        <v>412463.377939663</v>
      </c>
      <c r="W132" s="54">
        <v>0.0218088767100282</v>
      </c>
      <c r="X132" s="54">
        <v>0.435201230751908</v>
      </c>
      <c r="Y132" s="53">
        <v>493645.577638768</v>
      </c>
      <c r="Z132" s="54">
        <v>0.0123227316534865</v>
      </c>
      <c r="AA132" s="54">
        <v>0.176633623782182</v>
      </c>
      <c r="AB132" s="53">
        <v>781257.423390609</v>
      </c>
      <c r="AC132" s="54">
        <v>0.0158854991327153</v>
      </c>
      <c r="AD132" s="54">
        <v>0.259006621443817</v>
      </c>
      <c r="AE132" s="53">
        <v>0.0</v>
      </c>
      <c r="AF132" s="55">
        <v>1.23662396382818</v>
      </c>
      <c r="AG132" s="55">
        <v>4.29061059907834</v>
      </c>
      <c r="AH132" s="55">
        <v>174.915204678363</v>
      </c>
      <c r="AI132" s="53">
        <v>44342.3865705915</v>
      </c>
      <c r="AJ132" s="55">
        <v>0.0502264719682644</v>
      </c>
      <c r="AK132" s="55">
        <v>0.206304356226161</v>
      </c>
      <c r="AL132" s="54">
        <v>0.911686769005848</v>
      </c>
      <c r="AM132" s="53">
        <v>865.756748381395</v>
      </c>
      <c r="AN132" s="54">
        <v>1.89808540398581</v>
      </c>
      <c r="AO132" s="54" t="s">
        <v>1067</v>
      </c>
      <c r="AP132" s="54">
        <v>135.887719298246</v>
      </c>
      <c r="AQ132" s="53">
        <v>1967.35125602547</v>
      </c>
      <c r="AR132" s="54">
        <v>0.259913124298353</v>
      </c>
      <c r="AS132" s="54" t="s">
        <v>1067</v>
      </c>
      <c r="AT132" s="54">
        <v>12.594484039961</v>
      </c>
      <c r="AU132" s="53">
        <v>0.0</v>
      </c>
      <c r="AV132" s="54" t="s">
        <v>1067</v>
      </c>
      <c r="AW132" s="54" t="s">
        <v>1067</v>
      </c>
      <c r="AX132" s="54" t="s">
        <v>1067</v>
      </c>
      <c r="AY132" s="12"/>
      <c r="AZ132" s="12"/>
    </row>
    <row r="133" ht="14.25" customHeight="1">
      <c r="A133" s="10">
        <v>128.0</v>
      </c>
      <c r="B133" s="12" t="s">
        <v>828</v>
      </c>
      <c r="C133" s="12" t="s">
        <v>829</v>
      </c>
      <c r="D133" s="12" t="s">
        <v>1071</v>
      </c>
      <c r="E133" s="12">
        <v>42.4871</v>
      </c>
      <c r="F133" s="12">
        <v>3.17003333333333</v>
      </c>
      <c r="G133" s="12" t="s">
        <v>1072</v>
      </c>
      <c r="H133" s="12">
        <v>42.4858833333333</v>
      </c>
      <c r="I133" s="12">
        <v>3.17165</v>
      </c>
      <c r="J133" s="12" t="s">
        <v>1064</v>
      </c>
      <c r="K133" s="12" t="s">
        <v>1065</v>
      </c>
      <c r="L133" s="51">
        <v>3.0</v>
      </c>
      <c r="M133" s="52">
        <v>2.0</v>
      </c>
      <c r="N133" s="51">
        <v>4.0</v>
      </c>
      <c r="O133" s="12" t="s">
        <v>1073</v>
      </c>
      <c r="P133" s="51">
        <v>17.5</v>
      </c>
      <c r="Q133" s="51">
        <v>19.0</v>
      </c>
      <c r="R133" s="51">
        <v>37.6</v>
      </c>
      <c r="S133" s="53">
        <v>5891202.78723573</v>
      </c>
      <c r="T133" s="54">
        <v>0.00338560650470436</v>
      </c>
      <c r="U133" s="54">
        <v>0.0496123938655775</v>
      </c>
      <c r="V133" s="53">
        <v>412463.377939663</v>
      </c>
      <c r="W133" s="54">
        <v>0.0218088767100282</v>
      </c>
      <c r="X133" s="54">
        <v>0.435201230751908</v>
      </c>
      <c r="Y133" s="53">
        <v>493645.577638768</v>
      </c>
      <c r="Z133" s="54">
        <v>0.0123227316534865</v>
      </c>
      <c r="AA133" s="54">
        <v>0.176633623782182</v>
      </c>
      <c r="AB133" s="53">
        <v>781257.423390609</v>
      </c>
      <c r="AC133" s="54">
        <v>0.0158854991327153</v>
      </c>
      <c r="AD133" s="54">
        <v>0.259006621443817</v>
      </c>
      <c r="AE133" s="53">
        <v>0.0</v>
      </c>
      <c r="AF133" s="55">
        <v>1.23662396382818</v>
      </c>
      <c r="AG133" s="55">
        <v>4.29061059907834</v>
      </c>
      <c r="AH133" s="55">
        <v>174.915204678363</v>
      </c>
      <c r="AI133" s="53">
        <v>44342.3865705915</v>
      </c>
      <c r="AJ133" s="55">
        <v>0.0502264719682644</v>
      </c>
      <c r="AK133" s="55">
        <v>0.206304356226161</v>
      </c>
      <c r="AL133" s="54">
        <v>0.911686769005848</v>
      </c>
      <c r="AM133" s="53">
        <v>865.756748381395</v>
      </c>
      <c r="AN133" s="54">
        <v>1.89808540398581</v>
      </c>
      <c r="AO133" s="54" t="s">
        <v>1067</v>
      </c>
      <c r="AP133" s="54">
        <v>135.887719298246</v>
      </c>
      <c r="AQ133" s="53">
        <v>1967.35125602547</v>
      </c>
      <c r="AR133" s="54">
        <v>0.259913124298353</v>
      </c>
      <c r="AS133" s="54" t="s">
        <v>1067</v>
      </c>
      <c r="AT133" s="54">
        <v>12.594484039961</v>
      </c>
      <c r="AU133" s="53">
        <v>0.0</v>
      </c>
      <c r="AV133" s="54" t="s">
        <v>1067</v>
      </c>
      <c r="AW133" s="54" t="s">
        <v>1067</v>
      </c>
      <c r="AX133" s="54" t="s">
        <v>1067</v>
      </c>
      <c r="AY133" s="12"/>
      <c r="AZ133" s="12"/>
    </row>
    <row r="134" ht="14.25" customHeight="1">
      <c r="A134" s="10">
        <v>129.0</v>
      </c>
      <c r="B134" s="12" t="s">
        <v>834</v>
      </c>
      <c r="C134" s="12" t="s">
        <v>835</v>
      </c>
      <c r="D134" s="12" t="s">
        <v>1071</v>
      </c>
      <c r="E134" s="12">
        <v>42.4871</v>
      </c>
      <c r="F134" s="12">
        <v>3.17003333333333</v>
      </c>
      <c r="G134" s="12" t="s">
        <v>1072</v>
      </c>
      <c r="H134" s="12">
        <v>42.4858833333333</v>
      </c>
      <c r="I134" s="12">
        <v>3.17165</v>
      </c>
      <c r="J134" s="12" t="s">
        <v>1064</v>
      </c>
      <c r="K134" s="12" t="s">
        <v>1065</v>
      </c>
      <c r="L134" s="51">
        <v>3.0</v>
      </c>
      <c r="M134" s="52">
        <v>2.0</v>
      </c>
      <c r="N134" s="51">
        <v>4.0</v>
      </c>
      <c r="O134" s="12" t="s">
        <v>1073</v>
      </c>
      <c r="P134" s="51">
        <v>17.5</v>
      </c>
      <c r="Q134" s="51">
        <v>19.0</v>
      </c>
      <c r="R134" s="51">
        <v>37.6</v>
      </c>
      <c r="S134" s="53">
        <v>5891202.78723573</v>
      </c>
      <c r="T134" s="54">
        <v>0.00338560650470436</v>
      </c>
      <c r="U134" s="54">
        <v>0.0496123938655775</v>
      </c>
      <c r="V134" s="53">
        <v>412463.377939663</v>
      </c>
      <c r="W134" s="54">
        <v>0.0218088767100282</v>
      </c>
      <c r="X134" s="54">
        <v>0.435201230751908</v>
      </c>
      <c r="Y134" s="53">
        <v>493645.577638768</v>
      </c>
      <c r="Z134" s="54">
        <v>0.0123227316534865</v>
      </c>
      <c r="AA134" s="54">
        <v>0.176633623782182</v>
      </c>
      <c r="AB134" s="53">
        <v>781257.423390609</v>
      </c>
      <c r="AC134" s="54">
        <v>0.0158854991327153</v>
      </c>
      <c r="AD134" s="54">
        <v>0.259006621443817</v>
      </c>
      <c r="AE134" s="53">
        <v>0.0</v>
      </c>
      <c r="AF134" s="55">
        <v>1.23662396382818</v>
      </c>
      <c r="AG134" s="55">
        <v>4.29061059907834</v>
      </c>
      <c r="AH134" s="55">
        <v>174.915204678363</v>
      </c>
      <c r="AI134" s="53">
        <v>44342.3865705915</v>
      </c>
      <c r="AJ134" s="55">
        <v>0.0502264719682644</v>
      </c>
      <c r="AK134" s="55">
        <v>0.206304356226161</v>
      </c>
      <c r="AL134" s="54">
        <v>0.911686769005848</v>
      </c>
      <c r="AM134" s="53">
        <v>865.756748381395</v>
      </c>
      <c r="AN134" s="54">
        <v>1.89808540398581</v>
      </c>
      <c r="AO134" s="54" t="s">
        <v>1067</v>
      </c>
      <c r="AP134" s="54">
        <v>135.887719298246</v>
      </c>
      <c r="AQ134" s="53">
        <v>1967.35125602547</v>
      </c>
      <c r="AR134" s="54">
        <v>0.259913124298353</v>
      </c>
      <c r="AS134" s="54" t="s">
        <v>1067</v>
      </c>
      <c r="AT134" s="54">
        <v>12.594484039961</v>
      </c>
      <c r="AU134" s="53">
        <v>0.0</v>
      </c>
      <c r="AV134" s="54" t="s">
        <v>1067</v>
      </c>
      <c r="AW134" s="54" t="s">
        <v>1067</v>
      </c>
      <c r="AX134" s="54" t="s">
        <v>1067</v>
      </c>
      <c r="AY134" s="12"/>
      <c r="AZ134" s="12"/>
    </row>
    <row r="135" ht="14.25" customHeight="1">
      <c r="A135" s="10">
        <v>130.0</v>
      </c>
      <c r="B135" s="12" t="s">
        <v>840</v>
      </c>
      <c r="C135" s="12" t="s">
        <v>841</v>
      </c>
      <c r="D135" s="12" t="s">
        <v>1071</v>
      </c>
      <c r="E135" s="12">
        <v>42.4871</v>
      </c>
      <c r="F135" s="12">
        <v>3.17003333333333</v>
      </c>
      <c r="G135" s="12" t="s">
        <v>1072</v>
      </c>
      <c r="H135" s="12">
        <v>42.4858833333333</v>
      </c>
      <c r="I135" s="12">
        <v>3.17165</v>
      </c>
      <c r="J135" s="12" t="s">
        <v>1064</v>
      </c>
      <c r="K135" s="12" t="s">
        <v>1065</v>
      </c>
      <c r="L135" s="51">
        <v>3.0</v>
      </c>
      <c r="M135" s="52">
        <v>2.0</v>
      </c>
      <c r="N135" s="51">
        <v>4.0</v>
      </c>
      <c r="O135" s="12" t="s">
        <v>1073</v>
      </c>
      <c r="P135" s="51">
        <v>17.5</v>
      </c>
      <c r="Q135" s="51">
        <v>19.0</v>
      </c>
      <c r="R135" s="51">
        <v>37.6</v>
      </c>
      <c r="S135" s="53">
        <v>5891202.78723573</v>
      </c>
      <c r="T135" s="54">
        <v>0.00338560650470436</v>
      </c>
      <c r="U135" s="54">
        <v>0.0496123938655775</v>
      </c>
      <c r="V135" s="53">
        <v>412463.377939663</v>
      </c>
      <c r="W135" s="54">
        <v>0.0218088767100282</v>
      </c>
      <c r="X135" s="54">
        <v>0.435201230751908</v>
      </c>
      <c r="Y135" s="53">
        <v>493645.577638768</v>
      </c>
      <c r="Z135" s="54">
        <v>0.0123227316534865</v>
      </c>
      <c r="AA135" s="54">
        <v>0.176633623782182</v>
      </c>
      <c r="AB135" s="53">
        <v>781257.423390609</v>
      </c>
      <c r="AC135" s="54">
        <v>0.0158854991327153</v>
      </c>
      <c r="AD135" s="54">
        <v>0.259006621443817</v>
      </c>
      <c r="AE135" s="53">
        <v>0.0</v>
      </c>
      <c r="AF135" s="55">
        <v>1.23662396382818</v>
      </c>
      <c r="AG135" s="55">
        <v>4.29061059907834</v>
      </c>
      <c r="AH135" s="55">
        <v>174.915204678363</v>
      </c>
      <c r="AI135" s="53">
        <v>44342.3865705915</v>
      </c>
      <c r="AJ135" s="55">
        <v>0.0502264719682644</v>
      </c>
      <c r="AK135" s="55">
        <v>0.206304356226161</v>
      </c>
      <c r="AL135" s="54">
        <v>0.911686769005848</v>
      </c>
      <c r="AM135" s="53">
        <v>865.756748381395</v>
      </c>
      <c r="AN135" s="54">
        <v>1.89808540398581</v>
      </c>
      <c r="AO135" s="54" t="s">
        <v>1067</v>
      </c>
      <c r="AP135" s="54">
        <v>135.887719298246</v>
      </c>
      <c r="AQ135" s="53">
        <v>1967.35125602547</v>
      </c>
      <c r="AR135" s="54">
        <v>0.259913124298353</v>
      </c>
      <c r="AS135" s="54" t="s">
        <v>1067</v>
      </c>
      <c r="AT135" s="54">
        <v>12.594484039961</v>
      </c>
      <c r="AU135" s="53">
        <v>0.0</v>
      </c>
      <c r="AV135" s="54" t="s">
        <v>1067</v>
      </c>
      <c r="AW135" s="54" t="s">
        <v>1067</v>
      </c>
      <c r="AX135" s="54" t="s">
        <v>1067</v>
      </c>
      <c r="AY135" s="12"/>
      <c r="AZ135" s="12"/>
    </row>
    <row r="136" ht="14.25" customHeight="1">
      <c r="A136" s="10">
        <v>131.0</v>
      </c>
      <c r="B136" s="12" t="s">
        <v>845</v>
      </c>
      <c r="C136" s="12" t="s">
        <v>846</v>
      </c>
      <c r="D136" s="12" t="s">
        <v>1071</v>
      </c>
      <c r="E136" s="12">
        <v>42.4871</v>
      </c>
      <c r="F136" s="12">
        <v>3.17003333333333</v>
      </c>
      <c r="G136" s="12" t="s">
        <v>1072</v>
      </c>
      <c r="H136" s="12">
        <v>42.4858833333333</v>
      </c>
      <c r="I136" s="12">
        <v>3.17165</v>
      </c>
      <c r="J136" s="12" t="s">
        <v>1064</v>
      </c>
      <c r="K136" s="12" t="s">
        <v>1065</v>
      </c>
      <c r="L136" s="51">
        <v>3.0</v>
      </c>
      <c r="M136" s="52">
        <v>2.0</v>
      </c>
      <c r="N136" s="51">
        <v>4.0</v>
      </c>
      <c r="O136" s="12" t="s">
        <v>1073</v>
      </c>
      <c r="P136" s="51">
        <v>17.5</v>
      </c>
      <c r="Q136" s="51">
        <v>19.0</v>
      </c>
      <c r="R136" s="51">
        <v>37.6</v>
      </c>
      <c r="S136" s="53">
        <v>5891202.78723573</v>
      </c>
      <c r="T136" s="54">
        <v>0.00338560650470436</v>
      </c>
      <c r="U136" s="54">
        <v>0.0496123938655775</v>
      </c>
      <c r="V136" s="53">
        <v>412463.377939663</v>
      </c>
      <c r="W136" s="54">
        <v>0.0218088767100282</v>
      </c>
      <c r="X136" s="54">
        <v>0.435201230751908</v>
      </c>
      <c r="Y136" s="53">
        <v>493645.577638768</v>
      </c>
      <c r="Z136" s="54">
        <v>0.0123227316534865</v>
      </c>
      <c r="AA136" s="54">
        <v>0.176633623782182</v>
      </c>
      <c r="AB136" s="53">
        <v>781257.423390609</v>
      </c>
      <c r="AC136" s="54">
        <v>0.0158854991327153</v>
      </c>
      <c r="AD136" s="54">
        <v>0.259006621443817</v>
      </c>
      <c r="AE136" s="53">
        <v>0.0</v>
      </c>
      <c r="AF136" s="55">
        <v>1.23662396382818</v>
      </c>
      <c r="AG136" s="55">
        <v>4.29061059907834</v>
      </c>
      <c r="AH136" s="55">
        <v>174.915204678363</v>
      </c>
      <c r="AI136" s="53">
        <v>44342.3865705915</v>
      </c>
      <c r="AJ136" s="55">
        <v>0.0502264719682644</v>
      </c>
      <c r="AK136" s="55">
        <v>0.206304356226161</v>
      </c>
      <c r="AL136" s="54">
        <v>0.911686769005848</v>
      </c>
      <c r="AM136" s="53">
        <v>865.756748381395</v>
      </c>
      <c r="AN136" s="54">
        <v>1.89808540398581</v>
      </c>
      <c r="AO136" s="54" t="s">
        <v>1067</v>
      </c>
      <c r="AP136" s="54">
        <v>135.887719298246</v>
      </c>
      <c r="AQ136" s="53">
        <v>1967.35125602547</v>
      </c>
      <c r="AR136" s="54">
        <v>0.259913124298353</v>
      </c>
      <c r="AS136" s="54" t="s">
        <v>1067</v>
      </c>
      <c r="AT136" s="54">
        <v>12.594484039961</v>
      </c>
      <c r="AU136" s="53">
        <v>0.0</v>
      </c>
      <c r="AV136" s="54" t="s">
        <v>1067</v>
      </c>
      <c r="AW136" s="54" t="s">
        <v>1067</v>
      </c>
      <c r="AX136" s="54" t="s">
        <v>1067</v>
      </c>
      <c r="AY136" s="12"/>
      <c r="AZ136" s="12"/>
    </row>
    <row r="137" ht="14.25" customHeight="1">
      <c r="A137" s="10">
        <v>132.0</v>
      </c>
      <c r="B137" s="12" t="s">
        <v>851</v>
      </c>
      <c r="C137" s="12" t="s">
        <v>852</v>
      </c>
      <c r="D137" s="12" t="s">
        <v>1071</v>
      </c>
      <c r="E137" s="12">
        <v>42.4871</v>
      </c>
      <c r="F137" s="12">
        <v>3.17003333333333</v>
      </c>
      <c r="G137" s="12" t="s">
        <v>1072</v>
      </c>
      <c r="H137" s="12">
        <v>42.4858833333333</v>
      </c>
      <c r="I137" s="12">
        <v>3.17165</v>
      </c>
      <c r="J137" s="12" t="s">
        <v>1064</v>
      </c>
      <c r="K137" s="12" t="s">
        <v>1065</v>
      </c>
      <c r="L137" s="51">
        <v>3.0</v>
      </c>
      <c r="M137" s="52">
        <v>2.0</v>
      </c>
      <c r="N137" s="51">
        <v>4.0</v>
      </c>
      <c r="O137" s="12" t="s">
        <v>1073</v>
      </c>
      <c r="P137" s="51">
        <v>17.5</v>
      </c>
      <c r="Q137" s="51">
        <v>19.0</v>
      </c>
      <c r="R137" s="51">
        <v>37.6</v>
      </c>
      <c r="S137" s="53">
        <v>5891202.78723573</v>
      </c>
      <c r="T137" s="54">
        <v>0.00338560650470436</v>
      </c>
      <c r="U137" s="54">
        <v>0.0496123938655775</v>
      </c>
      <c r="V137" s="53">
        <v>412463.377939663</v>
      </c>
      <c r="W137" s="54">
        <v>0.0218088767100282</v>
      </c>
      <c r="X137" s="54">
        <v>0.435201230751908</v>
      </c>
      <c r="Y137" s="53">
        <v>493645.577638768</v>
      </c>
      <c r="Z137" s="54">
        <v>0.0123227316534865</v>
      </c>
      <c r="AA137" s="54">
        <v>0.176633623782182</v>
      </c>
      <c r="AB137" s="53">
        <v>781257.423390609</v>
      </c>
      <c r="AC137" s="54">
        <v>0.0158854991327153</v>
      </c>
      <c r="AD137" s="54">
        <v>0.259006621443817</v>
      </c>
      <c r="AE137" s="53">
        <v>0.0</v>
      </c>
      <c r="AF137" s="55">
        <v>1.23662396382818</v>
      </c>
      <c r="AG137" s="55">
        <v>4.29061059907834</v>
      </c>
      <c r="AH137" s="55">
        <v>174.915204678363</v>
      </c>
      <c r="AI137" s="53">
        <v>44342.3865705915</v>
      </c>
      <c r="AJ137" s="55">
        <v>0.0502264719682644</v>
      </c>
      <c r="AK137" s="55">
        <v>0.206304356226161</v>
      </c>
      <c r="AL137" s="54">
        <v>0.911686769005848</v>
      </c>
      <c r="AM137" s="53">
        <v>865.756748381395</v>
      </c>
      <c r="AN137" s="54">
        <v>1.89808540398581</v>
      </c>
      <c r="AO137" s="54" t="s">
        <v>1067</v>
      </c>
      <c r="AP137" s="54">
        <v>135.887719298246</v>
      </c>
      <c r="AQ137" s="53">
        <v>1967.35125602547</v>
      </c>
      <c r="AR137" s="54">
        <v>0.259913124298353</v>
      </c>
      <c r="AS137" s="54" t="s">
        <v>1067</v>
      </c>
      <c r="AT137" s="54">
        <v>12.594484039961</v>
      </c>
      <c r="AU137" s="53">
        <v>0.0</v>
      </c>
      <c r="AV137" s="54" t="s">
        <v>1067</v>
      </c>
      <c r="AW137" s="54" t="s">
        <v>1067</v>
      </c>
      <c r="AX137" s="54" t="s">
        <v>1067</v>
      </c>
      <c r="AY137" s="12"/>
      <c r="AZ137" s="12"/>
    </row>
    <row r="138" ht="14.25" customHeight="1">
      <c r="A138" s="10">
        <v>133.0</v>
      </c>
      <c r="B138" s="12" t="s">
        <v>857</v>
      </c>
      <c r="C138" s="12" t="s">
        <v>858</v>
      </c>
      <c r="D138" s="12" t="s">
        <v>1071</v>
      </c>
      <c r="E138" s="12">
        <v>42.4871</v>
      </c>
      <c r="F138" s="12">
        <v>3.17003333333333</v>
      </c>
      <c r="G138" s="12" t="s">
        <v>1072</v>
      </c>
      <c r="H138" s="12">
        <v>42.4858833333333</v>
      </c>
      <c r="I138" s="12">
        <v>3.17165</v>
      </c>
      <c r="J138" s="12" t="s">
        <v>1064</v>
      </c>
      <c r="K138" s="12" t="s">
        <v>1065</v>
      </c>
      <c r="L138" s="51">
        <v>3.0</v>
      </c>
      <c r="M138" s="52">
        <v>2.0</v>
      </c>
      <c r="N138" s="51">
        <v>4.0</v>
      </c>
      <c r="O138" s="12" t="s">
        <v>1073</v>
      </c>
      <c r="P138" s="51">
        <v>17.5</v>
      </c>
      <c r="Q138" s="51">
        <v>19.0</v>
      </c>
      <c r="R138" s="51">
        <v>37.6</v>
      </c>
      <c r="S138" s="53">
        <v>5891202.78723573</v>
      </c>
      <c r="T138" s="54">
        <v>0.00338560650470436</v>
      </c>
      <c r="U138" s="54">
        <v>0.0496123938655775</v>
      </c>
      <c r="V138" s="53">
        <v>412463.377939663</v>
      </c>
      <c r="W138" s="54">
        <v>0.0218088767100282</v>
      </c>
      <c r="X138" s="54">
        <v>0.435201230751908</v>
      </c>
      <c r="Y138" s="53">
        <v>493645.577638768</v>
      </c>
      <c r="Z138" s="54">
        <v>0.0123227316534865</v>
      </c>
      <c r="AA138" s="54">
        <v>0.176633623782182</v>
      </c>
      <c r="AB138" s="53">
        <v>781257.423390609</v>
      </c>
      <c r="AC138" s="54">
        <v>0.0158854991327153</v>
      </c>
      <c r="AD138" s="54">
        <v>0.259006621443817</v>
      </c>
      <c r="AE138" s="53">
        <v>0.0</v>
      </c>
      <c r="AF138" s="55">
        <v>1.23662396382818</v>
      </c>
      <c r="AG138" s="55">
        <v>4.29061059907834</v>
      </c>
      <c r="AH138" s="55">
        <v>174.915204678363</v>
      </c>
      <c r="AI138" s="53">
        <v>44342.3865705915</v>
      </c>
      <c r="AJ138" s="55">
        <v>0.0502264719682644</v>
      </c>
      <c r="AK138" s="55">
        <v>0.206304356226161</v>
      </c>
      <c r="AL138" s="54">
        <v>0.911686769005848</v>
      </c>
      <c r="AM138" s="53">
        <v>865.756748381395</v>
      </c>
      <c r="AN138" s="54">
        <v>1.89808540398581</v>
      </c>
      <c r="AO138" s="54" t="s">
        <v>1067</v>
      </c>
      <c r="AP138" s="54">
        <v>135.887719298246</v>
      </c>
      <c r="AQ138" s="53">
        <v>1967.35125602547</v>
      </c>
      <c r="AR138" s="54">
        <v>0.259913124298353</v>
      </c>
      <c r="AS138" s="54" t="s">
        <v>1067</v>
      </c>
      <c r="AT138" s="54">
        <v>12.594484039961</v>
      </c>
      <c r="AU138" s="53">
        <v>0.0</v>
      </c>
      <c r="AV138" s="54" t="s">
        <v>1067</v>
      </c>
      <c r="AW138" s="54" t="s">
        <v>1067</v>
      </c>
      <c r="AX138" s="54" t="s">
        <v>1067</v>
      </c>
      <c r="AY138" s="12"/>
      <c r="AZ138" s="12"/>
    </row>
    <row r="139" ht="14.25" customHeight="1">
      <c r="A139" s="10">
        <v>134.0</v>
      </c>
      <c r="B139" s="12" t="s">
        <v>862</v>
      </c>
      <c r="C139" s="12" t="s">
        <v>863</v>
      </c>
      <c r="D139" s="12" t="s">
        <v>1071</v>
      </c>
      <c r="E139" s="12">
        <v>42.4871</v>
      </c>
      <c r="F139" s="12">
        <v>3.17003333333333</v>
      </c>
      <c r="G139" s="12" t="s">
        <v>1072</v>
      </c>
      <c r="H139" s="12">
        <v>42.4858833333333</v>
      </c>
      <c r="I139" s="12">
        <v>3.17165</v>
      </c>
      <c r="J139" s="12" t="s">
        <v>1064</v>
      </c>
      <c r="K139" s="12" t="s">
        <v>1065</v>
      </c>
      <c r="L139" s="51">
        <v>3.0</v>
      </c>
      <c r="M139" s="52">
        <v>2.0</v>
      </c>
      <c r="N139" s="51">
        <v>4.0</v>
      </c>
      <c r="O139" s="12" t="s">
        <v>1073</v>
      </c>
      <c r="P139" s="51">
        <v>17.5</v>
      </c>
      <c r="Q139" s="51">
        <v>19.0</v>
      </c>
      <c r="R139" s="51">
        <v>37.6</v>
      </c>
      <c r="S139" s="53">
        <v>5891202.78723573</v>
      </c>
      <c r="T139" s="54">
        <v>0.00338560650470436</v>
      </c>
      <c r="U139" s="54">
        <v>0.0496123938655775</v>
      </c>
      <c r="V139" s="53">
        <v>412463.377939663</v>
      </c>
      <c r="W139" s="54">
        <v>0.0218088767100282</v>
      </c>
      <c r="X139" s="54">
        <v>0.435201230751908</v>
      </c>
      <c r="Y139" s="53">
        <v>493645.577638768</v>
      </c>
      <c r="Z139" s="54">
        <v>0.0123227316534865</v>
      </c>
      <c r="AA139" s="54">
        <v>0.176633623782182</v>
      </c>
      <c r="AB139" s="53">
        <v>781257.423390609</v>
      </c>
      <c r="AC139" s="54">
        <v>0.0158854991327153</v>
      </c>
      <c r="AD139" s="54">
        <v>0.259006621443817</v>
      </c>
      <c r="AE139" s="53">
        <v>0.0</v>
      </c>
      <c r="AF139" s="55">
        <v>1.23662396382818</v>
      </c>
      <c r="AG139" s="55">
        <v>4.29061059907834</v>
      </c>
      <c r="AH139" s="55">
        <v>174.915204678363</v>
      </c>
      <c r="AI139" s="53">
        <v>44342.3865705915</v>
      </c>
      <c r="AJ139" s="55">
        <v>0.0502264719682644</v>
      </c>
      <c r="AK139" s="55">
        <v>0.206304356226161</v>
      </c>
      <c r="AL139" s="54">
        <v>0.911686769005848</v>
      </c>
      <c r="AM139" s="53">
        <v>865.756748381395</v>
      </c>
      <c r="AN139" s="54">
        <v>1.89808540398581</v>
      </c>
      <c r="AO139" s="54" t="s">
        <v>1067</v>
      </c>
      <c r="AP139" s="54">
        <v>135.887719298246</v>
      </c>
      <c r="AQ139" s="53">
        <v>1967.35125602547</v>
      </c>
      <c r="AR139" s="54">
        <v>0.259913124298353</v>
      </c>
      <c r="AS139" s="54" t="s">
        <v>1067</v>
      </c>
      <c r="AT139" s="54">
        <v>12.594484039961</v>
      </c>
      <c r="AU139" s="53">
        <v>0.0</v>
      </c>
      <c r="AV139" s="54" t="s">
        <v>1067</v>
      </c>
      <c r="AW139" s="54" t="s">
        <v>1067</v>
      </c>
      <c r="AX139" s="54" t="s">
        <v>1067</v>
      </c>
      <c r="AY139" s="12"/>
      <c r="AZ139" s="12"/>
    </row>
    <row r="140" ht="14.25" customHeight="1">
      <c r="A140" s="10">
        <v>135.0</v>
      </c>
      <c r="B140" s="12" t="s">
        <v>867</v>
      </c>
      <c r="C140" s="12" t="s">
        <v>868</v>
      </c>
      <c r="D140" s="12" t="s">
        <v>1071</v>
      </c>
      <c r="E140" s="12">
        <v>42.4871</v>
      </c>
      <c r="F140" s="12">
        <v>3.17003333333333</v>
      </c>
      <c r="G140" s="12" t="s">
        <v>1072</v>
      </c>
      <c r="H140" s="12">
        <v>42.4858833333333</v>
      </c>
      <c r="I140" s="12">
        <v>3.17165</v>
      </c>
      <c r="J140" s="12" t="s">
        <v>1064</v>
      </c>
      <c r="K140" s="12" t="s">
        <v>1065</v>
      </c>
      <c r="L140" s="51">
        <v>3.0</v>
      </c>
      <c r="M140" s="52">
        <v>2.0</v>
      </c>
      <c r="N140" s="51">
        <v>4.0</v>
      </c>
      <c r="O140" s="12" t="s">
        <v>1073</v>
      </c>
      <c r="P140" s="51">
        <v>17.5</v>
      </c>
      <c r="Q140" s="51">
        <v>19.0</v>
      </c>
      <c r="R140" s="51">
        <v>37.6</v>
      </c>
      <c r="S140" s="53">
        <v>5891202.78723573</v>
      </c>
      <c r="T140" s="54">
        <v>0.00338560650470436</v>
      </c>
      <c r="U140" s="54">
        <v>0.0496123938655775</v>
      </c>
      <c r="V140" s="53">
        <v>412463.377939663</v>
      </c>
      <c r="W140" s="54">
        <v>0.0218088767100282</v>
      </c>
      <c r="X140" s="54">
        <v>0.435201230751908</v>
      </c>
      <c r="Y140" s="53">
        <v>493645.577638768</v>
      </c>
      <c r="Z140" s="54">
        <v>0.0123227316534865</v>
      </c>
      <c r="AA140" s="54">
        <v>0.176633623782182</v>
      </c>
      <c r="AB140" s="53">
        <v>781257.423390609</v>
      </c>
      <c r="AC140" s="54">
        <v>0.0158854991327153</v>
      </c>
      <c r="AD140" s="54">
        <v>0.259006621443817</v>
      </c>
      <c r="AE140" s="53">
        <v>0.0</v>
      </c>
      <c r="AF140" s="55">
        <v>1.23662396382818</v>
      </c>
      <c r="AG140" s="55">
        <v>4.29061059907834</v>
      </c>
      <c r="AH140" s="55">
        <v>174.915204678363</v>
      </c>
      <c r="AI140" s="53">
        <v>44342.3865705915</v>
      </c>
      <c r="AJ140" s="55">
        <v>0.0502264719682644</v>
      </c>
      <c r="AK140" s="55">
        <v>0.206304356226161</v>
      </c>
      <c r="AL140" s="54">
        <v>0.911686769005848</v>
      </c>
      <c r="AM140" s="53">
        <v>865.756748381395</v>
      </c>
      <c r="AN140" s="54">
        <v>1.89808540398581</v>
      </c>
      <c r="AO140" s="54" t="s">
        <v>1067</v>
      </c>
      <c r="AP140" s="54">
        <v>135.887719298246</v>
      </c>
      <c r="AQ140" s="53">
        <v>1967.35125602547</v>
      </c>
      <c r="AR140" s="54">
        <v>0.259913124298353</v>
      </c>
      <c r="AS140" s="54" t="s">
        <v>1067</v>
      </c>
      <c r="AT140" s="54">
        <v>12.594484039961</v>
      </c>
      <c r="AU140" s="53">
        <v>0.0</v>
      </c>
      <c r="AV140" s="54" t="s">
        <v>1067</v>
      </c>
      <c r="AW140" s="54" t="s">
        <v>1067</v>
      </c>
      <c r="AX140" s="54" t="s">
        <v>1067</v>
      </c>
      <c r="AY140" s="12"/>
      <c r="AZ140" s="12"/>
    </row>
    <row r="141" ht="14.25" customHeight="1">
      <c r="A141" s="10">
        <v>136.0</v>
      </c>
      <c r="B141" s="12" t="s">
        <v>872</v>
      </c>
      <c r="C141" s="12" t="s">
        <v>873</v>
      </c>
      <c r="D141" s="12" t="s">
        <v>1071</v>
      </c>
      <c r="E141" s="12">
        <v>42.4871</v>
      </c>
      <c r="F141" s="12">
        <v>3.17003333333333</v>
      </c>
      <c r="G141" s="12" t="s">
        <v>1072</v>
      </c>
      <c r="H141" s="12">
        <v>42.4858833333333</v>
      </c>
      <c r="I141" s="12">
        <v>3.17165</v>
      </c>
      <c r="J141" s="12" t="s">
        <v>1064</v>
      </c>
      <c r="K141" s="12" t="s">
        <v>1065</v>
      </c>
      <c r="L141" s="51">
        <v>3.0</v>
      </c>
      <c r="M141" s="52">
        <v>2.0</v>
      </c>
      <c r="N141" s="51">
        <v>4.0</v>
      </c>
      <c r="O141" s="12" t="s">
        <v>1073</v>
      </c>
      <c r="P141" s="51">
        <v>17.5</v>
      </c>
      <c r="Q141" s="51">
        <v>19.0</v>
      </c>
      <c r="R141" s="51">
        <v>37.6</v>
      </c>
      <c r="S141" s="53">
        <v>5891202.78723573</v>
      </c>
      <c r="T141" s="54">
        <v>0.00338560650470436</v>
      </c>
      <c r="U141" s="54">
        <v>0.0496123938655775</v>
      </c>
      <c r="V141" s="53">
        <v>412463.377939663</v>
      </c>
      <c r="W141" s="54">
        <v>0.0218088767100282</v>
      </c>
      <c r="X141" s="54">
        <v>0.435201230751908</v>
      </c>
      <c r="Y141" s="53">
        <v>493645.577638768</v>
      </c>
      <c r="Z141" s="54">
        <v>0.0123227316534865</v>
      </c>
      <c r="AA141" s="54">
        <v>0.176633623782182</v>
      </c>
      <c r="AB141" s="53">
        <v>781257.423390609</v>
      </c>
      <c r="AC141" s="54">
        <v>0.0158854991327153</v>
      </c>
      <c r="AD141" s="54">
        <v>0.259006621443817</v>
      </c>
      <c r="AE141" s="53">
        <v>0.0</v>
      </c>
      <c r="AF141" s="55">
        <v>1.23662396382818</v>
      </c>
      <c r="AG141" s="55">
        <v>4.29061059907834</v>
      </c>
      <c r="AH141" s="55">
        <v>174.915204678363</v>
      </c>
      <c r="AI141" s="53">
        <v>44342.3865705915</v>
      </c>
      <c r="AJ141" s="55">
        <v>0.0502264719682644</v>
      </c>
      <c r="AK141" s="55">
        <v>0.206304356226161</v>
      </c>
      <c r="AL141" s="54">
        <v>0.911686769005848</v>
      </c>
      <c r="AM141" s="53">
        <v>865.756748381395</v>
      </c>
      <c r="AN141" s="54">
        <v>1.89808540398581</v>
      </c>
      <c r="AO141" s="54" t="s">
        <v>1067</v>
      </c>
      <c r="AP141" s="54">
        <v>135.887719298246</v>
      </c>
      <c r="AQ141" s="53">
        <v>1967.35125602547</v>
      </c>
      <c r="AR141" s="54">
        <v>0.259913124298353</v>
      </c>
      <c r="AS141" s="54" t="s">
        <v>1067</v>
      </c>
      <c r="AT141" s="54">
        <v>12.594484039961</v>
      </c>
      <c r="AU141" s="53">
        <v>0.0</v>
      </c>
      <c r="AV141" s="54" t="s">
        <v>1067</v>
      </c>
      <c r="AW141" s="54" t="s">
        <v>1067</v>
      </c>
      <c r="AX141" s="54" t="s">
        <v>1067</v>
      </c>
      <c r="AY141" s="12"/>
      <c r="AZ141" s="12"/>
    </row>
    <row r="142" ht="14.25" customHeight="1">
      <c r="A142" s="10">
        <v>137.0</v>
      </c>
      <c r="B142" s="12" t="s">
        <v>877</v>
      </c>
      <c r="C142" s="12" t="s">
        <v>878</v>
      </c>
      <c r="D142" s="12" t="s">
        <v>1071</v>
      </c>
      <c r="E142" s="12">
        <v>42.4871</v>
      </c>
      <c r="F142" s="12">
        <v>3.17003333333333</v>
      </c>
      <c r="G142" s="12" t="s">
        <v>1072</v>
      </c>
      <c r="H142" s="12">
        <v>42.4858833333333</v>
      </c>
      <c r="I142" s="12">
        <v>3.17165</v>
      </c>
      <c r="J142" s="12" t="s">
        <v>1064</v>
      </c>
      <c r="K142" s="12" t="s">
        <v>1065</v>
      </c>
      <c r="L142" s="51">
        <v>3.0</v>
      </c>
      <c r="M142" s="52">
        <v>2.0</v>
      </c>
      <c r="N142" s="51">
        <v>4.0</v>
      </c>
      <c r="O142" s="12" t="s">
        <v>1073</v>
      </c>
      <c r="P142" s="51">
        <v>17.5</v>
      </c>
      <c r="Q142" s="51">
        <v>19.0</v>
      </c>
      <c r="R142" s="51">
        <v>37.6</v>
      </c>
      <c r="S142" s="53">
        <v>5891202.78723573</v>
      </c>
      <c r="T142" s="54">
        <v>0.00338560650470436</v>
      </c>
      <c r="U142" s="54">
        <v>0.0496123938655775</v>
      </c>
      <c r="V142" s="53">
        <v>412463.377939663</v>
      </c>
      <c r="W142" s="54">
        <v>0.0218088767100282</v>
      </c>
      <c r="X142" s="54">
        <v>0.435201230751908</v>
      </c>
      <c r="Y142" s="53">
        <v>493645.577638768</v>
      </c>
      <c r="Z142" s="54">
        <v>0.0123227316534865</v>
      </c>
      <c r="AA142" s="54">
        <v>0.176633623782182</v>
      </c>
      <c r="AB142" s="53">
        <v>781257.423390609</v>
      </c>
      <c r="AC142" s="54">
        <v>0.0158854991327153</v>
      </c>
      <c r="AD142" s="54">
        <v>0.259006621443817</v>
      </c>
      <c r="AE142" s="53">
        <v>0.0</v>
      </c>
      <c r="AF142" s="55">
        <v>1.23662396382818</v>
      </c>
      <c r="AG142" s="55">
        <v>4.29061059907834</v>
      </c>
      <c r="AH142" s="55">
        <v>174.915204678363</v>
      </c>
      <c r="AI142" s="53">
        <v>44342.3865705915</v>
      </c>
      <c r="AJ142" s="55">
        <v>0.0502264719682644</v>
      </c>
      <c r="AK142" s="55">
        <v>0.206304356226161</v>
      </c>
      <c r="AL142" s="54">
        <v>0.911686769005848</v>
      </c>
      <c r="AM142" s="53">
        <v>865.756748381395</v>
      </c>
      <c r="AN142" s="54">
        <v>1.89808540398581</v>
      </c>
      <c r="AO142" s="54" t="s">
        <v>1067</v>
      </c>
      <c r="AP142" s="54">
        <v>135.887719298246</v>
      </c>
      <c r="AQ142" s="53">
        <v>1967.35125602547</v>
      </c>
      <c r="AR142" s="54">
        <v>0.259913124298353</v>
      </c>
      <c r="AS142" s="54" t="s">
        <v>1067</v>
      </c>
      <c r="AT142" s="54">
        <v>12.594484039961</v>
      </c>
      <c r="AU142" s="53">
        <v>0.0</v>
      </c>
      <c r="AV142" s="54" t="s">
        <v>1067</v>
      </c>
      <c r="AW142" s="54" t="s">
        <v>1067</v>
      </c>
      <c r="AX142" s="54" t="s">
        <v>1067</v>
      </c>
      <c r="AY142" s="12"/>
      <c r="AZ142" s="12"/>
    </row>
    <row r="143" ht="14.25" customHeight="1">
      <c r="A143" s="10">
        <v>138.0</v>
      </c>
      <c r="B143" s="12" t="s">
        <v>883</v>
      </c>
      <c r="C143" s="12" t="s">
        <v>884</v>
      </c>
      <c r="D143" s="12" t="s">
        <v>1071</v>
      </c>
      <c r="E143" s="12">
        <v>42.4871</v>
      </c>
      <c r="F143" s="12">
        <v>3.17003333333333</v>
      </c>
      <c r="G143" s="12" t="s">
        <v>1072</v>
      </c>
      <c r="H143" s="12">
        <v>42.4858833333333</v>
      </c>
      <c r="I143" s="12">
        <v>3.17165</v>
      </c>
      <c r="J143" s="12" t="s">
        <v>1064</v>
      </c>
      <c r="K143" s="12" t="s">
        <v>1065</v>
      </c>
      <c r="L143" s="51">
        <v>3.0</v>
      </c>
      <c r="M143" s="52">
        <v>2.0</v>
      </c>
      <c r="N143" s="51">
        <v>4.0</v>
      </c>
      <c r="O143" s="12" t="s">
        <v>1073</v>
      </c>
      <c r="P143" s="51">
        <v>17.5</v>
      </c>
      <c r="Q143" s="51">
        <v>19.0</v>
      </c>
      <c r="R143" s="51">
        <v>37.6</v>
      </c>
      <c r="S143" s="53">
        <v>5891202.78723573</v>
      </c>
      <c r="T143" s="54">
        <v>0.00338560650470436</v>
      </c>
      <c r="U143" s="54">
        <v>0.0496123938655775</v>
      </c>
      <c r="V143" s="53">
        <v>412463.377939663</v>
      </c>
      <c r="W143" s="54">
        <v>0.0218088767100282</v>
      </c>
      <c r="X143" s="54">
        <v>0.435201230751908</v>
      </c>
      <c r="Y143" s="53">
        <v>493645.577638768</v>
      </c>
      <c r="Z143" s="54">
        <v>0.0123227316534865</v>
      </c>
      <c r="AA143" s="54">
        <v>0.176633623782182</v>
      </c>
      <c r="AB143" s="53">
        <v>781257.423390609</v>
      </c>
      <c r="AC143" s="54">
        <v>0.0158854991327153</v>
      </c>
      <c r="AD143" s="54">
        <v>0.259006621443817</v>
      </c>
      <c r="AE143" s="53">
        <v>0.0</v>
      </c>
      <c r="AF143" s="55">
        <v>1.23662396382818</v>
      </c>
      <c r="AG143" s="55">
        <v>4.29061059907834</v>
      </c>
      <c r="AH143" s="55">
        <v>174.915204678363</v>
      </c>
      <c r="AI143" s="53">
        <v>44342.3865705915</v>
      </c>
      <c r="AJ143" s="55">
        <v>0.0502264719682644</v>
      </c>
      <c r="AK143" s="55">
        <v>0.206304356226161</v>
      </c>
      <c r="AL143" s="54">
        <v>0.911686769005848</v>
      </c>
      <c r="AM143" s="53">
        <v>865.756748381395</v>
      </c>
      <c r="AN143" s="54">
        <v>1.89808540398581</v>
      </c>
      <c r="AO143" s="54" t="s">
        <v>1067</v>
      </c>
      <c r="AP143" s="54">
        <v>135.887719298246</v>
      </c>
      <c r="AQ143" s="53">
        <v>1967.35125602547</v>
      </c>
      <c r="AR143" s="54">
        <v>0.259913124298353</v>
      </c>
      <c r="AS143" s="54" t="s">
        <v>1067</v>
      </c>
      <c r="AT143" s="54">
        <v>12.594484039961</v>
      </c>
      <c r="AU143" s="53">
        <v>0.0</v>
      </c>
      <c r="AV143" s="54" t="s">
        <v>1067</v>
      </c>
      <c r="AW143" s="54" t="s">
        <v>1067</v>
      </c>
      <c r="AX143" s="54" t="s">
        <v>1067</v>
      </c>
      <c r="AY143" s="12"/>
      <c r="AZ143" s="12"/>
    </row>
    <row r="144" ht="14.25" customHeight="1">
      <c r="A144" s="10">
        <v>139.0</v>
      </c>
      <c r="B144" s="12" t="s">
        <v>889</v>
      </c>
      <c r="C144" s="12" t="s">
        <v>890</v>
      </c>
      <c r="D144" s="12" t="s">
        <v>1071</v>
      </c>
      <c r="E144" s="12">
        <v>42.4871</v>
      </c>
      <c r="F144" s="12">
        <v>3.17003333333333</v>
      </c>
      <c r="G144" s="12" t="s">
        <v>1072</v>
      </c>
      <c r="H144" s="12">
        <v>42.4858833333333</v>
      </c>
      <c r="I144" s="12">
        <v>3.17165</v>
      </c>
      <c r="J144" s="12" t="s">
        <v>1064</v>
      </c>
      <c r="K144" s="12" t="s">
        <v>1065</v>
      </c>
      <c r="L144" s="51">
        <v>3.0</v>
      </c>
      <c r="M144" s="52">
        <v>2.0</v>
      </c>
      <c r="N144" s="51">
        <v>4.0</v>
      </c>
      <c r="O144" s="12" t="s">
        <v>1073</v>
      </c>
      <c r="P144" s="51">
        <v>17.5</v>
      </c>
      <c r="Q144" s="51">
        <v>19.0</v>
      </c>
      <c r="R144" s="51">
        <v>37.6</v>
      </c>
      <c r="S144" s="53">
        <v>5891202.78723573</v>
      </c>
      <c r="T144" s="54">
        <v>0.00338560650470436</v>
      </c>
      <c r="U144" s="54">
        <v>0.0496123938655775</v>
      </c>
      <c r="V144" s="53">
        <v>412463.377939663</v>
      </c>
      <c r="W144" s="54">
        <v>0.0218088767100282</v>
      </c>
      <c r="X144" s="54">
        <v>0.435201230751908</v>
      </c>
      <c r="Y144" s="53">
        <v>493645.577638768</v>
      </c>
      <c r="Z144" s="54">
        <v>0.0123227316534865</v>
      </c>
      <c r="AA144" s="54">
        <v>0.176633623782182</v>
      </c>
      <c r="AB144" s="53">
        <v>781257.423390609</v>
      </c>
      <c r="AC144" s="54">
        <v>0.0158854991327153</v>
      </c>
      <c r="AD144" s="54">
        <v>0.259006621443817</v>
      </c>
      <c r="AE144" s="53">
        <v>0.0</v>
      </c>
      <c r="AF144" s="55">
        <v>1.23662396382818</v>
      </c>
      <c r="AG144" s="55">
        <v>4.29061059907834</v>
      </c>
      <c r="AH144" s="55">
        <v>174.915204678363</v>
      </c>
      <c r="AI144" s="53">
        <v>44342.3865705915</v>
      </c>
      <c r="AJ144" s="55">
        <v>0.0502264719682644</v>
      </c>
      <c r="AK144" s="55">
        <v>0.206304356226161</v>
      </c>
      <c r="AL144" s="54">
        <v>0.911686769005848</v>
      </c>
      <c r="AM144" s="53">
        <v>865.756748381395</v>
      </c>
      <c r="AN144" s="54">
        <v>1.89808540398581</v>
      </c>
      <c r="AO144" s="54" t="s">
        <v>1067</v>
      </c>
      <c r="AP144" s="54">
        <v>135.887719298246</v>
      </c>
      <c r="AQ144" s="53">
        <v>1967.35125602547</v>
      </c>
      <c r="AR144" s="54">
        <v>0.259913124298353</v>
      </c>
      <c r="AS144" s="54" t="s">
        <v>1067</v>
      </c>
      <c r="AT144" s="54">
        <v>12.594484039961</v>
      </c>
      <c r="AU144" s="53">
        <v>0.0</v>
      </c>
      <c r="AV144" s="54" t="s">
        <v>1067</v>
      </c>
      <c r="AW144" s="54" t="s">
        <v>1067</v>
      </c>
      <c r="AX144" s="54" t="s">
        <v>1067</v>
      </c>
      <c r="AY144" s="12"/>
      <c r="AZ144" s="12"/>
    </row>
    <row r="145" ht="14.25" customHeight="1">
      <c r="A145" s="10">
        <v>140.0</v>
      </c>
      <c r="B145" s="12" t="s">
        <v>895</v>
      </c>
      <c r="C145" s="12" t="s">
        <v>896</v>
      </c>
      <c r="D145" s="12" t="s">
        <v>1071</v>
      </c>
      <c r="E145" s="12">
        <v>42.4871</v>
      </c>
      <c r="F145" s="12">
        <v>3.17003333333333</v>
      </c>
      <c r="G145" s="12" t="s">
        <v>1072</v>
      </c>
      <c r="H145" s="12">
        <v>42.4858833333333</v>
      </c>
      <c r="I145" s="12">
        <v>3.17165</v>
      </c>
      <c r="J145" s="12" t="s">
        <v>1064</v>
      </c>
      <c r="K145" s="12" t="s">
        <v>1065</v>
      </c>
      <c r="L145" s="51">
        <v>3.0</v>
      </c>
      <c r="M145" s="52">
        <v>2.0</v>
      </c>
      <c r="N145" s="51">
        <v>4.0</v>
      </c>
      <c r="O145" s="12" t="s">
        <v>1073</v>
      </c>
      <c r="P145" s="51">
        <v>17.5</v>
      </c>
      <c r="Q145" s="51">
        <v>19.0</v>
      </c>
      <c r="R145" s="51">
        <v>37.6</v>
      </c>
      <c r="S145" s="53">
        <v>5891202.78723573</v>
      </c>
      <c r="T145" s="54">
        <v>0.00338560650470436</v>
      </c>
      <c r="U145" s="54">
        <v>0.0496123938655775</v>
      </c>
      <c r="V145" s="53">
        <v>412463.377939663</v>
      </c>
      <c r="W145" s="54">
        <v>0.0218088767100282</v>
      </c>
      <c r="X145" s="54">
        <v>0.435201230751908</v>
      </c>
      <c r="Y145" s="53">
        <v>493645.577638768</v>
      </c>
      <c r="Z145" s="54">
        <v>0.0123227316534865</v>
      </c>
      <c r="AA145" s="54">
        <v>0.176633623782182</v>
      </c>
      <c r="AB145" s="53">
        <v>781257.423390609</v>
      </c>
      <c r="AC145" s="54">
        <v>0.0158854991327153</v>
      </c>
      <c r="AD145" s="54">
        <v>0.259006621443817</v>
      </c>
      <c r="AE145" s="53">
        <v>0.0</v>
      </c>
      <c r="AF145" s="55">
        <v>1.23662396382818</v>
      </c>
      <c r="AG145" s="55">
        <v>4.29061059907834</v>
      </c>
      <c r="AH145" s="55">
        <v>174.915204678363</v>
      </c>
      <c r="AI145" s="53">
        <v>44342.3865705915</v>
      </c>
      <c r="AJ145" s="55">
        <v>0.0502264719682644</v>
      </c>
      <c r="AK145" s="55">
        <v>0.206304356226161</v>
      </c>
      <c r="AL145" s="54">
        <v>0.911686769005848</v>
      </c>
      <c r="AM145" s="53">
        <v>865.756748381395</v>
      </c>
      <c r="AN145" s="54">
        <v>1.89808540398581</v>
      </c>
      <c r="AO145" s="54" t="s">
        <v>1067</v>
      </c>
      <c r="AP145" s="54">
        <v>135.887719298246</v>
      </c>
      <c r="AQ145" s="53">
        <v>1967.35125602547</v>
      </c>
      <c r="AR145" s="54">
        <v>0.259913124298353</v>
      </c>
      <c r="AS145" s="54" t="s">
        <v>1067</v>
      </c>
      <c r="AT145" s="54">
        <v>12.594484039961</v>
      </c>
      <c r="AU145" s="53">
        <v>0.0</v>
      </c>
      <c r="AV145" s="54" t="s">
        <v>1067</v>
      </c>
      <c r="AW145" s="54" t="s">
        <v>1067</v>
      </c>
      <c r="AX145" s="54" t="s">
        <v>1067</v>
      </c>
      <c r="AY145" s="12"/>
      <c r="AZ145" s="12"/>
    </row>
    <row r="146" ht="14.25" customHeight="1">
      <c r="A146" s="10">
        <v>141.0</v>
      </c>
      <c r="B146" s="12" t="s">
        <v>900</v>
      </c>
      <c r="C146" s="12" t="s">
        <v>901</v>
      </c>
      <c r="D146" s="12" t="s">
        <v>1071</v>
      </c>
      <c r="E146" s="12">
        <v>42.4871</v>
      </c>
      <c r="F146" s="12">
        <v>3.17003333333333</v>
      </c>
      <c r="G146" s="12" t="s">
        <v>1072</v>
      </c>
      <c r="H146" s="12">
        <v>42.4858833333333</v>
      </c>
      <c r="I146" s="12">
        <v>3.17165</v>
      </c>
      <c r="J146" s="12" t="s">
        <v>1064</v>
      </c>
      <c r="K146" s="12" t="s">
        <v>1065</v>
      </c>
      <c r="L146" s="51">
        <v>3.0</v>
      </c>
      <c r="M146" s="52">
        <v>2.0</v>
      </c>
      <c r="N146" s="51">
        <v>4.0</v>
      </c>
      <c r="O146" s="12" t="s">
        <v>1073</v>
      </c>
      <c r="P146" s="51">
        <v>17.5</v>
      </c>
      <c r="Q146" s="51">
        <v>19.0</v>
      </c>
      <c r="R146" s="51">
        <v>37.6</v>
      </c>
      <c r="S146" s="53">
        <v>5891202.78723573</v>
      </c>
      <c r="T146" s="54">
        <v>0.00338560650470436</v>
      </c>
      <c r="U146" s="54">
        <v>0.0496123938655775</v>
      </c>
      <c r="V146" s="53">
        <v>412463.377939663</v>
      </c>
      <c r="W146" s="54">
        <v>0.0218088767100282</v>
      </c>
      <c r="X146" s="54">
        <v>0.435201230751908</v>
      </c>
      <c r="Y146" s="53">
        <v>493645.577638768</v>
      </c>
      <c r="Z146" s="54">
        <v>0.0123227316534865</v>
      </c>
      <c r="AA146" s="54">
        <v>0.176633623782182</v>
      </c>
      <c r="AB146" s="53">
        <v>781257.423390609</v>
      </c>
      <c r="AC146" s="54">
        <v>0.0158854991327153</v>
      </c>
      <c r="AD146" s="54">
        <v>0.259006621443817</v>
      </c>
      <c r="AE146" s="53">
        <v>0.0</v>
      </c>
      <c r="AF146" s="55">
        <v>1.23662396382818</v>
      </c>
      <c r="AG146" s="55">
        <v>4.29061059907834</v>
      </c>
      <c r="AH146" s="55">
        <v>174.915204678363</v>
      </c>
      <c r="AI146" s="53">
        <v>44342.3865705915</v>
      </c>
      <c r="AJ146" s="55">
        <v>0.0502264719682644</v>
      </c>
      <c r="AK146" s="55">
        <v>0.206304356226161</v>
      </c>
      <c r="AL146" s="54">
        <v>0.911686769005848</v>
      </c>
      <c r="AM146" s="53">
        <v>865.756748381395</v>
      </c>
      <c r="AN146" s="54">
        <v>1.89808540398581</v>
      </c>
      <c r="AO146" s="54" t="s">
        <v>1067</v>
      </c>
      <c r="AP146" s="54">
        <v>135.887719298246</v>
      </c>
      <c r="AQ146" s="53">
        <v>1967.35125602547</v>
      </c>
      <c r="AR146" s="54">
        <v>0.259913124298353</v>
      </c>
      <c r="AS146" s="54" t="s">
        <v>1067</v>
      </c>
      <c r="AT146" s="54">
        <v>12.594484039961</v>
      </c>
      <c r="AU146" s="53">
        <v>0.0</v>
      </c>
      <c r="AV146" s="54" t="s">
        <v>1067</v>
      </c>
      <c r="AW146" s="54" t="s">
        <v>1067</v>
      </c>
      <c r="AX146" s="54" t="s">
        <v>1067</v>
      </c>
      <c r="AY146" s="12"/>
      <c r="AZ146" s="12"/>
    </row>
    <row r="147" ht="14.25" customHeight="1">
      <c r="A147" s="10">
        <v>142.0</v>
      </c>
      <c r="B147" s="12" t="s">
        <v>906</v>
      </c>
      <c r="C147" s="12" t="s">
        <v>907</v>
      </c>
      <c r="D147" s="12" t="s">
        <v>1071</v>
      </c>
      <c r="E147" s="12">
        <v>42.4871</v>
      </c>
      <c r="F147" s="12">
        <v>3.17003333333333</v>
      </c>
      <c r="G147" s="12" t="s">
        <v>1072</v>
      </c>
      <c r="H147" s="12">
        <v>42.4858833333333</v>
      </c>
      <c r="I147" s="12">
        <v>3.17165</v>
      </c>
      <c r="J147" s="12" t="s">
        <v>1064</v>
      </c>
      <c r="K147" s="12" t="s">
        <v>1065</v>
      </c>
      <c r="L147" s="51">
        <v>3.0</v>
      </c>
      <c r="M147" s="52">
        <v>2.0</v>
      </c>
      <c r="N147" s="51">
        <v>4.0</v>
      </c>
      <c r="O147" s="12" t="s">
        <v>1073</v>
      </c>
      <c r="P147" s="51">
        <v>17.5</v>
      </c>
      <c r="Q147" s="51">
        <v>19.0</v>
      </c>
      <c r="R147" s="51">
        <v>37.6</v>
      </c>
      <c r="S147" s="53">
        <v>5891202.78723573</v>
      </c>
      <c r="T147" s="54">
        <v>0.00338560650470436</v>
      </c>
      <c r="U147" s="54">
        <v>0.0496123938655775</v>
      </c>
      <c r="V147" s="53">
        <v>412463.377939663</v>
      </c>
      <c r="W147" s="54">
        <v>0.0218088767100282</v>
      </c>
      <c r="X147" s="54">
        <v>0.435201230751908</v>
      </c>
      <c r="Y147" s="53">
        <v>493645.577638768</v>
      </c>
      <c r="Z147" s="54">
        <v>0.0123227316534865</v>
      </c>
      <c r="AA147" s="54">
        <v>0.176633623782182</v>
      </c>
      <c r="AB147" s="53">
        <v>781257.423390609</v>
      </c>
      <c r="AC147" s="54">
        <v>0.0158854991327153</v>
      </c>
      <c r="AD147" s="54">
        <v>0.259006621443817</v>
      </c>
      <c r="AE147" s="53">
        <v>0.0</v>
      </c>
      <c r="AF147" s="55">
        <v>1.23662396382818</v>
      </c>
      <c r="AG147" s="55">
        <v>4.29061059907834</v>
      </c>
      <c r="AH147" s="55">
        <v>174.915204678363</v>
      </c>
      <c r="AI147" s="53">
        <v>44342.3865705915</v>
      </c>
      <c r="AJ147" s="55">
        <v>0.0502264719682644</v>
      </c>
      <c r="AK147" s="55">
        <v>0.206304356226161</v>
      </c>
      <c r="AL147" s="54">
        <v>0.911686769005848</v>
      </c>
      <c r="AM147" s="53">
        <v>865.756748381395</v>
      </c>
      <c r="AN147" s="54">
        <v>1.89808540398581</v>
      </c>
      <c r="AO147" s="54" t="s">
        <v>1067</v>
      </c>
      <c r="AP147" s="54">
        <v>135.887719298246</v>
      </c>
      <c r="AQ147" s="53">
        <v>1967.35125602547</v>
      </c>
      <c r="AR147" s="54">
        <v>0.259913124298353</v>
      </c>
      <c r="AS147" s="54" t="s">
        <v>1067</v>
      </c>
      <c r="AT147" s="54">
        <v>12.594484039961</v>
      </c>
      <c r="AU147" s="53">
        <v>0.0</v>
      </c>
      <c r="AV147" s="54" t="s">
        <v>1067</v>
      </c>
      <c r="AW147" s="54" t="s">
        <v>1067</v>
      </c>
      <c r="AX147" s="54" t="s">
        <v>1067</v>
      </c>
      <c r="AY147" s="12"/>
      <c r="AZ147" s="12"/>
    </row>
    <row r="148" ht="14.25" customHeight="1">
      <c r="A148" s="10">
        <v>143.0</v>
      </c>
      <c r="B148" s="12" t="s">
        <v>912</v>
      </c>
      <c r="C148" s="12" t="s">
        <v>913</v>
      </c>
      <c r="D148" s="12" t="s">
        <v>1071</v>
      </c>
      <c r="E148" s="12">
        <v>42.4871</v>
      </c>
      <c r="F148" s="12">
        <v>3.17003333333333</v>
      </c>
      <c r="G148" s="12" t="s">
        <v>1072</v>
      </c>
      <c r="H148" s="12">
        <v>42.4858833333333</v>
      </c>
      <c r="I148" s="12">
        <v>3.17165</v>
      </c>
      <c r="J148" s="12" t="s">
        <v>1064</v>
      </c>
      <c r="K148" s="12" t="s">
        <v>1065</v>
      </c>
      <c r="L148" s="51">
        <v>3.0</v>
      </c>
      <c r="M148" s="52">
        <v>2.0</v>
      </c>
      <c r="N148" s="51">
        <v>4.0</v>
      </c>
      <c r="O148" s="12" t="s">
        <v>1073</v>
      </c>
      <c r="P148" s="51">
        <v>17.5</v>
      </c>
      <c r="Q148" s="51">
        <v>19.0</v>
      </c>
      <c r="R148" s="51">
        <v>37.6</v>
      </c>
      <c r="S148" s="53">
        <v>5891202.78723573</v>
      </c>
      <c r="T148" s="54">
        <v>0.00338560650470436</v>
      </c>
      <c r="U148" s="54">
        <v>0.0496123938655775</v>
      </c>
      <c r="V148" s="53">
        <v>412463.377939663</v>
      </c>
      <c r="W148" s="54">
        <v>0.0218088767100282</v>
      </c>
      <c r="X148" s="54">
        <v>0.435201230751908</v>
      </c>
      <c r="Y148" s="53">
        <v>493645.577638768</v>
      </c>
      <c r="Z148" s="54">
        <v>0.0123227316534865</v>
      </c>
      <c r="AA148" s="54">
        <v>0.176633623782182</v>
      </c>
      <c r="AB148" s="53">
        <v>781257.423390609</v>
      </c>
      <c r="AC148" s="54">
        <v>0.0158854991327153</v>
      </c>
      <c r="AD148" s="54">
        <v>0.259006621443817</v>
      </c>
      <c r="AE148" s="53">
        <v>0.0</v>
      </c>
      <c r="AF148" s="55">
        <v>1.23662396382818</v>
      </c>
      <c r="AG148" s="55">
        <v>4.29061059907834</v>
      </c>
      <c r="AH148" s="55">
        <v>174.915204678363</v>
      </c>
      <c r="AI148" s="53">
        <v>44342.3865705915</v>
      </c>
      <c r="AJ148" s="55">
        <v>0.0502264719682644</v>
      </c>
      <c r="AK148" s="55">
        <v>0.206304356226161</v>
      </c>
      <c r="AL148" s="54">
        <v>0.911686769005848</v>
      </c>
      <c r="AM148" s="53">
        <v>865.756748381395</v>
      </c>
      <c r="AN148" s="54">
        <v>1.89808540398581</v>
      </c>
      <c r="AO148" s="54" t="s">
        <v>1067</v>
      </c>
      <c r="AP148" s="54">
        <v>135.887719298246</v>
      </c>
      <c r="AQ148" s="53">
        <v>1967.35125602547</v>
      </c>
      <c r="AR148" s="54">
        <v>0.259913124298353</v>
      </c>
      <c r="AS148" s="54" t="s">
        <v>1067</v>
      </c>
      <c r="AT148" s="54">
        <v>12.594484039961</v>
      </c>
      <c r="AU148" s="53">
        <v>0.0</v>
      </c>
      <c r="AV148" s="54" t="s">
        <v>1067</v>
      </c>
      <c r="AW148" s="54" t="s">
        <v>1067</v>
      </c>
      <c r="AX148" s="54" t="s">
        <v>1067</v>
      </c>
      <c r="AY148" s="12"/>
      <c r="AZ148" s="12"/>
    </row>
    <row r="149" ht="14.25" customHeight="1">
      <c r="A149" s="10">
        <v>144.0</v>
      </c>
      <c r="B149" s="12" t="s">
        <v>918</v>
      </c>
      <c r="C149" s="12" t="s">
        <v>919</v>
      </c>
      <c r="D149" s="12" t="s">
        <v>1071</v>
      </c>
      <c r="E149" s="12">
        <v>42.4871</v>
      </c>
      <c r="F149" s="12">
        <v>3.17003333333333</v>
      </c>
      <c r="G149" s="12" t="s">
        <v>1072</v>
      </c>
      <c r="H149" s="12">
        <v>42.4858833333333</v>
      </c>
      <c r="I149" s="12">
        <v>3.17165</v>
      </c>
      <c r="J149" s="12" t="s">
        <v>1064</v>
      </c>
      <c r="K149" s="12" t="s">
        <v>1065</v>
      </c>
      <c r="L149" s="51">
        <v>3.0</v>
      </c>
      <c r="M149" s="52">
        <v>2.0</v>
      </c>
      <c r="N149" s="51">
        <v>4.0</v>
      </c>
      <c r="O149" s="12" t="s">
        <v>1073</v>
      </c>
      <c r="P149" s="51">
        <v>17.5</v>
      </c>
      <c r="Q149" s="51">
        <v>19.0</v>
      </c>
      <c r="R149" s="51">
        <v>37.6</v>
      </c>
      <c r="S149" s="53">
        <v>5891202.78723573</v>
      </c>
      <c r="T149" s="54">
        <v>0.00338560650470436</v>
      </c>
      <c r="U149" s="54">
        <v>0.0496123938655775</v>
      </c>
      <c r="V149" s="53">
        <v>412463.377939663</v>
      </c>
      <c r="W149" s="54">
        <v>0.0218088767100282</v>
      </c>
      <c r="X149" s="54">
        <v>0.435201230751908</v>
      </c>
      <c r="Y149" s="53">
        <v>493645.577638768</v>
      </c>
      <c r="Z149" s="54">
        <v>0.0123227316534865</v>
      </c>
      <c r="AA149" s="54">
        <v>0.176633623782182</v>
      </c>
      <c r="AB149" s="53">
        <v>781257.423390609</v>
      </c>
      <c r="AC149" s="54">
        <v>0.0158854991327153</v>
      </c>
      <c r="AD149" s="54">
        <v>0.259006621443817</v>
      </c>
      <c r="AE149" s="53">
        <v>0.0</v>
      </c>
      <c r="AF149" s="55">
        <v>1.23662396382818</v>
      </c>
      <c r="AG149" s="55">
        <v>4.29061059907834</v>
      </c>
      <c r="AH149" s="55">
        <v>174.915204678363</v>
      </c>
      <c r="AI149" s="53">
        <v>44342.3865705915</v>
      </c>
      <c r="AJ149" s="55">
        <v>0.0502264719682644</v>
      </c>
      <c r="AK149" s="55">
        <v>0.206304356226161</v>
      </c>
      <c r="AL149" s="54">
        <v>0.911686769005848</v>
      </c>
      <c r="AM149" s="53">
        <v>865.756748381395</v>
      </c>
      <c r="AN149" s="54">
        <v>1.89808540398581</v>
      </c>
      <c r="AO149" s="54" t="s">
        <v>1067</v>
      </c>
      <c r="AP149" s="54">
        <v>135.887719298246</v>
      </c>
      <c r="AQ149" s="53">
        <v>1967.35125602547</v>
      </c>
      <c r="AR149" s="54">
        <v>0.259913124298353</v>
      </c>
      <c r="AS149" s="54" t="s">
        <v>1067</v>
      </c>
      <c r="AT149" s="54">
        <v>12.594484039961</v>
      </c>
      <c r="AU149" s="53">
        <v>0.0</v>
      </c>
      <c r="AV149" s="54" t="s">
        <v>1067</v>
      </c>
      <c r="AW149" s="54" t="s">
        <v>1067</v>
      </c>
      <c r="AX149" s="54" t="s">
        <v>1067</v>
      </c>
      <c r="AY149" s="12"/>
      <c r="AZ149" s="12"/>
    </row>
    <row r="150" ht="14.25" customHeight="1">
      <c r="A150" s="10">
        <v>145.0</v>
      </c>
      <c r="B150" s="12" t="s">
        <v>923</v>
      </c>
      <c r="C150" s="12" t="s">
        <v>924</v>
      </c>
      <c r="D150" s="12" t="s">
        <v>1071</v>
      </c>
      <c r="E150" s="12">
        <v>42.4871</v>
      </c>
      <c r="F150" s="12">
        <v>3.17003333333333</v>
      </c>
      <c r="G150" s="12" t="s">
        <v>1072</v>
      </c>
      <c r="H150" s="12">
        <v>42.4858833333333</v>
      </c>
      <c r="I150" s="12">
        <v>3.17165</v>
      </c>
      <c r="J150" s="12" t="s">
        <v>1064</v>
      </c>
      <c r="K150" s="12" t="s">
        <v>1065</v>
      </c>
      <c r="L150" s="51">
        <v>3.0</v>
      </c>
      <c r="M150" s="52">
        <v>2.0</v>
      </c>
      <c r="N150" s="51">
        <v>4.0</v>
      </c>
      <c r="O150" s="12" t="s">
        <v>1073</v>
      </c>
      <c r="P150" s="51">
        <v>17.5</v>
      </c>
      <c r="Q150" s="51">
        <v>19.0</v>
      </c>
      <c r="R150" s="51">
        <v>37.6</v>
      </c>
      <c r="S150" s="53">
        <v>5891202.78723573</v>
      </c>
      <c r="T150" s="54">
        <v>0.00338560650470436</v>
      </c>
      <c r="U150" s="54">
        <v>0.0496123938655775</v>
      </c>
      <c r="V150" s="53">
        <v>412463.377939663</v>
      </c>
      <c r="W150" s="54">
        <v>0.0218088767100282</v>
      </c>
      <c r="X150" s="54">
        <v>0.435201230751908</v>
      </c>
      <c r="Y150" s="53">
        <v>493645.577638768</v>
      </c>
      <c r="Z150" s="54">
        <v>0.0123227316534865</v>
      </c>
      <c r="AA150" s="54">
        <v>0.176633623782182</v>
      </c>
      <c r="AB150" s="53">
        <v>781257.423390609</v>
      </c>
      <c r="AC150" s="54">
        <v>0.0158854991327153</v>
      </c>
      <c r="AD150" s="54">
        <v>0.259006621443817</v>
      </c>
      <c r="AE150" s="53">
        <v>0.0</v>
      </c>
      <c r="AF150" s="55">
        <v>1.23662396382818</v>
      </c>
      <c r="AG150" s="55">
        <v>4.29061059907834</v>
      </c>
      <c r="AH150" s="55">
        <v>174.915204678363</v>
      </c>
      <c r="AI150" s="53">
        <v>44342.3865705915</v>
      </c>
      <c r="AJ150" s="55">
        <v>0.0502264719682644</v>
      </c>
      <c r="AK150" s="55">
        <v>0.206304356226161</v>
      </c>
      <c r="AL150" s="54">
        <v>0.911686769005848</v>
      </c>
      <c r="AM150" s="53">
        <v>865.756748381395</v>
      </c>
      <c r="AN150" s="54">
        <v>1.89808540398581</v>
      </c>
      <c r="AO150" s="54" t="s">
        <v>1067</v>
      </c>
      <c r="AP150" s="54">
        <v>135.887719298246</v>
      </c>
      <c r="AQ150" s="53">
        <v>1967.35125602547</v>
      </c>
      <c r="AR150" s="54">
        <v>0.259913124298353</v>
      </c>
      <c r="AS150" s="54" t="s">
        <v>1067</v>
      </c>
      <c r="AT150" s="54">
        <v>12.594484039961</v>
      </c>
      <c r="AU150" s="53">
        <v>0.0</v>
      </c>
      <c r="AV150" s="54" t="s">
        <v>1067</v>
      </c>
      <c r="AW150" s="54" t="s">
        <v>1067</v>
      </c>
      <c r="AX150" s="54" t="s">
        <v>1067</v>
      </c>
      <c r="AY150" s="12"/>
      <c r="AZ150" s="12"/>
    </row>
    <row r="151" ht="14.25" customHeight="1">
      <c r="A151" s="10">
        <v>146.0</v>
      </c>
      <c r="B151" s="12" t="s">
        <v>928</v>
      </c>
      <c r="C151" s="12" t="s">
        <v>929</v>
      </c>
      <c r="D151" s="12" t="s">
        <v>1071</v>
      </c>
      <c r="E151" s="12">
        <v>42.4871</v>
      </c>
      <c r="F151" s="12">
        <v>3.17003333333333</v>
      </c>
      <c r="G151" s="12" t="s">
        <v>1072</v>
      </c>
      <c r="H151" s="12">
        <v>42.4858833333333</v>
      </c>
      <c r="I151" s="12">
        <v>3.17165</v>
      </c>
      <c r="J151" s="12" t="s">
        <v>1064</v>
      </c>
      <c r="K151" s="12" t="s">
        <v>1065</v>
      </c>
      <c r="L151" s="51">
        <v>3.0</v>
      </c>
      <c r="M151" s="52">
        <v>2.0</v>
      </c>
      <c r="N151" s="51">
        <v>4.0</v>
      </c>
      <c r="O151" s="12" t="s">
        <v>1073</v>
      </c>
      <c r="P151" s="51">
        <v>17.5</v>
      </c>
      <c r="Q151" s="51">
        <v>19.0</v>
      </c>
      <c r="R151" s="51">
        <v>37.6</v>
      </c>
      <c r="S151" s="53">
        <v>5891202.78723573</v>
      </c>
      <c r="T151" s="54">
        <v>0.00338560650470436</v>
      </c>
      <c r="U151" s="54">
        <v>0.0496123938655775</v>
      </c>
      <c r="V151" s="53">
        <v>412463.377939663</v>
      </c>
      <c r="W151" s="54">
        <v>0.0218088767100282</v>
      </c>
      <c r="X151" s="54">
        <v>0.435201230751908</v>
      </c>
      <c r="Y151" s="53">
        <v>493645.577638768</v>
      </c>
      <c r="Z151" s="54">
        <v>0.0123227316534865</v>
      </c>
      <c r="AA151" s="54">
        <v>0.176633623782182</v>
      </c>
      <c r="AB151" s="53">
        <v>781257.423390609</v>
      </c>
      <c r="AC151" s="54">
        <v>0.0158854991327153</v>
      </c>
      <c r="AD151" s="54">
        <v>0.259006621443817</v>
      </c>
      <c r="AE151" s="53">
        <v>0.0</v>
      </c>
      <c r="AF151" s="55">
        <v>1.23662396382818</v>
      </c>
      <c r="AG151" s="55">
        <v>4.29061059907834</v>
      </c>
      <c r="AH151" s="55">
        <v>174.915204678363</v>
      </c>
      <c r="AI151" s="53">
        <v>44342.3865705915</v>
      </c>
      <c r="AJ151" s="55">
        <v>0.0502264719682644</v>
      </c>
      <c r="AK151" s="55">
        <v>0.206304356226161</v>
      </c>
      <c r="AL151" s="54">
        <v>0.911686769005848</v>
      </c>
      <c r="AM151" s="53">
        <v>865.756748381395</v>
      </c>
      <c r="AN151" s="54">
        <v>1.89808540398581</v>
      </c>
      <c r="AO151" s="54" t="s">
        <v>1067</v>
      </c>
      <c r="AP151" s="54">
        <v>135.887719298246</v>
      </c>
      <c r="AQ151" s="53">
        <v>1967.35125602547</v>
      </c>
      <c r="AR151" s="54">
        <v>0.259913124298353</v>
      </c>
      <c r="AS151" s="54" t="s">
        <v>1067</v>
      </c>
      <c r="AT151" s="54">
        <v>12.594484039961</v>
      </c>
      <c r="AU151" s="53">
        <v>0.0</v>
      </c>
      <c r="AV151" s="54" t="s">
        <v>1067</v>
      </c>
      <c r="AW151" s="54" t="s">
        <v>1067</v>
      </c>
      <c r="AX151" s="54" t="s">
        <v>1067</v>
      </c>
      <c r="AY151" s="12"/>
      <c r="AZ151" s="12"/>
    </row>
    <row r="152" ht="14.25" customHeight="1">
      <c r="A152" s="10">
        <v>147.0</v>
      </c>
      <c r="B152" s="12" t="s">
        <v>933</v>
      </c>
      <c r="C152" s="12" t="s">
        <v>934</v>
      </c>
      <c r="D152" s="12" t="s">
        <v>1071</v>
      </c>
      <c r="E152" s="12">
        <v>42.4871</v>
      </c>
      <c r="F152" s="12">
        <v>3.17003333333333</v>
      </c>
      <c r="G152" s="12" t="s">
        <v>1072</v>
      </c>
      <c r="H152" s="12">
        <v>42.4858833333333</v>
      </c>
      <c r="I152" s="12">
        <v>3.17165</v>
      </c>
      <c r="J152" s="12" t="s">
        <v>1064</v>
      </c>
      <c r="K152" s="12" t="s">
        <v>1065</v>
      </c>
      <c r="L152" s="51">
        <v>3.0</v>
      </c>
      <c r="M152" s="52">
        <v>2.0</v>
      </c>
      <c r="N152" s="51">
        <v>4.0</v>
      </c>
      <c r="O152" s="12" t="s">
        <v>1073</v>
      </c>
      <c r="P152" s="51">
        <v>17.5</v>
      </c>
      <c r="Q152" s="51">
        <v>19.0</v>
      </c>
      <c r="R152" s="51">
        <v>37.6</v>
      </c>
      <c r="S152" s="53">
        <v>5891202.78723573</v>
      </c>
      <c r="T152" s="54">
        <v>0.00338560650470436</v>
      </c>
      <c r="U152" s="54">
        <v>0.0496123938655775</v>
      </c>
      <c r="V152" s="53">
        <v>412463.377939663</v>
      </c>
      <c r="W152" s="54">
        <v>0.0218088767100282</v>
      </c>
      <c r="X152" s="54">
        <v>0.435201230751908</v>
      </c>
      <c r="Y152" s="53">
        <v>493645.577638768</v>
      </c>
      <c r="Z152" s="54">
        <v>0.0123227316534865</v>
      </c>
      <c r="AA152" s="54">
        <v>0.176633623782182</v>
      </c>
      <c r="AB152" s="53">
        <v>781257.423390609</v>
      </c>
      <c r="AC152" s="54">
        <v>0.0158854991327153</v>
      </c>
      <c r="AD152" s="54">
        <v>0.259006621443817</v>
      </c>
      <c r="AE152" s="53">
        <v>0.0</v>
      </c>
      <c r="AF152" s="55">
        <v>1.23662396382818</v>
      </c>
      <c r="AG152" s="55">
        <v>4.29061059907834</v>
      </c>
      <c r="AH152" s="55">
        <v>174.915204678363</v>
      </c>
      <c r="AI152" s="53">
        <v>44342.3865705915</v>
      </c>
      <c r="AJ152" s="55">
        <v>0.0502264719682644</v>
      </c>
      <c r="AK152" s="55">
        <v>0.206304356226161</v>
      </c>
      <c r="AL152" s="54">
        <v>0.911686769005848</v>
      </c>
      <c r="AM152" s="53">
        <v>865.756748381395</v>
      </c>
      <c r="AN152" s="54">
        <v>1.89808540398581</v>
      </c>
      <c r="AO152" s="54" t="s">
        <v>1067</v>
      </c>
      <c r="AP152" s="54">
        <v>135.887719298246</v>
      </c>
      <c r="AQ152" s="53">
        <v>1967.35125602547</v>
      </c>
      <c r="AR152" s="54">
        <v>0.259913124298353</v>
      </c>
      <c r="AS152" s="54" t="s">
        <v>1067</v>
      </c>
      <c r="AT152" s="54">
        <v>12.594484039961</v>
      </c>
      <c r="AU152" s="53">
        <v>0.0</v>
      </c>
      <c r="AV152" s="54" t="s">
        <v>1067</v>
      </c>
      <c r="AW152" s="54" t="s">
        <v>1067</v>
      </c>
      <c r="AX152" s="54" t="s">
        <v>1067</v>
      </c>
      <c r="AY152" s="12"/>
      <c r="AZ152" s="12"/>
    </row>
    <row r="153" ht="15.75" customHeight="1">
      <c r="A153" s="10">
        <v>148.0</v>
      </c>
      <c r="B153" s="11" t="s">
        <v>938</v>
      </c>
      <c r="C153" s="11" t="s">
        <v>939</v>
      </c>
      <c r="D153" s="11" t="s">
        <v>1062</v>
      </c>
      <c r="E153" s="11">
        <v>42.4868166666667</v>
      </c>
      <c r="F153" s="11">
        <v>3.16863333333333</v>
      </c>
      <c r="G153" s="11" t="s">
        <v>1063</v>
      </c>
      <c r="H153" s="11">
        <v>42.492</v>
      </c>
      <c r="I153" s="11">
        <v>3.1646</v>
      </c>
      <c r="J153" s="11" t="s">
        <v>1064</v>
      </c>
      <c r="K153" s="11" t="s">
        <v>1065</v>
      </c>
      <c r="L153" s="100">
        <v>3.0</v>
      </c>
      <c r="M153" s="101">
        <v>2.0</v>
      </c>
      <c r="N153" s="100">
        <v>4.0</v>
      </c>
      <c r="O153" s="11" t="s">
        <v>1066</v>
      </c>
      <c r="P153" s="100">
        <v>17.5</v>
      </c>
      <c r="Q153" s="100">
        <v>15.5</v>
      </c>
      <c r="R153" s="100">
        <v>38.0</v>
      </c>
      <c r="S153" s="102">
        <v>5492121.3081004</v>
      </c>
      <c r="T153" s="103">
        <v>0.00335427605691948</v>
      </c>
      <c r="U153" s="103">
        <v>0.0488899975056124</v>
      </c>
      <c r="V153" s="102">
        <v>374613.983688336</v>
      </c>
      <c r="W153" s="103">
        <v>0.022013918477489</v>
      </c>
      <c r="X153" s="103">
        <v>0.432177473695123</v>
      </c>
      <c r="Y153" s="102">
        <v>442671.628790878</v>
      </c>
      <c r="Z153" s="103">
        <v>0.0126828575486437</v>
      </c>
      <c r="AA153" s="103">
        <v>0.181983102679728</v>
      </c>
      <c r="AB153" s="102">
        <v>691741.230501227</v>
      </c>
      <c r="AC153" s="103">
        <v>0.016048856696492</v>
      </c>
      <c r="AD153" s="103">
        <v>0.262426786917535</v>
      </c>
      <c r="AE153" s="102">
        <v>0.0</v>
      </c>
      <c r="AF153" s="104" t="s">
        <v>1067</v>
      </c>
      <c r="AG153" s="104" t="s">
        <v>1067</v>
      </c>
      <c r="AH153" s="104" t="s">
        <v>1067</v>
      </c>
      <c r="AI153" s="102">
        <v>64356.2142394196</v>
      </c>
      <c r="AJ153" s="104">
        <v>0.0660135644310475</v>
      </c>
      <c r="AK153" s="104">
        <v>0.656038374717833</v>
      </c>
      <c r="AL153" s="103">
        <v>1.79427083333333</v>
      </c>
      <c r="AM153" s="102">
        <v>1031.94294143696</v>
      </c>
      <c r="AN153" s="103">
        <v>1.79050489826677</v>
      </c>
      <c r="AO153" s="103" t="s">
        <v>1067</v>
      </c>
      <c r="AP153" s="103">
        <v>152.71484375</v>
      </c>
      <c r="AQ153" s="102">
        <v>1682.63520468762</v>
      </c>
      <c r="AR153" s="103">
        <v>0.243406179351922</v>
      </c>
      <c r="AS153" s="103" t="s">
        <v>1067</v>
      </c>
      <c r="AT153" s="103">
        <v>15.1549479166667</v>
      </c>
      <c r="AU153" s="102">
        <v>0.0</v>
      </c>
      <c r="AV153" s="103" t="s">
        <v>1067</v>
      </c>
      <c r="AW153" s="103" t="s">
        <v>1067</v>
      </c>
      <c r="AX153" s="103" t="s">
        <v>1067</v>
      </c>
      <c r="AY153" s="103"/>
      <c r="AZ153" s="103"/>
    </row>
    <row r="154" ht="14.25" customHeight="1">
      <c r="A154" s="10">
        <v>149.0</v>
      </c>
      <c r="B154" s="11" t="s">
        <v>950</v>
      </c>
      <c r="C154" s="11" t="s">
        <v>951</v>
      </c>
      <c r="D154" s="11" t="s">
        <v>1062</v>
      </c>
      <c r="E154" s="11">
        <v>42.4868166666667</v>
      </c>
      <c r="F154" s="11">
        <v>3.16863333333333</v>
      </c>
      <c r="G154" s="11" t="s">
        <v>1063</v>
      </c>
      <c r="H154" s="11">
        <v>42.492</v>
      </c>
      <c r="I154" s="11">
        <v>3.1646</v>
      </c>
      <c r="J154" s="11" t="s">
        <v>1064</v>
      </c>
      <c r="K154" s="11" t="s">
        <v>1065</v>
      </c>
      <c r="L154" s="100">
        <v>3.0</v>
      </c>
      <c r="M154" s="101">
        <v>2.0</v>
      </c>
      <c r="N154" s="100">
        <v>4.0</v>
      </c>
      <c r="O154" s="11" t="s">
        <v>1066</v>
      </c>
      <c r="P154" s="100">
        <v>17.5</v>
      </c>
      <c r="Q154" s="100">
        <v>15.5</v>
      </c>
      <c r="R154" s="100">
        <v>38.0</v>
      </c>
      <c r="S154" s="102">
        <v>6185762.92659751</v>
      </c>
      <c r="T154" s="103">
        <v>0.00336813742000674</v>
      </c>
      <c r="U154" s="103">
        <v>0.0485646998917956</v>
      </c>
      <c r="V154" s="102">
        <v>356857.233351809</v>
      </c>
      <c r="W154" s="103">
        <v>0.0219889346006526</v>
      </c>
      <c r="X154" s="103">
        <v>0.42726611982141</v>
      </c>
      <c r="Y154" s="102">
        <v>425627.523952807</v>
      </c>
      <c r="Z154" s="103">
        <v>0.0128245141154774</v>
      </c>
      <c r="AA154" s="103">
        <v>0.182795140691517</v>
      </c>
      <c r="AB154" s="102">
        <v>658306.27919867</v>
      </c>
      <c r="AC154" s="103">
        <v>0.0161725067385445</v>
      </c>
      <c r="AD154" s="103">
        <v>0.260824421140069</v>
      </c>
      <c r="AE154" s="102">
        <v>7.33174381127505</v>
      </c>
      <c r="AF154" s="104">
        <v>11.6800894854586</v>
      </c>
      <c r="AG154" s="104">
        <v>4.88355580800909</v>
      </c>
      <c r="AH154" s="104">
        <v>176.705577172503</v>
      </c>
      <c r="AI154" s="102">
        <v>62915.526580504</v>
      </c>
      <c r="AJ154" s="104">
        <v>0.066517524235645</v>
      </c>
      <c r="AK154" s="104">
        <v>0.559216131780744</v>
      </c>
      <c r="AL154" s="103">
        <v>1.50064850843061</v>
      </c>
      <c r="AM154" s="102">
        <v>857.814025919181</v>
      </c>
      <c r="AN154" s="103">
        <v>2.08053691275168</v>
      </c>
      <c r="AO154" s="103" t="s">
        <v>1067</v>
      </c>
      <c r="AP154" s="103">
        <v>166.824902723735</v>
      </c>
      <c r="AQ154" s="102">
        <v>1510.33922512266</v>
      </c>
      <c r="AR154" s="103">
        <v>0.253542132736764</v>
      </c>
      <c r="AS154" s="103" t="s">
        <v>1067</v>
      </c>
      <c r="AT154" s="103">
        <v>15.8119325551232</v>
      </c>
      <c r="AU154" s="102">
        <v>0.0</v>
      </c>
      <c r="AV154" s="103" t="s">
        <v>1067</v>
      </c>
      <c r="AW154" s="103" t="s">
        <v>1067</v>
      </c>
      <c r="AX154" s="103" t="s">
        <v>1067</v>
      </c>
      <c r="AY154" s="103"/>
      <c r="AZ154" s="103"/>
    </row>
    <row r="155" ht="14.25" customHeight="1">
      <c r="A155" s="10">
        <v>150.0</v>
      </c>
      <c r="B155" s="11" t="s">
        <v>954</v>
      </c>
      <c r="C155" s="11" t="s">
        <v>955</v>
      </c>
      <c r="D155" s="11" t="s">
        <v>1062</v>
      </c>
      <c r="E155" s="11">
        <v>42.4868166666667</v>
      </c>
      <c r="F155" s="11">
        <v>3.16863333333333</v>
      </c>
      <c r="G155" s="11" t="s">
        <v>1063</v>
      </c>
      <c r="H155" s="11">
        <v>42.492</v>
      </c>
      <c r="I155" s="11">
        <v>3.1646</v>
      </c>
      <c r="J155" s="11" t="s">
        <v>1064</v>
      </c>
      <c r="K155" s="11" t="s">
        <v>1065</v>
      </c>
      <c r="L155" s="100">
        <v>3.0</v>
      </c>
      <c r="M155" s="101">
        <v>2.0</v>
      </c>
      <c r="N155" s="100">
        <v>4.0</v>
      </c>
      <c r="O155" s="11" t="s">
        <v>1066</v>
      </c>
      <c r="P155" s="100">
        <v>17.5</v>
      </c>
      <c r="Q155" s="100">
        <v>15.5</v>
      </c>
      <c r="R155" s="100">
        <v>38.0</v>
      </c>
      <c r="S155" s="102">
        <v>4628632.5124713</v>
      </c>
      <c r="T155" s="103">
        <v>0.00337890726921672</v>
      </c>
      <c r="U155" s="103">
        <v>0.0477192548121557</v>
      </c>
      <c r="V155" s="102">
        <v>359707.815345633</v>
      </c>
      <c r="W155" s="103">
        <v>0.0222853087295955</v>
      </c>
      <c r="X155" s="103">
        <v>0.430586643069075</v>
      </c>
      <c r="Y155" s="102">
        <v>414343.970227255</v>
      </c>
      <c r="Z155" s="103">
        <v>0.0129595457771469</v>
      </c>
      <c r="AA155" s="103">
        <v>0.183280412263807</v>
      </c>
      <c r="AB155" s="102">
        <v>651179.82421411</v>
      </c>
      <c r="AC155" s="103">
        <v>0.0163236337828247</v>
      </c>
      <c r="AD155" s="103">
        <v>0.264379782416324</v>
      </c>
      <c r="AE155" s="102">
        <v>3.66587190563752</v>
      </c>
      <c r="AF155" s="104">
        <v>7.84351713859911</v>
      </c>
      <c r="AG155" s="104">
        <v>3.58064516129032</v>
      </c>
      <c r="AH155" s="104">
        <v>204.717029449424</v>
      </c>
      <c r="AI155" s="102">
        <v>64007.956408384</v>
      </c>
      <c r="AJ155" s="104">
        <v>0.0670640834575261</v>
      </c>
      <c r="AK155" s="104">
        <v>0.579230333899264</v>
      </c>
      <c r="AL155" s="103">
        <v>1.54417413572343</v>
      </c>
      <c r="AM155" s="102">
        <v>1059.43698072924</v>
      </c>
      <c r="AN155" s="103">
        <v>1.8301043219076</v>
      </c>
      <c r="AO155" s="103" t="s">
        <v>1067</v>
      </c>
      <c r="AP155" s="103">
        <v>148.02304737516</v>
      </c>
      <c r="AQ155" s="102">
        <v>1658.80703730098</v>
      </c>
      <c r="AR155" s="103">
        <v>0.231743666169896</v>
      </c>
      <c r="AS155" s="103" t="s">
        <v>1067</v>
      </c>
      <c r="AT155" s="103">
        <v>13.6722151088348</v>
      </c>
      <c r="AU155" s="102">
        <v>0.0</v>
      </c>
      <c r="AV155" s="103" t="s">
        <v>1067</v>
      </c>
      <c r="AW155" s="103" t="s">
        <v>1067</v>
      </c>
      <c r="AX155" s="103" t="s">
        <v>1067</v>
      </c>
      <c r="AY155" s="103"/>
      <c r="AZ155" s="103"/>
    </row>
    <row r="156" ht="15.75" customHeight="1">
      <c r="A156" s="10">
        <v>151.0</v>
      </c>
      <c r="B156" s="10" t="s">
        <v>958</v>
      </c>
      <c r="C156" s="10" t="s">
        <v>959</v>
      </c>
      <c r="D156" s="10" t="s">
        <v>1062</v>
      </c>
      <c r="E156" s="10">
        <v>42.4868166666667</v>
      </c>
      <c r="F156" s="10">
        <v>3.16863333333333</v>
      </c>
      <c r="G156" s="10" t="s">
        <v>1063</v>
      </c>
      <c r="H156" s="10">
        <v>42.492</v>
      </c>
      <c r="I156" s="10">
        <v>3.1646</v>
      </c>
      <c r="J156" s="10" t="s">
        <v>1064</v>
      </c>
      <c r="K156" s="10" t="s">
        <v>1065</v>
      </c>
      <c r="L156" s="71">
        <v>3.0</v>
      </c>
      <c r="M156" s="72">
        <v>2.0</v>
      </c>
      <c r="N156" s="71">
        <v>4.0</v>
      </c>
      <c r="O156" s="10" t="s">
        <v>1066</v>
      </c>
      <c r="P156" s="71">
        <v>17.5</v>
      </c>
      <c r="Q156" s="71">
        <v>15.5</v>
      </c>
      <c r="R156" s="71">
        <v>38.0</v>
      </c>
      <c r="S156" s="73">
        <v>5435505.58238974</v>
      </c>
      <c r="T156" s="74">
        <v>0.00336710691538098</v>
      </c>
      <c r="U156" s="74">
        <v>0.0483913174031879</v>
      </c>
      <c r="V156" s="73">
        <v>363726.344128593</v>
      </c>
      <c r="W156" s="74">
        <v>0.0220960539359123</v>
      </c>
      <c r="X156" s="74">
        <v>0.430010078861869</v>
      </c>
      <c r="Y156" s="73">
        <v>427547.70765698</v>
      </c>
      <c r="Z156" s="74">
        <v>0.012822305813756</v>
      </c>
      <c r="AA156" s="74">
        <v>0.182686218545018</v>
      </c>
      <c r="AB156" s="73">
        <v>667075.777971336</v>
      </c>
      <c r="AC156" s="74">
        <v>0.0161816657392871</v>
      </c>
      <c r="AD156" s="74">
        <v>0.262543663491309</v>
      </c>
      <c r="AE156" s="73">
        <v>3.66587190563752</v>
      </c>
      <c r="AF156" s="75">
        <v>9.76180331202886</v>
      </c>
      <c r="AG156" s="75">
        <v>4.23210048464971</v>
      </c>
      <c r="AH156" s="75">
        <v>190.711303310964</v>
      </c>
      <c r="AI156" s="73">
        <v>63759.8990761025</v>
      </c>
      <c r="AJ156" s="75">
        <v>0.0665317240414062</v>
      </c>
      <c r="AK156" s="75">
        <v>0.598161613465947</v>
      </c>
      <c r="AL156" s="74">
        <v>1.61303115916246</v>
      </c>
      <c r="AM156" s="73">
        <v>983.064649361796</v>
      </c>
      <c r="AN156" s="74">
        <v>1.90038204430868</v>
      </c>
      <c r="AO156" s="74" t="s">
        <v>1067</v>
      </c>
      <c r="AP156" s="74">
        <v>155.854264616298</v>
      </c>
      <c r="AQ156" s="73">
        <v>1617.26048903709</v>
      </c>
      <c r="AR156" s="74">
        <v>0.242897326086194</v>
      </c>
      <c r="AS156" s="74" t="s">
        <v>1067</v>
      </c>
      <c r="AT156" s="74">
        <v>14.8796985268749</v>
      </c>
      <c r="AU156" s="73">
        <v>0.0</v>
      </c>
      <c r="AV156" s="74" t="s">
        <v>1067</v>
      </c>
      <c r="AW156" s="74" t="s">
        <v>1067</v>
      </c>
      <c r="AX156" s="74" t="s">
        <v>1067</v>
      </c>
      <c r="AY156" s="74"/>
      <c r="AZ156" s="74"/>
    </row>
    <row r="157" ht="14.25" customHeight="1">
      <c r="A157" s="10">
        <v>152.0</v>
      </c>
      <c r="B157" s="10" t="s">
        <v>967</v>
      </c>
      <c r="C157" s="10" t="s">
        <v>968</v>
      </c>
      <c r="D157" s="10" t="s">
        <v>1062</v>
      </c>
      <c r="E157" s="10">
        <v>42.4868166666667</v>
      </c>
      <c r="F157" s="10">
        <v>3.16863333333333</v>
      </c>
      <c r="G157" s="10" t="s">
        <v>1063</v>
      </c>
      <c r="H157" s="10">
        <v>42.492</v>
      </c>
      <c r="I157" s="10">
        <v>3.1646</v>
      </c>
      <c r="J157" s="10" t="s">
        <v>1064</v>
      </c>
      <c r="K157" s="10" t="s">
        <v>1065</v>
      </c>
      <c r="L157" s="71">
        <v>3.0</v>
      </c>
      <c r="M157" s="72">
        <v>2.0</v>
      </c>
      <c r="N157" s="71">
        <v>4.0</v>
      </c>
      <c r="O157" s="10" t="s">
        <v>1066</v>
      </c>
      <c r="P157" s="71">
        <v>17.5</v>
      </c>
      <c r="Q157" s="71">
        <v>15.5</v>
      </c>
      <c r="R157" s="71">
        <v>38.0</v>
      </c>
      <c r="S157" s="73">
        <v>5435505.58238974</v>
      </c>
      <c r="T157" s="74">
        <v>0.00336710691538098</v>
      </c>
      <c r="U157" s="74">
        <v>0.0483913174031879</v>
      </c>
      <c r="V157" s="73">
        <v>363726.344128593</v>
      </c>
      <c r="W157" s="74">
        <v>0.0220960539359123</v>
      </c>
      <c r="X157" s="74">
        <v>0.430010078861869</v>
      </c>
      <c r="Y157" s="73">
        <v>427547.70765698</v>
      </c>
      <c r="Z157" s="74">
        <v>0.012822305813756</v>
      </c>
      <c r="AA157" s="74">
        <v>0.182686218545018</v>
      </c>
      <c r="AB157" s="73">
        <v>667075.777971336</v>
      </c>
      <c r="AC157" s="74">
        <v>0.0161816657392871</v>
      </c>
      <c r="AD157" s="74">
        <v>0.262543663491309</v>
      </c>
      <c r="AE157" s="73">
        <v>3.66587190563752</v>
      </c>
      <c r="AF157" s="75">
        <v>9.76180331202886</v>
      </c>
      <c r="AG157" s="75">
        <v>4.23210048464971</v>
      </c>
      <c r="AH157" s="75">
        <v>190.711303310964</v>
      </c>
      <c r="AI157" s="73">
        <v>63759.8990761025</v>
      </c>
      <c r="AJ157" s="75">
        <v>0.0665317240414062</v>
      </c>
      <c r="AK157" s="75">
        <v>0.598161613465947</v>
      </c>
      <c r="AL157" s="74">
        <v>1.61303115916246</v>
      </c>
      <c r="AM157" s="73">
        <v>983.064649361796</v>
      </c>
      <c r="AN157" s="74">
        <v>1.90038204430868</v>
      </c>
      <c r="AO157" s="74" t="s">
        <v>1067</v>
      </c>
      <c r="AP157" s="74">
        <v>155.854264616298</v>
      </c>
      <c r="AQ157" s="73">
        <v>1617.26048903709</v>
      </c>
      <c r="AR157" s="74">
        <v>0.242897326086194</v>
      </c>
      <c r="AS157" s="74" t="s">
        <v>1067</v>
      </c>
      <c r="AT157" s="74">
        <v>14.8796985268749</v>
      </c>
      <c r="AU157" s="73">
        <v>0.0</v>
      </c>
      <c r="AV157" s="74" t="s">
        <v>1067</v>
      </c>
      <c r="AW157" s="74" t="s">
        <v>1067</v>
      </c>
      <c r="AX157" s="74" t="s">
        <v>1067</v>
      </c>
      <c r="AY157" s="74"/>
      <c r="AZ157" s="74"/>
    </row>
    <row r="158" ht="14.25" customHeight="1">
      <c r="A158" s="10">
        <v>153.0</v>
      </c>
      <c r="B158" s="10" t="s">
        <v>971</v>
      </c>
      <c r="C158" s="10" t="s">
        <v>972</v>
      </c>
      <c r="D158" s="10" t="s">
        <v>1062</v>
      </c>
      <c r="E158" s="10">
        <v>42.4868166666667</v>
      </c>
      <c r="F158" s="10">
        <v>3.16863333333333</v>
      </c>
      <c r="G158" s="10" t="s">
        <v>1063</v>
      </c>
      <c r="H158" s="10">
        <v>42.492</v>
      </c>
      <c r="I158" s="10">
        <v>3.1646</v>
      </c>
      <c r="J158" s="10" t="s">
        <v>1064</v>
      </c>
      <c r="K158" s="10" t="s">
        <v>1065</v>
      </c>
      <c r="L158" s="71">
        <v>3.0</v>
      </c>
      <c r="M158" s="72">
        <v>2.0</v>
      </c>
      <c r="N158" s="71">
        <v>4.0</v>
      </c>
      <c r="O158" s="10" t="s">
        <v>1066</v>
      </c>
      <c r="P158" s="71">
        <v>17.5</v>
      </c>
      <c r="Q158" s="71">
        <v>15.5</v>
      </c>
      <c r="R158" s="71">
        <v>38.0</v>
      </c>
      <c r="S158" s="73">
        <v>5435505.58238974</v>
      </c>
      <c r="T158" s="74">
        <v>0.00336710691538098</v>
      </c>
      <c r="U158" s="74">
        <v>0.0483913174031879</v>
      </c>
      <c r="V158" s="73">
        <v>363726.344128593</v>
      </c>
      <c r="W158" s="74">
        <v>0.0220960539359123</v>
      </c>
      <c r="X158" s="74">
        <v>0.430010078861869</v>
      </c>
      <c r="Y158" s="73">
        <v>427547.70765698</v>
      </c>
      <c r="Z158" s="74">
        <v>0.012822305813756</v>
      </c>
      <c r="AA158" s="74">
        <v>0.182686218545018</v>
      </c>
      <c r="AB158" s="73">
        <v>667075.777971336</v>
      </c>
      <c r="AC158" s="74">
        <v>0.0161816657392871</v>
      </c>
      <c r="AD158" s="74">
        <v>0.262543663491309</v>
      </c>
      <c r="AE158" s="73">
        <v>3.66587190563752</v>
      </c>
      <c r="AF158" s="75">
        <v>9.76180331202886</v>
      </c>
      <c r="AG158" s="75">
        <v>4.23210048464971</v>
      </c>
      <c r="AH158" s="75">
        <v>190.711303310964</v>
      </c>
      <c r="AI158" s="73">
        <v>63759.8990761025</v>
      </c>
      <c r="AJ158" s="75">
        <v>0.0665317240414062</v>
      </c>
      <c r="AK158" s="75">
        <v>0.598161613465947</v>
      </c>
      <c r="AL158" s="74">
        <v>1.61303115916246</v>
      </c>
      <c r="AM158" s="73">
        <v>983.064649361796</v>
      </c>
      <c r="AN158" s="74">
        <v>1.90038204430868</v>
      </c>
      <c r="AO158" s="74" t="s">
        <v>1067</v>
      </c>
      <c r="AP158" s="74">
        <v>155.854264616298</v>
      </c>
      <c r="AQ158" s="73">
        <v>1617.26048903709</v>
      </c>
      <c r="AR158" s="74">
        <v>0.242897326086194</v>
      </c>
      <c r="AS158" s="74" t="s">
        <v>1067</v>
      </c>
      <c r="AT158" s="74">
        <v>14.8796985268749</v>
      </c>
      <c r="AU158" s="73">
        <v>0.0</v>
      </c>
      <c r="AV158" s="74" t="s">
        <v>1067</v>
      </c>
      <c r="AW158" s="74" t="s">
        <v>1067</v>
      </c>
      <c r="AX158" s="74" t="s">
        <v>1067</v>
      </c>
      <c r="AY158" s="74"/>
      <c r="AZ158" s="74"/>
    </row>
    <row r="159" ht="14.25" customHeight="1">
      <c r="A159" s="10">
        <v>154.0</v>
      </c>
      <c r="B159" s="11" t="s">
        <v>975</v>
      </c>
      <c r="C159" s="11" t="s">
        <v>976</v>
      </c>
      <c r="D159" s="11" t="s">
        <v>1068</v>
      </c>
      <c r="E159" s="11">
        <v>42.4865666666667</v>
      </c>
      <c r="F159" s="11">
        <v>3.1702</v>
      </c>
      <c r="G159" s="11" t="s">
        <v>1069</v>
      </c>
      <c r="H159" s="11">
        <v>42.4786666666667</v>
      </c>
      <c r="I159" s="11">
        <v>3.16953333333333</v>
      </c>
      <c r="J159" s="11" t="s">
        <v>1064</v>
      </c>
      <c r="K159" s="11" t="s">
        <v>1065</v>
      </c>
      <c r="L159" s="100">
        <v>3.0</v>
      </c>
      <c r="M159" s="101">
        <v>2.0</v>
      </c>
      <c r="N159" s="100">
        <v>4.0</v>
      </c>
      <c r="O159" s="11" t="s">
        <v>1070</v>
      </c>
      <c r="P159" s="100">
        <v>17.5</v>
      </c>
      <c r="Q159" s="100">
        <v>17.0</v>
      </c>
      <c r="R159" s="100">
        <v>38.0</v>
      </c>
      <c r="S159" s="102">
        <v>6295035.23636076</v>
      </c>
      <c r="T159" s="103">
        <v>0.00332166945585476</v>
      </c>
      <c r="U159" s="103">
        <v>0.0497906888240518</v>
      </c>
      <c r="V159" s="102">
        <v>324431.863172064</v>
      </c>
      <c r="W159" s="103">
        <v>0.0173777564717162</v>
      </c>
      <c r="X159" s="103">
        <v>0.457835477941176</v>
      </c>
      <c r="Y159" s="102">
        <v>446413.017657772</v>
      </c>
      <c r="Z159" s="103">
        <v>0.0101030680728667</v>
      </c>
      <c r="AA159" s="103">
        <v>0.199850643382353</v>
      </c>
      <c r="AB159" s="102">
        <v>659137.698946868</v>
      </c>
      <c r="AC159" s="103">
        <v>0.0125838926174497</v>
      </c>
      <c r="AD159" s="103">
        <v>0.275103400735294</v>
      </c>
      <c r="AE159" s="102">
        <v>0.0</v>
      </c>
      <c r="AF159" s="104" t="s">
        <v>1067</v>
      </c>
      <c r="AG159" s="104" t="s">
        <v>1067</v>
      </c>
      <c r="AH159" s="104" t="s">
        <v>1067</v>
      </c>
      <c r="AI159" s="102">
        <v>49261.9866679571</v>
      </c>
      <c r="AJ159" s="104">
        <v>0.0535200605601817</v>
      </c>
      <c r="AK159" s="104">
        <v>0.356750505926568</v>
      </c>
      <c r="AL159" s="103">
        <v>1.24613003095975</v>
      </c>
      <c r="AM159" s="102">
        <v>735.007317080324</v>
      </c>
      <c r="AN159" s="103">
        <v>1.63966691900076</v>
      </c>
      <c r="AO159" s="103" t="s">
        <v>1067</v>
      </c>
      <c r="AP159" s="103">
        <v>145.914860681115</v>
      </c>
      <c r="AQ159" s="102">
        <v>1554.32968799031</v>
      </c>
      <c r="AR159" s="103">
        <v>0.205904617713853</v>
      </c>
      <c r="AS159" s="103" t="s">
        <v>1067</v>
      </c>
      <c r="AT159" s="103">
        <v>12.9489164086687</v>
      </c>
      <c r="AU159" s="102">
        <v>0.0</v>
      </c>
      <c r="AV159" s="103" t="s">
        <v>1067</v>
      </c>
      <c r="AW159" s="103" t="s">
        <v>1067</v>
      </c>
      <c r="AX159" s="103" t="s">
        <v>1067</v>
      </c>
      <c r="AY159" s="103"/>
      <c r="AZ159" s="103"/>
    </row>
    <row r="160" ht="14.25" customHeight="1">
      <c r="A160" s="10">
        <v>155.0</v>
      </c>
      <c r="B160" s="11" t="s">
        <v>979</v>
      </c>
      <c r="C160" s="11" t="s">
        <v>980</v>
      </c>
      <c r="D160" s="11" t="s">
        <v>1068</v>
      </c>
      <c r="E160" s="11">
        <v>42.4865666666667</v>
      </c>
      <c r="F160" s="11">
        <v>3.1702</v>
      </c>
      <c r="G160" s="11" t="s">
        <v>1069</v>
      </c>
      <c r="H160" s="11">
        <v>42.4786666666667</v>
      </c>
      <c r="I160" s="11">
        <v>3.16953333333333</v>
      </c>
      <c r="J160" s="11" t="s">
        <v>1064</v>
      </c>
      <c r="K160" s="11" t="s">
        <v>1065</v>
      </c>
      <c r="L160" s="100">
        <v>3.0</v>
      </c>
      <c r="M160" s="101">
        <v>2.0</v>
      </c>
      <c r="N160" s="100">
        <v>4.0</v>
      </c>
      <c r="O160" s="11" t="s">
        <v>1070</v>
      </c>
      <c r="P160" s="100">
        <v>17.5</v>
      </c>
      <c r="Q160" s="100">
        <v>17.0</v>
      </c>
      <c r="R160" s="100">
        <v>38.0</v>
      </c>
      <c r="S160" s="102">
        <v>5928022.80465595</v>
      </c>
      <c r="T160" s="103">
        <v>0.00341656057574892</v>
      </c>
      <c r="U160" s="103">
        <v>0.0498879282740954</v>
      </c>
      <c r="V160" s="102">
        <v>343138.807506533</v>
      </c>
      <c r="W160" s="103">
        <v>0.0213401621852326</v>
      </c>
      <c r="X160" s="103">
        <v>0.417901170620532</v>
      </c>
      <c r="Y160" s="102">
        <v>454489.666640272</v>
      </c>
      <c r="Z160" s="103">
        <v>0.0119504908237303</v>
      </c>
      <c r="AA160" s="103">
        <v>0.179840464104424</v>
      </c>
      <c r="AB160" s="102">
        <v>684199.065642569</v>
      </c>
      <c r="AC160" s="103">
        <v>0.0152226490254659</v>
      </c>
      <c r="AD160" s="103">
        <v>0.251165440795608</v>
      </c>
      <c r="AE160" s="102">
        <v>0.0</v>
      </c>
      <c r="AF160" s="104" t="s">
        <v>1067</v>
      </c>
      <c r="AG160" s="104" t="s">
        <v>1067</v>
      </c>
      <c r="AH160" s="104" t="s">
        <v>1067</v>
      </c>
      <c r="AI160" s="102">
        <v>49538.7599968327</v>
      </c>
      <c r="AJ160" s="104">
        <v>0.0536005939123979</v>
      </c>
      <c r="AK160" s="104">
        <v>0.348110258596192</v>
      </c>
      <c r="AL160" s="103">
        <v>1.22541603630862</v>
      </c>
      <c r="AM160" s="102">
        <v>780.830715900793</v>
      </c>
      <c r="AN160" s="103">
        <v>1.56421677802524</v>
      </c>
      <c r="AO160" s="103" t="s">
        <v>1067</v>
      </c>
      <c r="AP160" s="103">
        <v>147.192133131619</v>
      </c>
      <c r="AQ160" s="102">
        <v>1592.8213429995</v>
      </c>
      <c r="AR160" s="103">
        <v>0.197475872308834</v>
      </c>
      <c r="AS160" s="103" t="s">
        <v>1067</v>
      </c>
      <c r="AT160" s="103">
        <v>12.9652042360061</v>
      </c>
      <c r="AU160" s="102">
        <v>0.0</v>
      </c>
      <c r="AV160" s="103" t="s">
        <v>1067</v>
      </c>
      <c r="AW160" s="103" t="s">
        <v>1067</v>
      </c>
      <c r="AX160" s="103" t="s">
        <v>1067</v>
      </c>
      <c r="AY160" s="103"/>
      <c r="AZ160" s="103"/>
    </row>
    <row r="161" ht="14.25" customHeight="1">
      <c r="A161" s="10">
        <v>156.0</v>
      </c>
      <c r="B161" s="11" t="s">
        <v>983</v>
      </c>
      <c r="C161" s="11" t="s">
        <v>984</v>
      </c>
      <c r="D161" s="11" t="s">
        <v>1068</v>
      </c>
      <c r="E161" s="11">
        <v>42.4865666666667</v>
      </c>
      <c r="F161" s="11">
        <v>3.1702</v>
      </c>
      <c r="G161" s="11" t="s">
        <v>1069</v>
      </c>
      <c r="H161" s="11">
        <v>42.4786666666667</v>
      </c>
      <c r="I161" s="11">
        <v>3.16953333333333</v>
      </c>
      <c r="J161" s="11" t="s">
        <v>1064</v>
      </c>
      <c r="K161" s="11" t="s">
        <v>1065</v>
      </c>
      <c r="L161" s="100">
        <v>3.0</v>
      </c>
      <c r="M161" s="101">
        <v>2.0</v>
      </c>
      <c r="N161" s="100">
        <v>4.0</v>
      </c>
      <c r="O161" s="11" t="s">
        <v>1070</v>
      </c>
      <c r="P161" s="100">
        <v>17.5</v>
      </c>
      <c r="Q161" s="100">
        <v>17.0</v>
      </c>
      <c r="R161" s="100">
        <v>38.0</v>
      </c>
      <c r="S161" s="102">
        <v>6998178.79483728</v>
      </c>
      <c r="T161" s="103">
        <v>0.00335621469642088</v>
      </c>
      <c r="U161" s="103">
        <v>0.0497930515489778</v>
      </c>
      <c r="V161" s="102">
        <v>370338.110697601</v>
      </c>
      <c r="W161" s="103">
        <v>0.0206024438761012</v>
      </c>
      <c r="X161" s="103">
        <v>0.420060253480158</v>
      </c>
      <c r="Y161" s="102">
        <v>468089.318235807</v>
      </c>
      <c r="Z161" s="103">
        <v>0.0116226200625178</v>
      </c>
      <c r="AA161" s="103">
        <v>0.181643465613962</v>
      </c>
      <c r="AB161" s="102">
        <v>718109.113944097</v>
      </c>
      <c r="AC161" s="103">
        <v>0.0149190110826939</v>
      </c>
      <c r="AD161" s="103">
        <v>0.256492831913567</v>
      </c>
      <c r="AE161" s="102">
        <v>0.0</v>
      </c>
      <c r="AF161" s="104" t="s">
        <v>1067</v>
      </c>
      <c r="AG161" s="104" t="s">
        <v>1067</v>
      </c>
      <c r="AH161" s="104" t="s">
        <v>1067</v>
      </c>
      <c r="AI161" s="102">
        <v>51346.034846312</v>
      </c>
      <c r="AJ161" s="104">
        <v>0.0530642750373692</v>
      </c>
      <c r="AK161" s="104">
        <v>0.32051649928264</v>
      </c>
      <c r="AL161" s="103">
        <v>1.26356589147287</v>
      </c>
      <c r="AM161" s="102">
        <v>833.985858532537</v>
      </c>
      <c r="AN161" s="103">
        <v>1.40433482810164</v>
      </c>
      <c r="AO161" s="103" t="s">
        <v>1067</v>
      </c>
      <c r="AP161" s="103">
        <v>139.398449612403</v>
      </c>
      <c r="AQ161" s="102">
        <v>1623.98125419742</v>
      </c>
      <c r="AR161" s="103">
        <v>0.188340807174888</v>
      </c>
      <c r="AS161" s="103" t="s">
        <v>1067</v>
      </c>
      <c r="AT161" s="103">
        <v>12.9503875968992</v>
      </c>
      <c r="AU161" s="102">
        <v>0.0</v>
      </c>
      <c r="AV161" s="103" t="s">
        <v>1067</v>
      </c>
      <c r="AW161" s="103" t="s">
        <v>1067</v>
      </c>
      <c r="AX161" s="103" t="s">
        <v>1067</v>
      </c>
      <c r="AY161" s="103"/>
      <c r="AZ161" s="103"/>
    </row>
    <row r="162" ht="14.25" customHeight="1">
      <c r="A162" s="10">
        <v>157.0</v>
      </c>
      <c r="B162" s="10" t="s">
        <v>987</v>
      </c>
      <c r="C162" s="10" t="s">
        <v>988</v>
      </c>
      <c r="D162" s="10" t="s">
        <v>1068</v>
      </c>
      <c r="E162" s="10">
        <v>42.4865666666667</v>
      </c>
      <c r="F162" s="10">
        <v>3.1702</v>
      </c>
      <c r="G162" s="10" t="s">
        <v>1069</v>
      </c>
      <c r="H162" s="10">
        <v>42.4786666666667</v>
      </c>
      <c r="I162" s="10">
        <v>3.16953333333333</v>
      </c>
      <c r="J162" s="10" t="s">
        <v>1064</v>
      </c>
      <c r="K162" s="10" t="s">
        <v>1065</v>
      </c>
      <c r="L162" s="71">
        <v>3.0</v>
      </c>
      <c r="M162" s="72">
        <v>2.0</v>
      </c>
      <c r="N162" s="71">
        <v>4.0</v>
      </c>
      <c r="O162" s="10" t="s">
        <v>1070</v>
      </c>
      <c r="P162" s="71">
        <v>17.5</v>
      </c>
      <c r="Q162" s="71">
        <v>17.0</v>
      </c>
      <c r="R162" s="71">
        <v>38.0</v>
      </c>
      <c r="S162" s="73">
        <v>6407078.94528466</v>
      </c>
      <c r="T162" s="74">
        <v>0.00336481490934152</v>
      </c>
      <c r="U162" s="74">
        <v>0.0498238895490417</v>
      </c>
      <c r="V162" s="73">
        <v>345969.593792066</v>
      </c>
      <c r="W162" s="74">
        <v>0.0197734541776833</v>
      </c>
      <c r="X162" s="74">
        <v>0.431932300680622</v>
      </c>
      <c r="Y162" s="73">
        <v>456330.667511284</v>
      </c>
      <c r="Z162" s="74">
        <v>0.0112253929863716</v>
      </c>
      <c r="AA162" s="74">
        <v>0.187111524366913</v>
      </c>
      <c r="AB162" s="73">
        <v>687148.626177845</v>
      </c>
      <c r="AC162" s="74">
        <v>0.0142418509085365</v>
      </c>
      <c r="AD162" s="74">
        <v>0.260920557814823</v>
      </c>
      <c r="AE162" s="73">
        <v>0.0</v>
      </c>
      <c r="AF162" s="75" t="s">
        <v>1067</v>
      </c>
      <c r="AG162" s="75" t="s">
        <v>1067</v>
      </c>
      <c r="AH162" s="75" t="s">
        <v>1067</v>
      </c>
      <c r="AI162" s="73">
        <v>50048.9271703673</v>
      </c>
      <c r="AJ162" s="75">
        <v>0.0533949765033163</v>
      </c>
      <c r="AK162" s="75">
        <v>0.341792421268467</v>
      </c>
      <c r="AL162" s="74">
        <v>1.24503731958041</v>
      </c>
      <c r="AM162" s="73">
        <v>783.274630504551</v>
      </c>
      <c r="AN162" s="74">
        <v>1.53607284170921</v>
      </c>
      <c r="AO162" s="74" t="s">
        <v>1067</v>
      </c>
      <c r="AP162" s="74">
        <v>144.168481141712</v>
      </c>
      <c r="AQ162" s="73">
        <v>1590.37742839575</v>
      </c>
      <c r="AR162" s="74">
        <v>0.197240432399192</v>
      </c>
      <c r="AS162" s="74" t="s">
        <v>1067</v>
      </c>
      <c r="AT162" s="74">
        <v>12.9548360805247</v>
      </c>
      <c r="AU162" s="73">
        <v>0.0</v>
      </c>
      <c r="AV162" s="74" t="s">
        <v>1067</v>
      </c>
      <c r="AW162" s="74" t="s">
        <v>1067</v>
      </c>
      <c r="AX162" s="74" t="s">
        <v>1067</v>
      </c>
      <c r="AY162" s="74"/>
      <c r="AZ162" s="74"/>
    </row>
    <row r="163" ht="14.25" customHeight="1">
      <c r="A163" s="10">
        <v>158.0</v>
      </c>
      <c r="B163" s="10" t="s">
        <v>991</v>
      </c>
      <c r="C163" s="10" t="s">
        <v>992</v>
      </c>
      <c r="D163" s="10" t="s">
        <v>1068</v>
      </c>
      <c r="E163" s="10">
        <v>42.4865666666667</v>
      </c>
      <c r="F163" s="10">
        <v>3.1702</v>
      </c>
      <c r="G163" s="10" t="s">
        <v>1069</v>
      </c>
      <c r="H163" s="10">
        <v>42.4786666666667</v>
      </c>
      <c r="I163" s="10">
        <v>3.16953333333333</v>
      </c>
      <c r="J163" s="10" t="s">
        <v>1064</v>
      </c>
      <c r="K163" s="10" t="s">
        <v>1065</v>
      </c>
      <c r="L163" s="71">
        <v>3.0</v>
      </c>
      <c r="M163" s="72">
        <v>2.0</v>
      </c>
      <c r="N163" s="71">
        <v>4.0</v>
      </c>
      <c r="O163" s="10" t="s">
        <v>1070</v>
      </c>
      <c r="P163" s="71">
        <v>17.5</v>
      </c>
      <c r="Q163" s="71">
        <v>17.0</v>
      </c>
      <c r="R163" s="71">
        <v>38.0</v>
      </c>
      <c r="S163" s="73">
        <v>6407078.94528466</v>
      </c>
      <c r="T163" s="74">
        <v>0.00336481490934152</v>
      </c>
      <c r="U163" s="74">
        <v>0.0498238895490417</v>
      </c>
      <c r="V163" s="73">
        <v>345969.593792066</v>
      </c>
      <c r="W163" s="74">
        <v>0.0197734541776833</v>
      </c>
      <c r="X163" s="74">
        <v>0.431932300680622</v>
      </c>
      <c r="Y163" s="73">
        <v>456330.667511284</v>
      </c>
      <c r="Z163" s="74">
        <v>0.0112253929863716</v>
      </c>
      <c r="AA163" s="74">
        <v>0.187111524366913</v>
      </c>
      <c r="AB163" s="73">
        <v>687148.626177845</v>
      </c>
      <c r="AC163" s="74">
        <v>0.0142418509085365</v>
      </c>
      <c r="AD163" s="74">
        <v>0.260920557814823</v>
      </c>
      <c r="AE163" s="73">
        <v>0.0</v>
      </c>
      <c r="AF163" s="75" t="s">
        <v>1067</v>
      </c>
      <c r="AG163" s="75" t="s">
        <v>1067</v>
      </c>
      <c r="AH163" s="75" t="s">
        <v>1067</v>
      </c>
      <c r="AI163" s="73">
        <v>50048.9271703673</v>
      </c>
      <c r="AJ163" s="75">
        <v>0.0533949765033163</v>
      </c>
      <c r="AK163" s="75">
        <v>0.341792421268467</v>
      </c>
      <c r="AL163" s="74">
        <v>1.24503731958041</v>
      </c>
      <c r="AM163" s="73">
        <v>783.274630504551</v>
      </c>
      <c r="AN163" s="74">
        <v>1.53607284170921</v>
      </c>
      <c r="AO163" s="74" t="s">
        <v>1067</v>
      </c>
      <c r="AP163" s="74">
        <v>144.168481141712</v>
      </c>
      <c r="AQ163" s="73">
        <v>1590.37742839575</v>
      </c>
      <c r="AR163" s="74">
        <v>0.197240432399192</v>
      </c>
      <c r="AS163" s="74" t="s">
        <v>1067</v>
      </c>
      <c r="AT163" s="74">
        <v>12.9548360805247</v>
      </c>
      <c r="AU163" s="73">
        <v>0.0</v>
      </c>
      <c r="AV163" s="74" t="s">
        <v>1067</v>
      </c>
      <c r="AW163" s="74" t="s">
        <v>1067</v>
      </c>
      <c r="AX163" s="74" t="s">
        <v>1067</v>
      </c>
      <c r="AY163" s="74"/>
      <c r="AZ163" s="74"/>
    </row>
    <row r="164" ht="14.25" customHeight="1">
      <c r="A164" s="10">
        <v>159.0</v>
      </c>
      <c r="B164" s="10" t="s">
        <v>995</v>
      </c>
      <c r="C164" s="10" t="s">
        <v>996</v>
      </c>
      <c r="D164" s="10" t="s">
        <v>1068</v>
      </c>
      <c r="E164" s="10">
        <v>42.4865666666667</v>
      </c>
      <c r="F164" s="10">
        <v>3.1702</v>
      </c>
      <c r="G164" s="10" t="s">
        <v>1069</v>
      </c>
      <c r="H164" s="10">
        <v>42.4786666666667</v>
      </c>
      <c r="I164" s="10">
        <v>3.16953333333333</v>
      </c>
      <c r="J164" s="10" t="s">
        <v>1064</v>
      </c>
      <c r="K164" s="10" t="s">
        <v>1065</v>
      </c>
      <c r="L164" s="71">
        <v>3.0</v>
      </c>
      <c r="M164" s="72">
        <v>2.0</v>
      </c>
      <c r="N164" s="71">
        <v>4.0</v>
      </c>
      <c r="O164" s="10" t="s">
        <v>1070</v>
      </c>
      <c r="P164" s="71">
        <v>17.5</v>
      </c>
      <c r="Q164" s="71">
        <v>17.0</v>
      </c>
      <c r="R164" s="71">
        <v>38.0</v>
      </c>
      <c r="S164" s="73">
        <v>6407078.94528466</v>
      </c>
      <c r="T164" s="74">
        <v>0.00336481490934152</v>
      </c>
      <c r="U164" s="74">
        <v>0.0498238895490417</v>
      </c>
      <c r="V164" s="73">
        <v>345969.593792066</v>
      </c>
      <c r="W164" s="74">
        <v>0.0197734541776833</v>
      </c>
      <c r="X164" s="74">
        <v>0.431932300680622</v>
      </c>
      <c r="Y164" s="73">
        <v>456330.667511284</v>
      </c>
      <c r="Z164" s="74">
        <v>0.0112253929863716</v>
      </c>
      <c r="AA164" s="74">
        <v>0.187111524366913</v>
      </c>
      <c r="AB164" s="73">
        <v>687148.626177845</v>
      </c>
      <c r="AC164" s="74">
        <v>0.0142418509085365</v>
      </c>
      <c r="AD164" s="74">
        <v>0.260920557814823</v>
      </c>
      <c r="AE164" s="73">
        <v>0.0</v>
      </c>
      <c r="AF164" s="75" t="s">
        <v>1067</v>
      </c>
      <c r="AG164" s="75" t="s">
        <v>1067</v>
      </c>
      <c r="AH164" s="75" t="s">
        <v>1067</v>
      </c>
      <c r="AI164" s="73">
        <v>50048.9271703673</v>
      </c>
      <c r="AJ164" s="75">
        <v>0.0533949765033163</v>
      </c>
      <c r="AK164" s="75">
        <v>0.341792421268467</v>
      </c>
      <c r="AL164" s="74">
        <v>1.24503731958041</v>
      </c>
      <c r="AM164" s="73">
        <v>783.274630504551</v>
      </c>
      <c r="AN164" s="74">
        <v>1.53607284170921</v>
      </c>
      <c r="AO164" s="74" t="s">
        <v>1067</v>
      </c>
      <c r="AP164" s="74">
        <v>144.168481141712</v>
      </c>
      <c r="AQ164" s="73">
        <v>1590.37742839575</v>
      </c>
      <c r="AR164" s="74">
        <v>0.197240432399192</v>
      </c>
      <c r="AS164" s="74" t="s">
        <v>1067</v>
      </c>
      <c r="AT164" s="74">
        <v>12.9548360805247</v>
      </c>
      <c r="AU164" s="73">
        <v>0.0</v>
      </c>
      <c r="AV164" s="74" t="s">
        <v>1067</v>
      </c>
      <c r="AW164" s="74" t="s">
        <v>1067</v>
      </c>
      <c r="AX164" s="74" t="s">
        <v>1067</v>
      </c>
      <c r="AY164" s="74"/>
      <c r="AZ164" s="74"/>
    </row>
    <row r="165" ht="14.25" customHeight="1">
      <c r="A165" s="10">
        <v>160.0</v>
      </c>
      <c r="B165" s="11" t="s">
        <v>999</v>
      </c>
      <c r="C165" s="11" t="s">
        <v>1000</v>
      </c>
      <c r="D165" s="11" t="s">
        <v>1071</v>
      </c>
      <c r="E165" s="11">
        <v>42.4871</v>
      </c>
      <c r="F165" s="11">
        <v>3.17003333333333</v>
      </c>
      <c r="G165" s="11" t="s">
        <v>1072</v>
      </c>
      <c r="H165" s="11">
        <v>42.4858833333333</v>
      </c>
      <c r="I165" s="11">
        <v>3.17165</v>
      </c>
      <c r="J165" s="11" t="s">
        <v>1064</v>
      </c>
      <c r="K165" s="11" t="s">
        <v>1065</v>
      </c>
      <c r="L165" s="100">
        <v>3.0</v>
      </c>
      <c r="M165" s="101">
        <v>2.0</v>
      </c>
      <c r="N165" s="100">
        <v>4.0</v>
      </c>
      <c r="O165" s="11" t="s">
        <v>1073</v>
      </c>
      <c r="P165" s="100">
        <v>17.5</v>
      </c>
      <c r="Q165" s="100">
        <v>19.0</v>
      </c>
      <c r="R165" s="100">
        <v>37.6</v>
      </c>
      <c r="S165" s="102">
        <v>5843693.08733867</v>
      </c>
      <c r="T165" s="103">
        <v>0.00337734502446982</v>
      </c>
      <c r="U165" s="103">
        <v>0.0496040544821033</v>
      </c>
      <c r="V165" s="102">
        <v>421945.522210785</v>
      </c>
      <c r="W165" s="103">
        <v>0.0216504990861802</v>
      </c>
      <c r="X165" s="103">
        <v>0.433550522287724</v>
      </c>
      <c r="Y165" s="102">
        <v>504256.077282445</v>
      </c>
      <c r="Z165" s="103">
        <v>0.0122592436384086</v>
      </c>
      <c r="AA165" s="103">
        <v>0.177215844451339</v>
      </c>
      <c r="AB165" s="102">
        <v>797034.602898092</v>
      </c>
      <c r="AC165" s="103">
        <v>0.015745817517222</v>
      </c>
      <c r="AD165" s="103">
        <v>0.259282242217396</v>
      </c>
      <c r="AE165" s="102">
        <v>0.0</v>
      </c>
      <c r="AF165" s="104" t="s">
        <v>1067</v>
      </c>
      <c r="AG165" s="104" t="s">
        <v>1067</v>
      </c>
      <c r="AH165" s="104" t="s">
        <v>1067</v>
      </c>
      <c r="AI165" s="102">
        <v>45799.5706530824</v>
      </c>
      <c r="AJ165" s="104">
        <v>0.0507924528301887</v>
      </c>
      <c r="AK165" s="104">
        <v>0.20421721548238</v>
      </c>
      <c r="AL165" s="103">
        <v>0.91875</v>
      </c>
      <c r="AM165" s="102">
        <v>859.646961872</v>
      </c>
      <c r="AN165" s="103">
        <v>1.76905660377359</v>
      </c>
      <c r="AO165" s="103" t="s">
        <v>1067</v>
      </c>
      <c r="AP165" s="103">
        <v>135.8859375</v>
      </c>
      <c r="AQ165" s="102">
        <v>2062.05294692111</v>
      </c>
      <c r="AR165" s="103">
        <v>0.259622641509434</v>
      </c>
      <c r="AS165" s="103" t="s">
        <v>1067</v>
      </c>
      <c r="AT165" s="103">
        <v>12.6265625</v>
      </c>
      <c r="AU165" s="102">
        <v>0.0</v>
      </c>
      <c r="AV165" s="103" t="s">
        <v>1067</v>
      </c>
      <c r="AW165" s="103" t="s">
        <v>1067</v>
      </c>
      <c r="AX165" s="103" t="s">
        <v>1067</v>
      </c>
      <c r="AY165" s="103"/>
      <c r="AZ165" s="103"/>
    </row>
    <row r="166" ht="14.25" customHeight="1">
      <c r="A166" s="10">
        <v>161.0</v>
      </c>
      <c r="B166" s="11" t="s">
        <v>1003</v>
      </c>
      <c r="C166" s="11" t="s">
        <v>1004</v>
      </c>
      <c r="D166" s="11" t="s">
        <v>1071</v>
      </c>
      <c r="E166" s="11">
        <v>42.4871</v>
      </c>
      <c r="F166" s="11">
        <v>3.17003333333333</v>
      </c>
      <c r="G166" s="11" t="s">
        <v>1072</v>
      </c>
      <c r="H166" s="11">
        <v>42.4858833333333</v>
      </c>
      <c r="I166" s="11">
        <v>3.17165</v>
      </c>
      <c r="J166" s="11" t="s">
        <v>1064</v>
      </c>
      <c r="K166" s="11" t="s">
        <v>1065</v>
      </c>
      <c r="L166" s="100">
        <v>3.0</v>
      </c>
      <c r="M166" s="101">
        <v>2.0</v>
      </c>
      <c r="N166" s="100">
        <v>4.0</v>
      </c>
      <c r="O166" s="11" t="s">
        <v>1073</v>
      </c>
      <c r="P166" s="100">
        <v>17.5</v>
      </c>
      <c r="Q166" s="100">
        <v>19.0</v>
      </c>
      <c r="R166" s="100">
        <v>37.6</v>
      </c>
      <c r="S166" s="102" t="s">
        <v>1067</v>
      </c>
      <c r="T166" s="103" t="s">
        <v>1067</v>
      </c>
      <c r="U166" s="103" t="s">
        <v>1067</v>
      </c>
      <c r="V166" s="102">
        <v>416719.455222108</v>
      </c>
      <c r="W166" s="103">
        <v>0.0213393233188263</v>
      </c>
      <c r="X166" s="103">
        <v>0.430233760860571</v>
      </c>
      <c r="Y166" s="102">
        <v>499208.171668382</v>
      </c>
      <c r="Z166" s="103">
        <v>0.0123403060508213</v>
      </c>
      <c r="AA166" s="103">
        <v>0.177130740587505</v>
      </c>
      <c r="AB166" s="102">
        <v>786998.178794837</v>
      </c>
      <c r="AC166" s="103">
        <v>0.0158641022041275</v>
      </c>
      <c r="AD166" s="103">
        <v>0.258326437732726</v>
      </c>
      <c r="AE166" s="102">
        <v>0.0</v>
      </c>
      <c r="AF166" s="104" t="s">
        <v>1067</v>
      </c>
      <c r="AG166" s="104" t="s">
        <v>1067</v>
      </c>
      <c r="AH166" s="104" t="s">
        <v>1067</v>
      </c>
      <c r="AI166" s="102">
        <v>45220.3628919917</v>
      </c>
      <c r="AJ166" s="104">
        <v>0.05</v>
      </c>
      <c r="AK166" s="104">
        <v>0.197817973011771</v>
      </c>
      <c r="AL166" s="103">
        <v>0.9171875</v>
      </c>
      <c r="AM166" s="102">
        <v>883.475129258644</v>
      </c>
      <c r="AN166" s="103">
        <v>1.89430284857571</v>
      </c>
      <c r="AO166" s="103" t="s">
        <v>1067</v>
      </c>
      <c r="AP166" s="103">
        <v>142.5140625</v>
      </c>
      <c r="AQ166" s="102">
        <v>2082.21524240211</v>
      </c>
      <c r="AR166" s="103">
        <v>0.257871064467766</v>
      </c>
      <c r="AS166" s="103" t="s">
        <v>1067</v>
      </c>
      <c r="AT166" s="103">
        <v>13.234375</v>
      </c>
      <c r="AU166" s="102">
        <v>0.0</v>
      </c>
      <c r="AV166" s="103" t="s">
        <v>1067</v>
      </c>
      <c r="AW166" s="103" t="s">
        <v>1067</v>
      </c>
      <c r="AX166" s="103" t="s">
        <v>1067</v>
      </c>
      <c r="AY166" s="103"/>
      <c r="AZ166" s="103"/>
    </row>
    <row r="167" ht="14.25" customHeight="1">
      <c r="A167" s="10">
        <v>162.0</v>
      </c>
      <c r="B167" s="11" t="s">
        <v>1007</v>
      </c>
      <c r="C167" s="11" t="s">
        <v>1008</v>
      </c>
      <c r="D167" s="11" t="s">
        <v>1071</v>
      </c>
      <c r="E167" s="11">
        <v>42.4871</v>
      </c>
      <c r="F167" s="11">
        <v>3.17003333333333</v>
      </c>
      <c r="G167" s="11" t="s">
        <v>1072</v>
      </c>
      <c r="H167" s="11">
        <v>42.4858833333333</v>
      </c>
      <c r="I167" s="11">
        <v>3.17165</v>
      </c>
      <c r="J167" s="11" t="s">
        <v>1064</v>
      </c>
      <c r="K167" s="11" t="s">
        <v>1065</v>
      </c>
      <c r="L167" s="100">
        <v>3.0</v>
      </c>
      <c r="M167" s="101">
        <v>2.0</v>
      </c>
      <c r="N167" s="100">
        <v>4.0</v>
      </c>
      <c r="O167" s="11" t="s">
        <v>1073</v>
      </c>
      <c r="P167" s="100">
        <v>17.5</v>
      </c>
      <c r="Q167" s="100">
        <v>19.0</v>
      </c>
      <c r="R167" s="100">
        <v>37.6</v>
      </c>
      <c r="S167" s="102">
        <v>5938712.48713279</v>
      </c>
      <c r="T167" s="103">
        <v>0.00339386798493891</v>
      </c>
      <c r="U167" s="103">
        <v>0.0496207332490518</v>
      </c>
      <c r="V167" s="102">
        <v>398725.156386095</v>
      </c>
      <c r="W167" s="103">
        <v>0.0224368077250781</v>
      </c>
      <c r="X167" s="103">
        <v>0.44181940910743</v>
      </c>
      <c r="Y167" s="102">
        <v>477472.483965476</v>
      </c>
      <c r="Z167" s="103">
        <v>0.0123686452712298</v>
      </c>
      <c r="AA167" s="103">
        <v>0.1755542863077</v>
      </c>
      <c r="AB167" s="102">
        <v>759739.488478898</v>
      </c>
      <c r="AC167" s="103">
        <v>0.0160465776767964</v>
      </c>
      <c r="AD167" s="103">
        <v>0.259411184381328</v>
      </c>
      <c r="AE167" s="102">
        <v>0.0</v>
      </c>
      <c r="AF167" s="104">
        <v>1.23662396382818</v>
      </c>
      <c r="AG167" s="104">
        <v>4.29061059907834</v>
      </c>
      <c r="AH167" s="104">
        <v>174.915204678363</v>
      </c>
      <c r="AI167" s="102">
        <v>42007.2261667004</v>
      </c>
      <c r="AJ167" s="104">
        <v>0.0498869630746044</v>
      </c>
      <c r="AK167" s="104">
        <v>0.216877880184332</v>
      </c>
      <c r="AL167" s="103">
        <v>0.899122807017544</v>
      </c>
      <c r="AM167" s="102">
        <v>854.148154013543</v>
      </c>
      <c r="AN167" s="103">
        <v>2.03089675960814</v>
      </c>
      <c r="AO167" s="103" t="s">
        <v>1067</v>
      </c>
      <c r="AP167" s="103">
        <v>129.263157894737</v>
      </c>
      <c r="AQ167" s="102">
        <v>1757.78557875319</v>
      </c>
      <c r="AR167" s="103">
        <v>0.26224566691786</v>
      </c>
      <c r="AS167" s="103" t="s">
        <v>1067</v>
      </c>
      <c r="AT167" s="103">
        <v>11.922514619883</v>
      </c>
      <c r="AU167" s="102">
        <v>0.0</v>
      </c>
      <c r="AV167" s="103" t="s">
        <v>1067</v>
      </c>
      <c r="AW167" s="103" t="s">
        <v>1067</v>
      </c>
      <c r="AX167" s="103" t="s">
        <v>1067</v>
      </c>
      <c r="AY167" s="103"/>
      <c r="AZ167" s="103"/>
    </row>
    <row r="168" ht="14.25" customHeight="1">
      <c r="A168" s="10">
        <v>163.0</v>
      </c>
      <c r="B168" s="10" t="s">
        <v>1011</v>
      </c>
      <c r="C168" s="10" t="s">
        <v>1012</v>
      </c>
      <c r="D168" s="10" t="s">
        <v>1071</v>
      </c>
      <c r="E168" s="10">
        <v>42.4871</v>
      </c>
      <c r="F168" s="10">
        <v>3.17003333333333</v>
      </c>
      <c r="G168" s="10" t="s">
        <v>1072</v>
      </c>
      <c r="H168" s="10">
        <v>42.4858833333333</v>
      </c>
      <c r="I168" s="10">
        <v>3.17165</v>
      </c>
      <c r="J168" s="10" t="s">
        <v>1064</v>
      </c>
      <c r="K168" s="10" t="s">
        <v>1065</v>
      </c>
      <c r="L168" s="71">
        <v>3.0</v>
      </c>
      <c r="M168" s="72">
        <v>2.0</v>
      </c>
      <c r="N168" s="71">
        <v>4.0</v>
      </c>
      <c r="O168" s="10" t="s">
        <v>1073</v>
      </c>
      <c r="P168" s="71">
        <v>17.5</v>
      </c>
      <c r="Q168" s="71">
        <v>19.0</v>
      </c>
      <c r="R168" s="71">
        <v>37.6</v>
      </c>
      <c r="S168" s="73">
        <v>5891202.78723573</v>
      </c>
      <c r="T168" s="74">
        <v>0.00338560650470436</v>
      </c>
      <c r="U168" s="74">
        <v>0.0496123938655775</v>
      </c>
      <c r="V168" s="73">
        <v>412463.377939663</v>
      </c>
      <c r="W168" s="74">
        <v>0.0218088767100282</v>
      </c>
      <c r="X168" s="74">
        <v>0.435201230751908</v>
      </c>
      <c r="Y168" s="73">
        <v>493645.577638768</v>
      </c>
      <c r="Z168" s="74">
        <v>0.0123227316534865</v>
      </c>
      <c r="AA168" s="74">
        <v>0.176633623782182</v>
      </c>
      <c r="AB168" s="73">
        <v>781257.423390609</v>
      </c>
      <c r="AC168" s="74">
        <v>0.0158854991327153</v>
      </c>
      <c r="AD168" s="74">
        <v>0.259006621443817</v>
      </c>
      <c r="AE168" s="73">
        <v>0.0</v>
      </c>
      <c r="AF168" s="75">
        <v>1.23662396382818</v>
      </c>
      <c r="AG168" s="75">
        <v>4.29061059907834</v>
      </c>
      <c r="AH168" s="75">
        <v>174.915204678363</v>
      </c>
      <c r="AI168" s="73">
        <v>44342.3865705915</v>
      </c>
      <c r="AJ168" s="75">
        <v>0.0502264719682644</v>
      </c>
      <c r="AK168" s="75">
        <v>0.206304356226161</v>
      </c>
      <c r="AL168" s="74">
        <v>0.911686769005848</v>
      </c>
      <c r="AM168" s="73">
        <v>865.756748381395</v>
      </c>
      <c r="AN168" s="74">
        <v>1.89808540398581</v>
      </c>
      <c r="AO168" s="74" t="s">
        <v>1067</v>
      </c>
      <c r="AP168" s="74">
        <v>135.887719298246</v>
      </c>
      <c r="AQ168" s="73">
        <v>1967.35125602547</v>
      </c>
      <c r="AR168" s="74">
        <v>0.259913124298353</v>
      </c>
      <c r="AS168" s="74" t="s">
        <v>1067</v>
      </c>
      <c r="AT168" s="74">
        <v>12.594484039961</v>
      </c>
      <c r="AU168" s="73">
        <v>0.0</v>
      </c>
      <c r="AV168" s="74" t="s">
        <v>1067</v>
      </c>
      <c r="AW168" s="74" t="s">
        <v>1067</v>
      </c>
      <c r="AX168" s="74" t="s">
        <v>1067</v>
      </c>
      <c r="AY168" s="74"/>
      <c r="AZ168" s="74"/>
    </row>
    <row r="169" ht="14.25" customHeight="1">
      <c r="A169" s="10">
        <v>164.0</v>
      </c>
      <c r="B169" s="10" t="s">
        <v>1015</v>
      </c>
      <c r="C169" s="10" t="s">
        <v>1016</v>
      </c>
      <c r="D169" s="10" t="s">
        <v>1071</v>
      </c>
      <c r="E169" s="10">
        <v>42.4871</v>
      </c>
      <c r="F169" s="10">
        <v>3.17003333333333</v>
      </c>
      <c r="G169" s="10" t="s">
        <v>1072</v>
      </c>
      <c r="H169" s="10">
        <v>42.4858833333333</v>
      </c>
      <c r="I169" s="10">
        <v>3.17165</v>
      </c>
      <c r="J169" s="10" t="s">
        <v>1064</v>
      </c>
      <c r="K169" s="10" t="s">
        <v>1065</v>
      </c>
      <c r="L169" s="71">
        <v>3.0</v>
      </c>
      <c r="M169" s="72">
        <v>2.0</v>
      </c>
      <c r="N169" s="71">
        <v>4.0</v>
      </c>
      <c r="O169" s="10" t="s">
        <v>1073</v>
      </c>
      <c r="P169" s="71">
        <v>17.5</v>
      </c>
      <c r="Q169" s="71">
        <v>19.0</v>
      </c>
      <c r="R169" s="71">
        <v>37.6</v>
      </c>
      <c r="S169" s="73">
        <v>5891202.78723573</v>
      </c>
      <c r="T169" s="74">
        <v>0.00338560650470436</v>
      </c>
      <c r="U169" s="74">
        <v>0.0496123938655775</v>
      </c>
      <c r="V169" s="73">
        <v>412463.377939663</v>
      </c>
      <c r="W169" s="74">
        <v>0.0218088767100282</v>
      </c>
      <c r="X169" s="74">
        <v>0.435201230751908</v>
      </c>
      <c r="Y169" s="73">
        <v>493645.577638768</v>
      </c>
      <c r="Z169" s="74">
        <v>0.0123227316534865</v>
      </c>
      <c r="AA169" s="74">
        <v>0.176633623782182</v>
      </c>
      <c r="AB169" s="73">
        <v>781257.423390609</v>
      </c>
      <c r="AC169" s="74">
        <v>0.0158854991327153</v>
      </c>
      <c r="AD169" s="74">
        <v>0.259006621443817</v>
      </c>
      <c r="AE169" s="73">
        <v>0.0</v>
      </c>
      <c r="AF169" s="75">
        <v>1.23662396382818</v>
      </c>
      <c r="AG169" s="75">
        <v>4.29061059907834</v>
      </c>
      <c r="AH169" s="75">
        <v>174.915204678363</v>
      </c>
      <c r="AI169" s="73">
        <v>44342.3865705915</v>
      </c>
      <c r="AJ169" s="75">
        <v>0.0502264719682644</v>
      </c>
      <c r="AK169" s="75">
        <v>0.206304356226161</v>
      </c>
      <c r="AL169" s="74">
        <v>0.911686769005848</v>
      </c>
      <c r="AM169" s="73">
        <v>865.756748381395</v>
      </c>
      <c r="AN169" s="74">
        <v>1.89808540398581</v>
      </c>
      <c r="AO169" s="74" t="s">
        <v>1067</v>
      </c>
      <c r="AP169" s="74">
        <v>135.887719298246</v>
      </c>
      <c r="AQ169" s="73">
        <v>1967.35125602547</v>
      </c>
      <c r="AR169" s="74">
        <v>0.259913124298353</v>
      </c>
      <c r="AS169" s="74" t="s">
        <v>1067</v>
      </c>
      <c r="AT169" s="74">
        <v>12.594484039961</v>
      </c>
      <c r="AU169" s="73">
        <v>0.0</v>
      </c>
      <c r="AV169" s="74" t="s">
        <v>1067</v>
      </c>
      <c r="AW169" s="74" t="s">
        <v>1067</v>
      </c>
      <c r="AX169" s="74" t="s">
        <v>1067</v>
      </c>
      <c r="AY169" s="74"/>
      <c r="AZ169" s="74"/>
    </row>
    <row r="170" ht="14.25" customHeight="1">
      <c r="A170" s="10">
        <v>165.0</v>
      </c>
      <c r="B170" s="10" t="s">
        <v>1019</v>
      </c>
      <c r="C170" s="10" t="s">
        <v>1020</v>
      </c>
      <c r="D170" s="10" t="s">
        <v>1071</v>
      </c>
      <c r="E170" s="10">
        <v>42.4871</v>
      </c>
      <c r="F170" s="10">
        <v>3.17003333333333</v>
      </c>
      <c r="G170" s="10" t="s">
        <v>1072</v>
      </c>
      <c r="H170" s="10">
        <v>42.4858833333333</v>
      </c>
      <c r="I170" s="10">
        <v>3.17165</v>
      </c>
      <c r="J170" s="10" t="s">
        <v>1074</v>
      </c>
      <c r="K170" s="10" t="s">
        <v>1065</v>
      </c>
      <c r="L170" s="71">
        <v>3.0</v>
      </c>
      <c r="M170" s="72">
        <v>2.0</v>
      </c>
      <c r="N170" s="71">
        <v>4.0</v>
      </c>
      <c r="O170" s="10" t="s">
        <v>1073</v>
      </c>
      <c r="P170" s="71">
        <v>17.5</v>
      </c>
      <c r="Q170" s="71">
        <v>19.0</v>
      </c>
      <c r="R170" s="71">
        <v>37.6</v>
      </c>
      <c r="S170" s="73">
        <v>5891202.78723573</v>
      </c>
      <c r="T170" s="74">
        <v>0.00338560650470436</v>
      </c>
      <c r="U170" s="74">
        <v>0.0496123938655775</v>
      </c>
      <c r="V170" s="73">
        <v>412463.377939663</v>
      </c>
      <c r="W170" s="74">
        <v>0.0218088767100282</v>
      </c>
      <c r="X170" s="74">
        <v>0.435201230751908</v>
      </c>
      <c r="Y170" s="73">
        <v>493645.577638768</v>
      </c>
      <c r="Z170" s="74">
        <v>0.0123227316534865</v>
      </c>
      <c r="AA170" s="74">
        <v>0.176633623782182</v>
      </c>
      <c r="AB170" s="73">
        <v>781257.423390609</v>
      </c>
      <c r="AC170" s="74">
        <v>0.0158854991327153</v>
      </c>
      <c r="AD170" s="74">
        <v>0.259006621443817</v>
      </c>
      <c r="AE170" s="73">
        <v>0.0</v>
      </c>
      <c r="AF170" s="75">
        <v>1.23662396382818</v>
      </c>
      <c r="AG170" s="75">
        <v>4.29061059907834</v>
      </c>
      <c r="AH170" s="75">
        <v>174.915204678363</v>
      </c>
      <c r="AI170" s="73">
        <v>44342.3865705915</v>
      </c>
      <c r="AJ170" s="75">
        <v>0.0502264719682644</v>
      </c>
      <c r="AK170" s="75">
        <v>0.206304356226161</v>
      </c>
      <c r="AL170" s="74">
        <v>0.911686769005848</v>
      </c>
      <c r="AM170" s="73">
        <v>865.756748381395</v>
      </c>
      <c r="AN170" s="74">
        <v>1.89808540398581</v>
      </c>
      <c r="AO170" s="74" t="s">
        <v>1067</v>
      </c>
      <c r="AP170" s="74">
        <v>135.887719298246</v>
      </c>
      <c r="AQ170" s="73">
        <v>1967.35125602547</v>
      </c>
      <c r="AR170" s="74">
        <v>0.259913124298353</v>
      </c>
      <c r="AS170" s="74" t="s">
        <v>1067</v>
      </c>
      <c r="AT170" s="74">
        <v>12.594484039961</v>
      </c>
      <c r="AU170" s="73">
        <v>0.0</v>
      </c>
      <c r="AV170" s="74" t="s">
        <v>1067</v>
      </c>
      <c r="AW170" s="74" t="s">
        <v>1067</v>
      </c>
      <c r="AX170" s="74" t="s">
        <v>1067</v>
      </c>
      <c r="AY170" s="74"/>
      <c r="AZ170" s="74"/>
    </row>
    <row r="171" ht="14.25" customHeight="1">
      <c r="A171" s="10"/>
      <c r="B171" s="10"/>
      <c r="C171" s="10"/>
      <c r="D171" s="10"/>
      <c r="E171" s="10"/>
      <c r="F171" s="10"/>
      <c r="G171" s="10"/>
      <c r="H171" s="10"/>
      <c r="I171" s="10"/>
      <c r="J171" s="10"/>
      <c r="K171" s="10"/>
      <c r="L171" s="71"/>
      <c r="M171" s="71"/>
      <c r="N171" s="71"/>
      <c r="O171" s="10"/>
      <c r="P171" s="71"/>
      <c r="Q171" s="71"/>
      <c r="R171" s="71"/>
      <c r="S171" s="105"/>
      <c r="T171" s="71"/>
      <c r="U171" s="71"/>
      <c r="V171" s="105"/>
      <c r="W171" s="71"/>
      <c r="X171" s="71"/>
      <c r="Y171" s="105"/>
      <c r="Z171" s="71"/>
      <c r="AA171" s="71"/>
      <c r="AB171" s="105"/>
      <c r="AC171" s="71"/>
      <c r="AD171" s="71"/>
      <c r="AE171" s="105"/>
      <c r="AF171" s="106"/>
      <c r="AG171" s="106"/>
      <c r="AH171" s="106"/>
      <c r="AI171" s="105"/>
      <c r="AJ171" s="106"/>
      <c r="AK171" s="106"/>
      <c r="AL171" s="71"/>
      <c r="AM171" s="105"/>
      <c r="AN171" s="71"/>
      <c r="AO171" s="71"/>
      <c r="AP171" s="71"/>
      <c r="AQ171" s="105"/>
      <c r="AR171" s="71"/>
      <c r="AS171" s="71"/>
      <c r="AT171" s="71"/>
      <c r="AU171" s="105"/>
      <c r="AV171" s="71"/>
      <c r="AW171" s="71"/>
      <c r="AX171" s="71"/>
      <c r="AY171" s="71"/>
      <c r="AZ171" s="71"/>
    </row>
    <row r="172" ht="14.25" customHeight="1">
      <c r="A172" s="10"/>
      <c r="B172" s="10"/>
      <c r="C172" s="10"/>
      <c r="D172" s="10"/>
      <c r="E172" s="10"/>
      <c r="F172" s="10"/>
      <c r="G172" s="10"/>
      <c r="H172" s="10"/>
      <c r="I172" s="10"/>
      <c r="J172" s="10"/>
      <c r="K172" s="10"/>
      <c r="L172" s="71"/>
      <c r="M172" s="71"/>
      <c r="N172" s="71"/>
      <c r="O172" s="10"/>
      <c r="P172" s="71"/>
      <c r="Q172" s="71"/>
      <c r="R172" s="71"/>
      <c r="S172" s="73">
        <f t="shared" ref="S172:AN172" si="2">AVERAGE(S153:S155)</f>
        <v>5435505.582</v>
      </c>
      <c r="T172" s="74">
        <f t="shared" si="2"/>
        <v>0.003367106915</v>
      </c>
      <c r="U172" s="74">
        <f t="shared" si="2"/>
        <v>0.0483913174</v>
      </c>
      <c r="V172" s="73">
        <f t="shared" si="2"/>
        <v>363726.3441</v>
      </c>
      <c r="W172" s="74">
        <f t="shared" si="2"/>
        <v>0.02209605394</v>
      </c>
      <c r="X172" s="74">
        <f t="shared" si="2"/>
        <v>0.4300100789</v>
      </c>
      <c r="Y172" s="73">
        <f t="shared" si="2"/>
        <v>427547.7077</v>
      </c>
      <c r="Z172" s="74">
        <f t="shared" si="2"/>
        <v>0.01282230581</v>
      </c>
      <c r="AA172" s="74">
        <f t="shared" si="2"/>
        <v>0.1826862185</v>
      </c>
      <c r="AB172" s="73">
        <f t="shared" si="2"/>
        <v>667075.778</v>
      </c>
      <c r="AC172" s="74">
        <f t="shared" si="2"/>
        <v>0.01618166574</v>
      </c>
      <c r="AD172" s="74">
        <f t="shared" si="2"/>
        <v>0.2625436635</v>
      </c>
      <c r="AE172" s="73">
        <f t="shared" si="2"/>
        <v>3.665871906</v>
      </c>
      <c r="AF172" s="75">
        <f t="shared" si="2"/>
        <v>9.761803312</v>
      </c>
      <c r="AG172" s="75">
        <f t="shared" si="2"/>
        <v>4.232100485</v>
      </c>
      <c r="AH172" s="75">
        <f t="shared" si="2"/>
        <v>190.7113033</v>
      </c>
      <c r="AI172" s="73">
        <f t="shared" si="2"/>
        <v>63759.89908</v>
      </c>
      <c r="AJ172" s="75">
        <f t="shared" si="2"/>
        <v>0.06653172404</v>
      </c>
      <c r="AK172" s="75">
        <f t="shared" si="2"/>
        <v>0.5981616135</v>
      </c>
      <c r="AL172" s="74">
        <f t="shared" si="2"/>
        <v>1.613031159</v>
      </c>
      <c r="AM172" s="73">
        <f t="shared" si="2"/>
        <v>983.0646494</v>
      </c>
      <c r="AN172" s="74">
        <f t="shared" si="2"/>
        <v>1.900382044</v>
      </c>
      <c r="AO172" s="107" t="s">
        <v>1067</v>
      </c>
      <c r="AP172" s="74">
        <f t="shared" ref="AP172:AR172" si="3">AVERAGE(AP153:AP155)</f>
        <v>155.8542646</v>
      </c>
      <c r="AQ172" s="73">
        <f t="shared" si="3"/>
        <v>1617.260489</v>
      </c>
      <c r="AR172" s="74">
        <f t="shared" si="3"/>
        <v>0.2428973261</v>
      </c>
      <c r="AS172" s="107" t="s">
        <v>1067</v>
      </c>
      <c r="AT172" s="74">
        <f t="shared" ref="AT172:AU172" si="4">AVERAGE(AT153:AT155)</f>
        <v>14.87969853</v>
      </c>
      <c r="AU172" s="73">
        <f t="shared" si="4"/>
        <v>0</v>
      </c>
      <c r="AV172" s="107" t="s">
        <v>1067</v>
      </c>
      <c r="AW172" s="107" t="s">
        <v>1067</v>
      </c>
      <c r="AX172" s="107" t="s">
        <v>1067</v>
      </c>
      <c r="AY172" s="71"/>
      <c r="AZ172" s="71"/>
    </row>
    <row r="173" ht="14.25" customHeight="1">
      <c r="A173" s="10"/>
      <c r="B173" s="10"/>
      <c r="C173" s="10"/>
      <c r="D173" s="10"/>
      <c r="E173" s="10"/>
      <c r="F173" s="10"/>
      <c r="G173" s="10"/>
      <c r="H173" s="10"/>
      <c r="I173" s="10"/>
      <c r="J173" s="10"/>
      <c r="K173" s="10"/>
      <c r="L173" s="100"/>
      <c r="M173" s="71"/>
      <c r="N173" s="108"/>
      <c r="O173" s="109"/>
      <c r="P173" s="71"/>
      <c r="Q173" s="71"/>
      <c r="R173" s="100"/>
      <c r="S173" s="73">
        <f t="shared" ref="S173:AE173" si="5">AVERAGE(S159:S161)</f>
        <v>6407078.945</v>
      </c>
      <c r="T173" s="74">
        <f t="shared" si="5"/>
        <v>0.003364814909</v>
      </c>
      <c r="U173" s="74">
        <f t="shared" si="5"/>
        <v>0.04982388955</v>
      </c>
      <c r="V173" s="73">
        <f t="shared" si="5"/>
        <v>345969.5938</v>
      </c>
      <c r="W173" s="74">
        <f t="shared" si="5"/>
        <v>0.01977345418</v>
      </c>
      <c r="X173" s="74">
        <f t="shared" si="5"/>
        <v>0.4319323007</v>
      </c>
      <c r="Y173" s="73">
        <f t="shared" si="5"/>
        <v>456330.6675</v>
      </c>
      <c r="Z173" s="74">
        <f t="shared" si="5"/>
        <v>0.01122539299</v>
      </c>
      <c r="AA173" s="74">
        <f t="shared" si="5"/>
        <v>0.1871115244</v>
      </c>
      <c r="AB173" s="73">
        <f t="shared" si="5"/>
        <v>687148.6262</v>
      </c>
      <c r="AC173" s="74">
        <f t="shared" si="5"/>
        <v>0.01424185091</v>
      </c>
      <c r="AD173" s="74">
        <f t="shared" si="5"/>
        <v>0.2609205578</v>
      </c>
      <c r="AE173" s="73">
        <f t="shared" si="5"/>
        <v>0</v>
      </c>
      <c r="AF173" s="110" t="s">
        <v>1067</v>
      </c>
      <c r="AG173" s="110" t="s">
        <v>1067</v>
      </c>
      <c r="AH173" s="110" t="s">
        <v>1067</v>
      </c>
      <c r="AI173" s="73">
        <f t="shared" ref="AI173:AN173" si="6">AVERAGE(AI159:AI161)</f>
        <v>50048.92717</v>
      </c>
      <c r="AJ173" s="75">
        <f t="shared" si="6"/>
        <v>0.0533949765</v>
      </c>
      <c r="AK173" s="75">
        <f t="shared" si="6"/>
        <v>0.3417924213</v>
      </c>
      <c r="AL173" s="74">
        <f t="shared" si="6"/>
        <v>1.24503732</v>
      </c>
      <c r="AM173" s="73">
        <f t="shared" si="6"/>
        <v>783.2746305</v>
      </c>
      <c r="AN173" s="74">
        <f t="shared" si="6"/>
        <v>1.536072842</v>
      </c>
      <c r="AO173" s="107" t="s">
        <v>1067</v>
      </c>
      <c r="AP173" s="74">
        <f t="shared" ref="AP173:AR173" si="7">AVERAGE(AP159:AP161)</f>
        <v>144.1684811</v>
      </c>
      <c r="AQ173" s="73">
        <f t="shared" si="7"/>
        <v>1590.377428</v>
      </c>
      <c r="AR173" s="74">
        <f t="shared" si="7"/>
        <v>0.1972404324</v>
      </c>
      <c r="AS173" s="107" t="s">
        <v>1067</v>
      </c>
      <c r="AT173" s="74">
        <f t="shared" ref="AT173:AU173" si="8">AVERAGE(AT159:AT161)</f>
        <v>12.95483608</v>
      </c>
      <c r="AU173" s="73">
        <f t="shared" si="8"/>
        <v>0</v>
      </c>
      <c r="AV173" s="107" t="s">
        <v>1067</v>
      </c>
      <c r="AW173" s="107" t="s">
        <v>1067</v>
      </c>
      <c r="AX173" s="107" t="s">
        <v>1067</v>
      </c>
      <c r="AY173" s="71"/>
      <c r="AZ173" s="71"/>
    </row>
    <row r="174" ht="14.25" customHeight="1">
      <c r="A174" s="10"/>
      <c r="B174" s="10"/>
      <c r="C174" s="10"/>
      <c r="D174" s="10"/>
      <c r="E174" s="10"/>
      <c r="F174" s="10"/>
      <c r="G174" s="10"/>
      <c r="H174" s="10"/>
      <c r="I174" s="10"/>
      <c r="J174" s="10"/>
      <c r="K174" s="10"/>
      <c r="L174" s="71"/>
      <c r="M174" s="71"/>
      <c r="N174" s="71"/>
      <c r="O174" s="10"/>
      <c r="P174" s="71"/>
      <c r="Q174" s="71"/>
      <c r="R174" s="71"/>
      <c r="S174" s="73">
        <f t="shared" ref="S174:AN174" si="9">AVERAGE(S165:S167)</f>
        <v>5891202.787</v>
      </c>
      <c r="T174" s="74">
        <f t="shared" si="9"/>
        <v>0.003385606505</v>
      </c>
      <c r="U174" s="74">
        <f t="shared" si="9"/>
        <v>0.04961239387</v>
      </c>
      <c r="V174" s="73">
        <f t="shared" si="9"/>
        <v>412463.3779</v>
      </c>
      <c r="W174" s="74">
        <f t="shared" si="9"/>
        <v>0.02180887671</v>
      </c>
      <c r="X174" s="74">
        <f t="shared" si="9"/>
        <v>0.4352012308</v>
      </c>
      <c r="Y174" s="73">
        <f t="shared" si="9"/>
        <v>493645.5776</v>
      </c>
      <c r="Z174" s="74">
        <f t="shared" si="9"/>
        <v>0.01232273165</v>
      </c>
      <c r="AA174" s="74">
        <f t="shared" si="9"/>
        <v>0.1766336238</v>
      </c>
      <c r="AB174" s="73">
        <f t="shared" si="9"/>
        <v>781257.4234</v>
      </c>
      <c r="AC174" s="74">
        <f t="shared" si="9"/>
        <v>0.01588549913</v>
      </c>
      <c r="AD174" s="74">
        <f t="shared" si="9"/>
        <v>0.2590066214</v>
      </c>
      <c r="AE174" s="73">
        <f t="shared" si="9"/>
        <v>0</v>
      </c>
      <c r="AF174" s="75">
        <f t="shared" si="9"/>
        <v>1.236623964</v>
      </c>
      <c r="AG174" s="75">
        <f t="shared" si="9"/>
        <v>4.290610599</v>
      </c>
      <c r="AH174" s="75">
        <f t="shared" si="9"/>
        <v>174.9152047</v>
      </c>
      <c r="AI174" s="73">
        <f t="shared" si="9"/>
        <v>44342.38657</v>
      </c>
      <c r="AJ174" s="75">
        <f t="shared" si="9"/>
        <v>0.05022647197</v>
      </c>
      <c r="AK174" s="75">
        <f t="shared" si="9"/>
        <v>0.2063043562</v>
      </c>
      <c r="AL174" s="74">
        <f t="shared" si="9"/>
        <v>0.911686769</v>
      </c>
      <c r="AM174" s="73">
        <f t="shared" si="9"/>
        <v>865.7567484</v>
      </c>
      <c r="AN174" s="74">
        <f t="shared" si="9"/>
        <v>1.898085404</v>
      </c>
      <c r="AO174" s="107" t="s">
        <v>1067</v>
      </c>
      <c r="AP174" s="74">
        <f t="shared" ref="AP174:AR174" si="10">AVERAGE(AP165:AP167)</f>
        <v>135.8877193</v>
      </c>
      <c r="AQ174" s="73">
        <f t="shared" si="10"/>
        <v>1967.351256</v>
      </c>
      <c r="AR174" s="74">
        <f t="shared" si="10"/>
        <v>0.2599131243</v>
      </c>
      <c r="AS174" s="107" t="s">
        <v>1067</v>
      </c>
      <c r="AT174" s="74">
        <f t="shared" ref="AT174:AU174" si="11">AVERAGE(AT165:AT167)</f>
        <v>12.59448404</v>
      </c>
      <c r="AU174" s="73">
        <f t="shared" si="11"/>
        <v>0</v>
      </c>
      <c r="AV174" s="107" t="s">
        <v>1067</v>
      </c>
      <c r="AW174" s="107" t="s">
        <v>1067</v>
      </c>
      <c r="AX174" s="107" t="s">
        <v>1067</v>
      </c>
      <c r="AY174" s="71"/>
      <c r="AZ174" s="71"/>
    </row>
    <row r="175" ht="14.25" customHeight="1"/>
    <row r="176" ht="14.25" customHeight="1"/>
    <row r="177" ht="14.2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984027777777778" footer="0.0" header="0.0" left="0.747916666666667" right="0.747916666666667" top="0.984027777777778"/>
  <pageSetup paperSize="9"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2.0"/>
    <col customWidth="1" min="2" max="2" width="21.14"/>
    <col customWidth="1" min="3" max="4" width="9.71"/>
    <col customWidth="1" min="5" max="5" width="15.43"/>
    <col customWidth="1" min="6" max="8" width="9.71"/>
    <col customWidth="1" min="9" max="9" width="22.43"/>
    <col customWidth="1" min="10" max="10" width="9.71"/>
    <col customWidth="1" min="11" max="11" width="17.14"/>
    <col customWidth="1" min="12" max="12" width="13.43"/>
    <col customWidth="1" min="13" max="16" width="18.86"/>
    <col customWidth="1" min="17" max="17" width="18.57"/>
    <col customWidth="1" min="18" max="19" width="13.43"/>
    <col customWidth="1" min="20" max="20" width="18.57"/>
    <col customWidth="1" min="21" max="22" width="13.43"/>
    <col customWidth="1" min="23" max="24" width="11.71"/>
    <col customWidth="1" min="25" max="27" width="12.57"/>
  </cols>
  <sheetData>
    <row r="1" ht="14.25" customHeight="1">
      <c r="A1" s="11" t="s">
        <v>39</v>
      </c>
      <c r="B1" s="11" t="s">
        <v>40</v>
      </c>
      <c r="C1" s="46" t="s">
        <v>1075</v>
      </c>
      <c r="D1" s="46" t="s">
        <v>1075</v>
      </c>
      <c r="E1" s="46" t="s">
        <v>1075</v>
      </c>
      <c r="F1" s="46" t="s">
        <v>1075</v>
      </c>
      <c r="G1" s="46" t="s">
        <v>1075</v>
      </c>
      <c r="H1" s="46" t="s">
        <v>1075</v>
      </c>
      <c r="I1" s="46" t="s">
        <v>1075</v>
      </c>
      <c r="J1" s="46" t="s">
        <v>1075</v>
      </c>
      <c r="K1" s="111" t="s">
        <v>1076</v>
      </c>
      <c r="L1" s="112" t="s">
        <v>1077</v>
      </c>
      <c r="M1" s="112" t="s">
        <v>1078</v>
      </c>
      <c r="N1" s="11" t="s">
        <v>1079</v>
      </c>
      <c r="O1" s="113" t="s">
        <v>1080</v>
      </c>
      <c r="P1" s="113" t="s">
        <v>1081</v>
      </c>
      <c r="Q1" s="11" t="s">
        <v>1082</v>
      </c>
      <c r="R1" s="11" t="s">
        <v>1082</v>
      </c>
      <c r="S1" s="112" t="s">
        <v>1082</v>
      </c>
      <c r="T1" s="11" t="s">
        <v>1082</v>
      </c>
      <c r="U1" s="11" t="s">
        <v>1082</v>
      </c>
      <c r="V1" s="112" t="s">
        <v>1082</v>
      </c>
      <c r="W1" s="10"/>
      <c r="X1" s="10"/>
    </row>
    <row r="2" ht="14.25" customHeight="1">
      <c r="A2" s="11" t="s">
        <v>55</v>
      </c>
      <c r="B2" s="11" t="s">
        <v>56</v>
      </c>
      <c r="C2" s="46" t="s">
        <v>56</v>
      </c>
      <c r="D2" s="46" t="s">
        <v>56</v>
      </c>
      <c r="E2" s="46" t="s">
        <v>56</v>
      </c>
      <c r="F2" s="46" t="s">
        <v>56</v>
      </c>
      <c r="G2" s="46" t="s">
        <v>56</v>
      </c>
      <c r="H2" s="46" t="s">
        <v>56</v>
      </c>
      <c r="I2" s="46" t="s">
        <v>56</v>
      </c>
      <c r="J2" s="46" t="s">
        <v>56</v>
      </c>
      <c r="K2" s="114" t="s">
        <v>56</v>
      </c>
      <c r="L2" s="112" t="s">
        <v>1083</v>
      </c>
      <c r="M2" s="112" t="s">
        <v>1083</v>
      </c>
      <c r="N2" s="11" t="s">
        <v>1084</v>
      </c>
      <c r="O2" s="11" t="s">
        <v>1084</v>
      </c>
      <c r="P2" s="113" t="s">
        <v>1083</v>
      </c>
      <c r="Q2" s="11" t="s">
        <v>1083</v>
      </c>
      <c r="R2" s="11" t="s">
        <v>1083</v>
      </c>
      <c r="S2" s="112" t="s">
        <v>1083</v>
      </c>
      <c r="T2" s="11" t="s">
        <v>1083</v>
      </c>
      <c r="U2" s="11" t="s">
        <v>1083</v>
      </c>
      <c r="V2" s="112" t="s">
        <v>1083</v>
      </c>
      <c r="W2" s="10"/>
      <c r="X2" s="10"/>
    </row>
    <row r="3" ht="14.25" customHeight="1">
      <c r="A3" s="115" t="s">
        <v>58</v>
      </c>
      <c r="B3" s="115" t="s">
        <v>1046</v>
      </c>
      <c r="C3" s="116" t="s">
        <v>1085</v>
      </c>
      <c r="D3" s="116" t="s">
        <v>1085</v>
      </c>
      <c r="E3" s="116" t="s">
        <v>1085</v>
      </c>
      <c r="F3" s="116" t="s">
        <v>1085</v>
      </c>
      <c r="G3" s="116" t="s">
        <v>1085</v>
      </c>
      <c r="H3" s="116" t="s">
        <v>1085</v>
      </c>
      <c r="I3" s="116" t="s">
        <v>1085</v>
      </c>
      <c r="J3" s="116" t="s">
        <v>1085</v>
      </c>
      <c r="K3" s="117"/>
      <c r="L3" s="118" t="s">
        <v>1086</v>
      </c>
      <c r="M3" s="118" t="s">
        <v>1086</v>
      </c>
      <c r="N3" s="119"/>
      <c r="O3" s="120"/>
      <c r="P3" s="120"/>
      <c r="Q3" s="121"/>
      <c r="R3" s="121" t="s">
        <v>1087</v>
      </c>
      <c r="S3" s="121" t="s">
        <v>1087</v>
      </c>
      <c r="T3" s="115"/>
      <c r="U3" s="121" t="s">
        <v>1088</v>
      </c>
      <c r="V3" s="121" t="s">
        <v>1088</v>
      </c>
      <c r="W3" s="119"/>
      <c r="X3" s="119"/>
      <c r="Y3" s="122"/>
      <c r="Z3" s="122"/>
      <c r="AA3" s="122"/>
    </row>
    <row r="4" ht="14.25" customHeight="1">
      <c r="A4" s="11" t="s">
        <v>62</v>
      </c>
      <c r="B4" s="11" t="s">
        <v>63</v>
      </c>
      <c r="C4" s="46" t="s">
        <v>1089</v>
      </c>
      <c r="D4" s="46" t="s">
        <v>1090</v>
      </c>
      <c r="E4" s="46" t="s">
        <v>1091</v>
      </c>
      <c r="F4" s="46" t="s">
        <v>1092</v>
      </c>
      <c r="G4" s="46" t="s">
        <v>1093</v>
      </c>
      <c r="H4" s="46" t="s">
        <v>1094</v>
      </c>
      <c r="I4" s="46" t="s">
        <v>1095</v>
      </c>
      <c r="J4" s="46" t="s">
        <v>1096</v>
      </c>
      <c r="K4" s="111"/>
      <c r="L4" s="10"/>
      <c r="M4" s="10"/>
      <c r="N4" s="113"/>
      <c r="O4" s="113"/>
      <c r="P4" s="113"/>
      <c r="Q4" s="11" t="s">
        <v>1097</v>
      </c>
      <c r="R4" s="11" t="s">
        <v>1098</v>
      </c>
      <c r="S4" s="112" t="s">
        <v>1099</v>
      </c>
      <c r="T4" s="11" t="s">
        <v>1097</v>
      </c>
      <c r="U4" s="11" t="s">
        <v>1098</v>
      </c>
      <c r="V4" s="112" t="s">
        <v>1099</v>
      </c>
      <c r="W4" s="10"/>
      <c r="X4" s="10"/>
    </row>
    <row r="5" ht="14.25" customHeight="1">
      <c r="A5" s="123" t="s">
        <v>1100</v>
      </c>
      <c r="B5" s="123">
        <v>1.0</v>
      </c>
      <c r="C5" s="123">
        <v>2.0</v>
      </c>
      <c r="D5" s="123">
        <v>3.0</v>
      </c>
      <c r="E5" s="123">
        <v>4.0</v>
      </c>
      <c r="F5" s="123">
        <v>5.0</v>
      </c>
      <c r="G5" s="123">
        <v>6.0</v>
      </c>
      <c r="H5" s="123">
        <v>7.0</v>
      </c>
      <c r="I5" s="123">
        <v>8.0</v>
      </c>
      <c r="J5" s="123">
        <v>9.0</v>
      </c>
      <c r="K5" s="123">
        <v>10.0</v>
      </c>
      <c r="L5" s="123">
        <v>11.0</v>
      </c>
      <c r="M5" s="123">
        <v>12.0</v>
      </c>
      <c r="N5" s="123">
        <v>13.0</v>
      </c>
      <c r="O5" s="123"/>
      <c r="P5" s="123">
        <v>14.0</v>
      </c>
      <c r="Q5" s="123">
        <v>15.0</v>
      </c>
      <c r="R5" s="123">
        <v>16.0</v>
      </c>
      <c r="S5" s="123">
        <v>17.0</v>
      </c>
      <c r="T5" s="123">
        <v>15.0</v>
      </c>
      <c r="U5" s="123">
        <v>16.0</v>
      </c>
      <c r="V5" s="123">
        <v>17.0</v>
      </c>
      <c r="W5" s="123"/>
      <c r="X5" s="123"/>
      <c r="Y5" s="123"/>
      <c r="Z5" s="123"/>
      <c r="AA5" s="123"/>
    </row>
    <row r="6" ht="14.25" customHeight="1">
      <c r="A6" s="10">
        <v>1.0</v>
      </c>
      <c r="B6" s="12" t="s">
        <v>97</v>
      </c>
      <c r="C6" s="124" t="s">
        <v>101</v>
      </c>
      <c r="D6" s="124" t="s">
        <v>1101</v>
      </c>
      <c r="E6" s="124" t="s">
        <v>1102</v>
      </c>
      <c r="F6" s="125">
        <v>1.0</v>
      </c>
      <c r="G6" s="126">
        <v>14.0000000000001</v>
      </c>
      <c r="H6" s="124" t="s">
        <v>1103</v>
      </c>
      <c r="I6" s="124" t="s">
        <v>1104</v>
      </c>
      <c r="J6" s="124" t="s">
        <v>1105</v>
      </c>
      <c r="K6" s="127"/>
      <c r="L6" s="128" t="s">
        <v>1106</v>
      </c>
      <c r="M6" s="128" t="s">
        <v>1107</v>
      </c>
      <c r="N6" s="129" t="s">
        <v>1108</v>
      </c>
      <c r="O6" s="130" t="s">
        <v>1109</v>
      </c>
      <c r="P6" s="130" t="s">
        <v>1110</v>
      </c>
      <c r="Q6" s="128">
        <v>0.323</v>
      </c>
      <c r="R6" s="128">
        <v>98.0</v>
      </c>
      <c r="S6" s="128">
        <f t="shared" ref="S6:S8" si="1">Q6*R6</f>
        <v>31.654</v>
      </c>
      <c r="T6" s="128">
        <v>0.323</v>
      </c>
      <c r="U6" s="128">
        <v>98.0</v>
      </c>
      <c r="V6" s="128">
        <f t="shared" ref="V6:V32" si="2">T6*U6</f>
        <v>31.654</v>
      </c>
      <c r="W6" s="14"/>
      <c r="X6" s="14"/>
    </row>
    <row r="7" ht="14.25" customHeight="1">
      <c r="A7" s="10">
        <v>2.0</v>
      </c>
      <c r="B7" s="12" t="s">
        <v>119</v>
      </c>
      <c r="C7" s="124" t="s">
        <v>101</v>
      </c>
      <c r="D7" s="124" t="s">
        <v>1101</v>
      </c>
      <c r="E7" s="124" t="s">
        <v>1102</v>
      </c>
      <c r="F7" s="125">
        <v>1.0</v>
      </c>
      <c r="G7" s="125">
        <v>14.0000000000001</v>
      </c>
      <c r="H7" s="124" t="s">
        <v>1103</v>
      </c>
      <c r="I7" s="124" t="s">
        <v>1104</v>
      </c>
      <c r="J7" s="124" t="s">
        <v>1111</v>
      </c>
      <c r="K7" s="127"/>
      <c r="L7" s="128" t="s">
        <v>1112</v>
      </c>
      <c r="M7" s="128" t="s">
        <v>1113</v>
      </c>
      <c r="N7" s="129" t="s">
        <v>1114</v>
      </c>
      <c r="O7" s="130" t="s">
        <v>1109</v>
      </c>
      <c r="P7" s="130" t="s">
        <v>1110</v>
      </c>
      <c r="Q7" s="128">
        <v>0.248</v>
      </c>
      <c r="R7" s="128">
        <v>98.0</v>
      </c>
      <c r="S7" s="128">
        <f t="shared" si="1"/>
        <v>24.304</v>
      </c>
      <c r="T7" s="128">
        <v>0.248</v>
      </c>
      <c r="U7" s="128">
        <v>98.0</v>
      </c>
      <c r="V7" s="128">
        <f t="shared" si="2"/>
        <v>24.304</v>
      </c>
      <c r="W7" s="14"/>
      <c r="X7" s="14"/>
    </row>
    <row r="8" ht="14.25" customHeight="1">
      <c r="A8" s="10">
        <v>3.0</v>
      </c>
      <c r="B8" s="12" t="s">
        <v>125</v>
      </c>
      <c r="C8" s="124" t="s">
        <v>101</v>
      </c>
      <c r="D8" s="124" t="s">
        <v>1101</v>
      </c>
      <c r="E8" s="124" t="s">
        <v>1102</v>
      </c>
      <c r="F8" s="125">
        <v>1.0</v>
      </c>
      <c r="G8" s="125">
        <v>14.0000000000001</v>
      </c>
      <c r="H8" s="124" t="s">
        <v>1103</v>
      </c>
      <c r="I8" s="124" t="s">
        <v>1104</v>
      </c>
      <c r="J8" s="124" t="s">
        <v>1115</v>
      </c>
      <c r="K8" s="127"/>
      <c r="L8" s="128" t="s">
        <v>1116</v>
      </c>
      <c r="M8" s="128" t="s">
        <v>1117</v>
      </c>
      <c r="N8" s="129" t="s">
        <v>1118</v>
      </c>
      <c r="O8" s="130" t="s">
        <v>1109</v>
      </c>
      <c r="P8" s="130" t="s">
        <v>1110</v>
      </c>
      <c r="Q8" s="128">
        <v>0.954</v>
      </c>
      <c r="R8" s="128">
        <v>98.0</v>
      </c>
      <c r="S8" s="128">
        <f t="shared" si="1"/>
        <v>93.492</v>
      </c>
      <c r="T8" s="128">
        <v>0.954</v>
      </c>
      <c r="U8" s="128">
        <v>98.0</v>
      </c>
      <c r="V8" s="128">
        <f t="shared" si="2"/>
        <v>93.492</v>
      </c>
      <c r="W8" s="14"/>
      <c r="X8" s="14"/>
    </row>
    <row r="9" ht="14.25" customHeight="1">
      <c r="A9" s="10">
        <v>4.0</v>
      </c>
      <c r="B9" s="15" t="s">
        <v>131</v>
      </c>
      <c r="C9" s="131" t="s">
        <v>101</v>
      </c>
      <c r="D9" s="131" t="s">
        <v>1101</v>
      </c>
      <c r="E9" s="131" t="s">
        <v>1119</v>
      </c>
      <c r="F9" s="132">
        <v>10.0</v>
      </c>
      <c r="G9" s="132">
        <v>58.0</v>
      </c>
      <c r="H9" s="131" t="s">
        <v>1103</v>
      </c>
      <c r="I9" s="131" t="s">
        <v>1104</v>
      </c>
      <c r="J9" s="131" t="s">
        <v>1105</v>
      </c>
      <c r="K9" s="133"/>
      <c r="L9" s="134" t="s">
        <v>1120</v>
      </c>
      <c r="M9" s="134" t="s">
        <v>1121</v>
      </c>
      <c r="N9" s="15" t="s">
        <v>1122</v>
      </c>
      <c r="O9" s="135" t="s">
        <v>1123</v>
      </c>
      <c r="P9" s="135" t="s">
        <v>1110</v>
      </c>
      <c r="Q9" s="134"/>
      <c r="R9" s="134"/>
      <c r="S9" s="134">
        <f>SUM(S10:S13)</f>
        <v>3030.16</v>
      </c>
      <c r="T9" s="134">
        <v>6.02</v>
      </c>
      <c r="U9" s="134">
        <v>53.6</v>
      </c>
      <c r="V9" s="134">
        <f t="shared" si="2"/>
        <v>322.672</v>
      </c>
      <c r="W9" s="16"/>
      <c r="X9" s="16"/>
    </row>
    <row r="10" ht="14.25" customHeight="1">
      <c r="A10" s="10">
        <v>5.0</v>
      </c>
      <c r="B10" s="12" t="s">
        <v>139</v>
      </c>
      <c r="C10" s="51" t="s">
        <v>101</v>
      </c>
      <c r="D10" s="51" t="s">
        <v>1101</v>
      </c>
      <c r="E10" s="51" t="s">
        <v>1124</v>
      </c>
      <c r="F10" s="12">
        <v>2.5</v>
      </c>
      <c r="G10" s="12">
        <v>58.0</v>
      </c>
      <c r="H10" s="51" t="s">
        <v>1103</v>
      </c>
      <c r="I10" s="51" t="s">
        <v>1104</v>
      </c>
      <c r="J10" s="51" t="s">
        <v>1125</v>
      </c>
      <c r="K10" s="127"/>
      <c r="L10" s="128" t="s">
        <v>1126</v>
      </c>
      <c r="M10" s="128" t="s">
        <v>1127</v>
      </c>
      <c r="N10" s="129" t="s">
        <v>1128</v>
      </c>
      <c r="O10" s="130" t="s">
        <v>1109</v>
      </c>
      <c r="P10" s="130" t="s">
        <v>1110</v>
      </c>
      <c r="Q10" s="128">
        <v>9.27</v>
      </c>
      <c r="R10" s="128">
        <v>98.0</v>
      </c>
      <c r="S10" s="128">
        <f t="shared" ref="S10:S13" si="3">Q10*R10</f>
        <v>908.46</v>
      </c>
      <c r="T10" s="128">
        <v>9.27</v>
      </c>
      <c r="U10" s="128">
        <v>98.0</v>
      </c>
      <c r="V10" s="128">
        <f t="shared" si="2"/>
        <v>908.46</v>
      </c>
      <c r="W10" s="14"/>
      <c r="X10" s="14"/>
      <c r="Y10" s="136"/>
      <c r="Z10" s="136"/>
      <c r="AA10" s="136"/>
    </row>
    <row r="11" ht="14.25" customHeight="1">
      <c r="A11" s="10">
        <v>6.0</v>
      </c>
      <c r="B11" s="12" t="s">
        <v>144</v>
      </c>
      <c r="C11" s="51" t="s">
        <v>101</v>
      </c>
      <c r="D11" s="51" t="s">
        <v>1101</v>
      </c>
      <c r="E11" s="51" t="s">
        <v>1124</v>
      </c>
      <c r="F11" s="12">
        <v>2.5</v>
      </c>
      <c r="G11" s="12">
        <v>58.0</v>
      </c>
      <c r="H11" s="51" t="s">
        <v>1103</v>
      </c>
      <c r="I11" s="51" t="s">
        <v>1104</v>
      </c>
      <c r="J11" s="51" t="s">
        <v>1129</v>
      </c>
      <c r="K11" s="127"/>
      <c r="L11" s="128" t="s">
        <v>1130</v>
      </c>
      <c r="M11" s="128" t="s">
        <v>1131</v>
      </c>
      <c r="N11" s="129" t="s">
        <v>1132</v>
      </c>
      <c r="O11" s="130" t="s">
        <v>1109</v>
      </c>
      <c r="P11" s="130" t="s">
        <v>1110</v>
      </c>
      <c r="Q11" s="128">
        <v>6.27</v>
      </c>
      <c r="R11" s="128">
        <v>98.0</v>
      </c>
      <c r="S11" s="128">
        <f t="shared" si="3"/>
        <v>614.46</v>
      </c>
      <c r="T11" s="128">
        <v>6.27</v>
      </c>
      <c r="U11" s="128">
        <v>98.0</v>
      </c>
      <c r="V11" s="128">
        <f t="shared" si="2"/>
        <v>614.46</v>
      </c>
      <c r="W11" s="14"/>
      <c r="X11" s="14"/>
      <c r="Y11" s="136"/>
      <c r="Z11" s="136"/>
      <c r="AA11" s="136"/>
    </row>
    <row r="12" ht="14.25" customHeight="1">
      <c r="A12" s="10">
        <v>7.0</v>
      </c>
      <c r="B12" s="12" t="s">
        <v>148</v>
      </c>
      <c r="C12" s="51" t="s">
        <v>101</v>
      </c>
      <c r="D12" s="51" t="s">
        <v>1101</v>
      </c>
      <c r="E12" s="51" t="s">
        <v>1124</v>
      </c>
      <c r="F12" s="12">
        <v>2.5</v>
      </c>
      <c r="G12" s="12">
        <v>58.0</v>
      </c>
      <c r="H12" s="51" t="s">
        <v>1103</v>
      </c>
      <c r="I12" s="51" t="s">
        <v>1104</v>
      </c>
      <c r="J12" s="51" t="s">
        <v>1133</v>
      </c>
      <c r="K12" s="127"/>
      <c r="L12" s="128" t="s">
        <v>1134</v>
      </c>
      <c r="M12" s="128" t="s">
        <v>1135</v>
      </c>
      <c r="N12" s="129" t="s">
        <v>1136</v>
      </c>
      <c r="O12" s="130" t="s">
        <v>1109</v>
      </c>
      <c r="P12" s="130" t="s">
        <v>1110</v>
      </c>
      <c r="Q12" s="128">
        <v>6.29</v>
      </c>
      <c r="R12" s="128">
        <v>98.0</v>
      </c>
      <c r="S12" s="128">
        <f t="shared" si="3"/>
        <v>616.42</v>
      </c>
      <c r="T12" s="128">
        <v>6.29</v>
      </c>
      <c r="U12" s="128">
        <v>98.0</v>
      </c>
      <c r="V12" s="128">
        <f t="shared" si="2"/>
        <v>616.42</v>
      </c>
      <c r="W12" s="14"/>
      <c r="X12" s="14"/>
      <c r="Y12" s="136"/>
      <c r="Z12" s="136"/>
      <c r="AA12" s="136"/>
    </row>
    <row r="13" ht="14.25" customHeight="1">
      <c r="A13" s="10">
        <v>8.0</v>
      </c>
      <c r="B13" s="12" t="s">
        <v>152</v>
      </c>
      <c r="C13" s="51" t="s">
        <v>101</v>
      </c>
      <c r="D13" s="51" t="s">
        <v>1101</v>
      </c>
      <c r="E13" s="51" t="s">
        <v>1124</v>
      </c>
      <c r="F13" s="12">
        <v>2.5</v>
      </c>
      <c r="G13" s="12">
        <v>58.0</v>
      </c>
      <c r="H13" s="51" t="s">
        <v>1103</v>
      </c>
      <c r="I13" s="51" t="s">
        <v>1104</v>
      </c>
      <c r="J13" s="51" t="s">
        <v>1137</v>
      </c>
      <c r="K13" s="127"/>
      <c r="L13" s="128" t="s">
        <v>1138</v>
      </c>
      <c r="M13" s="128" t="s">
        <v>1139</v>
      </c>
      <c r="N13" s="129" t="s">
        <v>1140</v>
      </c>
      <c r="O13" s="130" t="s">
        <v>1109</v>
      </c>
      <c r="P13" s="130" t="s">
        <v>1110</v>
      </c>
      <c r="Q13" s="128">
        <v>9.09</v>
      </c>
      <c r="R13" s="128">
        <v>98.0</v>
      </c>
      <c r="S13" s="128">
        <f t="shared" si="3"/>
        <v>890.82</v>
      </c>
      <c r="T13" s="128">
        <v>9.09</v>
      </c>
      <c r="U13" s="128">
        <v>98.0</v>
      </c>
      <c r="V13" s="128">
        <f t="shared" si="2"/>
        <v>890.82</v>
      </c>
      <c r="W13" s="14"/>
      <c r="X13" s="14"/>
      <c r="Y13" s="136"/>
      <c r="Z13" s="136"/>
      <c r="AA13" s="136"/>
    </row>
    <row r="14" ht="14.25" customHeight="1">
      <c r="A14" s="10">
        <v>9.0</v>
      </c>
      <c r="B14" s="15" t="s">
        <v>156</v>
      </c>
      <c r="C14" s="131" t="s">
        <v>101</v>
      </c>
      <c r="D14" s="131" t="s">
        <v>1101</v>
      </c>
      <c r="E14" s="131" t="s">
        <v>1119</v>
      </c>
      <c r="F14" s="132">
        <v>10.0</v>
      </c>
      <c r="G14" s="132">
        <v>58.0000000000001</v>
      </c>
      <c r="H14" s="131" t="s">
        <v>1103</v>
      </c>
      <c r="I14" s="131" t="s">
        <v>1104</v>
      </c>
      <c r="J14" s="131" t="s">
        <v>1111</v>
      </c>
      <c r="K14" s="133"/>
      <c r="L14" s="134" t="s">
        <v>1141</v>
      </c>
      <c r="M14" s="134" t="s">
        <v>1142</v>
      </c>
      <c r="N14" s="15" t="s">
        <v>1143</v>
      </c>
      <c r="O14" s="135" t="s">
        <v>1144</v>
      </c>
      <c r="P14" s="135" t="s">
        <v>1110</v>
      </c>
      <c r="Q14" s="134"/>
      <c r="R14" s="134"/>
      <c r="S14" s="134">
        <f>SUM(S15:S18)</f>
        <v>3387.86</v>
      </c>
      <c r="T14" s="134">
        <v>7.0</v>
      </c>
      <c r="U14" s="134">
        <v>46.8</v>
      </c>
      <c r="V14" s="134">
        <f t="shared" si="2"/>
        <v>327.6</v>
      </c>
      <c r="W14" s="16"/>
      <c r="X14" s="16"/>
    </row>
    <row r="15" ht="14.25" customHeight="1">
      <c r="A15" s="137">
        <v>10.0</v>
      </c>
      <c r="B15" s="138" t="s">
        <v>162</v>
      </c>
      <c r="C15" s="139" t="s">
        <v>101</v>
      </c>
      <c r="D15" s="139" t="s">
        <v>1101</v>
      </c>
      <c r="E15" s="139" t="s">
        <v>1124</v>
      </c>
      <c r="F15" s="138">
        <v>2.5</v>
      </c>
      <c r="G15" s="138">
        <v>58.0000000000001</v>
      </c>
      <c r="H15" s="139" t="s">
        <v>1103</v>
      </c>
      <c r="I15" s="139" t="s">
        <v>1104</v>
      </c>
      <c r="J15" s="139" t="s">
        <v>1145</v>
      </c>
      <c r="K15" s="140"/>
      <c r="L15" s="141" t="s">
        <v>1146</v>
      </c>
      <c r="M15" s="141" t="s">
        <v>1147</v>
      </c>
      <c r="N15" s="142" t="s">
        <v>1148</v>
      </c>
      <c r="O15" s="143" t="s">
        <v>1109</v>
      </c>
      <c r="P15" s="143" t="s">
        <v>1149</v>
      </c>
      <c r="Q15" s="141">
        <v>9.5</v>
      </c>
      <c r="R15" s="141">
        <v>98.0</v>
      </c>
      <c r="S15" s="141">
        <f t="shared" ref="S15:S18" si="4">Q15*R15</f>
        <v>931</v>
      </c>
      <c r="T15" s="141">
        <v>9.5</v>
      </c>
      <c r="U15" s="141">
        <v>98.0</v>
      </c>
      <c r="V15" s="141">
        <f t="shared" si="2"/>
        <v>931</v>
      </c>
      <c r="W15" s="144"/>
      <c r="X15" s="144"/>
      <c r="Y15" s="145"/>
      <c r="Z15" s="145"/>
      <c r="AA15" s="145"/>
    </row>
    <row r="16" ht="14.25" customHeight="1">
      <c r="A16" s="137">
        <v>11.0</v>
      </c>
      <c r="B16" s="138" t="s">
        <v>166</v>
      </c>
      <c r="C16" s="139" t="s">
        <v>101</v>
      </c>
      <c r="D16" s="139" t="s">
        <v>1101</v>
      </c>
      <c r="E16" s="139" t="s">
        <v>1124</v>
      </c>
      <c r="F16" s="138">
        <v>2.5</v>
      </c>
      <c r="G16" s="138">
        <v>58.0000000000001</v>
      </c>
      <c r="H16" s="139" t="s">
        <v>1103</v>
      </c>
      <c r="I16" s="139" t="s">
        <v>1104</v>
      </c>
      <c r="J16" s="139" t="s">
        <v>1150</v>
      </c>
      <c r="K16" s="140"/>
      <c r="L16" s="141" t="s">
        <v>1151</v>
      </c>
      <c r="M16" s="141" t="s">
        <v>1152</v>
      </c>
      <c r="N16" s="129" t="s">
        <v>1153</v>
      </c>
      <c r="O16" s="143" t="s">
        <v>1109</v>
      </c>
      <c r="P16" s="143" t="s">
        <v>1149</v>
      </c>
      <c r="Q16" s="141">
        <v>7.23</v>
      </c>
      <c r="R16" s="141">
        <v>98.0</v>
      </c>
      <c r="S16" s="141">
        <f t="shared" si="4"/>
        <v>708.54</v>
      </c>
      <c r="T16" s="141">
        <v>7.23</v>
      </c>
      <c r="U16" s="141">
        <v>98.0</v>
      </c>
      <c r="V16" s="141">
        <f t="shared" si="2"/>
        <v>708.54</v>
      </c>
      <c r="W16" s="144"/>
      <c r="X16" s="144"/>
      <c r="Y16" s="145"/>
      <c r="Z16" s="145"/>
      <c r="AA16" s="145"/>
    </row>
    <row r="17" ht="14.25" customHeight="1">
      <c r="A17" s="137">
        <v>12.0</v>
      </c>
      <c r="B17" s="138" t="s">
        <v>170</v>
      </c>
      <c r="C17" s="139" t="s">
        <v>101</v>
      </c>
      <c r="D17" s="139" t="s">
        <v>1101</v>
      </c>
      <c r="E17" s="139" t="s">
        <v>1124</v>
      </c>
      <c r="F17" s="138">
        <v>2.5</v>
      </c>
      <c r="G17" s="138">
        <v>58.0000000000001</v>
      </c>
      <c r="H17" s="139" t="s">
        <v>1103</v>
      </c>
      <c r="I17" s="139" t="s">
        <v>1104</v>
      </c>
      <c r="J17" s="139" t="s">
        <v>1154</v>
      </c>
      <c r="K17" s="140"/>
      <c r="L17" s="141" t="s">
        <v>1155</v>
      </c>
      <c r="M17" s="141" t="s">
        <v>1156</v>
      </c>
      <c r="N17" s="129" t="s">
        <v>1157</v>
      </c>
      <c r="O17" s="143" t="s">
        <v>1109</v>
      </c>
      <c r="P17" s="143" t="s">
        <v>1149</v>
      </c>
      <c r="Q17" s="141">
        <v>8.55</v>
      </c>
      <c r="R17" s="141">
        <v>98.0</v>
      </c>
      <c r="S17" s="141">
        <f t="shared" si="4"/>
        <v>837.9</v>
      </c>
      <c r="T17" s="141">
        <v>8.55</v>
      </c>
      <c r="U17" s="141">
        <v>98.0</v>
      </c>
      <c r="V17" s="141">
        <f t="shared" si="2"/>
        <v>837.9</v>
      </c>
      <c r="W17" s="144"/>
      <c r="X17" s="144"/>
      <c r="Y17" s="145"/>
      <c r="Z17" s="145"/>
      <c r="AA17" s="145"/>
    </row>
    <row r="18" ht="14.25" customHeight="1">
      <c r="A18" s="137">
        <v>13.0</v>
      </c>
      <c r="B18" s="138" t="s">
        <v>174</v>
      </c>
      <c r="C18" s="139" t="s">
        <v>101</v>
      </c>
      <c r="D18" s="139" t="s">
        <v>1101</v>
      </c>
      <c r="E18" s="139" t="s">
        <v>1124</v>
      </c>
      <c r="F18" s="138">
        <v>2.5</v>
      </c>
      <c r="G18" s="138">
        <v>58.0000000000001</v>
      </c>
      <c r="H18" s="139" t="s">
        <v>1103</v>
      </c>
      <c r="I18" s="139" t="s">
        <v>1104</v>
      </c>
      <c r="J18" s="139" t="s">
        <v>1158</v>
      </c>
      <c r="K18" s="140"/>
      <c r="L18" s="141" t="s">
        <v>1159</v>
      </c>
      <c r="M18" s="141" t="s">
        <v>1160</v>
      </c>
      <c r="N18" s="129" t="s">
        <v>1161</v>
      </c>
      <c r="O18" s="143" t="s">
        <v>1109</v>
      </c>
      <c r="P18" s="143" t="s">
        <v>1149</v>
      </c>
      <c r="Q18" s="141">
        <v>9.29</v>
      </c>
      <c r="R18" s="141">
        <v>98.0</v>
      </c>
      <c r="S18" s="141">
        <f t="shared" si="4"/>
        <v>910.42</v>
      </c>
      <c r="T18" s="141">
        <v>9.29</v>
      </c>
      <c r="U18" s="141">
        <v>98.0</v>
      </c>
      <c r="V18" s="141">
        <f t="shared" si="2"/>
        <v>910.42</v>
      </c>
      <c r="W18" s="144"/>
      <c r="X18" s="144"/>
      <c r="Y18" s="145"/>
      <c r="Z18" s="145"/>
      <c r="AA18" s="145"/>
    </row>
    <row r="19" ht="14.25" customHeight="1">
      <c r="A19" s="10">
        <v>14.0</v>
      </c>
      <c r="B19" s="15" t="s">
        <v>178</v>
      </c>
      <c r="C19" s="131" t="s">
        <v>101</v>
      </c>
      <c r="D19" s="131" t="s">
        <v>1101</v>
      </c>
      <c r="E19" s="131" t="s">
        <v>1119</v>
      </c>
      <c r="F19" s="132">
        <v>10.0</v>
      </c>
      <c r="G19" s="132">
        <v>54.0000000000001</v>
      </c>
      <c r="H19" s="131" t="s">
        <v>1103</v>
      </c>
      <c r="I19" s="131" t="s">
        <v>1104</v>
      </c>
      <c r="J19" s="131" t="s">
        <v>1115</v>
      </c>
      <c r="K19" s="133"/>
      <c r="L19" s="134" t="s">
        <v>1162</v>
      </c>
      <c r="M19" s="134" t="s">
        <v>1163</v>
      </c>
      <c r="N19" s="15" t="s">
        <v>1164</v>
      </c>
      <c r="O19" s="135" t="s">
        <v>1165</v>
      </c>
      <c r="P19" s="135" t="s">
        <v>1110</v>
      </c>
      <c r="Q19" s="134"/>
      <c r="R19" s="134"/>
      <c r="S19" s="134">
        <f>SUM(S20:S23)</f>
        <v>2784.18</v>
      </c>
      <c r="T19" s="134">
        <v>6.24</v>
      </c>
      <c r="U19" s="134">
        <v>57.1</v>
      </c>
      <c r="V19" s="134">
        <f t="shared" si="2"/>
        <v>356.304</v>
      </c>
      <c r="W19" s="16"/>
      <c r="X19" s="16"/>
    </row>
    <row r="20" ht="14.25" customHeight="1">
      <c r="A20" s="137">
        <v>15.0</v>
      </c>
      <c r="B20" s="138" t="s">
        <v>184</v>
      </c>
      <c r="C20" s="139" t="s">
        <v>101</v>
      </c>
      <c r="D20" s="139" t="s">
        <v>1101</v>
      </c>
      <c r="E20" s="139" t="s">
        <v>1124</v>
      </c>
      <c r="F20" s="138">
        <v>2.5</v>
      </c>
      <c r="G20" s="138">
        <v>54.0000000000001</v>
      </c>
      <c r="H20" s="139" t="s">
        <v>1103</v>
      </c>
      <c r="I20" s="139" t="s">
        <v>1104</v>
      </c>
      <c r="J20" s="139" t="s">
        <v>1166</v>
      </c>
      <c r="K20" s="140"/>
      <c r="L20" s="141" t="s">
        <v>1167</v>
      </c>
      <c r="M20" s="141" t="s">
        <v>1168</v>
      </c>
      <c r="N20" s="129" t="s">
        <v>1169</v>
      </c>
      <c r="O20" s="143" t="s">
        <v>1109</v>
      </c>
      <c r="P20" s="143" t="s">
        <v>1149</v>
      </c>
      <c r="Q20" s="141">
        <v>7.17</v>
      </c>
      <c r="R20" s="141">
        <v>98.0</v>
      </c>
      <c r="S20" s="141">
        <f t="shared" ref="S20:S32" si="5">Q20*R20</f>
        <v>702.66</v>
      </c>
      <c r="T20" s="141">
        <v>7.17</v>
      </c>
      <c r="U20" s="141">
        <v>98.0</v>
      </c>
      <c r="V20" s="141">
        <f t="shared" si="2"/>
        <v>702.66</v>
      </c>
      <c r="W20" s="144"/>
      <c r="X20" s="144"/>
      <c r="Y20" s="145"/>
      <c r="Z20" s="145"/>
      <c r="AA20" s="145"/>
    </row>
    <row r="21" ht="14.25" customHeight="1">
      <c r="A21" s="137">
        <v>16.0</v>
      </c>
      <c r="B21" s="138" t="s">
        <v>188</v>
      </c>
      <c r="C21" s="139" t="s">
        <v>101</v>
      </c>
      <c r="D21" s="139" t="s">
        <v>1101</v>
      </c>
      <c r="E21" s="139" t="s">
        <v>1124</v>
      </c>
      <c r="F21" s="138">
        <v>2.5</v>
      </c>
      <c r="G21" s="138">
        <v>54.0000000000001</v>
      </c>
      <c r="H21" s="139" t="s">
        <v>1103</v>
      </c>
      <c r="I21" s="139" t="s">
        <v>1104</v>
      </c>
      <c r="J21" s="139" t="s">
        <v>1170</v>
      </c>
      <c r="K21" s="140"/>
      <c r="L21" s="141" t="s">
        <v>1171</v>
      </c>
      <c r="M21" s="141" t="s">
        <v>1172</v>
      </c>
      <c r="N21" s="129" t="s">
        <v>1173</v>
      </c>
      <c r="O21" s="143" t="s">
        <v>1109</v>
      </c>
      <c r="P21" s="143" t="s">
        <v>1149</v>
      </c>
      <c r="Q21" s="141">
        <v>6.03</v>
      </c>
      <c r="R21" s="141">
        <v>98.0</v>
      </c>
      <c r="S21" s="141">
        <f t="shared" si="5"/>
        <v>590.94</v>
      </c>
      <c r="T21" s="141">
        <v>6.03</v>
      </c>
      <c r="U21" s="141">
        <v>98.0</v>
      </c>
      <c r="V21" s="141">
        <f t="shared" si="2"/>
        <v>590.94</v>
      </c>
      <c r="W21" s="144"/>
      <c r="X21" s="144"/>
      <c r="Y21" s="145"/>
      <c r="Z21" s="145"/>
      <c r="AA21" s="145"/>
    </row>
    <row r="22" ht="14.25" customHeight="1">
      <c r="A22" s="137">
        <v>17.0</v>
      </c>
      <c r="B22" s="138" t="s">
        <v>192</v>
      </c>
      <c r="C22" s="139" t="s">
        <v>101</v>
      </c>
      <c r="D22" s="139" t="s">
        <v>1101</v>
      </c>
      <c r="E22" s="139" t="s">
        <v>1124</v>
      </c>
      <c r="F22" s="138">
        <v>2.5</v>
      </c>
      <c r="G22" s="138">
        <v>54.0000000000001</v>
      </c>
      <c r="H22" s="139" t="s">
        <v>1103</v>
      </c>
      <c r="I22" s="139" t="s">
        <v>1104</v>
      </c>
      <c r="J22" s="139" t="s">
        <v>1174</v>
      </c>
      <c r="K22" s="140"/>
      <c r="L22" s="141" t="s">
        <v>1175</v>
      </c>
      <c r="M22" s="141" t="s">
        <v>1176</v>
      </c>
      <c r="N22" s="129" t="s">
        <v>1177</v>
      </c>
      <c r="O22" s="143" t="s">
        <v>1109</v>
      </c>
      <c r="P22" s="143" t="s">
        <v>1149</v>
      </c>
      <c r="Q22" s="141">
        <v>8.46</v>
      </c>
      <c r="R22" s="141">
        <v>98.0</v>
      </c>
      <c r="S22" s="141">
        <f t="shared" si="5"/>
        <v>829.08</v>
      </c>
      <c r="T22" s="141">
        <v>8.46</v>
      </c>
      <c r="U22" s="141">
        <v>98.0</v>
      </c>
      <c r="V22" s="141">
        <f t="shared" si="2"/>
        <v>829.08</v>
      </c>
      <c r="W22" s="144"/>
      <c r="X22" s="144"/>
      <c r="Y22" s="145"/>
      <c r="Z22" s="145"/>
      <c r="AA22" s="145"/>
    </row>
    <row r="23" ht="14.25" customHeight="1">
      <c r="A23" s="137">
        <v>18.0</v>
      </c>
      <c r="B23" s="138" t="s">
        <v>196</v>
      </c>
      <c r="C23" s="139" t="s">
        <v>101</v>
      </c>
      <c r="D23" s="139" t="s">
        <v>1101</v>
      </c>
      <c r="E23" s="139" t="s">
        <v>1124</v>
      </c>
      <c r="F23" s="138">
        <v>2.5</v>
      </c>
      <c r="G23" s="138">
        <v>54.0000000000001</v>
      </c>
      <c r="H23" s="139" t="s">
        <v>1103</v>
      </c>
      <c r="I23" s="139" t="s">
        <v>1104</v>
      </c>
      <c r="J23" s="139" t="s">
        <v>1178</v>
      </c>
      <c r="K23" s="140"/>
      <c r="L23" s="141" t="s">
        <v>1179</v>
      </c>
      <c r="M23" s="141" t="s">
        <v>1180</v>
      </c>
      <c r="N23" s="129" t="s">
        <v>1181</v>
      </c>
      <c r="O23" s="143" t="s">
        <v>1109</v>
      </c>
      <c r="P23" s="143" t="s">
        <v>1149</v>
      </c>
      <c r="Q23" s="141">
        <v>6.75</v>
      </c>
      <c r="R23" s="141">
        <v>98.0</v>
      </c>
      <c r="S23" s="141">
        <f t="shared" si="5"/>
        <v>661.5</v>
      </c>
      <c r="T23" s="141">
        <v>6.75</v>
      </c>
      <c r="U23" s="141">
        <v>98.0</v>
      </c>
      <c r="V23" s="141">
        <f t="shared" si="2"/>
        <v>661.5</v>
      </c>
      <c r="W23" s="144"/>
      <c r="X23" s="144"/>
      <c r="Y23" s="145"/>
      <c r="Z23" s="145"/>
      <c r="AA23" s="145"/>
    </row>
    <row r="24" ht="14.25" customHeight="1">
      <c r="A24" s="10">
        <v>19.0</v>
      </c>
      <c r="B24" s="12" t="s">
        <v>200</v>
      </c>
      <c r="C24" s="124" t="s">
        <v>101</v>
      </c>
      <c r="D24" s="124" t="s">
        <v>1101</v>
      </c>
      <c r="E24" s="124" t="s">
        <v>1182</v>
      </c>
      <c r="F24" s="125">
        <v>10.0</v>
      </c>
      <c r="G24" s="125">
        <v>5.00000000000006</v>
      </c>
      <c r="H24" s="124" t="s">
        <v>1183</v>
      </c>
      <c r="I24" s="124" t="s">
        <v>1104</v>
      </c>
      <c r="J24" s="124" t="s">
        <v>1105</v>
      </c>
      <c r="K24" s="127"/>
      <c r="L24" s="128" t="s">
        <v>1184</v>
      </c>
      <c r="M24" s="128" t="s">
        <v>1185</v>
      </c>
      <c r="N24" s="129" t="s">
        <v>1186</v>
      </c>
      <c r="O24" s="130" t="s">
        <v>1109</v>
      </c>
      <c r="P24" s="130" t="s">
        <v>1110</v>
      </c>
      <c r="Q24" s="128">
        <v>30.3</v>
      </c>
      <c r="R24" s="128">
        <v>97.0</v>
      </c>
      <c r="S24" s="128">
        <f t="shared" si="5"/>
        <v>2939.1</v>
      </c>
      <c r="T24" s="128">
        <v>30.3</v>
      </c>
      <c r="U24" s="128">
        <v>97.0</v>
      </c>
      <c r="V24" s="128">
        <f t="shared" si="2"/>
        <v>2939.1</v>
      </c>
      <c r="W24" s="14"/>
      <c r="X24" s="14"/>
    </row>
    <row r="25" ht="14.25" customHeight="1">
      <c r="A25" s="10">
        <v>20.0</v>
      </c>
      <c r="B25" s="12" t="s">
        <v>210</v>
      </c>
      <c r="C25" s="124" t="s">
        <v>101</v>
      </c>
      <c r="D25" s="124" t="s">
        <v>1101</v>
      </c>
      <c r="E25" s="124" t="s">
        <v>1182</v>
      </c>
      <c r="F25" s="125">
        <v>10.0</v>
      </c>
      <c r="G25" s="125">
        <v>6.99999999999998</v>
      </c>
      <c r="H25" s="124" t="s">
        <v>1183</v>
      </c>
      <c r="I25" s="124" t="s">
        <v>1104</v>
      </c>
      <c r="J25" s="124" t="s">
        <v>1111</v>
      </c>
      <c r="K25" s="127"/>
      <c r="L25" s="128" t="s">
        <v>1187</v>
      </c>
      <c r="M25" s="128" t="s">
        <v>1188</v>
      </c>
      <c r="N25" s="129" t="s">
        <v>1189</v>
      </c>
      <c r="O25" s="130" t="s">
        <v>1109</v>
      </c>
      <c r="P25" s="130" t="s">
        <v>1110</v>
      </c>
      <c r="Q25" s="128">
        <v>28.65</v>
      </c>
      <c r="R25" s="128">
        <v>98.0</v>
      </c>
      <c r="S25" s="128">
        <f t="shared" si="5"/>
        <v>2807.7</v>
      </c>
      <c r="T25" s="128">
        <v>28.65</v>
      </c>
      <c r="U25" s="128">
        <v>98.0</v>
      </c>
      <c r="V25" s="128">
        <f t="shared" si="2"/>
        <v>2807.7</v>
      </c>
      <c r="W25" s="14"/>
      <c r="X25" s="14"/>
    </row>
    <row r="26" ht="14.25" customHeight="1">
      <c r="A26" s="10">
        <v>21.0</v>
      </c>
      <c r="B26" s="12" t="s">
        <v>215</v>
      </c>
      <c r="C26" s="124" t="s">
        <v>101</v>
      </c>
      <c r="D26" s="124" t="s">
        <v>1101</v>
      </c>
      <c r="E26" s="124" t="s">
        <v>1182</v>
      </c>
      <c r="F26" s="125">
        <v>10.0</v>
      </c>
      <c r="G26" s="125">
        <v>5.99999999999998</v>
      </c>
      <c r="H26" s="124" t="s">
        <v>1183</v>
      </c>
      <c r="I26" s="124" t="s">
        <v>1104</v>
      </c>
      <c r="J26" s="124" t="s">
        <v>1115</v>
      </c>
      <c r="K26" s="127" t="s">
        <v>1190</v>
      </c>
      <c r="L26" s="128" t="s">
        <v>1191</v>
      </c>
      <c r="M26" s="128" t="s">
        <v>1192</v>
      </c>
      <c r="N26" s="129" t="s">
        <v>1193</v>
      </c>
      <c r="O26" s="130" t="s">
        <v>1109</v>
      </c>
      <c r="P26" s="130" t="s">
        <v>1110</v>
      </c>
      <c r="Q26" s="128">
        <v>27.1</v>
      </c>
      <c r="R26" s="128">
        <v>98.0</v>
      </c>
      <c r="S26" s="128">
        <f t="shared" si="5"/>
        <v>2655.8</v>
      </c>
      <c r="T26" s="128">
        <v>27.1</v>
      </c>
      <c r="U26" s="128">
        <v>98.0</v>
      </c>
      <c r="V26" s="128">
        <f t="shared" si="2"/>
        <v>2655.8</v>
      </c>
      <c r="W26" s="14"/>
      <c r="X26" s="14"/>
    </row>
    <row r="27" ht="14.25" customHeight="1">
      <c r="A27" s="10">
        <v>23.0</v>
      </c>
      <c r="B27" s="18" t="s">
        <v>221</v>
      </c>
      <c r="C27" s="146" t="s">
        <v>101</v>
      </c>
      <c r="D27" s="146" t="s">
        <v>1194</v>
      </c>
      <c r="E27" s="146" t="s">
        <v>1182</v>
      </c>
      <c r="F27" s="147">
        <v>10.0</v>
      </c>
      <c r="G27" s="147">
        <v>4.99999999999998</v>
      </c>
      <c r="H27" s="146" t="s">
        <v>1183</v>
      </c>
      <c r="I27" s="146" t="s">
        <v>1195</v>
      </c>
      <c r="J27" s="146" t="s">
        <v>1105</v>
      </c>
      <c r="K27" s="148"/>
      <c r="L27" s="149" t="s">
        <v>1196</v>
      </c>
      <c r="M27" s="149" t="s">
        <v>1197</v>
      </c>
      <c r="N27" s="150" t="s">
        <v>1198</v>
      </c>
      <c r="O27" s="151" t="s">
        <v>1109</v>
      </c>
      <c r="P27" s="151" t="s">
        <v>1110</v>
      </c>
      <c r="Q27" s="149">
        <v>13.85</v>
      </c>
      <c r="R27" s="149">
        <v>98.0</v>
      </c>
      <c r="S27" s="149">
        <f t="shared" si="5"/>
        <v>1357.3</v>
      </c>
      <c r="T27" s="149">
        <v>13.85</v>
      </c>
      <c r="U27" s="149">
        <v>98.0</v>
      </c>
      <c r="V27" s="149">
        <f t="shared" si="2"/>
        <v>1357.3</v>
      </c>
      <c r="W27" s="20"/>
      <c r="X27" s="20"/>
    </row>
    <row r="28" ht="14.25" customHeight="1">
      <c r="A28" s="10">
        <v>24.0</v>
      </c>
      <c r="B28" s="18" t="s">
        <v>230</v>
      </c>
      <c r="C28" s="146" t="s">
        <v>101</v>
      </c>
      <c r="D28" s="146" t="s">
        <v>1194</v>
      </c>
      <c r="E28" s="146" t="s">
        <v>1182</v>
      </c>
      <c r="F28" s="147">
        <v>10.0</v>
      </c>
      <c r="G28" s="147">
        <v>6.99999999999998</v>
      </c>
      <c r="H28" s="146" t="s">
        <v>1183</v>
      </c>
      <c r="I28" s="146" t="s">
        <v>1195</v>
      </c>
      <c r="J28" s="146" t="s">
        <v>1111</v>
      </c>
      <c r="K28" s="148"/>
      <c r="L28" s="149" t="s">
        <v>1199</v>
      </c>
      <c r="M28" s="149" t="s">
        <v>1200</v>
      </c>
      <c r="N28" s="150" t="s">
        <v>1201</v>
      </c>
      <c r="O28" s="151" t="s">
        <v>1109</v>
      </c>
      <c r="P28" s="151" t="s">
        <v>1110</v>
      </c>
      <c r="Q28" s="149">
        <v>4.86</v>
      </c>
      <c r="R28" s="149">
        <v>98.0</v>
      </c>
      <c r="S28" s="149">
        <f t="shared" si="5"/>
        <v>476.28</v>
      </c>
      <c r="T28" s="149">
        <v>4.86</v>
      </c>
      <c r="U28" s="149">
        <v>98.0</v>
      </c>
      <c r="V28" s="149">
        <f t="shared" si="2"/>
        <v>476.28</v>
      </c>
      <c r="W28" s="20"/>
      <c r="X28" s="20"/>
    </row>
    <row r="29" ht="14.25" customHeight="1">
      <c r="A29" s="10">
        <v>25.0</v>
      </c>
      <c r="B29" s="18" t="s">
        <v>236</v>
      </c>
      <c r="C29" s="146" t="s">
        <v>101</v>
      </c>
      <c r="D29" s="146" t="s">
        <v>1194</v>
      </c>
      <c r="E29" s="146" t="s">
        <v>1182</v>
      </c>
      <c r="F29" s="147">
        <v>10.0</v>
      </c>
      <c r="G29" s="147">
        <v>5.99999999999998</v>
      </c>
      <c r="H29" s="146" t="s">
        <v>1183</v>
      </c>
      <c r="I29" s="146" t="s">
        <v>1195</v>
      </c>
      <c r="J29" s="146" t="s">
        <v>1115</v>
      </c>
      <c r="K29" s="148" t="s">
        <v>1190</v>
      </c>
      <c r="L29" s="151" t="s">
        <v>1202</v>
      </c>
      <c r="M29" s="152" t="s">
        <v>1203</v>
      </c>
      <c r="N29" s="150" t="s">
        <v>1204</v>
      </c>
      <c r="O29" s="151" t="s">
        <v>1109</v>
      </c>
      <c r="P29" s="151" t="s">
        <v>1110</v>
      </c>
      <c r="Q29" s="152">
        <v>57.3</v>
      </c>
      <c r="R29" s="152">
        <v>98.0</v>
      </c>
      <c r="S29" s="152">
        <f t="shared" si="5"/>
        <v>5615.4</v>
      </c>
      <c r="T29" s="152">
        <v>57.3</v>
      </c>
      <c r="U29" s="152">
        <v>98.0</v>
      </c>
      <c r="V29" s="152">
        <f t="shared" si="2"/>
        <v>5615.4</v>
      </c>
      <c r="W29" s="20"/>
      <c r="X29" s="20"/>
    </row>
    <row r="30" ht="14.25" customHeight="1">
      <c r="A30" s="10">
        <v>26.0</v>
      </c>
      <c r="B30" s="22" t="s">
        <v>243</v>
      </c>
      <c r="C30" s="153" t="s">
        <v>101</v>
      </c>
      <c r="D30" s="153" t="s">
        <v>1205</v>
      </c>
      <c r="E30" s="153" t="s">
        <v>1182</v>
      </c>
      <c r="F30" s="154">
        <v>10.0</v>
      </c>
      <c r="G30" s="154">
        <v>4.99999999999998</v>
      </c>
      <c r="H30" s="153" t="s">
        <v>1183</v>
      </c>
      <c r="I30" s="153" t="s">
        <v>1195</v>
      </c>
      <c r="J30" s="153" t="s">
        <v>1105</v>
      </c>
      <c r="K30" s="155"/>
      <c r="L30" s="156" t="s">
        <v>1206</v>
      </c>
      <c r="M30" s="156" t="s">
        <v>1207</v>
      </c>
      <c r="N30" s="157" t="s">
        <v>1208</v>
      </c>
      <c r="O30" s="158" t="s">
        <v>1109</v>
      </c>
      <c r="P30" s="158" t="s">
        <v>1110</v>
      </c>
      <c r="Q30" s="156">
        <v>12.75</v>
      </c>
      <c r="R30" s="156">
        <v>98.0</v>
      </c>
      <c r="S30" s="156">
        <f t="shared" si="5"/>
        <v>1249.5</v>
      </c>
      <c r="T30" s="156">
        <v>12.75</v>
      </c>
      <c r="U30" s="156">
        <v>98.0</v>
      </c>
      <c r="V30" s="156">
        <f t="shared" si="2"/>
        <v>1249.5</v>
      </c>
      <c r="W30" s="24"/>
      <c r="X30" s="24"/>
    </row>
    <row r="31" ht="14.25" customHeight="1">
      <c r="A31" s="10">
        <v>27.0</v>
      </c>
      <c r="B31" s="22" t="s">
        <v>251</v>
      </c>
      <c r="C31" s="153" t="s">
        <v>101</v>
      </c>
      <c r="D31" s="153" t="s">
        <v>1205</v>
      </c>
      <c r="E31" s="153" t="s">
        <v>1182</v>
      </c>
      <c r="F31" s="154">
        <v>10.0</v>
      </c>
      <c r="G31" s="154">
        <v>6.99999999999998</v>
      </c>
      <c r="H31" s="153" t="s">
        <v>1183</v>
      </c>
      <c r="I31" s="153" t="s">
        <v>1195</v>
      </c>
      <c r="J31" s="153" t="s">
        <v>1111</v>
      </c>
      <c r="K31" s="155"/>
      <c r="L31" s="156" t="s">
        <v>1209</v>
      </c>
      <c r="M31" s="156" t="s">
        <v>1210</v>
      </c>
      <c r="N31" s="157" t="s">
        <v>1211</v>
      </c>
      <c r="O31" s="158" t="s">
        <v>1109</v>
      </c>
      <c r="P31" s="158" t="s">
        <v>1110</v>
      </c>
      <c r="Q31" s="156">
        <v>13.0</v>
      </c>
      <c r="R31" s="156">
        <v>98.0</v>
      </c>
      <c r="S31" s="156">
        <f t="shared" si="5"/>
        <v>1274</v>
      </c>
      <c r="T31" s="156">
        <v>13.0</v>
      </c>
      <c r="U31" s="156">
        <v>98.0</v>
      </c>
      <c r="V31" s="156">
        <f t="shared" si="2"/>
        <v>1274</v>
      </c>
      <c r="W31" s="24"/>
      <c r="X31" s="24"/>
    </row>
    <row r="32" ht="14.25" customHeight="1">
      <c r="A32" s="10">
        <v>28.0</v>
      </c>
      <c r="B32" s="22" t="s">
        <v>256</v>
      </c>
      <c r="C32" s="153" t="s">
        <v>101</v>
      </c>
      <c r="D32" s="153" t="s">
        <v>1205</v>
      </c>
      <c r="E32" s="153" t="s">
        <v>1182</v>
      </c>
      <c r="F32" s="154">
        <v>10.0</v>
      </c>
      <c r="G32" s="154">
        <v>5.99999999999998</v>
      </c>
      <c r="H32" s="153" t="s">
        <v>1183</v>
      </c>
      <c r="I32" s="153" t="s">
        <v>1195</v>
      </c>
      <c r="J32" s="153" t="s">
        <v>1115</v>
      </c>
      <c r="K32" s="155"/>
      <c r="L32" s="156" t="s">
        <v>1212</v>
      </c>
      <c r="M32" s="156" t="s">
        <v>1213</v>
      </c>
      <c r="N32" s="157" t="s">
        <v>1214</v>
      </c>
      <c r="O32" s="158" t="s">
        <v>1109</v>
      </c>
      <c r="P32" s="158" t="s">
        <v>1110</v>
      </c>
      <c r="Q32" s="156">
        <v>3.53</v>
      </c>
      <c r="R32" s="156">
        <v>98.0</v>
      </c>
      <c r="S32" s="156">
        <f t="shared" si="5"/>
        <v>345.94</v>
      </c>
      <c r="T32" s="156">
        <v>3.53</v>
      </c>
      <c r="U32" s="156">
        <v>98.0</v>
      </c>
      <c r="V32" s="156">
        <f t="shared" si="2"/>
        <v>345.94</v>
      </c>
      <c r="W32" s="24"/>
      <c r="X32" s="24"/>
    </row>
    <row r="33" ht="14.25" customHeight="1">
      <c r="A33" s="159">
        <v>29.0</v>
      </c>
      <c r="B33" s="159" t="s">
        <v>261</v>
      </c>
      <c r="C33" s="160" t="s">
        <v>101</v>
      </c>
      <c r="D33" s="160" t="s">
        <v>1215</v>
      </c>
      <c r="E33" s="160" t="s">
        <v>1216</v>
      </c>
      <c r="F33" s="159">
        <v>60.0</v>
      </c>
      <c r="G33" s="159">
        <v>225.0</v>
      </c>
      <c r="H33" s="160" t="s">
        <v>1183</v>
      </c>
      <c r="I33" s="160" t="s">
        <v>1217</v>
      </c>
      <c r="J33" s="160" t="s">
        <v>1105</v>
      </c>
      <c r="K33" s="161"/>
      <c r="L33" s="162" t="s">
        <v>1067</v>
      </c>
      <c r="M33" s="162" t="s">
        <v>1067</v>
      </c>
      <c r="N33" s="159" t="s">
        <v>1218</v>
      </c>
      <c r="O33" s="163" t="s">
        <v>1219</v>
      </c>
      <c r="P33" s="163" t="s">
        <v>1149</v>
      </c>
      <c r="Q33" s="162" t="s">
        <v>1067</v>
      </c>
      <c r="R33" s="162" t="s">
        <v>1067</v>
      </c>
      <c r="S33" s="162" t="s">
        <v>1067</v>
      </c>
      <c r="T33" s="162" t="s">
        <v>1067</v>
      </c>
      <c r="U33" s="162" t="s">
        <v>1067</v>
      </c>
      <c r="V33" s="162" t="s">
        <v>1067</v>
      </c>
      <c r="W33" s="164"/>
      <c r="X33" s="164"/>
      <c r="Y33" s="165"/>
      <c r="Z33" s="165"/>
      <c r="AA33" s="165"/>
    </row>
    <row r="34" ht="14.25" customHeight="1">
      <c r="A34" s="159">
        <v>30.0</v>
      </c>
      <c r="B34" s="159" t="s">
        <v>268</v>
      </c>
      <c r="C34" s="160" t="s">
        <v>101</v>
      </c>
      <c r="D34" s="160" t="s">
        <v>1220</v>
      </c>
      <c r="E34" s="160" t="s">
        <v>1216</v>
      </c>
      <c r="F34" s="159">
        <v>60.0</v>
      </c>
      <c r="G34" s="159">
        <v>225.0</v>
      </c>
      <c r="H34" s="160" t="s">
        <v>1183</v>
      </c>
      <c r="I34" s="160" t="s">
        <v>1217</v>
      </c>
      <c r="J34" s="160" t="s">
        <v>1105</v>
      </c>
      <c r="K34" s="161"/>
      <c r="L34" s="162" t="s">
        <v>1067</v>
      </c>
      <c r="M34" s="162" t="s">
        <v>1067</v>
      </c>
      <c r="N34" s="159" t="s">
        <v>1218</v>
      </c>
      <c r="O34" s="163" t="s">
        <v>1219</v>
      </c>
      <c r="P34" s="163" t="s">
        <v>1149</v>
      </c>
      <c r="Q34" s="162" t="s">
        <v>1067</v>
      </c>
      <c r="R34" s="162" t="s">
        <v>1067</v>
      </c>
      <c r="S34" s="162" t="s">
        <v>1067</v>
      </c>
      <c r="T34" s="162" t="s">
        <v>1067</v>
      </c>
      <c r="U34" s="162" t="s">
        <v>1067</v>
      </c>
      <c r="V34" s="162" t="s">
        <v>1067</v>
      </c>
      <c r="W34" s="164"/>
      <c r="X34" s="164"/>
      <c r="Y34" s="165"/>
      <c r="Z34" s="165"/>
      <c r="AA34" s="165"/>
    </row>
    <row r="35" ht="14.25" customHeight="1">
      <c r="A35" s="166">
        <v>22.0</v>
      </c>
      <c r="B35" s="166" t="s">
        <v>276</v>
      </c>
      <c r="C35" s="167" t="s">
        <v>101</v>
      </c>
      <c r="D35" s="167" t="s">
        <v>1221</v>
      </c>
      <c r="E35" s="167" t="s">
        <v>1182</v>
      </c>
      <c r="F35" s="166">
        <v>30.0</v>
      </c>
      <c r="G35" s="166">
        <v>91.0</v>
      </c>
      <c r="H35" s="167" t="s">
        <v>1183</v>
      </c>
      <c r="I35" s="167" t="s">
        <v>1217</v>
      </c>
      <c r="J35" s="167" t="s">
        <v>1222</v>
      </c>
      <c r="K35" s="166"/>
      <c r="L35" s="168" t="s">
        <v>1223</v>
      </c>
      <c r="M35" s="168" t="s">
        <v>1224</v>
      </c>
      <c r="N35" s="169" t="s">
        <v>1225</v>
      </c>
      <c r="O35" s="170" t="s">
        <v>1226</v>
      </c>
      <c r="P35" s="170" t="s">
        <v>1110</v>
      </c>
      <c r="Q35" s="168">
        <v>6.28</v>
      </c>
      <c r="R35" s="168">
        <v>98.0</v>
      </c>
      <c r="S35" s="168">
        <f>Q35*R35</f>
        <v>615.44</v>
      </c>
      <c r="T35" s="168">
        <v>6.28</v>
      </c>
      <c r="U35" s="168">
        <v>98.0</v>
      </c>
      <c r="V35" s="168">
        <f t="shared" ref="V35:V54" si="6">T35*U35</f>
        <v>615.44</v>
      </c>
      <c r="W35" s="169"/>
      <c r="X35" s="169"/>
      <c r="Y35" s="171"/>
      <c r="Z35" s="171"/>
      <c r="AA35" s="171"/>
    </row>
    <row r="36" ht="14.25" customHeight="1">
      <c r="A36" s="11">
        <v>31.0</v>
      </c>
      <c r="B36" s="28" t="s">
        <v>285</v>
      </c>
      <c r="C36" s="172" t="s">
        <v>101</v>
      </c>
      <c r="D36" s="172" t="s">
        <v>1221</v>
      </c>
      <c r="E36" s="172" t="s">
        <v>1227</v>
      </c>
      <c r="F36" s="173">
        <v>776.0</v>
      </c>
      <c r="G36" s="174">
        <f>AVERAGE(G39:G41,G49:G53)</f>
        <v>166.75</v>
      </c>
      <c r="H36" s="172" t="s">
        <v>1183</v>
      </c>
      <c r="I36" s="172" t="s">
        <v>1228</v>
      </c>
      <c r="J36" s="172" t="s">
        <v>1229</v>
      </c>
      <c r="K36" s="175"/>
      <c r="L36" s="176" t="s">
        <v>1230</v>
      </c>
      <c r="M36" s="176" t="s">
        <v>1231</v>
      </c>
      <c r="N36" s="28" t="s">
        <v>1232</v>
      </c>
      <c r="O36" s="177" t="s">
        <v>1233</v>
      </c>
      <c r="P36" s="177" t="s">
        <v>1110</v>
      </c>
      <c r="Q36" s="176"/>
      <c r="R36" s="176"/>
      <c r="S36" s="176">
        <f>SUM(S39:S41,S48)</f>
        <v>11289.6</v>
      </c>
      <c r="T36" s="176">
        <v>4.1</v>
      </c>
      <c r="U36" s="176">
        <v>50.0</v>
      </c>
      <c r="V36" s="176">
        <f t="shared" si="6"/>
        <v>205</v>
      </c>
      <c r="W36" s="31"/>
      <c r="X36" s="31"/>
      <c r="Y36" s="178"/>
      <c r="Z36" s="178"/>
      <c r="AA36" s="178"/>
    </row>
    <row r="37" ht="14.25" customHeight="1">
      <c r="A37" s="11">
        <v>32.0</v>
      </c>
      <c r="B37" s="21" t="s">
        <v>291</v>
      </c>
      <c r="C37" s="179" t="s">
        <v>101</v>
      </c>
      <c r="D37" s="179" t="s">
        <v>1194</v>
      </c>
      <c r="E37" s="179" t="s">
        <v>1227</v>
      </c>
      <c r="F37" s="180">
        <v>716.0</v>
      </c>
      <c r="G37" s="181">
        <f>AVERAGE(G42:G44,G55:G59)</f>
        <v>174.75</v>
      </c>
      <c r="H37" s="179" t="s">
        <v>1183</v>
      </c>
      <c r="I37" s="179" t="s">
        <v>1228</v>
      </c>
      <c r="J37" s="179" t="s">
        <v>1229</v>
      </c>
      <c r="K37" s="21"/>
      <c r="L37" s="182" t="s">
        <v>1234</v>
      </c>
      <c r="M37" s="182" t="s">
        <v>1235</v>
      </c>
      <c r="N37" s="33" t="s">
        <v>1232</v>
      </c>
      <c r="O37" s="183" t="s">
        <v>1236</v>
      </c>
      <c r="P37" s="183" t="s">
        <v>1110</v>
      </c>
      <c r="Q37" s="182"/>
      <c r="R37" s="182"/>
      <c r="S37" s="182">
        <f>SUM(S42:S44,S54)</f>
        <v>73813.6</v>
      </c>
      <c r="T37" s="182">
        <v>4.6</v>
      </c>
      <c r="U37" s="182">
        <v>50.0</v>
      </c>
      <c r="V37" s="182">
        <f t="shared" si="6"/>
        <v>230</v>
      </c>
      <c r="W37" s="33"/>
      <c r="X37" s="33"/>
      <c r="Y37" s="178"/>
      <c r="Z37" s="178"/>
      <c r="AA37" s="178"/>
    </row>
    <row r="38" ht="14.25" customHeight="1">
      <c r="A38" s="11">
        <v>33.0</v>
      </c>
      <c r="B38" s="34" t="s">
        <v>297</v>
      </c>
      <c r="C38" s="184" t="s">
        <v>101</v>
      </c>
      <c r="D38" s="184" t="s">
        <v>1205</v>
      </c>
      <c r="E38" s="184" t="s">
        <v>1227</v>
      </c>
      <c r="F38" s="185">
        <v>716.0</v>
      </c>
      <c r="G38" s="186">
        <f>AVERAGE(G45:G47,G63:G67)</f>
        <v>166.75</v>
      </c>
      <c r="H38" s="184" t="s">
        <v>1183</v>
      </c>
      <c r="I38" s="184" t="s">
        <v>1228</v>
      </c>
      <c r="J38" s="184" t="s">
        <v>1229</v>
      </c>
      <c r="K38" s="34"/>
      <c r="L38" s="187" t="s">
        <v>1237</v>
      </c>
      <c r="M38" s="187" t="s">
        <v>1238</v>
      </c>
      <c r="N38" s="36" t="s">
        <v>1232</v>
      </c>
      <c r="O38" s="188" t="s">
        <v>1239</v>
      </c>
      <c r="P38" s="188" t="s">
        <v>1110</v>
      </c>
      <c r="Q38" s="187"/>
      <c r="R38" s="187"/>
      <c r="S38" s="187">
        <f>SUM(S45:S47,S60)</f>
        <v>34035.4</v>
      </c>
      <c r="T38" s="187">
        <v>4.5</v>
      </c>
      <c r="U38" s="187">
        <v>50.0</v>
      </c>
      <c r="V38" s="187">
        <f t="shared" si="6"/>
        <v>225</v>
      </c>
      <c r="W38" s="36"/>
      <c r="X38" s="36"/>
      <c r="Y38" s="178"/>
      <c r="Z38" s="178"/>
      <c r="AA38" s="178"/>
    </row>
    <row r="39" ht="14.25" customHeight="1">
      <c r="A39" s="10">
        <v>34.0</v>
      </c>
      <c r="B39" s="30" t="s">
        <v>303</v>
      </c>
      <c r="C39" s="189" t="s">
        <v>101</v>
      </c>
      <c r="D39" s="189" t="s">
        <v>1221</v>
      </c>
      <c r="E39" s="189" t="s">
        <v>1216</v>
      </c>
      <c r="F39" s="189">
        <v>120.0</v>
      </c>
      <c r="G39" s="189">
        <v>225.0</v>
      </c>
      <c r="H39" s="189" t="s">
        <v>1183</v>
      </c>
      <c r="I39" s="189" t="s">
        <v>1217</v>
      </c>
      <c r="J39" s="189" t="s">
        <v>1105</v>
      </c>
      <c r="K39" s="30" t="s">
        <v>310</v>
      </c>
      <c r="L39" s="190" t="s">
        <v>1240</v>
      </c>
      <c r="M39" s="190" t="s">
        <v>1241</v>
      </c>
      <c r="N39" s="191" t="s">
        <v>1242</v>
      </c>
      <c r="O39" s="192" t="s">
        <v>1109</v>
      </c>
      <c r="P39" s="192" t="s">
        <v>1110</v>
      </c>
      <c r="Q39" s="190">
        <v>30.0</v>
      </c>
      <c r="R39" s="190">
        <v>98.0</v>
      </c>
      <c r="S39" s="190">
        <f t="shared" ref="S39:S47" si="7">Q39*R39</f>
        <v>2940</v>
      </c>
      <c r="T39" s="190">
        <v>30.0</v>
      </c>
      <c r="U39" s="190">
        <v>98.0</v>
      </c>
      <c r="V39" s="190">
        <f t="shared" si="6"/>
        <v>2940</v>
      </c>
      <c r="W39" s="40"/>
      <c r="X39" s="40"/>
    </row>
    <row r="40" ht="14.25" customHeight="1">
      <c r="A40" s="10">
        <v>35.0</v>
      </c>
      <c r="B40" s="30" t="s">
        <v>311</v>
      </c>
      <c r="C40" s="189" t="s">
        <v>101</v>
      </c>
      <c r="D40" s="189" t="s">
        <v>1221</v>
      </c>
      <c r="E40" s="189" t="s">
        <v>1216</v>
      </c>
      <c r="F40" s="193">
        <v>100.0</v>
      </c>
      <c r="G40" s="193">
        <v>152.0</v>
      </c>
      <c r="H40" s="189" t="s">
        <v>1183</v>
      </c>
      <c r="I40" s="189" t="s">
        <v>1217</v>
      </c>
      <c r="J40" s="189" t="s">
        <v>1111</v>
      </c>
      <c r="K40" s="194"/>
      <c r="L40" s="190" t="s">
        <v>1243</v>
      </c>
      <c r="M40" s="190" t="s">
        <v>1244</v>
      </c>
      <c r="N40" s="191" t="s">
        <v>1245</v>
      </c>
      <c r="O40" s="192" t="s">
        <v>1109</v>
      </c>
      <c r="P40" s="192" t="s">
        <v>1110</v>
      </c>
      <c r="Q40" s="190">
        <v>16.45</v>
      </c>
      <c r="R40" s="190">
        <v>98.0</v>
      </c>
      <c r="S40" s="190">
        <f t="shared" si="7"/>
        <v>1612.1</v>
      </c>
      <c r="T40" s="190">
        <v>16.45</v>
      </c>
      <c r="U40" s="190">
        <v>98.0</v>
      </c>
      <c r="V40" s="190">
        <f t="shared" si="6"/>
        <v>1612.1</v>
      </c>
      <c r="W40" s="40"/>
      <c r="X40" s="40"/>
    </row>
    <row r="41" ht="14.25" customHeight="1">
      <c r="A41" s="10">
        <v>36.0</v>
      </c>
      <c r="B41" s="30" t="s">
        <v>317</v>
      </c>
      <c r="C41" s="189" t="s">
        <v>101</v>
      </c>
      <c r="D41" s="189" t="s">
        <v>1221</v>
      </c>
      <c r="E41" s="189" t="s">
        <v>1216</v>
      </c>
      <c r="F41" s="193">
        <v>60.0</v>
      </c>
      <c r="G41" s="193">
        <v>167.0</v>
      </c>
      <c r="H41" s="189" t="s">
        <v>1183</v>
      </c>
      <c r="I41" s="189" t="s">
        <v>1217</v>
      </c>
      <c r="J41" s="189" t="s">
        <v>1115</v>
      </c>
      <c r="K41" s="194"/>
      <c r="L41" s="190" t="s">
        <v>1246</v>
      </c>
      <c r="M41" s="190" t="s">
        <v>1247</v>
      </c>
      <c r="N41" s="191" t="s">
        <v>1248</v>
      </c>
      <c r="O41" s="192" t="s">
        <v>1109</v>
      </c>
      <c r="P41" s="192" t="s">
        <v>1110</v>
      </c>
      <c r="Q41" s="190">
        <v>7.3</v>
      </c>
      <c r="R41" s="190">
        <v>98.0</v>
      </c>
      <c r="S41" s="190">
        <f t="shared" si="7"/>
        <v>715.4</v>
      </c>
      <c r="T41" s="190">
        <v>7.3</v>
      </c>
      <c r="U41" s="190">
        <v>98.0</v>
      </c>
      <c r="V41" s="190">
        <f t="shared" si="6"/>
        <v>715.4</v>
      </c>
      <c r="W41" s="40"/>
      <c r="X41" s="40"/>
    </row>
    <row r="42" ht="14.25" customHeight="1">
      <c r="A42" s="10">
        <v>37.0</v>
      </c>
      <c r="B42" s="18" t="s">
        <v>323</v>
      </c>
      <c r="C42" s="146" t="s">
        <v>101</v>
      </c>
      <c r="D42" s="146" t="s">
        <v>1194</v>
      </c>
      <c r="E42" s="146" t="s">
        <v>1216</v>
      </c>
      <c r="F42" s="147">
        <v>60.0</v>
      </c>
      <c r="G42" s="147">
        <v>225.0</v>
      </c>
      <c r="H42" s="146" t="s">
        <v>1183</v>
      </c>
      <c r="I42" s="146" t="s">
        <v>1217</v>
      </c>
      <c r="J42" s="146" t="s">
        <v>1105</v>
      </c>
      <c r="K42" s="148"/>
      <c r="L42" s="149" t="s">
        <v>1249</v>
      </c>
      <c r="M42" s="149" t="s">
        <v>1250</v>
      </c>
      <c r="N42" s="150" t="s">
        <v>1251</v>
      </c>
      <c r="O42" s="151" t="s">
        <v>1109</v>
      </c>
      <c r="P42" s="151" t="s">
        <v>1110</v>
      </c>
      <c r="Q42" s="149">
        <v>34.2</v>
      </c>
      <c r="R42" s="149">
        <v>98.0</v>
      </c>
      <c r="S42" s="149">
        <f t="shared" si="7"/>
        <v>3351.6</v>
      </c>
      <c r="T42" s="149">
        <v>34.2</v>
      </c>
      <c r="U42" s="149">
        <v>98.0</v>
      </c>
      <c r="V42" s="149">
        <f t="shared" si="6"/>
        <v>3351.6</v>
      </c>
      <c r="W42" s="20"/>
      <c r="X42" s="20"/>
    </row>
    <row r="43" ht="14.25" customHeight="1">
      <c r="A43" s="10">
        <v>38.0</v>
      </c>
      <c r="B43" s="18" t="s">
        <v>329</v>
      </c>
      <c r="C43" s="146" t="s">
        <v>101</v>
      </c>
      <c r="D43" s="146" t="s">
        <v>1194</v>
      </c>
      <c r="E43" s="146" t="s">
        <v>1216</v>
      </c>
      <c r="F43" s="147">
        <v>100.0</v>
      </c>
      <c r="G43" s="147">
        <v>152.0</v>
      </c>
      <c r="H43" s="146" t="s">
        <v>1183</v>
      </c>
      <c r="I43" s="146" t="s">
        <v>1217</v>
      </c>
      <c r="J43" s="146" t="s">
        <v>1111</v>
      </c>
      <c r="K43" s="148"/>
      <c r="L43" s="149" t="s">
        <v>1252</v>
      </c>
      <c r="M43" s="149" t="s">
        <v>1253</v>
      </c>
      <c r="N43" s="150" t="s">
        <v>1254</v>
      </c>
      <c r="O43" s="151" t="s">
        <v>1109</v>
      </c>
      <c r="P43" s="151" t="s">
        <v>1110</v>
      </c>
      <c r="Q43" s="149">
        <v>112.0</v>
      </c>
      <c r="R43" s="149">
        <v>98.0</v>
      </c>
      <c r="S43" s="149">
        <f t="shared" si="7"/>
        <v>10976</v>
      </c>
      <c r="T43" s="149">
        <v>112.0</v>
      </c>
      <c r="U43" s="149">
        <v>98.0</v>
      </c>
      <c r="V43" s="149">
        <f t="shared" si="6"/>
        <v>10976</v>
      </c>
      <c r="W43" s="20"/>
      <c r="X43" s="20"/>
    </row>
    <row r="44" ht="14.25" customHeight="1">
      <c r="A44" s="10">
        <v>39.0</v>
      </c>
      <c r="B44" s="18" t="s">
        <v>335</v>
      </c>
      <c r="C44" s="146" t="s">
        <v>101</v>
      </c>
      <c r="D44" s="146" t="s">
        <v>1194</v>
      </c>
      <c r="E44" s="146" t="s">
        <v>1216</v>
      </c>
      <c r="F44" s="147">
        <v>60.0</v>
      </c>
      <c r="G44" s="147">
        <v>167.0</v>
      </c>
      <c r="H44" s="146" t="s">
        <v>1183</v>
      </c>
      <c r="I44" s="146" t="s">
        <v>1217</v>
      </c>
      <c r="J44" s="146" t="s">
        <v>1115</v>
      </c>
      <c r="K44" s="148"/>
      <c r="L44" s="149" t="s">
        <v>1255</v>
      </c>
      <c r="M44" s="149" t="s">
        <v>1256</v>
      </c>
      <c r="N44" s="150" t="s">
        <v>1257</v>
      </c>
      <c r="O44" s="151" t="s">
        <v>1109</v>
      </c>
      <c r="P44" s="151" t="s">
        <v>1110</v>
      </c>
      <c r="Q44" s="149">
        <v>183.5</v>
      </c>
      <c r="R44" s="149">
        <v>98.0</v>
      </c>
      <c r="S44" s="149">
        <f t="shared" si="7"/>
        <v>17983</v>
      </c>
      <c r="T44" s="149">
        <v>183.5</v>
      </c>
      <c r="U44" s="149">
        <v>98.0</v>
      </c>
      <c r="V44" s="149">
        <f t="shared" si="6"/>
        <v>17983</v>
      </c>
      <c r="W44" s="20"/>
      <c r="X44" s="20"/>
    </row>
    <row r="45" ht="14.25" customHeight="1">
      <c r="A45" s="10">
        <v>40.0</v>
      </c>
      <c r="B45" s="22" t="s">
        <v>341</v>
      </c>
      <c r="C45" s="153" t="s">
        <v>101</v>
      </c>
      <c r="D45" s="153" t="s">
        <v>1205</v>
      </c>
      <c r="E45" s="153" t="s">
        <v>1216</v>
      </c>
      <c r="F45" s="154">
        <v>60.0</v>
      </c>
      <c r="G45" s="154">
        <v>225.0</v>
      </c>
      <c r="H45" s="153" t="s">
        <v>1183</v>
      </c>
      <c r="I45" s="153" t="s">
        <v>1217</v>
      </c>
      <c r="J45" s="153" t="s">
        <v>1105</v>
      </c>
      <c r="K45" s="155"/>
      <c r="L45" s="156" t="s">
        <v>1258</v>
      </c>
      <c r="M45" s="156" t="s">
        <v>1259</v>
      </c>
      <c r="N45" s="157" t="s">
        <v>1260</v>
      </c>
      <c r="O45" s="158" t="s">
        <v>1109</v>
      </c>
      <c r="P45" s="158" t="s">
        <v>1110</v>
      </c>
      <c r="Q45" s="156">
        <v>57.5</v>
      </c>
      <c r="R45" s="156">
        <v>98.0</v>
      </c>
      <c r="S45" s="156">
        <f t="shared" si="7"/>
        <v>5635</v>
      </c>
      <c r="T45" s="156">
        <v>57.5</v>
      </c>
      <c r="U45" s="156">
        <v>98.0</v>
      </c>
      <c r="V45" s="156">
        <f t="shared" si="6"/>
        <v>5635</v>
      </c>
      <c r="W45" s="24"/>
      <c r="X45" s="24"/>
    </row>
    <row r="46" ht="14.25" customHeight="1">
      <c r="A46" s="10">
        <v>41.0</v>
      </c>
      <c r="B46" s="22" t="s">
        <v>346</v>
      </c>
      <c r="C46" s="153" t="s">
        <v>101</v>
      </c>
      <c r="D46" s="153" t="s">
        <v>1205</v>
      </c>
      <c r="E46" s="153" t="s">
        <v>1216</v>
      </c>
      <c r="F46" s="154">
        <v>100.0</v>
      </c>
      <c r="G46" s="154">
        <v>152.0</v>
      </c>
      <c r="H46" s="153" t="s">
        <v>1183</v>
      </c>
      <c r="I46" s="153" t="s">
        <v>1217</v>
      </c>
      <c r="J46" s="153" t="s">
        <v>1111</v>
      </c>
      <c r="K46" s="155" t="s">
        <v>310</v>
      </c>
      <c r="L46" s="156" t="s">
        <v>1261</v>
      </c>
      <c r="M46" s="156" t="s">
        <v>1262</v>
      </c>
      <c r="N46" s="157" t="s">
        <v>1263</v>
      </c>
      <c r="O46" s="158" t="s">
        <v>1109</v>
      </c>
      <c r="P46" s="158" t="s">
        <v>1110</v>
      </c>
      <c r="Q46" s="156">
        <v>56.2</v>
      </c>
      <c r="R46" s="156">
        <v>98.0</v>
      </c>
      <c r="S46" s="156">
        <f t="shared" si="7"/>
        <v>5507.6</v>
      </c>
      <c r="T46" s="156">
        <v>56.2</v>
      </c>
      <c r="U46" s="156">
        <v>98.0</v>
      </c>
      <c r="V46" s="156">
        <f t="shared" si="6"/>
        <v>5507.6</v>
      </c>
      <c r="W46" s="24"/>
      <c r="X46" s="24"/>
    </row>
    <row r="47" ht="14.25" customHeight="1">
      <c r="A47" s="10">
        <v>42.0</v>
      </c>
      <c r="B47" s="22" t="s">
        <v>351</v>
      </c>
      <c r="C47" s="153" t="s">
        <v>101</v>
      </c>
      <c r="D47" s="153" t="s">
        <v>1205</v>
      </c>
      <c r="E47" s="153" t="s">
        <v>1216</v>
      </c>
      <c r="F47" s="154">
        <v>60.0</v>
      </c>
      <c r="G47" s="154">
        <v>167.0</v>
      </c>
      <c r="H47" s="153" t="s">
        <v>1183</v>
      </c>
      <c r="I47" s="153" t="s">
        <v>1217</v>
      </c>
      <c r="J47" s="153" t="s">
        <v>1115</v>
      </c>
      <c r="K47" s="155"/>
      <c r="L47" s="156" t="s">
        <v>1264</v>
      </c>
      <c r="M47" s="156" t="s">
        <v>1265</v>
      </c>
      <c r="N47" s="157" t="s">
        <v>1266</v>
      </c>
      <c r="O47" s="158" t="s">
        <v>1109</v>
      </c>
      <c r="P47" s="158" t="s">
        <v>1110</v>
      </c>
      <c r="Q47" s="156">
        <v>36.4</v>
      </c>
      <c r="R47" s="156">
        <v>98.0</v>
      </c>
      <c r="S47" s="156">
        <f t="shared" si="7"/>
        <v>3567.2</v>
      </c>
      <c r="T47" s="156">
        <v>36.4</v>
      </c>
      <c r="U47" s="156">
        <v>98.0</v>
      </c>
      <c r="V47" s="156">
        <f t="shared" si="6"/>
        <v>3567.2</v>
      </c>
      <c r="W47" s="24"/>
      <c r="X47" s="24"/>
    </row>
    <row r="48" ht="14.25" customHeight="1">
      <c r="A48" s="11">
        <v>43.0</v>
      </c>
      <c r="B48" s="28" t="s">
        <v>356</v>
      </c>
      <c r="C48" s="172" t="s">
        <v>101</v>
      </c>
      <c r="D48" s="172" t="s">
        <v>1221</v>
      </c>
      <c r="E48" s="172" t="s">
        <v>1267</v>
      </c>
      <c r="F48" s="173">
        <v>496.0</v>
      </c>
      <c r="G48" s="173">
        <f>AVERAGE(G49:G53)</f>
        <v>158</v>
      </c>
      <c r="H48" s="172" t="s">
        <v>1183</v>
      </c>
      <c r="I48" s="172" t="s">
        <v>1228</v>
      </c>
      <c r="J48" s="172" t="s">
        <v>1229</v>
      </c>
      <c r="K48" s="175"/>
      <c r="L48" s="176" t="s">
        <v>1268</v>
      </c>
      <c r="M48" s="176" t="s">
        <v>1269</v>
      </c>
      <c r="N48" s="28" t="s">
        <v>1270</v>
      </c>
      <c r="O48" s="177" t="s">
        <v>1271</v>
      </c>
      <c r="P48" s="177" t="s">
        <v>1110</v>
      </c>
      <c r="Q48" s="176"/>
      <c r="R48" s="176"/>
      <c r="S48" s="176">
        <f>SUM(S49:S51)</f>
        <v>6022.1</v>
      </c>
      <c r="T48" s="176">
        <v>10.3</v>
      </c>
      <c r="U48" s="176">
        <v>102.0</v>
      </c>
      <c r="V48" s="176">
        <f t="shared" si="6"/>
        <v>1050.6</v>
      </c>
      <c r="W48" s="31"/>
      <c r="X48" s="31"/>
      <c r="Y48" s="178"/>
      <c r="Z48" s="178"/>
      <c r="AA48" s="178"/>
    </row>
    <row r="49" ht="14.25" customHeight="1">
      <c r="A49" s="10">
        <v>44.0</v>
      </c>
      <c r="B49" s="30" t="s">
        <v>361</v>
      </c>
      <c r="C49" s="189" t="s">
        <v>101</v>
      </c>
      <c r="D49" s="189" t="s">
        <v>1221</v>
      </c>
      <c r="E49" s="189" t="s">
        <v>1216</v>
      </c>
      <c r="F49" s="193">
        <v>100.0</v>
      </c>
      <c r="G49" s="193">
        <v>98.0</v>
      </c>
      <c r="H49" s="189" t="s">
        <v>1183</v>
      </c>
      <c r="I49" s="189" t="s">
        <v>1228</v>
      </c>
      <c r="J49" s="189" t="s">
        <v>1105</v>
      </c>
      <c r="K49" s="194"/>
      <c r="L49" s="190" t="s">
        <v>1272</v>
      </c>
      <c r="M49" s="190" t="s">
        <v>1180</v>
      </c>
      <c r="N49" s="191" t="s">
        <v>1273</v>
      </c>
      <c r="O49" s="192" t="s">
        <v>1109</v>
      </c>
      <c r="P49" s="192" t="s">
        <v>1110</v>
      </c>
      <c r="Q49" s="190">
        <v>8.08</v>
      </c>
      <c r="R49" s="190">
        <v>98.0</v>
      </c>
      <c r="S49" s="190">
        <f t="shared" ref="S49:S53" si="8">Q49*R49</f>
        <v>791.84</v>
      </c>
      <c r="T49" s="190">
        <v>8.08</v>
      </c>
      <c r="U49" s="190">
        <v>98.0</v>
      </c>
      <c r="V49" s="190">
        <f t="shared" si="6"/>
        <v>791.84</v>
      </c>
      <c r="W49" s="40"/>
      <c r="X49" s="40"/>
    </row>
    <row r="50" ht="14.25" customHeight="1">
      <c r="A50" s="10">
        <v>45.0</v>
      </c>
      <c r="B50" s="30" t="s">
        <v>367</v>
      </c>
      <c r="C50" s="189" t="s">
        <v>101</v>
      </c>
      <c r="D50" s="189" t="s">
        <v>1221</v>
      </c>
      <c r="E50" s="189" t="s">
        <v>1216</v>
      </c>
      <c r="F50" s="193">
        <v>100.0</v>
      </c>
      <c r="G50" s="193">
        <v>110.0</v>
      </c>
      <c r="H50" s="189" t="s">
        <v>1183</v>
      </c>
      <c r="I50" s="189" t="s">
        <v>1228</v>
      </c>
      <c r="J50" s="189" t="s">
        <v>1111</v>
      </c>
      <c r="K50" s="194"/>
      <c r="L50" s="192" t="s">
        <v>1274</v>
      </c>
      <c r="M50" s="195" t="s">
        <v>1275</v>
      </c>
      <c r="N50" s="191" t="s">
        <v>1276</v>
      </c>
      <c r="O50" s="192" t="s">
        <v>1109</v>
      </c>
      <c r="P50" s="192" t="s">
        <v>1110</v>
      </c>
      <c r="Q50" s="195">
        <v>26.67</v>
      </c>
      <c r="R50" s="195">
        <v>98.0</v>
      </c>
      <c r="S50" s="195">
        <f t="shared" si="8"/>
        <v>2613.66</v>
      </c>
      <c r="T50" s="195">
        <v>26.67</v>
      </c>
      <c r="U50" s="195">
        <v>98.0</v>
      </c>
      <c r="V50" s="195">
        <f t="shared" si="6"/>
        <v>2613.66</v>
      </c>
      <c r="W50" s="40"/>
      <c r="X50" s="40"/>
    </row>
    <row r="51" ht="14.25" customHeight="1">
      <c r="A51" s="10">
        <v>46.0</v>
      </c>
      <c r="B51" s="30" t="s">
        <v>373</v>
      </c>
      <c r="C51" s="189" t="s">
        <v>101</v>
      </c>
      <c r="D51" s="189" t="s">
        <v>1221</v>
      </c>
      <c r="E51" s="189" t="s">
        <v>1216</v>
      </c>
      <c r="F51" s="193">
        <v>100.0</v>
      </c>
      <c r="G51" s="193">
        <v>285.0</v>
      </c>
      <c r="H51" s="189" t="s">
        <v>1183</v>
      </c>
      <c r="I51" s="189" t="s">
        <v>1228</v>
      </c>
      <c r="J51" s="189" t="s">
        <v>1115</v>
      </c>
      <c r="K51" s="194"/>
      <c r="L51" s="192" t="s">
        <v>1277</v>
      </c>
      <c r="M51" s="195" t="s">
        <v>1278</v>
      </c>
      <c r="N51" s="191" t="s">
        <v>1279</v>
      </c>
      <c r="O51" s="192" t="s">
        <v>1109</v>
      </c>
      <c r="P51" s="192" t="s">
        <v>1110</v>
      </c>
      <c r="Q51" s="195">
        <v>26.7</v>
      </c>
      <c r="R51" s="195">
        <v>98.0</v>
      </c>
      <c r="S51" s="195">
        <f t="shared" si="8"/>
        <v>2616.6</v>
      </c>
      <c r="T51" s="195">
        <v>26.7</v>
      </c>
      <c r="U51" s="195">
        <v>98.0</v>
      </c>
      <c r="V51" s="195">
        <f t="shared" si="6"/>
        <v>2616.6</v>
      </c>
      <c r="W51" s="40"/>
      <c r="X51" s="40"/>
    </row>
    <row r="52" ht="14.25" customHeight="1">
      <c r="A52" s="137">
        <v>47.0</v>
      </c>
      <c r="B52" s="196" t="s">
        <v>379</v>
      </c>
      <c r="C52" s="197" t="s">
        <v>101</v>
      </c>
      <c r="D52" s="197" t="s">
        <v>1221</v>
      </c>
      <c r="E52" s="197" t="s">
        <v>1216</v>
      </c>
      <c r="F52" s="196">
        <v>100.0</v>
      </c>
      <c r="G52" s="196">
        <v>132.0</v>
      </c>
      <c r="H52" s="197" t="s">
        <v>1183</v>
      </c>
      <c r="I52" s="197" t="s">
        <v>1228</v>
      </c>
      <c r="J52" s="197" t="s">
        <v>1280</v>
      </c>
      <c r="K52" s="198"/>
      <c r="L52" s="199" t="s">
        <v>1281</v>
      </c>
      <c r="M52" s="200" t="s">
        <v>1282</v>
      </c>
      <c r="N52" s="201" t="s">
        <v>1283</v>
      </c>
      <c r="O52" s="199" t="s">
        <v>1109</v>
      </c>
      <c r="P52" s="199" t="s">
        <v>1149</v>
      </c>
      <c r="Q52" s="200">
        <v>8.8</v>
      </c>
      <c r="R52" s="200">
        <v>98.0</v>
      </c>
      <c r="S52" s="200">
        <f t="shared" si="8"/>
        <v>862.4</v>
      </c>
      <c r="T52" s="200">
        <v>8.8</v>
      </c>
      <c r="U52" s="200">
        <v>98.0</v>
      </c>
      <c r="V52" s="200">
        <f t="shared" si="6"/>
        <v>862.4</v>
      </c>
      <c r="W52" s="202"/>
      <c r="X52" s="202"/>
      <c r="Y52" s="145"/>
      <c r="Z52" s="145"/>
      <c r="AA52" s="145"/>
    </row>
    <row r="53" ht="14.25" customHeight="1">
      <c r="A53" s="137">
        <v>48.0</v>
      </c>
      <c r="B53" s="196" t="s">
        <v>385</v>
      </c>
      <c r="C53" s="197" t="s">
        <v>101</v>
      </c>
      <c r="D53" s="197" t="s">
        <v>1221</v>
      </c>
      <c r="E53" s="197" t="s">
        <v>1216</v>
      </c>
      <c r="F53" s="196">
        <v>96.0</v>
      </c>
      <c r="G53" s="196">
        <v>165.0</v>
      </c>
      <c r="H53" s="197" t="s">
        <v>1183</v>
      </c>
      <c r="I53" s="197" t="s">
        <v>1228</v>
      </c>
      <c r="J53" s="197" t="s">
        <v>1284</v>
      </c>
      <c r="K53" s="198"/>
      <c r="L53" s="199" t="s">
        <v>1285</v>
      </c>
      <c r="M53" s="200" t="s">
        <v>1286</v>
      </c>
      <c r="N53" s="201" t="s">
        <v>1287</v>
      </c>
      <c r="O53" s="199" t="s">
        <v>1109</v>
      </c>
      <c r="P53" s="199" t="s">
        <v>1149</v>
      </c>
      <c r="Q53" s="200">
        <v>5.0</v>
      </c>
      <c r="R53" s="200">
        <v>98.0</v>
      </c>
      <c r="S53" s="200">
        <f t="shared" si="8"/>
        <v>490</v>
      </c>
      <c r="T53" s="200">
        <v>5.0</v>
      </c>
      <c r="U53" s="200">
        <v>98.0</v>
      </c>
      <c r="V53" s="200">
        <f t="shared" si="6"/>
        <v>490</v>
      </c>
      <c r="W53" s="202"/>
      <c r="X53" s="202"/>
      <c r="Y53" s="145"/>
      <c r="Z53" s="145"/>
      <c r="AA53" s="145"/>
    </row>
    <row r="54" ht="14.25" customHeight="1">
      <c r="A54" s="10">
        <v>49.0</v>
      </c>
      <c r="B54" s="21" t="s">
        <v>391</v>
      </c>
      <c r="C54" s="179" t="s">
        <v>101</v>
      </c>
      <c r="D54" s="179" t="s">
        <v>1194</v>
      </c>
      <c r="E54" s="179" t="s">
        <v>1267</v>
      </c>
      <c r="F54" s="180">
        <v>496.0</v>
      </c>
      <c r="G54" s="181">
        <f>AVERAGE(G55:G59)</f>
        <v>170.8</v>
      </c>
      <c r="H54" s="179" t="s">
        <v>1183</v>
      </c>
      <c r="I54" s="179" t="s">
        <v>1228</v>
      </c>
      <c r="J54" s="179" t="s">
        <v>1229</v>
      </c>
      <c r="K54" s="203"/>
      <c r="L54" s="183" t="s">
        <v>1288</v>
      </c>
      <c r="M54" s="182" t="s">
        <v>1289</v>
      </c>
      <c r="N54" s="21" t="s">
        <v>1270</v>
      </c>
      <c r="O54" s="183" t="s">
        <v>1290</v>
      </c>
      <c r="P54" s="183" t="s">
        <v>1110</v>
      </c>
      <c r="Q54" s="182"/>
      <c r="R54" s="182"/>
      <c r="S54" s="182">
        <f>SUM(S55:S57)</f>
        <v>41503</v>
      </c>
      <c r="T54" s="182">
        <v>38.0</v>
      </c>
      <c r="U54" s="182">
        <v>50.0</v>
      </c>
      <c r="V54" s="182">
        <f t="shared" si="6"/>
        <v>1900</v>
      </c>
      <c r="W54" s="33"/>
      <c r="X54" s="33"/>
    </row>
    <row r="55" ht="14.25" customHeight="1">
      <c r="A55" s="10">
        <v>50.0</v>
      </c>
      <c r="B55" s="18" t="s">
        <v>394</v>
      </c>
      <c r="C55" s="146" t="s">
        <v>101</v>
      </c>
      <c r="D55" s="146" t="s">
        <v>1194</v>
      </c>
      <c r="E55" s="146" t="s">
        <v>1216</v>
      </c>
      <c r="F55" s="147">
        <v>100.0</v>
      </c>
      <c r="G55" s="147">
        <v>140.0</v>
      </c>
      <c r="H55" s="146" t="s">
        <v>1183</v>
      </c>
      <c r="I55" s="146" t="s">
        <v>1228</v>
      </c>
      <c r="J55" s="146" t="s">
        <v>1105</v>
      </c>
      <c r="K55" s="148"/>
      <c r="L55" s="151" t="s">
        <v>1291</v>
      </c>
      <c r="M55" s="149" t="s">
        <v>1203</v>
      </c>
      <c r="N55" s="150" t="s">
        <v>1292</v>
      </c>
      <c r="O55" s="151" t="s">
        <v>1109</v>
      </c>
      <c r="P55" s="151" t="s">
        <v>1110</v>
      </c>
      <c r="Q55" s="149">
        <v>110.5</v>
      </c>
      <c r="R55" s="149">
        <v>98.0</v>
      </c>
      <c r="S55" s="149">
        <f t="shared" ref="S55:S59" si="9">Q55*R55</f>
        <v>10829</v>
      </c>
      <c r="T55" s="149"/>
      <c r="U55" s="149"/>
      <c r="V55" s="149"/>
      <c r="W55" s="20"/>
      <c r="X55" s="20"/>
    </row>
    <row r="56" ht="14.25" customHeight="1">
      <c r="A56" s="10">
        <v>51.0</v>
      </c>
      <c r="B56" s="18" t="s">
        <v>400</v>
      </c>
      <c r="C56" s="146" t="s">
        <v>101</v>
      </c>
      <c r="D56" s="146" t="s">
        <v>1194</v>
      </c>
      <c r="E56" s="146" t="s">
        <v>1216</v>
      </c>
      <c r="F56" s="147">
        <v>100.0</v>
      </c>
      <c r="G56" s="147">
        <v>132.0</v>
      </c>
      <c r="H56" s="146" t="s">
        <v>1183</v>
      </c>
      <c r="I56" s="146" t="s">
        <v>1228</v>
      </c>
      <c r="J56" s="146" t="s">
        <v>1111</v>
      </c>
      <c r="K56" s="148"/>
      <c r="L56" s="151" t="s">
        <v>1293</v>
      </c>
      <c r="M56" s="152" t="s">
        <v>1294</v>
      </c>
      <c r="N56" s="150" t="s">
        <v>1295</v>
      </c>
      <c r="O56" s="151" t="s">
        <v>1109</v>
      </c>
      <c r="P56" s="151" t="s">
        <v>1110</v>
      </c>
      <c r="Q56" s="152">
        <v>174.5</v>
      </c>
      <c r="R56" s="152">
        <v>98.0</v>
      </c>
      <c r="S56" s="152">
        <f t="shared" si="9"/>
        <v>17101</v>
      </c>
      <c r="T56" s="152"/>
      <c r="U56" s="152"/>
      <c r="V56" s="152"/>
      <c r="W56" s="20"/>
      <c r="X56" s="20"/>
    </row>
    <row r="57" ht="14.25" customHeight="1">
      <c r="A57" s="10">
        <v>52.0</v>
      </c>
      <c r="B57" s="18" t="s">
        <v>405</v>
      </c>
      <c r="C57" s="146" t="s">
        <v>101</v>
      </c>
      <c r="D57" s="146" t="s">
        <v>1194</v>
      </c>
      <c r="E57" s="146" t="s">
        <v>1216</v>
      </c>
      <c r="F57" s="147">
        <v>100.0</v>
      </c>
      <c r="G57" s="147">
        <v>285.0</v>
      </c>
      <c r="H57" s="146" t="s">
        <v>1183</v>
      </c>
      <c r="I57" s="146" t="s">
        <v>1228</v>
      </c>
      <c r="J57" s="146" t="s">
        <v>1115</v>
      </c>
      <c r="K57" s="148" t="s">
        <v>1296</v>
      </c>
      <c r="L57" s="151" t="s">
        <v>1297</v>
      </c>
      <c r="M57" s="152" t="s">
        <v>1298</v>
      </c>
      <c r="N57" s="18" t="s">
        <v>1299</v>
      </c>
      <c r="O57" s="151" t="s">
        <v>1109</v>
      </c>
      <c r="P57" s="151" t="s">
        <v>1110</v>
      </c>
      <c r="Q57" s="152">
        <v>138.5</v>
      </c>
      <c r="R57" s="152">
        <v>98.0</v>
      </c>
      <c r="S57" s="152">
        <f t="shared" si="9"/>
        <v>13573</v>
      </c>
      <c r="T57" s="152"/>
      <c r="U57" s="152"/>
      <c r="V57" s="152"/>
      <c r="W57" s="20"/>
      <c r="X57" s="20"/>
    </row>
    <row r="58" ht="14.25" customHeight="1">
      <c r="A58" s="137">
        <v>53.0</v>
      </c>
      <c r="B58" s="204" t="s">
        <v>411</v>
      </c>
      <c r="C58" s="205" t="s">
        <v>101</v>
      </c>
      <c r="D58" s="205" t="s">
        <v>1194</v>
      </c>
      <c r="E58" s="205" t="s">
        <v>1216</v>
      </c>
      <c r="F58" s="204">
        <v>100.0</v>
      </c>
      <c r="G58" s="204">
        <v>132.0</v>
      </c>
      <c r="H58" s="205" t="s">
        <v>1183</v>
      </c>
      <c r="I58" s="205" t="s">
        <v>1228</v>
      </c>
      <c r="J58" s="205" t="s">
        <v>1280</v>
      </c>
      <c r="K58" s="206" t="s">
        <v>1300</v>
      </c>
      <c r="L58" s="207" t="s">
        <v>1301</v>
      </c>
      <c r="M58" s="208" t="s">
        <v>1302</v>
      </c>
      <c r="N58" s="150" t="s">
        <v>1303</v>
      </c>
      <c r="O58" s="207" t="s">
        <v>1109</v>
      </c>
      <c r="P58" s="207" t="s">
        <v>1304</v>
      </c>
      <c r="Q58" s="208">
        <v>179.5</v>
      </c>
      <c r="R58" s="208">
        <v>98.0</v>
      </c>
      <c r="S58" s="208">
        <f t="shared" si="9"/>
        <v>17591</v>
      </c>
      <c r="T58" s="208"/>
      <c r="U58" s="208"/>
      <c r="V58" s="208"/>
      <c r="W58" s="150"/>
      <c r="X58" s="150"/>
      <c r="Y58" s="145"/>
      <c r="Z58" s="145"/>
      <c r="AA58" s="145"/>
    </row>
    <row r="59" ht="14.25" customHeight="1">
      <c r="A59" s="137">
        <v>54.0</v>
      </c>
      <c r="B59" s="204" t="s">
        <v>416</v>
      </c>
      <c r="C59" s="205" t="s">
        <v>101</v>
      </c>
      <c r="D59" s="205" t="s">
        <v>1194</v>
      </c>
      <c r="E59" s="205" t="s">
        <v>1216</v>
      </c>
      <c r="F59" s="204">
        <v>96.0</v>
      </c>
      <c r="G59" s="204">
        <v>165.0</v>
      </c>
      <c r="H59" s="205" t="s">
        <v>1183</v>
      </c>
      <c r="I59" s="205" t="s">
        <v>1228</v>
      </c>
      <c r="J59" s="205" t="s">
        <v>1284</v>
      </c>
      <c r="K59" s="206"/>
      <c r="L59" s="207" t="s">
        <v>1305</v>
      </c>
      <c r="M59" s="208" t="s">
        <v>1306</v>
      </c>
      <c r="N59" s="209" t="s">
        <v>1307</v>
      </c>
      <c r="O59" s="207" t="s">
        <v>1109</v>
      </c>
      <c r="P59" s="207" t="s">
        <v>1304</v>
      </c>
      <c r="Q59" s="208">
        <v>151.5</v>
      </c>
      <c r="R59" s="208">
        <v>98.0</v>
      </c>
      <c r="S59" s="208">
        <f t="shared" si="9"/>
        <v>14847</v>
      </c>
      <c r="T59" s="208"/>
      <c r="U59" s="208"/>
      <c r="V59" s="208"/>
      <c r="W59" s="150"/>
      <c r="X59" s="150"/>
      <c r="Y59" s="145"/>
      <c r="Z59" s="145"/>
      <c r="AA59" s="145"/>
    </row>
    <row r="60" ht="14.25" customHeight="1">
      <c r="A60" s="10">
        <v>55.0</v>
      </c>
      <c r="B60" s="34" t="s">
        <v>422</v>
      </c>
      <c r="C60" s="184" t="s">
        <v>101</v>
      </c>
      <c r="D60" s="184" t="s">
        <v>1205</v>
      </c>
      <c r="E60" s="184" t="s">
        <v>1267</v>
      </c>
      <c r="F60" s="185">
        <v>496.0</v>
      </c>
      <c r="G60" s="185">
        <f>AVERAGE(G63:G67)</f>
        <v>158</v>
      </c>
      <c r="H60" s="184" t="s">
        <v>1183</v>
      </c>
      <c r="I60" s="184" t="s">
        <v>1228</v>
      </c>
      <c r="J60" s="184" t="s">
        <v>1229</v>
      </c>
      <c r="K60" s="210"/>
      <c r="L60" s="188" t="s">
        <v>1308</v>
      </c>
      <c r="M60" s="187" t="s">
        <v>1309</v>
      </c>
      <c r="N60" s="34" t="s">
        <v>1270</v>
      </c>
      <c r="O60" s="188" t="s">
        <v>1310</v>
      </c>
      <c r="P60" s="188" t="s">
        <v>1110</v>
      </c>
      <c r="Q60" s="187"/>
      <c r="R60" s="187"/>
      <c r="S60" s="187">
        <f>SUM(S61,S64,S65)</f>
        <v>19325.6</v>
      </c>
      <c r="T60" s="187">
        <v>23.8</v>
      </c>
      <c r="U60" s="187">
        <v>50.0</v>
      </c>
      <c r="V60" s="187">
        <f t="shared" ref="V60:V61" si="10">T60*U60</f>
        <v>1190</v>
      </c>
      <c r="W60" s="36"/>
      <c r="X60" s="36"/>
    </row>
    <row r="61" ht="14.25" customHeight="1">
      <c r="A61" s="10">
        <v>56.0</v>
      </c>
      <c r="B61" s="22" t="s">
        <v>426</v>
      </c>
      <c r="C61" s="153" t="s">
        <v>101</v>
      </c>
      <c r="D61" s="153" t="s">
        <v>1205</v>
      </c>
      <c r="E61" s="153" t="s">
        <v>1311</v>
      </c>
      <c r="F61" s="154">
        <v>100.0</v>
      </c>
      <c r="G61" s="154">
        <v>98.0</v>
      </c>
      <c r="H61" s="153" t="s">
        <v>1183</v>
      </c>
      <c r="I61" s="153" t="s">
        <v>1228</v>
      </c>
      <c r="J61" s="153" t="s">
        <v>1105</v>
      </c>
      <c r="K61" s="155"/>
      <c r="L61" s="158" t="s">
        <v>1312</v>
      </c>
      <c r="M61" s="211" t="s">
        <v>1313</v>
      </c>
      <c r="N61" s="157" t="s">
        <v>1314</v>
      </c>
      <c r="O61" s="158" t="s">
        <v>1315</v>
      </c>
      <c r="P61" s="158" t="s">
        <v>1110</v>
      </c>
      <c r="Q61" s="211">
        <v>76.1</v>
      </c>
      <c r="R61" s="211">
        <v>98.0</v>
      </c>
      <c r="S61" s="211">
        <f>Q61*R61</f>
        <v>7457.8</v>
      </c>
      <c r="T61" s="211">
        <v>76.1</v>
      </c>
      <c r="U61" s="211">
        <v>98.0</v>
      </c>
      <c r="V61" s="211">
        <f t="shared" si="10"/>
        <v>7457.8</v>
      </c>
      <c r="W61" s="24"/>
      <c r="X61" s="24"/>
    </row>
    <row r="62" ht="14.25" customHeight="1">
      <c r="A62" s="137">
        <v>57.0</v>
      </c>
      <c r="B62" s="212" t="s">
        <v>432</v>
      </c>
      <c r="C62" s="213" t="s">
        <v>101</v>
      </c>
      <c r="D62" s="213" t="s">
        <v>1205</v>
      </c>
      <c r="E62" s="213" t="s">
        <v>1216</v>
      </c>
      <c r="F62" s="212">
        <v>50.0</v>
      </c>
      <c r="G62" s="212">
        <v>98.0</v>
      </c>
      <c r="H62" s="213" t="s">
        <v>1183</v>
      </c>
      <c r="I62" s="213" t="s">
        <v>1228</v>
      </c>
      <c r="J62" s="213" t="s">
        <v>1105</v>
      </c>
      <c r="K62" s="214"/>
      <c r="L62" s="215" t="s">
        <v>1067</v>
      </c>
      <c r="M62" s="216" t="s">
        <v>1067</v>
      </c>
      <c r="N62" s="217" t="s">
        <v>1316</v>
      </c>
      <c r="O62" s="215" t="s">
        <v>1317</v>
      </c>
      <c r="P62" s="215" t="s">
        <v>1304</v>
      </c>
      <c r="Q62" s="216" t="s">
        <v>1067</v>
      </c>
      <c r="R62" s="216" t="s">
        <v>1067</v>
      </c>
      <c r="S62" s="216" t="s">
        <v>1067</v>
      </c>
      <c r="T62" s="216" t="s">
        <v>1067</v>
      </c>
      <c r="U62" s="216" t="s">
        <v>1067</v>
      </c>
      <c r="V62" s="216" t="s">
        <v>1067</v>
      </c>
      <c r="W62" s="217"/>
      <c r="X62" s="217"/>
      <c r="Y62" s="145"/>
      <c r="Z62" s="145"/>
      <c r="AA62" s="145"/>
    </row>
    <row r="63" ht="14.25" customHeight="1">
      <c r="A63" s="137">
        <v>58.0</v>
      </c>
      <c r="B63" s="212" t="s">
        <v>436</v>
      </c>
      <c r="C63" s="213" t="s">
        <v>101</v>
      </c>
      <c r="D63" s="213" t="s">
        <v>1205</v>
      </c>
      <c r="E63" s="213" t="s">
        <v>1216</v>
      </c>
      <c r="F63" s="212">
        <v>50.0</v>
      </c>
      <c r="G63" s="212">
        <v>98.0</v>
      </c>
      <c r="H63" s="213" t="s">
        <v>1183</v>
      </c>
      <c r="I63" s="213" t="s">
        <v>1228</v>
      </c>
      <c r="J63" s="213" t="s">
        <v>1105</v>
      </c>
      <c r="K63" s="214"/>
      <c r="L63" s="215" t="s">
        <v>1067</v>
      </c>
      <c r="M63" s="216" t="s">
        <v>1067</v>
      </c>
      <c r="N63" s="217" t="s">
        <v>1316</v>
      </c>
      <c r="O63" s="215" t="s">
        <v>1317</v>
      </c>
      <c r="P63" s="215" t="s">
        <v>1304</v>
      </c>
      <c r="Q63" s="216" t="s">
        <v>1067</v>
      </c>
      <c r="R63" s="216" t="s">
        <v>1067</v>
      </c>
      <c r="S63" s="216" t="s">
        <v>1067</v>
      </c>
      <c r="T63" s="216" t="s">
        <v>1067</v>
      </c>
      <c r="U63" s="216" t="s">
        <v>1067</v>
      </c>
      <c r="V63" s="216" t="s">
        <v>1067</v>
      </c>
      <c r="W63" s="217"/>
      <c r="X63" s="217"/>
      <c r="Y63" s="145"/>
      <c r="Z63" s="145"/>
      <c r="AA63" s="145"/>
    </row>
    <row r="64" ht="14.25" customHeight="1">
      <c r="A64" s="10">
        <v>59.0</v>
      </c>
      <c r="B64" s="22" t="s">
        <v>440</v>
      </c>
      <c r="C64" s="153" t="s">
        <v>101</v>
      </c>
      <c r="D64" s="153" t="s">
        <v>1205</v>
      </c>
      <c r="E64" s="153" t="s">
        <v>1216</v>
      </c>
      <c r="F64" s="154">
        <v>100.0</v>
      </c>
      <c r="G64" s="154">
        <v>110.0</v>
      </c>
      <c r="H64" s="153" t="s">
        <v>1183</v>
      </c>
      <c r="I64" s="153" t="s">
        <v>1228</v>
      </c>
      <c r="J64" s="153" t="s">
        <v>1111</v>
      </c>
      <c r="K64" s="155"/>
      <c r="L64" s="158" t="s">
        <v>1318</v>
      </c>
      <c r="M64" s="211" t="s">
        <v>1319</v>
      </c>
      <c r="N64" s="157" t="s">
        <v>1320</v>
      </c>
      <c r="O64" s="158" t="s">
        <v>1109</v>
      </c>
      <c r="P64" s="158" t="s">
        <v>1110</v>
      </c>
      <c r="Q64" s="211">
        <v>58.7</v>
      </c>
      <c r="R64" s="211">
        <v>98.0</v>
      </c>
      <c r="S64" s="211">
        <f t="shared" ref="S64:S67" si="11">Q64*R64</f>
        <v>5752.6</v>
      </c>
      <c r="T64" s="211">
        <v>58.7</v>
      </c>
      <c r="U64" s="211">
        <v>98.0</v>
      </c>
      <c r="V64" s="211">
        <f t="shared" ref="V64:V88" si="12">T64*U64</f>
        <v>5752.6</v>
      </c>
      <c r="W64" s="24"/>
      <c r="X64" s="24"/>
    </row>
    <row r="65" ht="14.25" customHeight="1">
      <c r="A65" s="10">
        <v>60.0</v>
      </c>
      <c r="B65" s="22" t="s">
        <v>445</v>
      </c>
      <c r="C65" s="153" t="s">
        <v>101</v>
      </c>
      <c r="D65" s="153" t="s">
        <v>1205</v>
      </c>
      <c r="E65" s="153" t="s">
        <v>1216</v>
      </c>
      <c r="F65" s="154">
        <v>100.0</v>
      </c>
      <c r="G65" s="154">
        <v>285.0</v>
      </c>
      <c r="H65" s="153" t="s">
        <v>1183</v>
      </c>
      <c r="I65" s="153" t="s">
        <v>1228</v>
      </c>
      <c r="J65" s="153" t="s">
        <v>1115</v>
      </c>
      <c r="K65" s="218" t="s">
        <v>1296</v>
      </c>
      <c r="L65" s="158" t="s">
        <v>1321</v>
      </c>
      <c r="M65" s="211" t="s">
        <v>1322</v>
      </c>
      <c r="N65" s="22" t="s">
        <v>1323</v>
      </c>
      <c r="O65" s="158" t="s">
        <v>1109</v>
      </c>
      <c r="P65" s="158" t="s">
        <v>1110</v>
      </c>
      <c r="Q65" s="211">
        <v>62.4</v>
      </c>
      <c r="R65" s="211">
        <v>98.0</v>
      </c>
      <c r="S65" s="211">
        <f t="shared" si="11"/>
        <v>6115.2</v>
      </c>
      <c r="T65" s="211">
        <v>62.4</v>
      </c>
      <c r="U65" s="211">
        <v>98.0</v>
      </c>
      <c r="V65" s="211">
        <f t="shared" si="12"/>
        <v>6115.2</v>
      </c>
      <c r="W65" s="24"/>
      <c r="X65" s="24"/>
    </row>
    <row r="66" ht="14.25" customHeight="1">
      <c r="A66" s="137">
        <v>61.0</v>
      </c>
      <c r="B66" s="212" t="s">
        <v>450</v>
      </c>
      <c r="C66" s="213" t="s">
        <v>101</v>
      </c>
      <c r="D66" s="213" t="s">
        <v>1205</v>
      </c>
      <c r="E66" s="213" t="s">
        <v>1216</v>
      </c>
      <c r="F66" s="212">
        <v>100.0</v>
      </c>
      <c r="G66" s="212">
        <v>132.0</v>
      </c>
      <c r="H66" s="213" t="s">
        <v>1183</v>
      </c>
      <c r="I66" s="213" t="s">
        <v>1228</v>
      </c>
      <c r="J66" s="213" t="s">
        <v>1280</v>
      </c>
      <c r="K66" s="214" t="s">
        <v>1300</v>
      </c>
      <c r="L66" s="215" t="s">
        <v>1324</v>
      </c>
      <c r="M66" s="216" t="s">
        <v>1325</v>
      </c>
      <c r="N66" s="157" t="s">
        <v>1326</v>
      </c>
      <c r="O66" s="215" t="s">
        <v>1109</v>
      </c>
      <c r="P66" s="215" t="s">
        <v>1149</v>
      </c>
      <c r="Q66" s="216">
        <v>74.0</v>
      </c>
      <c r="R66" s="216">
        <v>98.0</v>
      </c>
      <c r="S66" s="216">
        <f t="shared" si="11"/>
        <v>7252</v>
      </c>
      <c r="T66" s="216">
        <v>74.0</v>
      </c>
      <c r="U66" s="216">
        <v>98.0</v>
      </c>
      <c r="V66" s="216">
        <f t="shared" si="12"/>
        <v>7252</v>
      </c>
      <c r="W66" s="217"/>
      <c r="X66" s="217"/>
      <c r="Y66" s="145"/>
      <c r="Z66" s="145"/>
      <c r="AA66" s="145"/>
    </row>
    <row r="67" ht="14.25" customHeight="1">
      <c r="A67" s="137">
        <v>62.0</v>
      </c>
      <c r="B67" s="212" t="s">
        <v>455</v>
      </c>
      <c r="C67" s="213" t="s">
        <v>101</v>
      </c>
      <c r="D67" s="213" t="s">
        <v>1205</v>
      </c>
      <c r="E67" s="213" t="s">
        <v>1216</v>
      </c>
      <c r="F67" s="212">
        <v>96.0</v>
      </c>
      <c r="G67" s="212">
        <v>165.0</v>
      </c>
      <c r="H67" s="213" t="s">
        <v>1183</v>
      </c>
      <c r="I67" s="213" t="s">
        <v>1228</v>
      </c>
      <c r="J67" s="213" t="s">
        <v>1284</v>
      </c>
      <c r="K67" s="214"/>
      <c r="L67" s="215" t="s">
        <v>1327</v>
      </c>
      <c r="M67" s="216" t="s">
        <v>1328</v>
      </c>
      <c r="N67" s="219" t="s">
        <v>1329</v>
      </c>
      <c r="O67" s="215" t="s">
        <v>1109</v>
      </c>
      <c r="P67" s="215" t="s">
        <v>1149</v>
      </c>
      <c r="Q67" s="216">
        <v>57.2</v>
      </c>
      <c r="R67" s="216">
        <v>98.0</v>
      </c>
      <c r="S67" s="216">
        <f t="shared" si="11"/>
        <v>5605.6</v>
      </c>
      <c r="T67" s="216">
        <v>57.2</v>
      </c>
      <c r="U67" s="216">
        <v>98.0</v>
      </c>
      <c r="V67" s="216">
        <f t="shared" si="12"/>
        <v>5605.6</v>
      </c>
      <c r="W67" s="217"/>
      <c r="X67" s="217"/>
      <c r="Y67" s="145"/>
      <c r="Z67" s="145"/>
      <c r="AA67" s="145"/>
    </row>
    <row r="68" ht="14.25" customHeight="1">
      <c r="A68" s="10">
        <v>63.0</v>
      </c>
      <c r="B68" s="28" t="s">
        <v>460</v>
      </c>
      <c r="C68" s="172" t="s">
        <v>463</v>
      </c>
      <c r="D68" s="172" t="s">
        <v>1221</v>
      </c>
      <c r="E68" s="172" t="s">
        <v>1330</v>
      </c>
      <c r="F68" s="173">
        <v>1000.0</v>
      </c>
      <c r="G68" s="174">
        <f>AVERAGE(G69:G80)</f>
        <v>105.4166667</v>
      </c>
      <c r="H68" s="172" t="s">
        <v>1183</v>
      </c>
      <c r="I68" s="172" t="s">
        <v>1228</v>
      </c>
      <c r="J68" s="172" t="s">
        <v>1229</v>
      </c>
      <c r="K68" s="175"/>
      <c r="L68" s="177" t="s">
        <v>1331</v>
      </c>
      <c r="M68" s="176" t="s">
        <v>1332</v>
      </c>
      <c r="N68" s="28" t="s">
        <v>1333</v>
      </c>
      <c r="O68" s="177" t="s">
        <v>1334</v>
      </c>
      <c r="P68" s="177" t="s">
        <v>1110</v>
      </c>
      <c r="Q68" s="176"/>
      <c r="R68" s="176"/>
      <c r="S68" s="176">
        <f>SUM(S69:S78)</f>
        <v>27435.1</v>
      </c>
      <c r="T68" s="176">
        <v>23.8</v>
      </c>
      <c r="U68" s="176">
        <v>50.0</v>
      </c>
      <c r="V68" s="176">
        <f t="shared" si="12"/>
        <v>1190</v>
      </c>
      <c r="W68" s="31"/>
      <c r="X68" s="31"/>
    </row>
    <row r="69" ht="14.25" customHeight="1">
      <c r="A69" s="137">
        <v>64.0</v>
      </c>
      <c r="B69" s="196" t="s">
        <v>471</v>
      </c>
      <c r="C69" s="197" t="s">
        <v>463</v>
      </c>
      <c r="D69" s="197" t="s">
        <v>1221</v>
      </c>
      <c r="E69" s="197" t="s">
        <v>1216</v>
      </c>
      <c r="F69" s="196">
        <v>100.0</v>
      </c>
      <c r="G69" s="196">
        <v>90.9999999999999</v>
      </c>
      <c r="H69" s="197" t="s">
        <v>1183</v>
      </c>
      <c r="I69" s="197" t="s">
        <v>1228</v>
      </c>
      <c r="J69" s="197" t="s">
        <v>1105</v>
      </c>
      <c r="K69" s="198"/>
      <c r="L69" s="199" t="s">
        <v>1335</v>
      </c>
      <c r="M69" s="200" t="s">
        <v>1336</v>
      </c>
      <c r="N69" s="201" t="s">
        <v>1337</v>
      </c>
      <c r="O69" s="199" t="s">
        <v>1109</v>
      </c>
      <c r="P69" s="199" t="s">
        <v>1149</v>
      </c>
      <c r="Q69" s="200">
        <v>20.46</v>
      </c>
      <c r="R69" s="200">
        <v>98.0</v>
      </c>
      <c r="S69" s="200">
        <f t="shared" ref="S69:S80" si="13">Q69*R69</f>
        <v>2005.08</v>
      </c>
      <c r="T69" s="200">
        <v>20.46</v>
      </c>
      <c r="U69" s="200">
        <v>98.0</v>
      </c>
      <c r="V69" s="200">
        <f t="shared" si="12"/>
        <v>2005.08</v>
      </c>
      <c r="W69" s="202"/>
      <c r="X69" s="202"/>
      <c r="Y69" s="145"/>
      <c r="Z69" s="145"/>
      <c r="AA69" s="145"/>
    </row>
    <row r="70" ht="14.25" customHeight="1">
      <c r="A70" s="137">
        <v>65.0</v>
      </c>
      <c r="B70" s="196" t="s">
        <v>477</v>
      </c>
      <c r="C70" s="197" t="s">
        <v>463</v>
      </c>
      <c r="D70" s="197" t="s">
        <v>1221</v>
      </c>
      <c r="E70" s="197" t="s">
        <v>1216</v>
      </c>
      <c r="F70" s="196">
        <v>100.0</v>
      </c>
      <c r="G70" s="196">
        <v>130.0</v>
      </c>
      <c r="H70" s="197" t="s">
        <v>1183</v>
      </c>
      <c r="I70" s="197" t="s">
        <v>1228</v>
      </c>
      <c r="J70" s="197" t="s">
        <v>1111</v>
      </c>
      <c r="K70" s="198"/>
      <c r="L70" s="199" t="s">
        <v>1338</v>
      </c>
      <c r="M70" s="200" t="s">
        <v>1339</v>
      </c>
      <c r="N70" s="201" t="s">
        <v>1340</v>
      </c>
      <c r="O70" s="199" t="s">
        <v>1109</v>
      </c>
      <c r="P70" s="199" t="s">
        <v>1149</v>
      </c>
      <c r="Q70" s="200">
        <v>21.15</v>
      </c>
      <c r="R70" s="200">
        <v>98.0</v>
      </c>
      <c r="S70" s="200">
        <f t="shared" si="13"/>
        <v>2072.7</v>
      </c>
      <c r="T70" s="200">
        <v>21.15</v>
      </c>
      <c r="U70" s="200">
        <v>98.0</v>
      </c>
      <c r="V70" s="200">
        <f t="shared" si="12"/>
        <v>2072.7</v>
      </c>
      <c r="W70" s="202"/>
      <c r="X70" s="202"/>
      <c r="Y70" s="145"/>
      <c r="Z70" s="145"/>
      <c r="AA70" s="145"/>
    </row>
    <row r="71" ht="14.25" customHeight="1">
      <c r="A71" s="137">
        <v>66.0</v>
      </c>
      <c r="B71" s="196" t="s">
        <v>483</v>
      </c>
      <c r="C71" s="197" t="s">
        <v>463</v>
      </c>
      <c r="D71" s="197" t="s">
        <v>1221</v>
      </c>
      <c r="E71" s="197" t="s">
        <v>1216</v>
      </c>
      <c r="F71" s="196">
        <v>100.0</v>
      </c>
      <c r="G71" s="196">
        <v>100.0</v>
      </c>
      <c r="H71" s="197" t="s">
        <v>1183</v>
      </c>
      <c r="I71" s="197" t="s">
        <v>1228</v>
      </c>
      <c r="J71" s="197" t="s">
        <v>1115</v>
      </c>
      <c r="K71" s="198"/>
      <c r="L71" s="199" t="s">
        <v>1341</v>
      </c>
      <c r="M71" s="200" t="s">
        <v>1342</v>
      </c>
      <c r="N71" s="201" t="s">
        <v>1343</v>
      </c>
      <c r="O71" s="199" t="s">
        <v>1109</v>
      </c>
      <c r="P71" s="199" t="s">
        <v>1149</v>
      </c>
      <c r="Q71" s="200">
        <v>44.1</v>
      </c>
      <c r="R71" s="200">
        <v>98.0</v>
      </c>
      <c r="S71" s="200">
        <f t="shared" si="13"/>
        <v>4321.8</v>
      </c>
      <c r="T71" s="200">
        <v>44.1</v>
      </c>
      <c r="U71" s="200">
        <v>98.0</v>
      </c>
      <c r="V71" s="200">
        <f t="shared" si="12"/>
        <v>4321.8</v>
      </c>
      <c r="W71" s="202"/>
      <c r="X71" s="202"/>
      <c r="Y71" s="145"/>
      <c r="Z71" s="145"/>
      <c r="AA71" s="145"/>
    </row>
    <row r="72" ht="14.25" customHeight="1">
      <c r="A72" s="137">
        <v>67.0</v>
      </c>
      <c r="B72" s="196" t="s">
        <v>489</v>
      </c>
      <c r="C72" s="197" t="s">
        <v>463</v>
      </c>
      <c r="D72" s="197" t="s">
        <v>1221</v>
      </c>
      <c r="E72" s="197" t="s">
        <v>1216</v>
      </c>
      <c r="F72" s="196">
        <v>100.0</v>
      </c>
      <c r="G72" s="196">
        <v>141.0</v>
      </c>
      <c r="H72" s="197" t="s">
        <v>1183</v>
      </c>
      <c r="I72" s="197" t="s">
        <v>1228</v>
      </c>
      <c r="J72" s="197" t="s">
        <v>1280</v>
      </c>
      <c r="K72" s="198"/>
      <c r="L72" s="200" t="s">
        <v>1344</v>
      </c>
      <c r="M72" s="200" t="s">
        <v>1345</v>
      </c>
      <c r="N72" s="201" t="s">
        <v>1346</v>
      </c>
      <c r="O72" s="199" t="s">
        <v>1109</v>
      </c>
      <c r="P72" s="199" t="s">
        <v>1149</v>
      </c>
      <c r="Q72" s="200">
        <v>24.0</v>
      </c>
      <c r="R72" s="200">
        <v>98.0</v>
      </c>
      <c r="S72" s="200">
        <f t="shared" si="13"/>
        <v>2352</v>
      </c>
      <c r="T72" s="200">
        <v>24.0</v>
      </c>
      <c r="U72" s="200">
        <v>98.0</v>
      </c>
      <c r="V72" s="200">
        <f t="shared" si="12"/>
        <v>2352</v>
      </c>
      <c r="W72" s="202"/>
      <c r="X72" s="202"/>
      <c r="Y72" s="145"/>
      <c r="Z72" s="145"/>
      <c r="AA72" s="145"/>
    </row>
    <row r="73" ht="14.25" customHeight="1">
      <c r="A73" s="137">
        <v>68.0</v>
      </c>
      <c r="B73" s="196" t="s">
        <v>495</v>
      </c>
      <c r="C73" s="197" t="s">
        <v>463</v>
      </c>
      <c r="D73" s="197" t="s">
        <v>1221</v>
      </c>
      <c r="E73" s="197" t="s">
        <v>1216</v>
      </c>
      <c r="F73" s="196">
        <v>100.0</v>
      </c>
      <c r="G73" s="196">
        <v>90.0</v>
      </c>
      <c r="H73" s="197" t="s">
        <v>1183</v>
      </c>
      <c r="I73" s="197" t="s">
        <v>1228</v>
      </c>
      <c r="J73" s="197" t="s">
        <v>1284</v>
      </c>
      <c r="K73" s="198"/>
      <c r="L73" s="200" t="s">
        <v>1347</v>
      </c>
      <c r="M73" s="200" t="s">
        <v>1348</v>
      </c>
      <c r="N73" s="201" t="s">
        <v>1349</v>
      </c>
      <c r="O73" s="199" t="s">
        <v>1109</v>
      </c>
      <c r="P73" s="199" t="s">
        <v>1149</v>
      </c>
      <c r="Q73" s="200">
        <v>43.7</v>
      </c>
      <c r="R73" s="200">
        <v>98.0</v>
      </c>
      <c r="S73" s="200">
        <f t="shared" si="13"/>
        <v>4282.6</v>
      </c>
      <c r="T73" s="200">
        <v>43.7</v>
      </c>
      <c r="U73" s="200">
        <v>98.0</v>
      </c>
      <c r="V73" s="200">
        <f t="shared" si="12"/>
        <v>4282.6</v>
      </c>
      <c r="W73" s="202"/>
      <c r="X73" s="202"/>
      <c r="Y73" s="145"/>
      <c r="Z73" s="145"/>
      <c r="AA73" s="145"/>
    </row>
    <row r="74" ht="14.25" customHeight="1">
      <c r="A74" s="137">
        <v>69.0</v>
      </c>
      <c r="B74" s="196" t="s">
        <v>501</v>
      </c>
      <c r="C74" s="197" t="s">
        <v>463</v>
      </c>
      <c r="D74" s="197" t="s">
        <v>1221</v>
      </c>
      <c r="E74" s="197" t="s">
        <v>1216</v>
      </c>
      <c r="F74" s="196">
        <v>100.0</v>
      </c>
      <c r="G74" s="196">
        <v>120.0</v>
      </c>
      <c r="H74" s="197" t="s">
        <v>1183</v>
      </c>
      <c r="I74" s="197" t="s">
        <v>1228</v>
      </c>
      <c r="J74" s="197" t="s">
        <v>1350</v>
      </c>
      <c r="K74" s="198"/>
      <c r="L74" s="200" t="s">
        <v>1351</v>
      </c>
      <c r="M74" s="200" t="s">
        <v>1352</v>
      </c>
      <c r="N74" s="201" t="s">
        <v>1353</v>
      </c>
      <c r="O74" s="199" t="s">
        <v>1109</v>
      </c>
      <c r="P74" s="199" t="s">
        <v>1149</v>
      </c>
      <c r="Q74" s="200">
        <v>20.6</v>
      </c>
      <c r="R74" s="200">
        <v>98.0</v>
      </c>
      <c r="S74" s="200">
        <f t="shared" si="13"/>
        <v>2018.8</v>
      </c>
      <c r="T74" s="200">
        <v>20.6</v>
      </c>
      <c r="U74" s="200">
        <v>98.0</v>
      </c>
      <c r="V74" s="200">
        <f t="shared" si="12"/>
        <v>2018.8</v>
      </c>
      <c r="W74" s="202"/>
      <c r="X74" s="202"/>
      <c r="Y74" s="145"/>
      <c r="Z74" s="145"/>
      <c r="AA74" s="145"/>
    </row>
    <row r="75" ht="14.25" customHeight="1">
      <c r="A75" s="137">
        <v>70.0</v>
      </c>
      <c r="B75" s="196" t="s">
        <v>507</v>
      </c>
      <c r="C75" s="197" t="s">
        <v>463</v>
      </c>
      <c r="D75" s="197" t="s">
        <v>1221</v>
      </c>
      <c r="E75" s="197" t="s">
        <v>1216</v>
      </c>
      <c r="F75" s="196">
        <v>100.0</v>
      </c>
      <c r="G75" s="196">
        <v>100.0</v>
      </c>
      <c r="H75" s="197" t="s">
        <v>1183</v>
      </c>
      <c r="I75" s="197" t="s">
        <v>1228</v>
      </c>
      <c r="J75" s="197" t="s">
        <v>1354</v>
      </c>
      <c r="K75" s="198"/>
      <c r="L75" s="200" t="s">
        <v>1355</v>
      </c>
      <c r="M75" s="200" t="s">
        <v>1356</v>
      </c>
      <c r="N75" s="201" t="s">
        <v>1357</v>
      </c>
      <c r="O75" s="199" t="s">
        <v>1109</v>
      </c>
      <c r="P75" s="199" t="s">
        <v>1149</v>
      </c>
      <c r="Q75" s="200">
        <v>22.08</v>
      </c>
      <c r="R75" s="200">
        <v>98.0</v>
      </c>
      <c r="S75" s="200">
        <f t="shared" si="13"/>
        <v>2163.84</v>
      </c>
      <c r="T75" s="200">
        <v>22.08</v>
      </c>
      <c r="U75" s="200">
        <v>98.0</v>
      </c>
      <c r="V75" s="200">
        <f t="shared" si="12"/>
        <v>2163.84</v>
      </c>
      <c r="W75" s="202"/>
      <c r="X75" s="202"/>
      <c r="Y75" s="145"/>
      <c r="Z75" s="145"/>
      <c r="AA75" s="145"/>
    </row>
    <row r="76" ht="14.25" customHeight="1">
      <c r="A76" s="137">
        <v>71.0</v>
      </c>
      <c r="B76" s="196" t="s">
        <v>513</v>
      </c>
      <c r="C76" s="197" t="s">
        <v>463</v>
      </c>
      <c r="D76" s="197" t="s">
        <v>1221</v>
      </c>
      <c r="E76" s="197" t="s">
        <v>1216</v>
      </c>
      <c r="F76" s="196">
        <v>100.0</v>
      </c>
      <c r="G76" s="196">
        <v>114.0</v>
      </c>
      <c r="H76" s="197" t="s">
        <v>1183</v>
      </c>
      <c r="I76" s="197" t="s">
        <v>1228</v>
      </c>
      <c r="J76" s="197" t="s">
        <v>1358</v>
      </c>
      <c r="K76" s="198"/>
      <c r="L76" s="200" t="s">
        <v>1359</v>
      </c>
      <c r="M76" s="200" t="s">
        <v>1360</v>
      </c>
      <c r="N76" s="201" t="s">
        <v>1361</v>
      </c>
      <c r="O76" s="199" t="s">
        <v>1109</v>
      </c>
      <c r="P76" s="199" t="s">
        <v>1149</v>
      </c>
      <c r="Q76" s="200">
        <v>24.0</v>
      </c>
      <c r="R76" s="200">
        <v>98.0</v>
      </c>
      <c r="S76" s="200">
        <f t="shared" si="13"/>
        <v>2352</v>
      </c>
      <c r="T76" s="200">
        <v>24.0</v>
      </c>
      <c r="U76" s="200">
        <v>98.0</v>
      </c>
      <c r="V76" s="200">
        <f t="shared" si="12"/>
        <v>2352</v>
      </c>
      <c r="W76" s="202"/>
      <c r="X76" s="202"/>
      <c r="Y76" s="145"/>
      <c r="Z76" s="145"/>
      <c r="AA76" s="145"/>
    </row>
    <row r="77" ht="14.25" customHeight="1">
      <c r="A77" s="137">
        <v>72.0</v>
      </c>
      <c r="B77" s="196" t="s">
        <v>519</v>
      </c>
      <c r="C77" s="197" t="s">
        <v>463</v>
      </c>
      <c r="D77" s="197" t="s">
        <v>1221</v>
      </c>
      <c r="E77" s="197" t="s">
        <v>1216</v>
      </c>
      <c r="F77" s="196">
        <v>100.0</v>
      </c>
      <c r="G77" s="196">
        <v>84.9999999999999</v>
      </c>
      <c r="H77" s="197" t="s">
        <v>1183</v>
      </c>
      <c r="I77" s="197" t="s">
        <v>1228</v>
      </c>
      <c r="J77" s="197" t="s">
        <v>1362</v>
      </c>
      <c r="K77" s="198"/>
      <c r="L77" s="200" t="s">
        <v>1363</v>
      </c>
      <c r="M77" s="200" t="s">
        <v>1364</v>
      </c>
      <c r="N77" s="201" t="s">
        <v>1365</v>
      </c>
      <c r="O77" s="199" t="s">
        <v>1109</v>
      </c>
      <c r="P77" s="199" t="s">
        <v>1149</v>
      </c>
      <c r="Q77" s="200">
        <v>33.16</v>
      </c>
      <c r="R77" s="200">
        <v>98.0</v>
      </c>
      <c r="S77" s="200">
        <f t="shared" si="13"/>
        <v>3249.68</v>
      </c>
      <c r="T77" s="200">
        <v>33.16</v>
      </c>
      <c r="U77" s="200">
        <v>98.0</v>
      </c>
      <c r="V77" s="200">
        <f t="shared" si="12"/>
        <v>3249.68</v>
      </c>
      <c r="W77" s="202"/>
      <c r="X77" s="202"/>
      <c r="Y77" s="145"/>
      <c r="Z77" s="145"/>
      <c r="AA77" s="145"/>
    </row>
    <row r="78" ht="14.25" customHeight="1">
      <c r="A78" s="137">
        <v>73.0</v>
      </c>
      <c r="B78" s="196" t="s">
        <v>525</v>
      </c>
      <c r="C78" s="197" t="s">
        <v>463</v>
      </c>
      <c r="D78" s="197" t="s">
        <v>1221</v>
      </c>
      <c r="E78" s="197" t="s">
        <v>1216</v>
      </c>
      <c r="F78" s="196">
        <v>100.0</v>
      </c>
      <c r="G78" s="196">
        <v>131.0</v>
      </c>
      <c r="H78" s="197" t="s">
        <v>1183</v>
      </c>
      <c r="I78" s="197" t="s">
        <v>1228</v>
      </c>
      <c r="J78" s="197" t="s">
        <v>1366</v>
      </c>
      <c r="K78" s="198"/>
      <c r="L78" s="200" t="s">
        <v>1367</v>
      </c>
      <c r="M78" s="200" t="s">
        <v>1368</v>
      </c>
      <c r="N78" s="201" t="s">
        <v>1369</v>
      </c>
      <c r="O78" s="199" t="s">
        <v>1109</v>
      </c>
      <c r="P78" s="199" t="s">
        <v>1149</v>
      </c>
      <c r="Q78" s="200">
        <v>26.7</v>
      </c>
      <c r="R78" s="200">
        <v>98.0</v>
      </c>
      <c r="S78" s="200">
        <f t="shared" si="13"/>
        <v>2616.6</v>
      </c>
      <c r="T78" s="200">
        <v>26.7</v>
      </c>
      <c r="U78" s="200">
        <v>98.0</v>
      </c>
      <c r="V78" s="200">
        <f t="shared" si="12"/>
        <v>2616.6</v>
      </c>
      <c r="W78" s="202"/>
      <c r="X78" s="202"/>
      <c r="Y78" s="145"/>
      <c r="Z78" s="145"/>
      <c r="AA78" s="145"/>
    </row>
    <row r="79" ht="14.25" customHeight="1">
      <c r="A79" s="10">
        <v>74.0</v>
      </c>
      <c r="B79" s="30" t="s">
        <v>531</v>
      </c>
      <c r="C79" s="189" t="s">
        <v>463</v>
      </c>
      <c r="D79" s="189" t="s">
        <v>1221</v>
      </c>
      <c r="E79" s="189" t="s">
        <v>1216</v>
      </c>
      <c r="F79" s="193">
        <v>100.0</v>
      </c>
      <c r="G79" s="193">
        <v>93.0</v>
      </c>
      <c r="H79" s="189" t="s">
        <v>1183</v>
      </c>
      <c r="I79" s="189" t="s">
        <v>1228</v>
      </c>
      <c r="J79" s="189" t="s">
        <v>1370</v>
      </c>
      <c r="K79" s="194"/>
      <c r="L79" s="190" t="s">
        <v>1371</v>
      </c>
      <c r="M79" s="190" t="s">
        <v>1372</v>
      </c>
      <c r="N79" s="30" t="s">
        <v>1373</v>
      </c>
      <c r="O79" s="192" t="s">
        <v>1109</v>
      </c>
      <c r="P79" s="192" t="s">
        <v>1110</v>
      </c>
      <c r="Q79" s="190">
        <v>28.24</v>
      </c>
      <c r="R79" s="190">
        <v>98.0</v>
      </c>
      <c r="S79" s="190">
        <f t="shared" si="13"/>
        <v>2767.52</v>
      </c>
      <c r="T79" s="190">
        <v>28.24</v>
      </c>
      <c r="U79" s="190">
        <v>98.0</v>
      </c>
      <c r="V79" s="190">
        <f t="shared" si="12"/>
        <v>2767.52</v>
      </c>
      <c r="W79" s="40"/>
      <c r="X79" s="40"/>
    </row>
    <row r="80" ht="14.25" customHeight="1">
      <c r="A80" s="137">
        <v>75.0</v>
      </c>
      <c r="B80" s="196" t="s">
        <v>537</v>
      </c>
      <c r="C80" s="197" t="s">
        <v>463</v>
      </c>
      <c r="D80" s="197" t="s">
        <v>1221</v>
      </c>
      <c r="E80" s="197" t="s">
        <v>1216</v>
      </c>
      <c r="F80" s="196">
        <v>100.0</v>
      </c>
      <c r="G80" s="196">
        <v>70.0000000000001</v>
      </c>
      <c r="H80" s="197" t="s">
        <v>1183</v>
      </c>
      <c r="I80" s="197" t="s">
        <v>1228</v>
      </c>
      <c r="J80" s="197" t="s">
        <v>1374</v>
      </c>
      <c r="K80" s="198"/>
      <c r="L80" s="220" t="s">
        <v>1067</v>
      </c>
      <c r="M80" s="220" t="s">
        <v>1067</v>
      </c>
      <c r="N80" s="196" t="s">
        <v>1218</v>
      </c>
      <c r="O80" s="199" t="s">
        <v>1109</v>
      </c>
      <c r="P80" s="199" t="s">
        <v>1149</v>
      </c>
      <c r="Q80" s="200"/>
      <c r="R80" s="200"/>
      <c r="S80" s="200">
        <f t="shared" si="13"/>
        <v>0</v>
      </c>
      <c r="T80" s="200"/>
      <c r="U80" s="200"/>
      <c r="V80" s="200">
        <f t="shared" si="12"/>
        <v>0</v>
      </c>
      <c r="W80" s="202"/>
      <c r="X80" s="202"/>
      <c r="Y80" s="145"/>
      <c r="Z80" s="145"/>
      <c r="AA80" s="145"/>
    </row>
    <row r="81" ht="14.25" customHeight="1">
      <c r="A81" s="10">
        <v>76.0</v>
      </c>
      <c r="B81" s="21" t="s">
        <v>543</v>
      </c>
      <c r="C81" s="179" t="s">
        <v>463</v>
      </c>
      <c r="D81" s="179" t="s">
        <v>1194</v>
      </c>
      <c r="E81" s="179" t="s">
        <v>1330</v>
      </c>
      <c r="F81" s="180">
        <v>1000.0</v>
      </c>
      <c r="G81" s="180">
        <f>AVERAGE(G82:G97)</f>
        <v>122.625</v>
      </c>
      <c r="H81" s="179" t="s">
        <v>1183</v>
      </c>
      <c r="I81" s="179" t="s">
        <v>1228</v>
      </c>
      <c r="J81" s="179" t="s">
        <v>1229</v>
      </c>
      <c r="K81" s="203"/>
      <c r="L81" s="182" t="s">
        <v>1375</v>
      </c>
      <c r="M81" s="182" t="s">
        <v>1376</v>
      </c>
      <c r="N81" s="18" t="s">
        <v>1377</v>
      </c>
      <c r="O81" s="183" t="s">
        <v>1378</v>
      </c>
      <c r="P81" s="183" t="s">
        <v>1110</v>
      </c>
      <c r="Q81" s="182"/>
      <c r="R81" s="182"/>
      <c r="S81" s="182">
        <f>SUM(S82:S88,S92,S93,S94)</f>
        <v>124680.4</v>
      </c>
      <c r="T81" s="182">
        <v>40.8</v>
      </c>
      <c r="U81" s="182">
        <v>50.0</v>
      </c>
      <c r="V81" s="182">
        <f t="shared" si="12"/>
        <v>2040</v>
      </c>
      <c r="W81" s="33"/>
      <c r="X81" s="33"/>
    </row>
    <row r="82" ht="14.25" customHeight="1">
      <c r="A82" s="137">
        <v>77.0</v>
      </c>
      <c r="B82" s="204" t="s">
        <v>548</v>
      </c>
      <c r="C82" s="205" t="s">
        <v>463</v>
      </c>
      <c r="D82" s="205" t="s">
        <v>1194</v>
      </c>
      <c r="E82" s="205" t="s">
        <v>1216</v>
      </c>
      <c r="F82" s="204">
        <v>100.0</v>
      </c>
      <c r="G82" s="204">
        <v>116.0</v>
      </c>
      <c r="H82" s="205" t="s">
        <v>1183</v>
      </c>
      <c r="I82" s="205" t="s">
        <v>1228</v>
      </c>
      <c r="J82" s="205" t="s">
        <v>1105</v>
      </c>
      <c r="K82" s="206"/>
      <c r="L82" s="221" t="s">
        <v>1379</v>
      </c>
      <c r="M82" s="221" t="s">
        <v>1380</v>
      </c>
      <c r="N82" s="209" t="s">
        <v>1381</v>
      </c>
      <c r="O82" s="207" t="s">
        <v>1109</v>
      </c>
      <c r="P82" s="207" t="s">
        <v>1149</v>
      </c>
      <c r="Q82" s="221">
        <v>122.0</v>
      </c>
      <c r="R82" s="221">
        <v>98.0</v>
      </c>
      <c r="S82" s="221">
        <f t="shared" ref="S82:S88" si="14">Q82*R82</f>
        <v>11956</v>
      </c>
      <c r="T82" s="221">
        <v>122.0</v>
      </c>
      <c r="U82" s="221">
        <v>98.0</v>
      </c>
      <c r="V82" s="221">
        <f t="shared" si="12"/>
        <v>11956</v>
      </c>
      <c r="W82" s="150"/>
      <c r="X82" s="150"/>
      <c r="Y82" s="145"/>
      <c r="Z82" s="145"/>
      <c r="AA82" s="145"/>
    </row>
    <row r="83" ht="14.25" customHeight="1">
      <c r="A83" s="137">
        <v>78.0</v>
      </c>
      <c r="B83" s="204" t="s">
        <v>554</v>
      </c>
      <c r="C83" s="205" t="s">
        <v>463</v>
      </c>
      <c r="D83" s="205" t="s">
        <v>1194</v>
      </c>
      <c r="E83" s="205" t="s">
        <v>1216</v>
      </c>
      <c r="F83" s="204">
        <v>100.0</v>
      </c>
      <c r="G83" s="204">
        <v>138.0</v>
      </c>
      <c r="H83" s="205" t="s">
        <v>1183</v>
      </c>
      <c r="I83" s="205" t="s">
        <v>1228</v>
      </c>
      <c r="J83" s="205" t="s">
        <v>1111</v>
      </c>
      <c r="K83" s="206"/>
      <c r="L83" s="221" t="s">
        <v>1382</v>
      </c>
      <c r="M83" s="221" t="s">
        <v>1383</v>
      </c>
      <c r="N83" s="209" t="s">
        <v>1384</v>
      </c>
      <c r="O83" s="207" t="s">
        <v>1109</v>
      </c>
      <c r="P83" s="207" t="s">
        <v>1149</v>
      </c>
      <c r="Q83" s="221">
        <v>77.5</v>
      </c>
      <c r="R83" s="221">
        <v>118.0</v>
      </c>
      <c r="S83" s="221">
        <f t="shared" si="14"/>
        <v>9145</v>
      </c>
      <c r="T83" s="221">
        <v>77.5</v>
      </c>
      <c r="U83" s="221">
        <v>118.0</v>
      </c>
      <c r="V83" s="221">
        <f t="shared" si="12"/>
        <v>9145</v>
      </c>
      <c r="W83" s="150"/>
      <c r="X83" s="150"/>
      <c r="Y83" s="145"/>
      <c r="Z83" s="145"/>
      <c r="AA83" s="145"/>
    </row>
    <row r="84" ht="14.25" customHeight="1">
      <c r="A84" s="137">
        <v>79.0</v>
      </c>
      <c r="B84" s="204" t="s">
        <v>559</v>
      </c>
      <c r="C84" s="205" t="s">
        <v>463</v>
      </c>
      <c r="D84" s="205" t="s">
        <v>1194</v>
      </c>
      <c r="E84" s="205" t="s">
        <v>1216</v>
      </c>
      <c r="F84" s="204">
        <v>100.0</v>
      </c>
      <c r="G84" s="204">
        <v>105.0</v>
      </c>
      <c r="H84" s="205" t="s">
        <v>1183</v>
      </c>
      <c r="I84" s="205" t="s">
        <v>1228</v>
      </c>
      <c r="J84" s="205" t="s">
        <v>1115</v>
      </c>
      <c r="K84" s="206"/>
      <c r="L84" s="221" t="s">
        <v>1385</v>
      </c>
      <c r="M84" s="221" t="s">
        <v>1386</v>
      </c>
      <c r="N84" s="209" t="s">
        <v>1387</v>
      </c>
      <c r="O84" s="207" t="s">
        <v>1109</v>
      </c>
      <c r="P84" s="207" t="s">
        <v>1149</v>
      </c>
      <c r="Q84" s="221">
        <v>150.0</v>
      </c>
      <c r="R84" s="221">
        <v>98.0</v>
      </c>
      <c r="S84" s="221">
        <f t="shared" si="14"/>
        <v>14700</v>
      </c>
      <c r="T84" s="221">
        <v>150.0</v>
      </c>
      <c r="U84" s="221">
        <v>98.0</v>
      </c>
      <c r="V84" s="221">
        <f t="shared" si="12"/>
        <v>14700</v>
      </c>
      <c r="W84" s="150"/>
      <c r="X84" s="150"/>
      <c r="Y84" s="145"/>
      <c r="Z84" s="145"/>
      <c r="AA84" s="145"/>
    </row>
    <row r="85" ht="14.25" customHeight="1">
      <c r="A85" s="137">
        <v>80.0</v>
      </c>
      <c r="B85" s="204" t="s">
        <v>564</v>
      </c>
      <c r="C85" s="205" t="s">
        <v>463</v>
      </c>
      <c r="D85" s="205" t="s">
        <v>1194</v>
      </c>
      <c r="E85" s="205" t="s">
        <v>1216</v>
      </c>
      <c r="F85" s="204">
        <v>100.0</v>
      </c>
      <c r="G85" s="204">
        <v>145.0</v>
      </c>
      <c r="H85" s="205" t="s">
        <v>1183</v>
      </c>
      <c r="I85" s="205" t="s">
        <v>1228</v>
      </c>
      <c r="J85" s="205" t="s">
        <v>1280</v>
      </c>
      <c r="K85" s="206"/>
      <c r="L85" s="221" t="s">
        <v>1388</v>
      </c>
      <c r="M85" s="221" t="s">
        <v>1389</v>
      </c>
      <c r="N85" s="209" t="s">
        <v>1390</v>
      </c>
      <c r="O85" s="207" t="s">
        <v>1109</v>
      </c>
      <c r="P85" s="207" t="s">
        <v>1149</v>
      </c>
      <c r="Q85" s="221">
        <v>125.0</v>
      </c>
      <c r="R85" s="221">
        <v>98.0</v>
      </c>
      <c r="S85" s="221">
        <f t="shared" si="14"/>
        <v>12250</v>
      </c>
      <c r="T85" s="221">
        <v>125.0</v>
      </c>
      <c r="U85" s="221">
        <v>98.0</v>
      </c>
      <c r="V85" s="221">
        <f t="shared" si="12"/>
        <v>12250</v>
      </c>
      <c r="W85" s="150"/>
      <c r="X85" s="150"/>
      <c r="Y85" s="145"/>
      <c r="Z85" s="145"/>
      <c r="AA85" s="145"/>
    </row>
    <row r="86" ht="14.25" customHeight="1">
      <c r="A86" s="137">
        <v>81.0</v>
      </c>
      <c r="B86" s="204" t="s">
        <v>570</v>
      </c>
      <c r="C86" s="205" t="s">
        <v>463</v>
      </c>
      <c r="D86" s="205" t="s">
        <v>1194</v>
      </c>
      <c r="E86" s="205" t="s">
        <v>1216</v>
      </c>
      <c r="F86" s="204">
        <v>100.0</v>
      </c>
      <c r="G86" s="204">
        <v>105.0</v>
      </c>
      <c r="H86" s="205" t="s">
        <v>1183</v>
      </c>
      <c r="I86" s="205" t="s">
        <v>1228</v>
      </c>
      <c r="J86" s="205" t="s">
        <v>1284</v>
      </c>
      <c r="K86" s="206"/>
      <c r="L86" s="221" t="s">
        <v>1391</v>
      </c>
      <c r="M86" s="221" t="s">
        <v>1392</v>
      </c>
      <c r="N86" s="209" t="s">
        <v>1393</v>
      </c>
      <c r="O86" s="207" t="s">
        <v>1109</v>
      </c>
      <c r="P86" s="207" t="s">
        <v>1149</v>
      </c>
      <c r="Q86" s="221">
        <v>106.0</v>
      </c>
      <c r="R86" s="221">
        <v>118.0</v>
      </c>
      <c r="S86" s="221">
        <f t="shared" si="14"/>
        <v>12508</v>
      </c>
      <c r="T86" s="221">
        <v>106.0</v>
      </c>
      <c r="U86" s="221">
        <v>118.0</v>
      </c>
      <c r="V86" s="221">
        <f t="shared" si="12"/>
        <v>12508</v>
      </c>
      <c r="W86" s="150"/>
      <c r="X86" s="150"/>
      <c r="Y86" s="145"/>
      <c r="Z86" s="145"/>
      <c r="AA86" s="145"/>
    </row>
    <row r="87" ht="14.25" customHeight="1">
      <c r="A87" s="137">
        <v>82.0</v>
      </c>
      <c r="B87" s="204" t="s">
        <v>576</v>
      </c>
      <c r="C87" s="205" t="s">
        <v>463</v>
      </c>
      <c r="D87" s="205" t="s">
        <v>1194</v>
      </c>
      <c r="E87" s="205" t="s">
        <v>1216</v>
      </c>
      <c r="F87" s="204">
        <v>100.0</v>
      </c>
      <c r="G87" s="204">
        <v>120.0</v>
      </c>
      <c r="H87" s="205" t="s">
        <v>1183</v>
      </c>
      <c r="I87" s="205" t="s">
        <v>1228</v>
      </c>
      <c r="J87" s="205" t="s">
        <v>1350</v>
      </c>
      <c r="K87" s="206"/>
      <c r="L87" s="221" t="s">
        <v>1394</v>
      </c>
      <c r="M87" s="221" t="s">
        <v>1395</v>
      </c>
      <c r="N87" s="209" t="s">
        <v>1396</v>
      </c>
      <c r="O87" s="207" t="s">
        <v>1109</v>
      </c>
      <c r="P87" s="207" t="s">
        <v>1149</v>
      </c>
      <c r="Q87" s="221">
        <v>150.0</v>
      </c>
      <c r="R87" s="221">
        <v>98.0</v>
      </c>
      <c r="S87" s="221">
        <f t="shared" si="14"/>
        <v>14700</v>
      </c>
      <c r="T87" s="221">
        <v>150.0</v>
      </c>
      <c r="U87" s="221">
        <v>98.0</v>
      </c>
      <c r="V87" s="221">
        <f t="shared" si="12"/>
        <v>14700</v>
      </c>
      <c r="W87" s="150"/>
      <c r="X87" s="150"/>
      <c r="Y87" s="145"/>
      <c r="Z87" s="145"/>
      <c r="AA87" s="145"/>
    </row>
    <row r="88" ht="14.25" customHeight="1">
      <c r="A88" s="137">
        <v>83.0</v>
      </c>
      <c r="B88" s="204" t="s">
        <v>581</v>
      </c>
      <c r="C88" s="205" t="s">
        <v>463</v>
      </c>
      <c r="D88" s="205" t="s">
        <v>1194</v>
      </c>
      <c r="E88" s="205" t="s">
        <v>1216</v>
      </c>
      <c r="F88" s="204">
        <v>100.0</v>
      </c>
      <c r="G88" s="204">
        <v>139.0</v>
      </c>
      <c r="H88" s="205" t="s">
        <v>1183</v>
      </c>
      <c r="I88" s="205" t="s">
        <v>1228</v>
      </c>
      <c r="J88" s="205" t="s">
        <v>1354</v>
      </c>
      <c r="K88" s="206"/>
      <c r="L88" s="221" t="s">
        <v>1397</v>
      </c>
      <c r="M88" s="221" t="s">
        <v>1398</v>
      </c>
      <c r="N88" s="150" t="s">
        <v>1399</v>
      </c>
      <c r="O88" s="207" t="s">
        <v>1400</v>
      </c>
      <c r="P88" s="207" t="s">
        <v>1149</v>
      </c>
      <c r="Q88" s="221">
        <v>138.5</v>
      </c>
      <c r="R88" s="221">
        <v>98.0</v>
      </c>
      <c r="S88" s="221">
        <f t="shared" si="14"/>
        <v>13573</v>
      </c>
      <c r="T88" s="221">
        <v>138.5</v>
      </c>
      <c r="U88" s="221">
        <v>98.0</v>
      </c>
      <c r="V88" s="221">
        <f t="shared" si="12"/>
        <v>13573</v>
      </c>
      <c r="W88" s="150"/>
      <c r="X88" s="150"/>
      <c r="Y88" s="145"/>
      <c r="Z88" s="145"/>
      <c r="AA88" s="145"/>
    </row>
    <row r="89" ht="14.25" customHeight="1">
      <c r="A89" s="137">
        <v>84.0</v>
      </c>
      <c r="B89" s="204" t="s">
        <v>588</v>
      </c>
      <c r="C89" s="205" t="s">
        <v>463</v>
      </c>
      <c r="D89" s="205" t="s">
        <v>1194</v>
      </c>
      <c r="E89" s="205" t="s">
        <v>1216</v>
      </c>
      <c r="F89" s="204">
        <v>40.0</v>
      </c>
      <c r="G89" s="204">
        <v>139.0</v>
      </c>
      <c r="H89" s="205" t="s">
        <v>1183</v>
      </c>
      <c r="I89" s="205" t="s">
        <v>1228</v>
      </c>
      <c r="J89" s="205" t="s">
        <v>1354</v>
      </c>
      <c r="K89" s="206"/>
      <c r="L89" s="208" t="s">
        <v>1067</v>
      </c>
      <c r="M89" s="208" t="s">
        <v>1067</v>
      </c>
      <c r="N89" s="222" t="s">
        <v>1401</v>
      </c>
      <c r="O89" s="207" t="s">
        <v>1317</v>
      </c>
      <c r="P89" s="207" t="s">
        <v>1149</v>
      </c>
      <c r="Q89" s="208" t="s">
        <v>1067</v>
      </c>
      <c r="R89" s="208" t="s">
        <v>1067</v>
      </c>
      <c r="S89" s="208" t="s">
        <v>1067</v>
      </c>
      <c r="T89" s="208" t="s">
        <v>1067</v>
      </c>
      <c r="U89" s="208" t="s">
        <v>1067</v>
      </c>
      <c r="V89" s="208" t="s">
        <v>1067</v>
      </c>
      <c r="W89" s="150"/>
      <c r="X89" s="150"/>
      <c r="Y89" s="145"/>
      <c r="Z89" s="145"/>
      <c r="AA89" s="145"/>
    </row>
    <row r="90" ht="14.25" customHeight="1">
      <c r="A90" s="137">
        <v>85.0</v>
      </c>
      <c r="B90" s="204" t="s">
        <v>593</v>
      </c>
      <c r="C90" s="205" t="s">
        <v>463</v>
      </c>
      <c r="D90" s="205" t="s">
        <v>1194</v>
      </c>
      <c r="E90" s="205" t="s">
        <v>1216</v>
      </c>
      <c r="F90" s="204">
        <v>50.0</v>
      </c>
      <c r="G90" s="204">
        <v>100.0</v>
      </c>
      <c r="H90" s="205" t="s">
        <v>1183</v>
      </c>
      <c r="I90" s="205" t="s">
        <v>1228</v>
      </c>
      <c r="J90" s="205" t="s">
        <v>1354</v>
      </c>
      <c r="K90" s="206"/>
      <c r="L90" s="208" t="s">
        <v>1067</v>
      </c>
      <c r="M90" s="208" t="s">
        <v>1067</v>
      </c>
      <c r="N90" s="222" t="s">
        <v>1401</v>
      </c>
      <c r="O90" s="207" t="s">
        <v>1317</v>
      </c>
      <c r="P90" s="207" t="s">
        <v>1149</v>
      </c>
      <c r="Q90" s="208" t="s">
        <v>1067</v>
      </c>
      <c r="R90" s="208" t="s">
        <v>1067</v>
      </c>
      <c r="S90" s="208" t="s">
        <v>1067</v>
      </c>
      <c r="T90" s="208" t="s">
        <v>1067</v>
      </c>
      <c r="U90" s="208" t="s">
        <v>1067</v>
      </c>
      <c r="V90" s="208" t="s">
        <v>1067</v>
      </c>
      <c r="W90" s="150"/>
      <c r="X90" s="150"/>
      <c r="Y90" s="145"/>
      <c r="Z90" s="145"/>
      <c r="AA90" s="145"/>
    </row>
    <row r="91" ht="14.25" customHeight="1">
      <c r="A91" s="137">
        <v>86.0</v>
      </c>
      <c r="B91" s="204" t="s">
        <v>598</v>
      </c>
      <c r="C91" s="205" t="s">
        <v>463</v>
      </c>
      <c r="D91" s="205" t="s">
        <v>1194</v>
      </c>
      <c r="E91" s="205" t="s">
        <v>1216</v>
      </c>
      <c r="F91" s="204">
        <v>10.0</v>
      </c>
      <c r="G91" s="204">
        <v>100.0</v>
      </c>
      <c r="H91" s="205" t="s">
        <v>1183</v>
      </c>
      <c r="I91" s="205" t="s">
        <v>1228</v>
      </c>
      <c r="J91" s="205" t="s">
        <v>1354</v>
      </c>
      <c r="K91" s="206"/>
      <c r="L91" s="208" t="s">
        <v>1067</v>
      </c>
      <c r="M91" s="208" t="s">
        <v>1067</v>
      </c>
      <c r="N91" s="222" t="s">
        <v>1401</v>
      </c>
      <c r="O91" s="207" t="s">
        <v>1317</v>
      </c>
      <c r="P91" s="207" t="s">
        <v>1149</v>
      </c>
      <c r="Q91" s="208" t="s">
        <v>1067</v>
      </c>
      <c r="R91" s="208" t="s">
        <v>1067</v>
      </c>
      <c r="S91" s="208" t="s">
        <v>1067</v>
      </c>
      <c r="T91" s="208" t="s">
        <v>1067</v>
      </c>
      <c r="U91" s="208" t="s">
        <v>1067</v>
      </c>
      <c r="V91" s="208" t="s">
        <v>1067</v>
      </c>
      <c r="W91" s="150"/>
      <c r="X91" s="150"/>
      <c r="Y91" s="145"/>
      <c r="Z91" s="145"/>
      <c r="AA91" s="145"/>
    </row>
    <row r="92" ht="14.25" customHeight="1">
      <c r="A92" s="137">
        <v>87.0</v>
      </c>
      <c r="B92" s="204" t="s">
        <v>603</v>
      </c>
      <c r="C92" s="205" t="s">
        <v>463</v>
      </c>
      <c r="D92" s="205" t="s">
        <v>1194</v>
      </c>
      <c r="E92" s="205" t="s">
        <v>1216</v>
      </c>
      <c r="F92" s="204">
        <v>100.0</v>
      </c>
      <c r="G92" s="204">
        <v>120.0</v>
      </c>
      <c r="H92" s="205" t="s">
        <v>1183</v>
      </c>
      <c r="I92" s="205" t="s">
        <v>1228</v>
      </c>
      <c r="J92" s="205" t="s">
        <v>1358</v>
      </c>
      <c r="K92" s="206"/>
      <c r="L92" s="221" t="s">
        <v>1402</v>
      </c>
      <c r="M92" s="221" t="s">
        <v>1403</v>
      </c>
      <c r="N92" s="209" t="s">
        <v>1404</v>
      </c>
      <c r="O92" s="207" t="s">
        <v>1109</v>
      </c>
      <c r="P92" s="207" t="s">
        <v>1149</v>
      </c>
      <c r="Q92" s="221">
        <v>94.5</v>
      </c>
      <c r="R92" s="221">
        <v>98.0</v>
      </c>
      <c r="S92" s="221">
        <f t="shared" ref="S92:S95" si="15">Q92*R92</f>
        <v>9261</v>
      </c>
      <c r="T92" s="221">
        <v>94.5</v>
      </c>
      <c r="U92" s="221">
        <v>98.0</v>
      </c>
      <c r="V92" s="221">
        <f t="shared" ref="V92:V95" si="16">T92*U92</f>
        <v>9261</v>
      </c>
      <c r="W92" s="150"/>
      <c r="X92" s="150"/>
      <c r="Y92" s="145"/>
      <c r="Z92" s="145"/>
      <c r="AA92" s="145"/>
    </row>
    <row r="93" ht="14.25" customHeight="1">
      <c r="A93" s="137">
        <v>88.0</v>
      </c>
      <c r="B93" s="204" t="s">
        <v>608</v>
      </c>
      <c r="C93" s="205" t="s">
        <v>463</v>
      </c>
      <c r="D93" s="205" t="s">
        <v>1194</v>
      </c>
      <c r="E93" s="205" t="s">
        <v>1216</v>
      </c>
      <c r="F93" s="204">
        <v>100.0</v>
      </c>
      <c r="G93" s="204">
        <v>99.9999999999998</v>
      </c>
      <c r="H93" s="205" t="s">
        <v>1183</v>
      </c>
      <c r="I93" s="205" t="s">
        <v>1228</v>
      </c>
      <c r="J93" s="205" t="s">
        <v>1362</v>
      </c>
      <c r="K93" s="206"/>
      <c r="L93" s="221" t="s">
        <v>1405</v>
      </c>
      <c r="M93" s="221" t="s">
        <v>1406</v>
      </c>
      <c r="N93" s="209" t="s">
        <v>1407</v>
      </c>
      <c r="O93" s="207" t="s">
        <v>1109</v>
      </c>
      <c r="P93" s="207" t="s">
        <v>1149</v>
      </c>
      <c r="Q93" s="221">
        <v>185.5</v>
      </c>
      <c r="R93" s="221">
        <v>98.0</v>
      </c>
      <c r="S93" s="221">
        <f t="shared" si="15"/>
        <v>18179</v>
      </c>
      <c r="T93" s="221">
        <v>185.5</v>
      </c>
      <c r="U93" s="221">
        <v>98.0</v>
      </c>
      <c r="V93" s="221">
        <f t="shared" si="16"/>
        <v>18179</v>
      </c>
      <c r="W93" s="150"/>
      <c r="X93" s="150"/>
      <c r="Y93" s="145"/>
      <c r="Z93" s="145"/>
      <c r="AA93" s="145"/>
    </row>
    <row r="94" ht="14.25" customHeight="1">
      <c r="A94" s="137">
        <v>89.0</v>
      </c>
      <c r="B94" s="204" t="s">
        <v>613</v>
      </c>
      <c r="C94" s="205" t="s">
        <v>463</v>
      </c>
      <c r="D94" s="205" t="s">
        <v>1194</v>
      </c>
      <c r="E94" s="205" t="s">
        <v>1216</v>
      </c>
      <c r="F94" s="204">
        <v>100.0</v>
      </c>
      <c r="G94" s="204">
        <v>131.0</v>
      </c>
      <c r="H94" s="205" t="s">
        <v>1183</v>
      </c>
      <c r="I94" s="205" t="s">
        <v>1228</v>
      </c>
      <c r="J94" s="205" t="s">
        <v>1366</v>
      </c>
      <c r="K94" s="206"/>
      <c r="L94" s="221" t="s">
        <v>1408</v>
      </c>
      <c r="M94" s="221" t="s">
        <v>1409</v>
      </c>
      <c r="N94" s="209" t="s">
        <v>1410</v>
      </c>
      <c r="O94" s="207" t="s">
        <v>1109</v>
      </c>
      <c r="P94" s="207" t="s">
        <v>1149</v>
      </c>
      <c r="Q94" s="221">
        <v>85.8</v>
      </c>
      <c r="R94" s="221">
        <v>98.0</v>
      </c>
      <c r="S94" s="221">
        <f t="shared" si="15"/>
        <v>8408.4</v>
      </c>
      <c r="T94" s="221">
        <v>85.8</v>
      </c>
      <c r="U94" s="221">
        <v>98.0</v>
      </c>
      <c r="V94" s="221">
        <f t="shared" si="16"/>
        <v>8408.4</v>
      </c>
      <c r="W94" s="150"/>
      <c r="X94" s="150"/>
      <c r="Y94" s="145"/>
      <c r="Z94" s="145"/>
      <c r="AA94" s="145"/>
    </row>
    <row r="95" ht="14.25" customHeight="1">
      <c r="A95" s="10">
        <v>90.0</v>
      </c>
      <c r="B95" s="18" t="s">
        <v>618</v>
      </c>
      <c r="C95" s="146" t="s">
        <v>463</v>
      </c>
      <c r="D95" s="146" t="s">
        <v>1194</v>
      </c>
      <c r="E95" s="146" t="s">
        <v>1216</v>
      </c>
      <c r="F95" s="147">
        <v>100.0</v>
      </c>
      <c r="G95" s="147">
        <v>153.0</v>
      </c>
      <c r="H95" s="146" t="s">
        <v>1183</v>
      </c>
      <c r="I95" s="146" t="s">
        <v>1228</v>
      </c>
      <c r="J95" s="146" t="s">
        <v>1370</v>
      </c>
      <c r="K95" s="148"/>
      <c r="L95" s="149" t="s">
        <v>1411</v>
      </c>
      <c r="M95" s="149" t="s">
        <v>1412</v>
      </c>
      <c r="N95" s="150" t="s">
        <v>1413</v>
      </c>
      <c r="O95" s="151" t="s">
        <v>1414</v>
      </c>
      <c r="P95" s="151" t="s">
        <v>1110</v>
      </c>
      <c r="Q95" s="149">
        <v>219.0</v>
      </c>
      <c r="R95" s="149">
        <v>98.0</v>
      </c>
      <c r="S95" s="149">
        <f t="shared" si="15"/>
        <v>21462</v>
      </c>
      <c r="T95" s="149">
        <v>219.0</v>
      </c>
      <c r="U95" s="149">
        <v>98.0</v>
      </c>
      <c r="V95" s="149">
        <f t="shared" si="16"/>
        <v>21462</v>
      </c>
      <c r="W95" s="20"/>
      <c r="X95" s="20"/>
    </row>
    <row r="96" ht="14.25" customHeight="1">
      <c r="A96" s="137">
        <v>91.0</v>
      </c>
      <c r="B96" s="204" t="s">
        <v>626</v>
      </c>
      <c r="C96" s="205" t="s">
        <v>463</v>
      </c>
      <c r="D96" s="205" t="s">
        <v>1194</v>
      </c>
      <c r="E96" s="205" t="s">
        <v>1216</v>
      </c>
      <c r="F96" s="204">
        <v>50.0</v>
      </c>
      <c r="G96" s="204">
        <v>153.0</v>
      </c>
      <c r="H96" s="205" t="s">
        <v>1183</v>
      </c>
      <c r="I96" s="205" t="s">
        <v>1228</v>
      </c>
      <c r="J96" s="205" t="s">
        <v>1370</v>
      </c>
      <c r="K96" s="206"/>
      <c r="L96" s="208" t="s">
        <v>1067</v>
      </c>
      <c r="M96" s="208" t="s">
        <v>1067</v>
      </c>
      <c r="N96" s="222" t="s">
        <v>1415</v>
      </c>
      <c r="O96" s="207" t="s">
        <v>1317</v>
      </c>
      <c r="P96" s="207" t="s">
        <v>1149</v>
      </c>
      <c r="Q96" s="208" t="s">
        <v>1067</v>
      </c>
      <c r="R96" s="208" t="s">
        <v>1067</v>
      </c>
      <c r="S96" s="208" t="s">
        <v>1067</v>
      </c>
      <c r="T96" s="208" t="s">
        <v>1067</v>
      </c>
      <c r="U96" s="208" t="s">
        <v>1067</v>
      </c>
      <c r="V96" s="208" t="s">
        <v>1067</v>
      </c>
      <c r="W96" s="150"/>
      <c r="X96" s="150"/>
      <c r="Y96" s="145"/>
      <c r="Z96" s="145"/>
      <c r="AA96" s="145"/>
    </row>
    <row r="97" ht="14.25" customHeight="1">
      <c r="A97" s="137">
        <v>92.0</v>
      </c>
      <c r="B97" s="204" t="s">
        <v>630</v>
      </c>
      <c r="C97" s="205" t="s">
        <v>463</v>
      </c>
      <c r="D97" s="205" t="s">
        <v>1194</v>
      </c>
      <c r="E97" s="205" t="s">
        <v>1216</v>
      </c>
      <c r="F97" s="204">
        <v>50.0</v>
      </c>
      <c r="G97" s="204">
        <v>98.0</v>
      </c>
      <c r="H97" s="205" t="s">
        <v>1183</v>
      </c>
      <c r="I97" s="205" t="s">
        <v>1228</v>
      </c>
      <c r="J97" s="205" t="s">
        <v>1374</v>
      </c>
      <c r="K97" s="206"/>
      <c r="L97" s="208" t="s">
        <v>1067</v>
      </c>
      <c r="M97" s="208" t="s">
        <v>1067</v>
      </c>
      <c r="N97" s="222" t="s">
        <v>1415</v>
      </c>
      <c r="O97" s="207" t="s">
        <v>1317</v>
      </c>
      <c r="P97" s="207" t="s">
        <v>1149</v>
      </c>
      <c r="Q97" s="208" t="s">
        <v>1067</v>
      </c>
      <c r="R97" s="208" t="s">
        <v>1067</v>
      </c>
      <c r="S97" s="208" t="s">
        <v>1067</v>
      </c>
      <c r="T97" s="208" t="s">
        <v>1067</v>
      </c>
      <c r="U97" s="208" t="s">
        <v>1067</v>
      </c>
      <c r="V97" s="208" t="s">
        <v>1067</v>
      </c>
      <c r="W97" s="150"/>
      <c r="X97" s="150"/>
      <c r="Y97" s="145"/>
      <c r="Z97" s="145"/>
      <c r="AA97" s="145"/>
    </row>
    <row r="98" ht="14.25" customHeight="1">
      <c r="A98" s="10">
        <v>93.0</v>
      </c>
      <c r="B98" s="34" t="s">
        <v>634</v>
      </c>
      <c r="C98" s="184" t="s">
        <v>463</v>
      </c>
      <c r="D98" s="184" t="s">
        <v>1205</v>
      </c>
      <c r="E98" s="184" t="s">
        <v>1330</v>
      </c>
      <c r="F98" s="185">
        <v>1000.0</v>
      </c>
      <c r="G98" s="185">
        <f>AVERAGE(G99:G110)</f>
        <v>105.4166667</v>
      </c>
      <c r="H98" s="184" t="s">
        <v>1183</v>
      </c>
      <c r="I98" s="184" t="s">
        <v>1228</v>
      </c>
      <c r="J98" s="184" t="s">
        <v>1229</v>
      </c>
      <c r="K98" s="210"/>
      <c r="L98" s="187" t="s">
        <v>1416</v>
      </c>
      <c r="M98" s="187" t="s">
        <v>1332</v>
      </c>
      <c r="N98" s="22" t="s">
        <v>1417</v>
      </c>
      <c r="O98" s="188" t="s">
        <v>1418</v>
      </c>
      <c r="P98" s="188" t="s">
        <v>1110</v>
      </c>
      <c r="Q98" s="187"/>
      <c r="R98" s="187"/>
      <c r="S98" s="187">
        <f>SUM(S99:S108)</f>
        <v>69183.1</v>
      </c>
      <c r="T98" s="187">
        <v>21.2</v>
      </c>
      <c r="U98" s="187">
        <v>50.0</v>
      </c>
      <c r="V98" s="187">
        <f t="shared" ref="V98:V109" si="17">T98*U98</f>
        <v>1060</v>
      </c>
      <c r="W98" s="36"/>
      <c r="X98" s="36"/>
    </row>
    <row r="99" ht="14.25" customHeight="1">
      <c r="A99" s="137">
        <v>94.0</v>
      </c>
      <c r="B99" s="212" t="s">
        <v>639</v>
      </c>
      <c r="C99" s="213" t="s">
        <v>463</v>
      </c>
      <c r="D99" s="213" t="s">
        <v>1205</v>
      </c>
      <c r="E99" s="213" t="s">
        <v>1216</v>
      </c>
      <c r="F99" s="212">
        <v>100.0</v>
      </c>
      <c r="G99" s="212">
        <v>90.9999999999999</v>
      </c>
      <c r="H99" s="213" t="s">
        <v>1183</v>
      </c>
      <c r="I99" s="213" t="s">
        <v>1228</v>
      </c>
      <c r="J99" s="213" t="s">
        <v>1105</v>
      </c>
      <c r="K99" s="214"/>
      <c r="L99" s="223" t="s">
        <v>1419</v>
      </c>
      <c r="M99" s="223" t="s">
        <v>1420</v>
      </c>
      <c r="N99" s="219" t="s">
        <v>1421</v>
      </c>
      <c r="O99" s="215" t="s">
        <v>1109</v>
      </c>
      <c r="P99" s="215" t="s">
        <v>1149</v>
      </c>
      <c r="Q99" s="223">
        <v>62.5</v>
      </c>
      <c r="R99" s="223">
        <v>98.0</v>
      </c>
      <c r="S99" s="223">
        <f t="shared" ref="S99:S109" si="18">Q99*R99</f>
        <v>6125</v>
      </c>
      <c r="T99" s="223">
        <v>62.5</v>
      </c>
      <c r="U99" s="223">
        <v>98.0</v>
      </c>
      <c r="V99" s="223">
        <f t="shared" si="17"/>
        <v>6125</v>
      </c>
      <c r="W99" s="217"/>
      <c r="X99" s="217"/>
      <c r="Y99" s="145"/>
      <c r="Z99" s="145"/>
      <c r="AA99" s="145"/>
    </row>
    <row r="100" ht="14.25" customHeight="1">
      <c r="A100" s="137">
        <v>95.0</v>
      </c>
      <c r="B100" s="212" t="s">
        <v>644</v>
      </c>
      <c r="C100" s="213" t="s">
        <v>463</v>
      </c>
      <c r="D100" s="213" t="s">
        <v>1205</v>
      </c>
      <c r="E100" s="213" t="s">
        <v>1216</v>
      </c>
      <c r="F100" s="212">
        <v>100.0</v>
      </c>
      <c r="G100" s="212">
        <v>130.0</v>
      </c>
      <c r="H100" s="213" t="s">
        <v>1183</v>
      </c>
      <c r="I100" s="213" t="s">
        <v>1228</v>
      </c>
      <c r="J100" s="213" t="s">
        <v>1111</v>
      </c>
      <c r="K100" s="214"/>
      <c r="L100" s="223" t="s">
        <v>1422</v>
      </c>
      <c r="M100" s="223" t="s">
        <v>1423</v>
      </c>
      <c r="N100" s="219" t="s">
        <v>1424</v>
      </c>
      <c r="O100" s="215" t="s">
        <v>1109</v>
      </c>
      <c r="P100" s="215" t="s">
        <v>1149</v>
      </c>
      <c r="Q100" s="223">
        <v>59.8</v>
      </c>
      <c r="R100" s="223">
        <v>98.0</v>
      </c>
      <c r="S100" s="223">
        <f t="shared" si="18"/>
        <v>5860.4</v>
      </c>
      <c r="T100" s="223">
        <v>59.8</v>
      </c>
      <c r="U100" s="223">
        <v>98.0</v>
      </c>
      <c r="V100" s="223">
        <f t="shared" si="17"/>
        <v>5860.4</v>
      </c>
      <c r="W100" s="217"/>
      <c r="X100" s="217"/>
      <c r="Y100" s="145"/>
      <c r="Z100" s="145"/>
      <c r="AA100" s="145"/>
    </row>
    <row r="101" ht="14.25" customHeight="1">
      <c r="A101" s="137">
        <v>96.0</v>
      </c>
      <c r="B101" s="212" t="s">
        <v>649</v>
      </c>
      <c r="C101" s="213" t="s">
        <v>463</v>
      </c>
      <c r="D101" s="213" t="s">
        <v>1205</v>
      </c>
      <c r="E101" s="213" t="s">
        <v>1216</v>
      </c>
      <c r="F101" s="212">
        <v>100.0</v>
      </c>
      <c r="G101" s="212">
        <v>100.0</v>
      </c>
      <c r="H101" s="213" t="s">
        <v>1183</v>
      </c>
      <c r="I101" s="213" t="s">
        <v>1228</v>
      </c>
      <c r="J101" s="213" t="s">
        <v>1115</v>
      </c>
      <c r="K101" s="214"/>
      <c r="L101" s="223" t="s">
        <v>1425</v>
      </c>
      <c r="M101" s="223" t="s">
        <v>1426</v>
      </c>
      <c r="N101" s="219" t="s">
        <v>1427</v>
      </c>
      <c r="O101" s="215" t="s">
        <v>1109</v>
      </c>
      <c r="P101" s="215" t="s">
        <v>1149</v>
      </c>
      <c r="Q101" s="223">
        <v>55.4</v>
      </c>
      <c r="R101" s="223">
        <v>98.0</v>
      </c>
      <c r="S101" s="223">
        <f t="shared" si="18"/>
        <v>5429.2</v>
      </c>
      <c r="T101" s="223">
        <v>55.4</v>
      </c>
      <c r="U101" s="223">
        <v>98.0</v>
      </c>
      <c r="V101" s="223">
        <f t="shared" si="17"/>
        <v>5429.2</v>
      </c>
      <c r="W101" s="217"/>
      <c r="X101" s="217"/>
      <c r="Y101" s="145"/>
      <c r="Z101" s="145"/>
      <c r="AA101" s="145"/>
    </row>
    <row r="102" ht="14.25" customHeight="1">
      <c r="A102" s="137">
        <v>97.0</v>
      </c>
      <c r="B102" s="212" t="s">
        <v>654</v>
      </c>
      <c r="C102" s="213" t="s">
        <v>463</v>
      </c>
      <c r="D102" s="213" t="s">
        <v>1205</v>
      </c>
      <c r="E102" s="213" t="s">
        <v>1216</v>
      </c>
      <c r="F102" s="212">
        <v>100.0</v>
      </c>
      <c r="G102" s="212">
        <v>141.0</v>
      </c>
      <c r="H102" s="213" t="s">
        <v>1183</v>
      </c>
      <c r="I102" s="213" t="s">
        <v>1228</v>
      </c>
      <c r="J102" s="213" t="s">
        <v>1280</v>
      </c>
      <c r="K102" s="214"/>
      <c r="L102" s="223" t="s">
        <v>1428</v>
      </c>
      <c r="M102" s="223" t="s">
        <v>1429</v>
      </c>
      <c r="N102" s="219" t="s">
        <v>1430</v>
      </c>
      <c r="O102" s="215" t="s">
        <v>1109</v>
      </c>
      <c r="P102" s="215" t="s">
        <v>1149</v>
      </c>
      <c r="Q102" s="223">
        <v>74.3</v>
      </c>
      <c r="R102" s="223">
        <v>98.0</v>
      </c>
      <c r="S102" s="223">
        <f t="shared" si="18"/>
        <v>7281.4</v>
      </c>
      <c r="T102" s="223">
        <v>74.3</v>
      </c>
      <c r="U102" s="223">
        <v>98.0</v>
      </c>
      <c r="V102" s="223">
        <f t="shared" si="17"/>
        <v>7281.4</v>
      </c>
      <c r="W102" s="217"/>
      <c r="X102" s="217"/>
      <c r="Y102" s="145"/>
      <c r="Z102" s="145"/>
      <c r="AA102" s="145"/>
    </row>
    <row r="103" ht="14.25" customHeight="1">
      <c r="A103" s="137">
        <v>98.0</v>
      </c>
      <c r="B103" s="212" t="s">
        <v>659</v>
      </c>
      <c r="C103" s="213" t="s">
        <v>463</v>
      </c>
      <c r="D103" s="213" t="s">
        <v>1205</v>
      </c>
      <c r="E103" s="213" t="s">
        <v>1216</v>
      </c>
      <c r="F103" s="212">
        <v>100.0</v>
      </c>
      <c r="G103" s="212">
        <v>90.0</v>
      </c>
      <c r="H103" s="213" t="s">
        <v>1183</v>
      </c>
      <c r="I103" s="213" t="s">
        <v>1228</v>
      </c>
      <c r="J103" s="213" t="s">
        <v>1284</v>
      </c>
      <c r="K103" s="214"/>
      <c r="L103" s="223" t="s">
        <v>1431</v>
      </c>
      <c r="M103" s="223" t="s">
        <v>1432</v>
      </c>
      <c r="N103" s="219" t="s">
        <v>1433</v>
      </c>
      <c r="O103" s="215" t="s">
        <v>1109</v>
      </c>
      <c r="P103" s="215" t="s">
        <v>1149</v>
      </c>
      <c r="Q103" s="223">
        <v>87.8</v>
      </c>
      <c r="R103" s="223">
        <v>98.0</v>
      </c>
      <c r="S103" s="223">
        <f t="shared" si="18"/>
        <v>8604.4</v>
      </c>
      <c r="T103" s="223">
        <v>87.8</v>
      </c>
      <c r="U103" s="223">
        <v>98.0</v>
      </c>
      <c r="V103" s="223">
        <f t="shared" si="17"/>
        <v>8604.4</v>
      </c>
      <c r="W103" s="217"/>
      <c r="X103" s="217"/>
      <c r="Y103" s="145"/>
      <c r="Z103" s="145"/>
      <c r="AA103" s="145"/>
    </row>
    <row r="104" ht="14.25" customHeight="1">
      <c r="A104" s="137">
        <v>99.0</v>
      </c>
      <c r="B104" s="212" t="s">
        <v>664</v>
      </c>
      <c r="C104" s="213" t="s">
        <v>463</v>
      </c>
      <c r="D104" s="213" t="s">
        <v>1205</v>
      </c>
      <c r="E104" s="213" t="s">
        <v>1216</v>
      </c>
      <c r="F104" s="212">
        <v>100.0</v>
      </c>
      <c r="G104" s="212">
        <v>120.0</v>
      </c>
      <c r="H104" s="213" t="s">
        <v>1183</v>
      </c>
      <c r="I104" s="213" t="s">
        <v>1228</v>
      </c>
      <c r="J104" s="213" t="s">
        <v>1350</v>
      </c>
      <c r="K104" s="214"/>
      <c r="L104" s="223" t="s">
        <v>1434</v>
      </c>
      <c r="M104" s="223" t="s">
        <v>1435</v>
      </c>
      <c r="N104" s="219" t="s">
        <v>1436</v>
      </c>
      <c r="O104" s="215" t="s">
        <v>1109</v>
      </c>
      <c r="P104" s="215" t="s">
        <v>1149</v>
      </c>
      <c r="Q104" s="223">
        <v>93.4</v>
      </c>
      <c r="R104" s="223">
        <v>98.0</v>
      </c>
      <c r="S104" s="223">
        <f t="shared" si="18"/>
        <v>9153.2</v>
      </c>
      <c r="T104" s="223">
        <v>93.4</v>
      </c>
      <c r="U104" s="223">
        <v>98.0</v>
      </c>
      <c r="V104" s="223">
        <f t="shared" si="17"/>
        <v>9153.2</v>
      </c>
      <c r="W104" s="217"/>
      <c r="X104" s="217"/>
      <c r="Y104" s="145"/>
      <c r="Z104" s="145"/>
      <c r="AA104" s="145"/>
    </row>
    <row r="105" ht="14.25" customHeight="1">
      <c r="A105" s="137">
        <v>100.0</v>
      </c>
      <c r="B105" s="212" t="s">
        <v>669</v>
      </c>
      <c r="C105" s="213" t="s">
        <v>463</v>
      </c>
      <c r="D105" s="213" t="s">
        <v>1205</v>
      </c>
      <c r="E105" s="213" t="s">
        <v>1216</v>
      </c>
      <c r="F105" s="212">
        <v>100.0</v>
      </c>
      <c r="G105" s="212">
        <v>100.0</v>
      </c>
      <c r="H105" s="213" t="s">
        <v>1183</v>
      </c>
      <c r="I105" s="213" t="s">
        <v>1228</v>
      </c>
      <c r="J105" s="213" t="s">
        <v>1354</v>
      </c>
      <c r="K105" s="214"/>
      <c r="L105" s="223" t="s">
        <v>1437</v>
      </c>
      <c r="M105" s="223" t="s">
        <v>1438</v>
      </c>
      <c r="N105" s="219" t="s">
        <v>1439</v>
      </c>
      <c r="O105" s="215" t="s">
        <v>1109</v>
      </c>
      <c r="P105" s="215" t="s">
        <v>1149</v>
      </c>
      <c r="Q105" s="223">
        <v>73.1</v>
      </c>
      <c r="R105" s="223">
        <v>98.0</v>
      </c>
      <c r="S105" s="223">
        <f t="shared" si="18"/>
        <v>7163.8</v>
      </c>
      <c r="T105" s="223">
        <v>73.1</v>
      </c>
      <c r="U105" s="223">
        <v>98.0</v>
      </c>
      <c r="V105" s="223">
        <f t="shared" si="17"/>
        <v>7163.8</v>
      </c>
      <c r="W105" s="217"/>
      <c r="X105" s="217"/>
      <c r="Y105" s="145"/>
      <c r="Z105" s="145"/>
      <c r="AA105" s="145"/>
    </row>
    <row r="106" ht="14.25" customHeight="1">
      <c r="A106" s="137">
        <v>101.0</v>
      </c>
      <c r="B106" s="212" t="s">
        <v>674</v>
      </c>
      <c r="C106" s="213" t="s">
        <v>463</v>
      </c>
      <c r="D106" s="213" t="s">
        <v>1205</v>
      </c>
      <c r="E106" s="213" t="s">
        <v>1216</v>
      </c>
      <c r="F106" s="212">
        <v>100.0</v>
      </c>
      <c r="G106" s="212">
        <v>114.0</v>
      </c>
      <c r="H106" s="213" t="s">
        <v>1183</v>
      </c>
      <c r="I106" s="213" t="s">
        <v>1228</v>
      </c>
      <c r="J106" s="213" t="s">
        <v>1358</v>
      </c>
      <c r="K106" s="214"/>
      <c r="L106" s="223" t="s">
        <v>1440</v>
      </c>
      <c r="M106" s="223" t="s">
        <v>1441</v>
      </c>
      <c r="N106" s="219" t="s">
        <v>1442</v>
      </c>
      <c r="O106" s="215" t="s">
        <v>1109</v>
      </c>
      <c r="P106" s="215" t="s">
        <v>1149</v>
      </c>
      <c r="Q106" s="223">
        <v>60.15</v>
      </c>
      <c r="R106" s="223">
        <v>98.0</v>
      </c>
      <c r="S106" s="223">
        <f t="shared" si="18"/>
        <v>5894.7</v>
      </c>
      <c r="T106" s="223">
        <v>60.15</v>
      </c>
      <c r="U106" s="223">
        <v>98.0</v>
      </c>
      <c r="V106" s="223">
        <f t="shared" si="17"/>
        <v>5894.7</v>
      </c>
      <c r="W106" s="217"/>
      <c r="X106" s="217"/>
      <c r="Y106" s="145"/>
      <c r="Z106" s="145"/>
      <c r="AA106" s="145"/>
    </row>
    <row r="107" ht="14.25" customHeight="1">
      <c r="A107" s="137">
        <v>102.0</v>
      </c>
      <c r="B107" s="212" t="s">
        <v>679</v>
      </c>
      <c r="C107" s="213" t="s">
        <v>463</v>
      </c>
      <c r="D107" s="213" t="s">
        <v>1205</v>
      </c>
      <c r="E107" s="213" t="s">
        <v>1216</v>
      </c>
      <c r="F107" s="212">
        <v>100.0</v>
      </c>
      <c r="G107" s="212">
        <v>84.9999999999999</v>
      </c>
      <c r="H107" s="213" t="s">
        <v>1183</v>
      </c>
      <c r="I107" s="213" t="s">
        <v>1228</v>
      </c>
      <c r="J107" s="213" t="s">
        <v>1362</v>
      </c>
      <c r="K107" s="214"/>
      <c r="L107" s="223" t="s">
        <v>1443</v>
      </c>
      <c r="M107" s="223" t="s">
        <v>1444</v>
      </c>
      <c r="N107" s="219" t="s">
        <v>1445</v>
      </c>
      <c r="O107" s="215" t="s">
        <v>1109</v>
      </c>
      <c r="P107" s="215" t="s">
        <v>1149</v>
      </c>
      <c r="Q107" s="223">
        <v>72.3</v>
      </c>
      <c r="R107" s="223">
        <v>98.0</v>
      </c>
      <c r="S107" s="223">
        <f t="shared" si="18"/>
        <v>7085.4</v>
      </c>
      <c r="T107" s="223">
        <v>72.3</v>
      </c>
      <c r="U107" s="223">
        <v>98.0</v>
      </c>
      <c r="V107" s="223">
        <f t="shared" si="17"/>
        <v>7085.4</v>
      </c>
      <c r="W107" s="217"/>
      <c r="X107" s="217"/>
      <c r="Y107" s="145"/>
      <c r="Z107" s="145"/>
      <c r="AA107" s="145"/>
    </row>
    <row r="108" ht="14.25" customHeight="1">
      <c r="A108" s="137">
        <v>103.0</v>
      </c>
      <c r="B108" s="212" t="s">
        <v>684</v>
      </c>
      <c r="C108" s="213" t="s">
        <v>463</v>
      </c>
      <c r="D108" s="213" t="s">
        <v>1205</v>
      </c>
      <c r="E108" s="213" t="s">
        <v>1216</v>
      </c>
      <c r="F108" s="212">
        <v>100.0</v>
      </c>
      <c r="G108" s="212">
        <v>131.0</v>
      </c>
      <c r="H108" s="213" t="s">
        <v>1183</v>
      </c>
      <c r="I108" s="213" t="s">
        <v>1228</v>
      </c>
      <c r="J108" s="213" t="s">
        <v>1366</v>
      </c>
      <c r="K108" s="214"/>
      <c r="L108" s="223" t="s">
        <v>1446</v>
      </c>
      <c r="M108" s="223" t="s">
        <v>1447</v>
      </c>
      <c r="N108" s="219" t="s">
        <v>1448</v>
      </c>
      <c r="O108" s="215" t="s">
        <v>1109</v>
      </c>
      <c r="P108" s="215" t="s">
        <v>1149</v>
      </c>
      <c r="Q108" s="223">
        <v>67.2</v>
      </c>
      <c r="R108" s="223">
        <v>98.0</v>
      </c>
      <c r="S108" s="223">
        <f t="shared" si="18"/>
        <v>6585.6</v>
      </c>
      <c r="T108" s="223">
        <v>67.2</v>
      </c>
      <c r="U108" s="223">
        <v>98.0</v>
      </c>
      <c r="V108" s="223">
        <f t="shared" si="17"/>
        <v>6585.6</v>
      </c>
      <c r="W108" s="217"/>
      <c r="X108" s="217"/>
      <c r="Y108" s="145"/>
      <c r="Z108" s="145"/>
      <c r="AA108" s="145"/>
    </row>
    <row r="109" ht="14.25" customHeight="1">
      <c r="A109" s="10">
        <v>104.0</v>
      </c>
      <c r="B109" s="22" t="s">
        <v>689</v>
      </c>
      <c r="C109" s="153" t="s">
        <v>463</v>
      </c>
      <c r="D109" s="153" t="s">
        <v>1205</v>
      </c>
      <c r="E109" s="153" t="s">
        <v>1216</v>
      </c>
      <c r="F109" s="154">
        <v>100.0</v>
      </c>
      <c r="G109" s="154">
        <v>93.0</v>
      </c>
      <c r="H109" s="153" t="s">
        <v>1183</v>
      </c>
      <c r="I109" s="153" t="s">
        <v>1228</v>
      </c>
      <c r="J109" s="153" t="s">
        <v>1370</v>
      </c>
      <c r="K109" s="155"/>
      <c r="L109" s="156" t="s">
        <v>1449</v>
      </c>
      <c r="M109" s="156" t="s">
        <v>1450</v>
      </c>
      <c r="N109" s="22" t="s">
        <v>1451</v>
      </c>
      <c r="O109" s="158" t="s">
        <v>1109</v>
      </c>
      <c r="P109" s="158" t="s">
        <v>1110</v>
      </c>
      <c r="Q109" s="156">
        <v>69.6</v>
      </c>
      <c r="R109" s="156">
        <v>98.0</v>
      </c>
      <c r="S109" s="156">
        <f t="shared" si="18"/>
        <v>6820.8</v>
      </c>
      <c r="T109" s="156">
        <v>69.6</v>
      </c>
      <c r="U109" s="156">
        <v>98.0</v>
      </c>
      <c r="V109" s="156">
        <f t="shared" si="17"/>
        <v>6820.8</v>
      </c>
      <c r="W109" s="24"/>
      <c r="X109" s="24"/>
    </row>
    <row r="110" ht="14.25" customHeight="1">
      <c r="A110" s="137">
        <v>105.0</v>
      </c>
      <c r="B110" s="212" t="s">
        <v>694</v>
      </c>
      <c r="C110" s="213" t="s">
        <v>463</v>
      </c>
      <c r="D110" s="213" t="s">
        <v>1205</v>
      </c>
      <c r="E110" s="213" t="s">
        <v>1216</v>
      </c>
      <c r="F110" s="212">
        <v>100.0</v>
      </c>
      <c r="G110" s="212">
        <v>70.0000000000001</v>
      </c>
      <c r="H110" s="213" t="s">
        <v>1183</v>
      </c>
      <c r="I110" s="213" t="s">
        <v>1228</v>
      </c>
      <c r="J110" s="213" t="s">
        <v>1374</v>
      </c>
      <c r="K110" s="214"/>
      <c r="L110" s="216" t="s">
        <v>1067</v>
      </c>
      <c r="M110" s="216" t="s">
        <v>1067</v>
      </c>
      <c r="N110" s="212" t="s">
        <v>1218</v>
      </c>
      <c r="O110" s="215" t="s">
        <v>1219</v>
      </c>
      <c r="P110" s="215" t="s">
        <v>1149</v>
      </c>
      <c r="Q110" s="223"/>
      <c r="R110" s="223"/>
      <c r="S110" s="223"/>
      <c r="T110" s="223"/>
      <c r="U110" s="223"/>
      <c r="V110" s="223"/>
      <c r="W110" s="217"/>
      <c r="X110" s="217"/>
      <c r="Y110" s="145"/>
      <c r="Z110" s="145"/>
      <c r="AA110" s="145"/>
    </row>
    <row r="111" ht="14.25" customHeight="1">
      <c r="A111" s="10">
        <v>106.0</v>
      </c>
      <c r="B111" s="42" t="s">
        <v>699</v>
      </c>
      <c r="C111" s="224" t="s">
        <v>702</v>
      </c>
      <c r="D111" s="224" t="s">
        <v>1452</v>
      </c>
      <c r="E111" s="224" t="s">
        <v>1216</v>
      </c>
      <c r="F111" s="225" t="s">
        <v>711</v>
      </c>
      <c r="G111" s="225">
        <v>96.0</v>
      </c>
      <c r="H111" s="224" t="s">
        <v>1183</v>
      </c>
      <c r="I111" s="224" t="s">
        <v>1228</v>
      </c>
      <c r="J111" s="224" t="s">
        <v>1105</v>
      </c>
      <c r="K111" s="226"/>
      <c r="L111" s="227" t="s">
        <v>1067</v>
      </c>
      <c r="M111" s="227" t="s">
        <v>1067</v>
      </c>
      <c r="N111" s="44" t="s">
        <v>1218</v>
      </c>
      <c r="O111" s="228"/>
      <c r="P111" s="228"/>
      <c r="Q111" s="229"/>
      <c r="R111" s="229"/>
      <c r="S111" s="229"/>
      <c r="T111" s="229"/>
      <c r="U111" s="229"/>
      <c r="V111" s="229"/>
      <c r="W111" s="44"/>
      <c r="X111" s="44"/>
    </row>
    <row r="112" ht="14.25" customHeight="1">
      <c r="A112" s="10">
        <v>107.0</v>
      </c>
      <c r="B112" s="42" t="s">
        <v>714</v>
      </c>
      <c r="C112" s="224" t="s">
        <v>702</v>
      </c>
      <c r="D112" s="224" t="s">
        <v>1452</v>
      </c>
      <c r="E112" s="224" t="s">
        <v>1216</v>
      </c>
      <c r="F112" s="225" t="s">
        <v>711</v>
      </c>
      <c r="G112" s="225">
        <v>96.0</v>
      </c>
      <c r="H112" s="224" t="s">
        <v>1183</v>
      </c>
      <c r="I112" s="224" t="s">
        <v>1228</v>
      </c>
      <c r="J112" s="224" t="s">
        <v>1105</v>
      </c>
      <c r="K112" s="226"/>
      <c r="L112" s="227" t="s">
        <v>1067</v>
      </c>
      <c r="M112" s="227" t="s">
        <v>1067</v>
      </c>
      <c r="N112" s="44" t="s">
        <v>1218</v>
      </c>
      <c r="O112" s="228"/>
      <c r="P112" s="228"/>
      <c r="Q112" s="229"/>
      <c r="R112" s="229"/>
      <c r="S112" s="229"/>
      <c r="T112" s="229"/>
      <c r="U112" s="229"/>
      <c r="V112" s="229"/>
      <c r="W112" s="44"/>
      <c r="X112" s="44"/>
    </row>
    <row r="113" ht="14.25" customHeight="1">
      <c r="A113" s="10">
        <v>108.0</v>
      </c>
      <c r="B113" s="42" t="s">
        <v>719</v>
      </c>
      <c r="C113" s="224" t="s">
        <v>702</v>
      </c>
      <c r="D113" s="224" t="s">
        <v>1452</v>
      </c>
      <c r="E113" s="224" t="s">
        <v>1216</v>
      </c>
      <c r="F113" s="225" t="s">
        <v>711</v>
      </c>
      <c r="G113" s="225">
        <v>96.0</v>
      </c>
      <c r="H113" s="224" t="s">
        <v>1183</v>
      </c>
      <c r="I113" s="224" t="s">
        <v>1228</v>
      </c>
      <c r="J113" s="224" t="s">
        <v>1105</v>
      </c>
      <c r="K113" s="226"/>
      <c r="L113" s="227" t="s">
        <v>1067</v>
      </c>
      <c r="M113" s="227" t="s">
        <v>1067</v>
      </c>
      <c r="N113" s="44" t="s">
        <v>1218</v>
      </c>
      <c r="O113" s="228"/>
      <c r="P113" s="228"/>
      <c r="Q113" s="229"/>
      <c r="R113" s="229"/>
      <c r="S113" s="229"/>
      <c r="T113" s="229"/>
      <c r="U113" s="229"/>
      <c r="V113" s="229"/>
      <c r="W113" s="44"/>
      <c r="X113" s="44"/>
    </row>
    <row r="114" ht="14.25" customHeight="1">
      <c r="A114" s="10">
        <v>109.0</v>
      </c>
      <c r="B114" s="42" t="s">
        <v>724</v>
      </c>
      <c r="C114" s="224" t="s">
        <v>702</v>
      </c>
      <c r="D114" s="224" t="s">
        <v>1452</v>
      </c>
      <c r="E114" s="224" t="s">
        <v>1216</v>
      </c>
      <c r="F114" s="225" t="s">
        <v>711</v>
      </c>
      <c r="G114" s="225">
        <v>115.0</v>
      </c>
      <c r="H114" s="224" t="s">
        <v>1183</v>
      </c>
      <c r="I114" s="224" t="s">
        <v>1228</v>
      </c>
      <c r="J114" s="224" t="s">
        <v>1111</v>
      </c>
      <c r="K114" s="226"/>
      <c r="L114" s="227" t="s">
        <v>1067</v>
      </c>
      <c r="M114" s="227" t="s">
        <v>1067</v>
      </c>
      <c r="N114" s="44" t="s">
        <v>1218</v>
      </c>
      <c r="O114" s="228"/>
      <c r="P114" s="228"/>
      <c r="Q114" s="229"/>
      <c r="R114" s="229"/>
      <c r="S114" s="229"/>
      <c r="T114" s="229"/>
      <c r="U114" s="229"/>
      <c r="V114" s="229"/>
      <c r="W114" s="44"/>
      <c r="X114" s="44"/>
    </row>
    <row r="115" ht="14.25" customHeight="1">
      <c r="A115" s="10">
        <v>110.0</v>
      </c>
      <c r="B115" s="42" t="s">
        <v>731</v>
      </c>
      <c r="C115" s="224" t="s">
        <v>702</v>
      </c>
      <c r="D115" s="224" t="s">
        <v>1452</v>
      </c>
      <c r="E115" s="224" t="s">
        <v>1216</v>
      </c>
      <c r="F115" s="225" t="s">
        <v>711</v>
      </c>
      <c r="G115" s="225">
        <v>115.0</v>
      </c>
      <c r="H115" s="224" t="s">
        <v>1183</v>
      </c>
      <c r="I115" s="224" t="s">
        <v>1228</v>
      </c>
      <c r="J115" s="224" t="s">
        <v>1111</v>
      </c>
      <c r="K115" s="226"/>
      <c r="L115" s="227" t="s">
        <v>1067</v>
      </c>
      <c r="M115" s="227" t="s">
        <v>1067</v>
      </c>
      <c r="N115" s="44" t="s">
        <v>1218</v>
      </c>
      <c r="O115" s="228"/>
      <c r="P115" s="228"/>
      <c r="Q115" s="229"/>
      <c r="R115" s="229"/>
      <c r="S115" s="229"/>
      <c r="T115" s="229"/>
      <c r="U115" s="229"/>
      <c r="V115" s="229"/>
      <c r="W115" s="44"/>
      <c r="X115" s="44"/>
    </row>
    <row r="116" ht="14.25" customHeight="1">
      <c r="A116" s="10">
        <v>111.0</v>
      </c>
      <c r="B116" s="42" t="s">
        <v>736</v>
      </c>
      <c r="C116" s="224" t="s">
        <v>702</v>
      </c>
      <c r="D116" s="224" t="s">
        <v>1452</v>
      </c>
      <c r="E116" s="224" t="s">
        <v>1216</v>
      </c>
      <c r="F116" s="225" t="s">
        <v>711</v>
      </c>
      <c r="G116" s="225">
        <v>115.0</v>
      </c>
      <c r="H116" s="224" t="s">
        <v>1183</v>
      </c>
      <c r="I116" s="224" t="s">
        <v>1228</v>
      </c>
      <c r="J116" s="224" t="s">
        <v>1111</v>
      </c>
      <c r="K116" s="226"/>
      <c r="L116" s="227" t="s">
        <v>1067</v>
      </c>
      <c r="M116" s="227" t="s">
        <v>1067</v>
      </c>
      <c r="N116" s="44" t="s">
        <v>1218</v>
      </c>
      <c r="O116" s="228"/>
      <c r="P116" s="228"/>
      <c r="Q116" s="229"/>
      <c r="R116" s="229"/>
      <c r="S116" s="229"/>
      <c r="T116" s="229"/>
      <c r="U116" s="229"/>
      <c r="V116" s="229"/>
      <c r="W116" s="44"/>
      <c r="X116" s="44"/>
    </row>
    <row r="117" ht="14.25" customHeight="1">
      <c r="A117" s="10">
        <v>112.0</v>
      </c>
      <c r="B117" s="42" t="s">
        <v>741</v>
      </c>
      <c r="C117" s="224" t="s">
        <v>702</v>
      </c>
      <c r="D117" s="224" t="s">
        <v>1452</v>
      </c>
      <c r="E117" s="224" t="s">
        <v>1216</v>
      </c>
      <c r="F117" s="225" t="s">
        <v>711</v>
      </c>
      <c r="G117" s="225">
        <v>115.0</v>
      </c>
      <c r="H117" s="224" t="s">
        <v>1183</v>
      </c>
      <c r="I117" s="224" t="s">
        <v>1228</v>
      </c>
      <c r="J117" s="224" t="s">
        <v>1115</v>
      </c>
      <c r="K117" s="226"/>
      <c r="L117" s="227" t="s">
        <v>1067</v>
      </c>
      <c r="M117" s="227" t="s">
        <v>1067</v>
      </c>
      <c r="N117" s="44" t="s">
        <v>1218</v>
      </c>
      <c r="O117" s="228"/>
      <c r="P117" s="228"/>
      <c r="Q117" s="229"/>
      <c r="R117" s="229"/>
      <c r="S117" s="229"/>
      <c r="T117" s="229"/>
      <c r="U117" s="229"/>
      <c r="V117" s="229"/>
      <c r="W117" s="44"/>
      <c r="X117" s="44"/>
    </row>
    <row r="118" ht="14.25" customHeight="1">
      <c r="A118" s="10">
        <v>113.0</v>
      </c>
      <c r="B118" s="42" t="s">
        <v>747</v>
      </c>
      <c r="C118" s="224" t="s">
        <v>702</v>
      </c>
      <c r="D118" s="224" t="s">
        <v>1452</v>
      </c>
      <c r="E118" s="224" t="s">
        <v>1216</v>
      </c>
      <c r="F118" s="225" t="s">
        <v>711</v>
      </c>
      <c r="G118" s="225">
        <v>115.0</v>
      </c>
      <c r="H118" s="224" t="s">
        <v>1183</v>
      </c>
      <c r="I118" s="224" t="s">
        <v>1228</v>
      </c>
      <c r="J118" s="224" t="s">
        <v>1115</v>
      </c>
      <c r="K118" s="226"/>
      <c r="L118" s="227" t="s">
        <v>1067</v>
      </c>
      <c r="M118" s="227" t="s">
        <v>1067</v>
      </c>
      <c r="N118" s="44" t="s">
        <v>1218</v>
      </c>
      <c r="O118" s="228"/>
      <c r="P118" s="228"/>
      <c r="Q118" s="229"/>
      <c r="R118" s="229"/>
      <c r="S118" s="229"/>
      <c r="T118" s="229"/>
      <c r="U118" s="229"/>
      <c r="V118" s="229"/>
      <c r="W118" s="44"/>
      <c r="X118" s="44"/>
    </row>
    <row r="119" ht="14.25" customHeight="1">
      <c r="A119" s="10">
        <v>114.0</v>
      </c>
      <c r="B119" s="42" t="s">
        <v>752</v>
      </c>
      <c r="C119" s="224" t="s">
        <v>702</v>
      </c>
      <c r="D119" s="224" t="s">
        <v>1452</v>
      </c>
      <c r="E119" s="224" t="s">
        <v>1216</v>
      </c>
      <c r="F119" s="225" t="s">
        <v>711</v>
      </c>
      <c r="G119" s="225">
        <v>115.0</v>
      </c>
      <c r="H119" s="224" t="s">
        <v>1183</v>
      </c>
      <c r="I119" s="224" t="s">
        <v>1228</v>
      </c>
      <c r="J119" s="224" t="s">
        <v>1115</v>
      </c>
      <c r="K119" s="226"/>
      <c r="L119" s="227" t="s">
        <v>1067</v>
      </c>
      <c r="M119" s="227" t="s">
        <v>1067</v>
      </c>
      <c r="N119" s="44" t="s">
        <v>1218</v>
      </c>
      <c r="O119" s="228"/>
      <c r="P119" s="228"/>
      <c r="Q119" s="229"/>
      <c r="R119" s="229"/>
      <c r="S119" s="229"/>
      <c r="T119" s="229"/>
      <c r="U119" s="229"/>
      <c r="V119" s="229"/>
      <c r="W119" s="44"/>
      <c r="X119" s="44"/>
    </row>
    <row r="120" ht="14.25" customHeight="1">
      <c r="A120" s="10">
        <v>115.0</v>
      </c>
      <c r="B120" s="18" t="s">
        <v>757</v>
      </c>
      <c r="C120" s="146" t="s">
        <v>702</v>
      </c>
      <c r="D120" s="146" t="s">
        <v>1194</v>
      </c>
      <c r="E120" s="146" t="s">
        <v>1216</v>
      </c>
      <c r="F120" s="147">
        <v>100.0</v>
      </c>
      <c r="G120" s="147">
        <v>121.0</v>
      </c>
      <c r="H120" s="146" t="s">
        <v>1183</v>
      </c>
      <c r="I120" s="146" t="s">
        <v>1228</v>
      </c>
      <c r="J120" s="146" t="s">
        <v>1105</v>
      </c>
      <c r="K120" s="148"/>
      <c r="L120" s="152" t="s">
        <v>1067</v>
      </c>
      <c r="M120" s="152" t="s">
        <v>1067</v>
      </c>
      <c r="N120" s="20" t="s">
        <v>1218</v>
      </c>
      <c r="O120" s="151"/>
      <c r="P120" s="151"/>
      <c r="Q120" s="149"/>
      <c r="R120" s="149"/>
      <c r="S120" s="149"/>
      <c r="T120" s="149"/>
      <c r="U120" s="149"/>
      <c r="V120" s="149"/>
      <c r="W120" s="20"/>
      <c r="X120" s="20"/>
    </row>
    <row r="121" ht="14.25" customHeight="1">
      <c r="A121" s="10">
        <v>116.0</v>
      </c>
      <c r="B121" s="18" t="s">
        <v>762</v>
      </c>
      <c r="C121" s="146" t="s">
        <v>702</v>
      </c>
      <c r="D121" s="146" t="s">
        <v>1194</v>
      </c>
      <c r="E121" s="146" t="s">
        <v>1216</v>
      </c>
      <c r="F121" s="147">
        <v>50.0</v>
      </c>
      <c r="G121" s="147">
        <v>115.0</v>
      </c>
      <c r="H121" s="146" t="s">
        <v>1183</v>
      </c>
      <c r="I121" s="146" t="s">
        <v>1228</v>
      </c>
      <c r="J121" s="146" t="s">
        <v>1111</v>
      </c>
      <c r="K121" s="148"/>
      <c r="L121" s="152" t="s">
        <v>1067</v>
      </c>
      <c r="M121" s="152" t="s">
        <v>1067</v>
      </c>
      <c r="N121" s="20" t="s">
        <v>1218</v>
      </c>
      <c r="O121" s="151"/>
      <c r="P121" s="151"/>
      <c r="Q121" s="149"/>
      <c r="R121" s="149"/>
      <c r="S121" s="149"/>
      <c r="T121" s="149"/>
      <c r="U121" s="149"/>
      <c r="V121" s="149"/>
      <c r="W121" s="20"/>
      <c r="X121" s="20"/>
    </row>
    <row r="122" ht="14.25" customHeight="1">
      <c r="A122" s="10">
        <v>117.0</v>
      </c>
      <c r="B122" s="18" t="s">
        <v>767</v>
      </c>
      <c r="C122" s="146" t="s">
        <v>702</v>
      </c>
      <c r="D122" s="146" t="s">
        <v>1194</v>
      </c>
      <c r="E122" s="146" t="s">
        <v>1216</v>
      </c>
      <c r="F122" s="147">
        <v>50.0</v>
      </c>
      <c r="G122" s="147">
        <v>115.0</v>
      </c>
      <c r="H122" s="146" t="s">
        <v>1183</v>
      </c>
      <c r="I122" s="146" t="s">
        <v>1228</v>
      </c>
      <c r="J122" s="146" t="s">
        <v>1115</v>
      </c>
      <c r="K122" s="148"/>
      <c r="L122" s="152" t="s">
        <v>1067</v>
      </c>
      <c r="M122" s="152" t="s">
        <v>1067</v>
      </c>
      <c r="N122" s="20" t="s">
        <v>1218</v>
      </c>
      <c r="O122" s="151"/>
      <c r="P122" s="151"/>
      <c r="Q122" s="149"/>
      <c r="R122" s="149"/>
      <c r="S122" s="149"/>
      <c r="T122" s="149"/>
      <c r="U122" s="149"/>
      <c r="V122" s="149"/>
      <c r="W122" s="20"/>
      <c r="X122" s="20"/>
    </row>
    <row r="123" ht="14.25" customHeight="1">
      <c r="A123" s="10">
        <v>118.0</v>
      </c>
      <c r="B123" s="12" t="s">
        <v>771</v>
      </c>
      <c r="C123" s="124" t="s">
        <v>702</v>
      </c>
      <c r="D123" s="124" t="s">
        <v>1101</v>
      </c>
      <c r="E123" s="124" t="s">
        <v>1182</v>
      </c>
      <c r="F123" s="125">
        <v>10.0</v>
      </c>
      <c r="G123" s="125">
        <v>5.99999999999998</v>
      </c>
      <c r="H123" s="124" t="s">
        <v>1183</v>
      </c>
      <c r="I123" s="124" t="s">
        <v>1104</v>
      </c>
      <c r="J123" s="124" t="s">
        <v>1125</v>
      </c>
      <c r="K123" s="127"/>
      <c r="L123" s="230" t="s">
        <v>1067</v>
      </c>
      <c r="M123" s="230" t="s">
        <v>1067</v>
      </c>
      <c r="N123" s="14" t="s">
        <v>1218</v>
      </c>
      <c r="O123" s="130"/>
      <c r="P123" s="130"/>
      <c r="Q123" s="128"/>
      <c r="R123" s="128"/>
      <c r="S123" s="128"/>
      <c r="T123" s="128"/>
      <c r="U123" s="128"/>
      <c r="V123" s="128"/>
      <c r="W123" s="14"/>
      <c r="X123" s="14"/>
    </row>
    <row r="124" ht="14.25" customHeight="1">
      <c r="A124" s="10">
        <v>119.0</v>
      </c>
      <c r="B124" s="12" t="s">
        <v>779</v>
      </c>
      <c r="C124" s="124" t="s">
        <v>702</v>
      </c>
      <c r="D124" s="124" t="s">
        <v>1101</v>
      </c>
      <c r="E124" s="124" t="s">
        <v>1182</v>
      </c>
      <c r="F124" s="125">
        <v>10.0</v>
      </c>
      <c r="G124" s="125">
        <v>6.00000000000006</v>
      </c>
      <c r="H124" s="124" t="s">
        <v>1183</v>
      </c>
      <c r="I124" s="124" t="s">
        <v>1104</v>
      </c>
      <c r="J124" s="124" t="s">
        <v>1453</v>
      </c>
      <c r="K124" s="127"/>
      <c r="L124" s="230" t="s">
        <v>1067</v>
      </c>
      <c r="M124" s="230" t="s">
        <v>1067</v>
      </c>
      <c r="N124" s="14" t="s">
        <v>1218</v>
      </c>
      <c r="O124" s="130"/>
      <c r="P124" s="130"/>
      <c r="Q124" s="128"/>
      <c r="R124" s="128"/>
      <c r="S124" s="128"/>
      <c r="T124" s="128"/>
      <c r="U124" s="128"/>
      <c r="V124" s="128"/>
      <c r="W124" s="14"/>
      <c r="X124" s="14"/>
    </row>
    <row r="125" ht="14.25" customHeight="1">
      <c r="A125" s="10">
        <v>120.0</v>
      </c>
      <c r="B125" s="12" t="s">
        <v>785</v>
      </c>
      <c r="C125" s="124" t="s">
        <v>702</v>
      </c>
      <c r="D125" s="124" t="s">
        <v>1101</v>
      </c>
      <c r="E125" s="124" t="s">
        <v>1182</v>
      </c>
      <c r="F125" s="125">
        <v>10.0</v>
      </c>
      <c r="G125" s="125">
        <v>7.99999999999997</v>
      </c>
      <c r="H125" s="124" t="s">
        <v>1183</v>
      </c>
      <c r="I125" s="124" t="s">
        <v>1104</v>
      </c>
      <c r="J125" s="124" t="s">
        <v>1129</v>
      </c>
      <c r="K125" s="127"/>
      <c r="L125" s="230" t="s">
        <v>1067</v>
      </c>
      <c r="M125" s="230" t="s">
        <v>1067</v>
      </c>
      <c r="N125" s="14" t="s">
        <v>1218</v>
      </c>
      <c r="O125" s="130"/>
      <c r="P125" s="130"/>
      <c r="Q125" s="128"/>
      <c r="R125" s="128"/>
      <c r="S125" s="128"/>
      <c r="T125" s="128"/>
      <c r="U125" s="128"/>
      <c r="V125" s="128"/>
      <c r="W125" s="14"/>
      <c r="X125" s="14"/>
    </row>
    <row r="126" ht="14.25" customHeight="1">
      <c r="A126" s="10">
        <v>121.0</v>
      </c>
      <c r="B126" s="12" t="s">
        <v>790</v>
      </c>
      <c r="C126" s="124" t="s">
        <v>702</v>
      </c>
      <c r="D126" s="124" t="s">
        <v>1101</v>
      </c>
      <c r="E126" s="124" t="s">
        <v>1182</v>
      </c>
      <c r="F126" s="125">
        <v>10.0</v>
      </c>
      <c r="G126" s="125">
        <v>6.00000000000014</v>
      </c>
      <c r="H126" s="124" t="s">
        <v>1183</v>
      </c>
      <c r="I126" s="124" t="s">
        <v>1104</v>
      </c>
      <c r="J126" s="124" t="s">
        <v>1133</v>
      </c>
      <c r="K126" s="127"/>
      <c r="L126" s="230" t="s">
        <v>1067</v>
      </c>
      <c r="M126" s="230" t="s">
        <v>1067</v>
      </c>
      <c r="N126" s="14" t="s">
        <v>1218</v>
      </c>
      <c r="O126" s="130"/>
      <c r="P126" s="130"/>
      <c r="Q126" s="128"/>
      <c r="R126" s="128"/>
      <c r="S126" s="128"/>
      <c r="T126" s="128"/>
      <c r="U126" s="128"/>
      <c r="V126" s="128"/>
      <c r="W126" s="14"/>
      <c r="X126" s="14"/>
    </row>
    <row r="127" ht="14.25" customHeight="1">
      <c r="A127" s="10">
        <v>122.0</v>
      </c>
      <c r="B127" s="12" t="s">
        <v>796</v>
      </c>
      <c r="C127" s="124" t="s">
        <v>702</v>
      </c>
      <c r="D127" s="124" t="s">
        <v>1101</v>
      </c>
      <c r="E127" s="124" t="s">
        <v>1182</v>
      </c>
      <c r="F127" s="125">
        <v>10.0</v>
      </c>
      <c r="G127" s="125">
        <v>12.0000000000001</v>
      </c>
      <c r="H127" s="124" t="s">
        <v>1183</v>
      </c>
      <c r="I127" s="124" t="s">
        <v>1104</v>
      </c>
      <c r="J127" s="124" t="s">
        <v>1137</v>
      </c>
      <c r="K127" s="127"/>
      <c r="L127" s="230" t="s">
        <v>1067</v>
      </c>
      <c r="M127" s="230" t="s">
        <v>1067</v>
      </c>
      <c r="N127" s="14" t="s">
        <v>1218</v>
      </c>
      <c r="O127" s="130"/>
      <c r="P127" s="130"/>
      <c r="Q127" s="128"/>
      <c r="R127" s="128"/>
      <c r="S127" s="128"/>
      <c r="T127" s="128"/>
      <c r="U127" s="128"/>
      <c r="V127" s="128"/>
      <c r="W127" s="14"/>
      <c r="X127" s="14"/>
    </row>
    <row r="128" ht="14.25" customHeight="1">
      <c r="A128" s="10">
        <v>123.0</v>
      </c>
      <c r="B128" s="12" t="s">
        <v>802</v>
      </c>
      <c r="C128" s="124" t="s">
        <v>702</v>
      </c>
      <c r="D128" s="124" t="s">
        <v>1101</v>
      </c>
      <c r="E128" s="124" t="s">
        <v>1182</v>
      </c>
      <c r="F128" s="125">
        <v>10.0</v>
      </c>
      <c r="G128" s="125">
        <v>3.99999999999999</v>
      </c>
      <c r="H128" s="124" t="s">
        <v>1183</v>
      </c>
      <c r="I128" s="124" t="s">
        <v>1104</v>
      </c>
      <c r="J128" s="124" t="s">
        <v>1454</v>
      </c>
      <c r="K128" s="127"/>
      <c r="L128" s="230" t="s">
        <v>1067</v>
      </c>
      <c r="M128" s="230" t="s">
        <v>1067</v>
      </c>
      <c r="N128" s="14" t="s">
        <v>1218</v>
      </c>
      <c r="O128" s="130"/>
      <c r="P128" s="130"/>
      <c r="Q128" s="128"/>
      <c r="R128" s="128"/>
      <c r="S128" s="128"/>
      <c r="T128" s="128"/>
      <c r="U128" s="128"/>
      <c r="V128" s="128"/>
      <c r="W128" s="14"/>
      <c r="X128" s="14"/>
    </row>
    <row r="129" ht="14.25" customHeight="1">
      <c r="A129" s="10">
        <v>124.0</v>
      </c>
      <c r="B129" s="12" t="s">
        <v>807</v>
      </c>
      <c r="C129" s="124" t="s">
        <v>702</v>
      </c>
      <c r="D129" s="124" t="s">
        <v>1101</v>
      </c>
      <c r="E129" s="124" t="s">
        <v>1182</v>
      </c>
      <c r="F129" s="125">
        <v>10.0</v>
      </c>
      <c r="G129" s="125">
        <v>13.0</v>
      </c>
      <c r="H129" s="124" t="s">
        <v>1183</v>
      </c>
      <c r="I129" s="124" t="s">
        <v>1104</v>
      </c>
      <c r="J129" s="124" t="s">
        <v>1455</v>
      </c>
      <c r="K129" s="127"/>
      <c r="L129" s="230" t="s">
        <v>1067</v>
      </c>
      <c r="M129" s="230" t="s">
        <v>1067</v>
      </c>
      <c r="N129" s="14" t="s">
        <v>1218</v>
      </c>
      <c r="O129" s="130"/>
      <c r="P129" s="130"/>
      <c r="Q129" s="128"/>
      <c r="R129" s="128"/>
      <c r="S129" s="128"/>
      <c r="T129" s="128"/>
      <c r="U129" s="128"/>
      <c r="V129" s="128"/>
      <c r="W129" s="14"/>
      <c r="X129" s="14"/>
    </row>
    <row r="130" ht="14.25" customHeight="1">
      <c r="A130" s="10">
        <v>125.0</v>
      </c>
      <c r="B130" s="12" t="s">
        <v>812</v>
      </c>
      <c r="C130" s="124" t="s">
        <v>702</v>
      </c>
      <c r="D130" s="124" t="s">
        <v>1101</v>
      </c>
      <c r="E130" s="124" t="s">
        <v>1182</v>
      </c>
      <c r="F130" s="125">
        <v>10.0</v>
      </c>
      <c r="G130" s="125">
        <v>4.99999999999998</v>
      </c>
      <c r="H130" s="124" t="s">
        <v>1183</v>
      </c>
      <c r="I130" s="124" t="s">
        <v>1104</v>
      </c>
      <c r="J130" s="124" t="s">
        <v>1456</v>
      </c>
      <c r="K130" s="127"/>
      <c r="L130" s="230" t="s">
        <v>1067</v>
      </c>
      <c r="M130" s="230" t="s">
        <v>1067</v>
      </c>
      <c r="N130" s="14" t="s">
        <v>1218</v>
      </c>
      <c r="O130" s="130"/>
      <c r="P130" s="130"/>
      <c r="Q130" s="128"/>
      <c r="R130" s="128"/>
      <c r="S130" s="128"/>
      <c r="T130" s="128"/>
      <c r="U130" s="128"/>
      <c r="V130" s="128"/>
      <c r="W130" s="14"/>
      <c r="X130" s="14"/>
    </row>
    <row r="131" ht="14.25" customHeight="1">
      <c r="A131" s="10">
        <v>126.0</v>
      </c>
      <c r="B131" s="12" t="s">
        <v>818</v>
      </c>
      <c r="C131" s="124" t="s">
        <v>702</v>
      </c>
      <c r="D131" s="124" t="s">
        <v>1101</v>
      </c>
      <c r="E131" s="124" t="s">
        <v>1182</v>
      </c>
      <c r="F131" s="125">
        <v>10.0</v>
      </c>
      <c r="G131" s="125">
        <v>8.99999999999997</v>
      </c>
      <c r="H131" s="124" t="s">
        <v>1183</v>
      </c>
      <c r="I131" s="124" t="s">
        <v>1104</v>
      </c>
      <c r="J131" s="124" t="s">
        <v>1457</v>
      </c>
      <c r="K131" s="127"/>
      <c r="L131" s="230" t="s">
        <v>1067</v>
      </c>
      <c r="M131" s="230" t="s">
        <v>1067</v>
      </c>
      <c r="N131" s="14" t="s">
        <v>1218</v>
      </c>
      <c r="O131" s="130"/>
      <c r="P131" s="130"/>
      <c r="Q131" s="128"/>
      <c r="R131" s="128"/>
      <c r="S131" s="128"/>
      <c r="T131" s="128"/>
      <c r="U131" s="128"/>
      <c r="V131" s="128"/>
      <c r="W131" s="14"/>
      <c r="X131" s="14"/>
    </row>
    <row r="132" ht="14.25" customHeight="1">
      <c r="A132" s="10">
        <v>127.0</v>
      </c>
      <c r="B132" s="12" t="s">
        <v>823</v>
      </c>
      <c r="C132" s="124" t="s">
        <v>702</v>
      </c>
      <c r="D132" s="124" t="s">
        <v>1101</v>
      </c>
      <c r="E132" s="124" t="s">
        <v>1182</v>
      </c>
      <c r="F132" s="125">
        <v>10.0</v>
      </c>
      <c r="G132" s="125">
        <v>4.99999999999998</v>
      </c>
      <c r="H132" s="124" t="s">
        <v>1183</v>
      </c>
      <c r="I132" s="124" t="s">
        <v>1104</v>
      </c>
      <c r="J132" s="124" t="s">
        <v>1458</v>
      </c>
      <c r="K132" s="127"/>
      <c r="L132" s="230" t="s">
        <v>1067</v>
      </c>
      <c r="M132" s="230" t="s">
        <v>1067</v>
      </c>
      <c r="N132" s="14" t="s">
        <v>1218</v>
      </c>
      <c r="O132" s="130"/>
      <c r="P132" s="130"/>
      <c r="Q132" s="128"/>
      <c r="R132" s="128"/>
      <c r="S132" s="128"/>
      <c r="T132" s="128"/>
      <c r="U132" s="128"/>
      <c r="V132" s="128"/>
      <c r="W132" s="14"/>
      <c r="X132" s="14"/>
    </row>
    <row r="133" ht="14.25" customHeight="1">
      <c r="A133" s="10">
        <v>128.0</v>
      </c>
      <c r="B133" s="12" t="s">
        <v>828</v>
      </c>
      <c r="C133" s="124" t="s">
        <v>702</v>
      </c>
      <c r="D133" s="124" t="s">
        <v>1101</v>
      </c>
      <c r="E133" s="124" t="s">
        <v>1182</v>
      </c>
      <c r="F133" s="125">
        <v>10.0</v>
      </c>
      <c r="G133" s="125">
        <v>7.00000000000006</v>
      </c>
      <c r="H133" s="124" t="s">
        <v>1183</v>
      </c>
      <c r="I133" s="124" t="s">
        <v>1104</v>
      </c>
      <c r="J133" s="124" t="s">
        <v>1145</v>
      </c>
      <c r="K133" s="127"/>
      <c r="L133" s="230" t="s">
        <v>1067</v>
      </c>
      <c r="M133" s="230" t="s">
        <v>1067</v>
      </c>
      <c r="N133" s="14" t="s">
        <v>1218</v>
      </c>
      <c r="O133" s="130"/>
      <c r="P133" s="130"/>
      <c r="Q133" s="128"/>
      <c r="R133" s="128"/>
      <c r="S133" s="128"/>
      <c r="T133" s="128"/>
      <c r="U133" s="128"/>
      <c r="V133" s="128"/>
      <c r="W133" s="14"/>
      <c r="X133" s="14"/>
    </row>
    <row r="134" ht="14.25" customHeight="1">
      <c r="A134" s="10">
        <v>129.0</v>
      </c>
      <c r="B134" s="12" t="s">
        <v>834</v>
      </c>
      <c r="C134" s="124" t="s">
        <v>702</v>
      </c>
      <c r="D134" s="124" t="s">
        <v>1101</v>
      </c>
      <c r="E134" s="124" t="s">
        <v>1182</v>
      </c>
      <c r="F134" s="125">
        <v>10.0</v>
      </c>
      <c r="G134" s="125">
        <v>5.99999999999998</v>
      </c>
      <c r="H134" s="124" t="s">
        <v>1183</v>
      </c>
      <c r="I134" s="124" t="s">
        <v>1104</v>
      </c>
      <c r="J134" s="124" t="s">
        <v>1459</v>
      </c>
      <c r="K134" s="127"/>
      <c r="L134" s="230" t="s">
        <v>1067</v>
      </c>
      <c r="M134" s="230" t="s">
        <v>1067</v>
      </c>
      <c r="N134" s="14" t="s">
        <v>1218</v>
      </c>
      <c r="O134" s="130"/>
      <c r="P134" s="130"/>
      <c r="Q134" s="128"/>
      <c r="R134" s="128"/>
      <c r="S134" s="128"/>
      <c r="T134" s="128"/>
      <c r="U134" s="128"/>
      <c r="V134" s="128"/>
      <c r="W134" s="14"/>
      <c r="X134" s="14"/>
    </row>
    <row r="135" ht="14.25" customHeight="1">
      <c r="A135" s="10">
        <v>130.0</v>
      </c>
      <c r="B135" s="12" t="s">
        <v>840</v>
      </c>
      <c r="C135" s="124" t="s">
        <v>702</v>
      </c>
      <c r="D135" s="124" t="s">
        <v>1101</v>
      </c>
      <c r="E135" s="124" t="s">
        <v>1182</v>
      </c>
      <c r="F135" s="125">
        <v>10.0</v>
      </c>
      <c r="G135" s="125">
        <v>7.99999999999997</v>
      </c>
      <c r="H135" s="124" t="s">
        <v>1183</v>
      </c>
      <c r="I135" s="124" t="s">
        <v>1104</v>
      </c>
      <c r="J135" s="124" t="s">
        <v>1150</v>
      </c>
      <c r="K135" s="127"/>
      <c r="L135" s="230" t="s">
        <v>1067</v>
      </c>
      <c r="M135" s="230" t="s">
        <v>1067</v>
      </c>
      <c r="N135" s="14" t="s">
        <v>1218</v>
      </c>
      <c r="O135" s="130"/>
      <c r="P135" s="130"/>
      <c r="Q135" s="128"/>
      <c r="R135" s="128"/>
      <c r="S135" s="128"/>
      <c r="T135" s="128"/>
      <c r="U135" s="128"/>
      <c r="V135" s="128"/>
      <c r="W135" s="14"/>
      <c r="X135" s="14"/>
    </row>
    <row r="136" ht="14.25" customHeight="1">
      <c r="A136" s="10">
        <v>131.0</v>
      </c>
      <c r="B136" s="12" t="s">
        <v>845</v>
      </c>
      <c r="C136" s="124" t="s">
        <v>702</v>
      </c>
      <c r="D136" s="124" t="s">
        <v>1101</v>
      </c>
      <c r="E136" s="124" t="s">
        <v>1182</v>
      </c>
      <c r="F136" s="125">
        <v>10.0</v>
      </c>
      <c r="G136" s="125">
        <v>5.00000000000006</v>
      </c>
      <c r="H136" s="124" t="s">
        <v>1183</v>
      </c>
      <c r="I136" s="124" t="s">
        <v>1104</v>
      </c>
      <c r="J136" s="124" t="s">
        <v>1154</v>
      </c>
      <c r="K136" s="127"/>
      <c r="L136" s="230" t="s">
        <v>1067</v>
      </c>
      <c r="M136" s="230" t="s">
        <v>1067</v>
      </c>
      <c r="N136" s="14" t="s">
        <v>1218</v>
      </c>
      <c r="O136" s="130"/>
      <c r="P136" s="130"/>
      <c r="Q136" s="128"/>
      <c r="R136" s="128"/>
      <c r="S136" s="128"/>
      <c r="T136" s="128"/>
      <c r="U136" s="128"/>
      <c r="V136" s="128"/>
      <c r="W136" s="14"/>
      <c r="X136" s="14"/>
    </row>
    <row r="137" ht="14.25" customHeight="1">
      <c r="A137" s="10">
        <v>132.0</v>
      </c>
      <c r="B137" s="12" t="s">
        <v>851</v>
      </c>
      <c r="C137" s="124" t="s">
        <v>702</v>
      </c>
      <c r="D137" s="124" t="s">
        <v>1101</v>
      </c>
      <c r="E137" s="124" t="s">
        <v>1182</v>
      </c>
      <c r="F137" s="125">
        <v>10.0</v>
      </c>
      <c r="G137" s="125">
        <v>9.00000000000005</v>
      </c>
      <c r="H137" s="124" t="s">
        <v>1183</v>
      </c>
      <c r="I137" s="124" t="s">
        <v>1104</v>
      </c>
      <c r="J137" s="124" t="s">
        <v>1158</v>
      </c>
      <c r="K137" s="127"/>
      <c r="L137" s="230" t="s">
        <v>1067</v>
      </c>
      <c r="M137" s="230" t="s">
        <v>1067</v>
      </c>
      <c r="N137" s="14" t="s">
        <v>1218</v>
      </c>
      <c r="O137" s="130"/>
      <c r="P137" s="130"/>
      <c r="Q137" s="128"/>
      <c r="R137" s="128"/>
      <c r="S137" s="128"/>
      <c r="T137" s="128"/>
      <c r="U137" s="128"/>
      <c r="V137" s="128"/>
      <c r="W137" s="14"/>
      <c r="X137" s="14"/>
    </row>
    <row r="138" ht="14.25" customHeight="1">
      <c r="A138" s="10">
        <v>133.0</v>
      </c>
      <c r="B138" s="12" t="s">
        <v>857</v>
      </c>
      <c r="C138" s="124" t="s">
        <v>702</v>
      </c>
      <c r="D138" s="124" t="s">
        <v>1101</v>
      </c>
      <c r="E138" s="124" t="s">
        <v>1182</v>
      </c>
      <c r="F138" s="125">
        <v>10.0</v>
      </c>
      <c r="G138" s="125">
        <v>4.9999999999999</v>
      </c>
      <c r="H138" s="124" t="s">
        <v>1183</v>
      </c>
      <c r="I138" s="124" t="s">
        <v>1104</v>
      </c>
      <c r="J138" s="124" t="s">
        <v>1460</v>
      </c>
      <c r="K138" s="127"/>
      <c r="L138" s="230" t="s">
        <v>1067</v>
      </c>
      <c r="M138" s="230" t="s">
        <v>1067</v>
      </c>
      <c r="N138" s="14" t="s">
        <v>1218</v>
      </c>
      <c r="O138" s="130"/>
      <c r="P138" s="130"/>
      <c r="Q138" s="128"/>
      <c r="R138" s="128"/>
      <c r="S138" s="128"/>
      <c r="T138" s="128"/>
      <c r="U138" s="128"/>
      <c r="V138" s="128"/>
      <c r="W138" s="14"/>
      <c r="X138" s="14"/>
    </row>
    <row r="139" ht="14.25" customHeight="1">
      <c r="A139" s="10">
        <v>134.0</v>
      </c>
      <c r="B139" s="12" t="s">
        <v>862</v>
      </c>
      <c r="C139" s="124" t="s">
        <v>702</v>
      </c>
      <c r="D139" s="124" t="s">
        <v>1101</v>
      </c>
      <c r="E139" s="124" t="s">
        <v>1182</v>
      </c>
      <c r="F139" s="125">
        <v>10.0</v>
      </c>
      <c r="G139" s="125">
        <v>14.0</v>
      </c>
      <c r="H139" s="124" t="s">
        <v>1183</v>
      </c>
      <c r="I139" s="124" t="s">
        <v>1104</v>
      </c>
      <c r="J139" s="124" t="s">
        <v>1461</v>
      </c>
      <c r="K139" s="127"/>
      <c r="L139" s="230" t="s">
        <v>1067</v>
      </c>
      <c r="M139" s="230" t="s">
        <v>1067</v>
      </c>
      <c r="N139" s="14" t="s">
        <v>1218</v>
      </c>
      <c r="O139" s="130"/>
      <c r="P139" s="130"/>
      <c r="Q139" s="128"/>
      <c r="R139" s="128"/>
      <c r="S139" s="128"/>
      <c r="T139" s="128"/>
      <c r="U139" s="128"/>
      <c r="V139" s="128"/>
      <c r="W139" s="14"/>
      <c r="X139" s="14"/>
    </row>
    <row r="140" ht="14.25" customHeight="1">
      <c r="A140" s="10">
        <v>135.0</v>
      </c>
      <c r="B140" s="12" t="s">
        <v>867</v>
      </c>
      <c r="C140" s="124" t="s">
        <v>702</v>
      </c>
      <c r="D140" s="124" t="s">
        <v>1101</v>
      </c>
      <c r="E140" s="124" t="s">
        <v>1182</v>
      </c>
      <c r="F140" s="125">
        <v>10.0</v>
      </c>
      <c r="G140" s="125">
        <v>5.99999999999998</v>
      </c>
      <c r="H140" s="124" t="s">
        <v>1183</v>
      </c>
      <c r="I140" s="124" t="s">
        <v>1104</v>
      </c>
      <c r="J140" s="124" t="s">
        <v>1462</v>
      </c>
      <c r="K140" s="127"/>
      <c r="L140" s="230" t="s">
        <v>1067</v>
      </c>
      <c r="M140" s="230" t="s">
        <v>1067</v>
      </c>
      <c r="N140" s="14" t="s">
        <v>1218</v>
      </c>
      <c r="O140" s="130"/>
      <c r="P140" s="130"/>
      <c r="Q140" s="128"/>
      <c r="R140" s="128"/>
      <c r="S140" s="128"/>
      <c r="T140" s="128"/>
      <c r="U140" s="128"/>
      <c r="V140" s="128"/>
      <c r="W140" s="14"/>
      <c r="X140" s="14"/>
    </row>
    <row r="141" ht="14.25" customHeight="1">
      <c r="A141" s="10">
        <v>136.0</v>
      </c>
      <c r="B141" s="12" t="s">
        <v>872</v>
      </c>
      <c r="C141" s="124" t="s">
        <v>702</v>
      </c>
      <c r="D141" s="124" t="s">
        <v>1101</v>
      </c>
      <c r="E141" s="124" t="s">
        <v>1182</v>
      </c>
      <c r="F141" s="125">
        <v>10.0</v>
      </c>
      <c r="G141" s="125">
        <v>6.99999999999998</v>
      </c>
      <c r="H141" s="124" t="s">
        <v>1183</v>
      </c>
      <c r="I141" s="124" t="s">
        <v>1104</v>
      </c>
      <c r="J141" s="124" t="s">
        <v>1463</v>
      </c>
      <c r="K141" s="127"/>
      <c r="L141" s="230" t="s">
        <v>1067</v>
      </c>
      <c r="M141" s="230" t="s">
        <v>1067</v>
      </c>
      <c r="N141" s="14" t="s">
        <v>1218</v>
      </c>
      <c r="O141" s="130"/>
      <c r="P141" s="130"/>
      <c r="Q141" s="128"/>
      <c r="R141" s="128"/>
      <c r="S141" s="128"/>
      <c r="T141" s="128"/>
      <c r="U141" s="128"/>
      <c r="V141" s="128"/>
      <c r="W141" s="14"/>
      <c r="X141" s="14"/>
    </row>
    <row r="142" ht="14.25" customHeight="1">
      <c r="A142" s="10">
        <v>137.0</v>
      </c>
      <c r="B142" s="12" t="s">
        <v>877</v>
      </c>
      <c r="C142" s="124" t="s">
        <v>702</v>
      </c>
      <c r="D142" s="124" t="s">
        <v>1101</v>
      </c>
      <c r="E142" s="124" t="s">
        <v>1182</v>
      </c>
      <c r="F142" s="125">
        <v>10.0</v>
      </c>
      <c r="G142" s="125">
        <v>2.99999999999999</v>
      </c>
      <c r="H142" s="124" t="s">
        <v>1183</v>
      </c>
      <c r="I142" s="124" t="s">
        <v>1104</v>
      </c>
      <c r="J142" s="124" t="s">
        <v>1464</v>
      </c>
      <c r="K142" s="127"/>
      <c r="L142" s="230" t="s">
        <v>1067</v>
      </c>
      <c r="M142" s="230" t="s">
        <v>1067</v>
      </c>
      <c r="N142" s="14" t="s">
        <v>1218</v>
      </c>
      <c r="O142" s="130"/>
      <c r="P142" s="130"/>
      <c r="Q142" s="128"/>
      <c r="R142" s="128"/>
      <c r="S142" s="128"/>
      <c r="T142" s="128"/>
      <c r="U142" s="128"/>
      <c r="V142" s="128"/>
      <c r="W142" s="14"/>
      <c r="X142" s="14"/>
    </row>
    <row r="143" ht="14.25" customHeight="1">
      <c r="A143" s="10">
        <v>138.0</v>
      </c>
      <c r="B143" s="12" t="s">
        <v>883</v>
      </c>
      <c r="C143" s="124" t="s">
        <v>702</v>
      </c>
      <c r="D143" s="124" t="s">
        <v>1101</v>
      </c>
      <c r="E143" s="124" t="s">
        <v>1182</v>
      </c>
      <c r="F143" s="125">
        <v>10.0</v>
      </c>
      <c r="G143" s="125">
        <v>9.99999999999996</v>
      </c>
      <c r="H143" s="124" t="s">
        <v>1183</v>
      </c>
      <c r="I143" s="124" t="s">
        <v>1104</v>
      </c>
      <c r="J143" s="124" t="s">
        <v>1166</v>
      </c>
      <c r="K143" s="127"/>
      <c r="L143" s="230" t="s">
        <v>1067</v>
      </c>
      <c r="M143" s="230" t="s">
        <v>1067</v>
      </c>
      <c r="N143" s="14" t="s">
        <v>1218</v>
      </c>
      <c r="O143" s="130"/>
      <c r="P143" s="130"/>
      <c r="Q143" s="128"/>
      <c r="R143" s="128"/>
      <c r="S143" s="128"/>
      <c r="T143" s="128"/>
      <c r="U143" s="128"/>
      <c r="V143" s="128"/>
      <c r="W143" s="14"/>
      <c r="X143" s="14"/>
    </row>
    <row r="144" ht="14.25" customHeight="1">
      <c r="A144" s="10">
        <v>139.0</v>
      </c>
      <c r="B144" s="12" t="s">
        <v>889</v>
      </c>
      <c r="C144" s="124" t="s">
        <v>702</v>
      </c>
      <c r="D144" s="124" t="s">
        <v>1101</v>
      </c>
      <c r="E144" s="124" t="s">
        <v>1182</v>
      </c>
      <c r="F144" s="125">
        <v>10.0</v>
      </c>
      <c r="G144" s="125">
        <v>7.99999999999997</v>
      </c>
      <c r="H144" s="124" t="s">
        <v>1183</v>
      </c>
      <c r="I144" s="124" t="s">
        <v>1104</v>
      </c>
      <c r="J144" s="124" t="s">
        <v>1465</v>
      </c>
      <c r="K144" s="127"/>
      <c r="L144" s="230" t="s">
        <v>1067</v>
      </c>
      <c r="M144" s="230" t="s">
        <v>1067</v>
      </c>
      <c r="N144" s="14" t="s">
        <v>1218</v>
      </c>
      <c r="O144" s="130"/>
      <c r="P144" s="130"/>
      <c r="Q144" s="128"/>
      <c r="R144" s="128"/>
      <c r="S144" s="128"/>
      <c r="T144" s="128"/>
      <c r="U144" s="128"/>
      <c r="V144" s="128"/>
      <c r="W144" s="14"/>
      <c r="X144" s="14"/>
    </row>
    <row r="145" ht="14.25" customHeight="1">
      <c r="A145" s="10">
        <v>140.0</v>
      </c>
      <c r="B145" s="12" t="s">
        <v>895</v>
      </c>
      <c r="C145" s="124" t="s">
        <v>702</v>
      </c>
      <c r="D145" s="124" t="s">
        <v>1101</v>
      </c>
      <c r="E145" s="124" t="s">
        <v>1182</v>
      </c>
      <c r="F145" s="125">
        <v>10.0</v>
      </c>
      <c r="G145" s="125">
        <v>9.99999999999996</v>
      </c>
      <c r="H145" s="124" t="s">
        <v>1183</v>
      </c>
      <c r="I145" s="124" t="s">
        <v>1104</v>
      </c>
      <c r="J145" s="124" t="s">
        <v>1170</v>
      </c>
      <c r="K145" s="127"/>
      <c r="L145" s="230" t="s">
        <v>1067</v>
      </c>
      <c r="M145" s="230" t="s">
        <v>1067</v>
      </c>
      <c r="N145" s="14" t="s">
        <v>1218</v>
      </c>
      <c r="O145" s="130"/>
      <c r="P145" s="130"/>
      <c r="Q145" s="128"/>
      <c r="R145" s="128"/>
      <c r="S145" s="128"/>
      <c r="T145" s="128"/>
      <c r="U145" s="128"/>
      <c r="V145" s="128"/>
      <c r="W145" s="14"/>
      <c r="X145" s="14"/>
    </row>
    <row r="146" ht="14.25" customHeight="1">
      <c r="A146" s="10">
        <v>141.0</v>
      </c>
      <c r="B146" s="12" t="s">
        <v>900</v>
      </c>
      <c r="C146" s="124" t="s">
        <v>702</v>
      </c>
      <c r="D146" s="124" t="s">
        <v>1101</v>
      </c>
      <c r="E146" s="124" t="s">
        <v>1182</v>
      </c>
      <c r="F146" s="125">
        <v>10.0</v>
      </c>
      <c r="G146" s="125">
        <v>4.99999999999998</v>
      </c>
      <c r="H146" s="124" t="s">
        <v>1183</v>
      </c>
      <c r="I146" s="124" t="s">
        <v>1104</v>
      </c>
      <c r="J146" s="124" t="s">
        <v>1174</v>
      </c>
      <c r="K146" s="127"/>
      <c r="L146" s="230" t="s">
        <v>1067</v>
      </c>
      <c r="M146" s="230" t="s">
        <v>1067</v>
      </c>
      <c r="N146" s="14" t="s">
        <v>1218</v>
      </c>
      <c r="O146" s="130"/>
      <c r="P146" s="130"/>
      <c r="Q146" s="128"/>
      <c r="R146" s="128"/>
      <c r="S146" s="128"/>
      <c r="T146" s="128"/>
      <c r="U146" s="128"/>
      <c r="V146" s="128"/>
      <c r="W146" s="14"/>
      <c r="X146" s="14"/>
    </row>
    <row r="147" ht="14.25" customHeight="1">
      <c r="A147" s="10">
        <v>142.0</v>
      </c>
      <c r="B147" s="12" t="s">
        <v>906</v>
      </c>
      <c r="C147" s="124" t="s">
        <v>702</v>
      </c>
      <c r="D147" s="124" t="s">
        <v>1101</v>
      </c>
      <c r="E147" s="124" t="s">
        <v>1182</v>
      </c>
      <c r="F147" s="125">
        <v>10.0</v>
      </c>
      <c r="G147" s="125">
        <v>11.0000000000001</v>
      </c>
      <c r="H147" s="124" t="s">
        <v>1183</v>
      </c>
      <c r="I147" s="124" t="s">
        <v>1104</v>
      </c>
      <c r="J147" s="124" t="s">
        <v>1178</v>
      </c>
      <c r="K147" s="127"/>
      <c r="L147" s="230" t="s">
        <v>1067</v>
      </c>
      <c r="M147" s="230" t="s">
        <v>1067</v>
      </c>
      <c r="N147" s="14" t="s">
        <v>1218</v>
      </c>
      <c r="O147" s="130"/>
      <c r="P147" s="130"/>
      <c r="Q147" s="128"/>
      <c r="R147" s="128"/>
      <c r="S147" s="128"/>
      <c r="T147" s="128"/>
      <c r="U147" s="128"/>
      <c r="V147" s="128"/>
      <c r="W147" s="14"/>
      <c r="X147" s="14"/>
    </row>
    <row r="148" ht="14.25" customHeight="1">
      <c r="A148" s="10">
        <v>143.0</v>
      </c>
      <c r="B148" s="12" t="s">
        <v>912</v>
      </c>
      <c r="C148" s="124" t="s">
        <v>702</v>
      </c>
      <c r="D148" s="124" t="s">
        <v>1101</v>
      </c>
      <c r="E148" s="124" t="s">
        <v>1182</v>
      </c>
      <c r="F148" s="125">
        <v>10.0</v>
      </c>
      <c r="G148" s="125">
        <v>5.99999999999998</v>
      </c>
      <c r="H148" s="124" t="s">
        <v>1183</v>
      </c>
      <c r="I148" s="124" t="s">
        <v>1104</v>
      </c>
      <c r="J148" s="124" t="s">
        <v>1466</v>
      </c>
      <c r="K148" s="127"/>
      <c r="L148" s="230" t="s">
        <v>1067</v>
      </c>
      <c r="M148" s="230" t="s">
        <v>1067</v>
      </c>
      <c r="N148" s="14" t="s">
        <v>1218</v>
      </c>
      <c r="O148" s="130"/>
      <c r="P148" s="130"/>
      <c r="Q148" s="128"/>
      <c r="R148" s="128"/>
      <c r="S148" s="128"/>
      <c r="T148" s="128"/>
      <c r="U148" s="128"/>
      <c r="V148" s="128"/>
      <c r="W148" s="14"/>
      <c r="X148" s="14"/>
    </row>
    <row r="149" ht="14.25" customHeight="1">
      <c r="A149" s="10">
        <v>144.0</v>
      </c>
      <c r="B149" s="12" t="s">
        <v>918</v>
      </c>
      <c r="C149" s="124" t="s">
        <v>702</v>
      </c>
      <c r="D149" s="124" t="s">
        <v>1101</v>
      </c>
      <c r="E149" s="124" t="s">
        <v>1182</v>
      </c>
      <c r="F149" s="125">
        <v>10.0</v>
      </c>
      <c r="G149" s="125">
        <v>9.99999999999996</v>
      </c>
      <c r="H149" s="124" t="s">
        <v>1183</v>
      </c>
      <c r="I149" s="124" t="s">
        <v>1104</v>
      </c>
      <c r="J149" s="124" t="s">
        <v>1467</v>
      </c>
      <c r="K149" s="127"/>
      <c r="L149" s="230" t="s">
        <v>1067</v>
      </c>
      <c r="M149" s="230" t="s">
        <v>1067</v>
      </c>
      <c r="N149" s="14" t="s">
        <v>1218</v>
      </c>
      <c r="O149" s="130"/>
      <c r="P149" s="130"/>
      <c r="Q149" s="128"/>
      <c r="R149" s="128"/>
      <c r="S149" s="128"/>
      <c r="T149" s="128"/>
      <c r="U149" s="128"/>
      <c r="V149" s="128"/>
      <c r="W149" s="14"/>
      <c r="X149" s="14"/>
    </row>
    <row r="150" ht="14.25" customHeight="1">
      <c r="A150" s="10">
        <v>145.0</v>
      </c>
      <c r="B150" s="12" t="s">
        <v>923</v>
      </c>
      <c r="C150" s="124" t="s">
        <v>702</v>
      </c>
      <c r="D150" s="124" t="s">
        <v>1101</v>
      </c>
      <c r="E150" s="124" t="s">
        <v>1182</v>
      </c>
      <c r="F150" s="125">
        <v>10.0</v>
      </c>
      <c r="G150" s="125">
        <v>4.99999999999982</v>
      </c>
      <c r="H150" s="124" t="s">
        <v>1183</v>
      </c>
      <c r="I150" s="124" t="s">
        <v>1104</v>
      </c>
      <c r="J150" s="124" t="s">
        <v>1468</v>
      </c>
      <c r="K150" s="127"/>
      <c r="L150" s="230" t="s">
        <v>1067</v>
      </c>
      <c r="M150" s="230" t="s">
        <v>1067</v>
      </c>
      <c r="N150" s="14" t="s">
        <v>1218</v>
      </c>
      <c r="O150" s="130"/>
      <c r="P150" s="130"/>
      <c r="Q150" s="128"/>
      <c r="R150" s="128"/>
      <c r="S150" s="128"/>
      <c r="T150" s="128"/>
      <c r="U150" s="128"/>
      <c r="V150" s="128"/>
      <c r="W150" s="14"/>
      <c r="X150" s="14"/>
    </row>
    <row r="151" ht="14.25" customHeight="1">
      <c r="A151" s="10">
        <v>146.0</v>
      </c>
      <c r="B151" s="12" t="s">
        <v>928</v>
      </c>
      <c r="C151" s="124" t="s">
        <v>702</v>
      </c>
      <c r="D151" s="124" t="s">
        <v>1101</v>
      </c>
      <c r="E151" s="124" t="s">
        <v>1182</v>
      </c>
      <c r="F151" s="125">
        <v>10.0</v>
      </c>
      <c r="G151" s="125">
        <v>13.0</v>
      </c>
      <c r="H151" s="124" t="s">
        <v>1183</v>
      </c>
      <c r="I151" s="124" t="s">
        <v>1104</v>
      </c>
      <c r="J151" s="124" t="s">
        <v>1469</v>
      </c>
      <c r="K151" s="127"/>
      <c r="L151" s="230" t="s">
        <v>1067</v>
      </c>
      <c r="M151" s="230" t="s">
        <v>1067</v>
      </c>
      <c r="N151" s="14" t="s">
        <v>1218</v>
      </c>
      <c r="O151" s="130"/>
      <c r="P151" s="130"/>
      <c r="Q151" s="128"/>
      <c r="R151" s="128"/>
      <c r="S151" s="128"/>
      <c r="T151" s="128"/>
      <c r="U151" s="128"/>
      <c r="V151" s="128"/>
      <c r="W151" s="14"/>
      <c r="X151" s="14"/>
    </row>
    <row r="152" ht="14.25" customHeight="1">
      <c r="A152" s="10">
        <v>147.0</v>
      </c>
      <c r="B152" s="12" t="s">
        <v>933</v>
      </c>
      <c r="C152" s="124" t="s">
        <v>702</v>
      </c>
      <c r="D152" s="124" t="s">
        <v>1101</v>
      </c>
      <c r="E152" s="124" t="s">
        <v>1182</v>
      </c>
      <c r="F152" s="125">
        <v>10.0</v>
      </c>
      <c r="G152" s="125">
        <v>6.99999999999998</v>
      </c>
      <c r="H152" s="124" t="s">
        <v>1183</v>
      </c>
      <c r="I152" s="124" t="s">
        <v>1104</v>
      </c>
      <c r="J152" s="124" t="s">
        <v>1470</v>
      </c>
      <c r="K152" s="127"/>
      <c r="L152" s="230" t="s">
        <v>1067</v>
      </c>
      <c r="M152" s="230" t="s">
        <v>1067</v>
      </c>
      <c r="N152" s="14" t="s">
        <v>1218</v>
      </c>
      <c r="O152" s="130"/>
      <c r="P152" s="130"/>
      <c r="Q152" s="128"/>
      <c r="R152" s="128"/>
      <c r="S152" s="128"/>
      <c r="T152" s="128"/>
      <c r="U152" s="128"/>
      <c r="V152" s="128"/>
      <c r="W152" s="14"/>
      <c r="X152" s="14"/>
    </row>
    <row r="153" ht="14.25" customHeight="1">
      <c r="A153" s="10">
        <v>148.0</v>
      </c>
      <c r="B153" s="10" t="s">
        <v>938</v>
      </c>
      <c r="C153" s="105" t="s">
        <v>101</v>
      </c>
      <c r="D153" s="105" t="s">
        <v>1471</v>
      </c>
      <c r="E153" s="105"/>
      <c r="F153" s="49">
        <v>0.0015</v>
      </c>
      <c r="G153" s="49">
        <v>0.0</v>
      </c>
      <c r="H153" s="105"/>
      <c r="I153" s="105" t="s">
        <v>1472</v>
      </c>
      <c r="J153" s="105" t="s">
        <v>1105</v>
      </c>
      <c r="K153" s="114"/>
      <c r="L153" s="231"/>
      <c r="M153" s="231"/>
      <c r="N153" s="27"/>
      <c r="O153" s="232"/>
      <c r="P153" s="232"/>
      <c r="Q153" s="231"/>
      <c r="R153" s="231"/>
      <c r="S153" s="231"/>
      <c r="T153" s="231"/>
      <c r="U153" s="231"/>
      <c r="V153" s="231"/>
      <c r="W153" s="27"/>
      <c r="X153" s="27"/>
    </row>
    <row r="154" ht="14.25" customHeight="1">
      <c r="A154" s="10">
        <v>149.0</v>
      </c>
      <c r="B154" s="10" t="s">
        <v>958</v>
      </c>
      <c r="C154" s="105" t="s">
        <v>101</v>
      </c>
      <c r="D154" s="105" t="s">
        <v>1473</v>
      </c>
      <c r="E154" s="105"/>
      <c r="F154" s="49">
        <v>0.05</v>
      </c>
      <c r="G154" s="49">
        <v>0.0</v>
      </c>
      <c r="H154" s="105"/>
      <c r="I154" s="105" t="s">
        <v>1472</v>
      </c>
      <c r="J154" s="105" t="s">
        <v>1105</v>
      </c>
      <c r="K154" s="114"/>
      <c r="L154" s="231"/>
      <c r="M154" s="231"/>
      <c r="N154" s="27"/>
      <c r="O154" s="232"/>
      <c r="P154" s="232"/>
      <c r="Q154" s="231"/>
      <c r="R154" s="231"/>
      <c r="S154" s="231"/>
      <c r="T154" s="231"/>
      <c r="U154" s="231"/>
      <c r="V154" s="231"/>
      <c r="W154" s="27"/>
      <c r="X154" s="27"/>
    </row>
    <row r="155" ht="14.25" customHeight="1">
      <c r="A155" s="10">
        <v>150.0</v>
      </c>
      <c r="B155" s="10" t="s">
        <v>950</v>
      </c>
      <c r="C155" s="105" t="s">
        <v>101</v>
      </c>
      <c r="D155" s="105" t="s">
        <v>1471</v>
      </c>
      <c r="E155" s="105"/>
      <c r="F155" s="49">
        <v>0.0015</v>
      </c>
      <c r="G155" s="49">
        <v>0.0</v>
      </c>
      <c r="H155" s="105"/>
      <c r="I155" s="105" t="s">
        <v>1472</v>
      </c>
      <c r="J155" s="105" t="s">
        <v>1111</v>
      </c>
      <c r="K155" s="114"/>
      <c r="L155" s="231"/>
      <c r="M155" s="231"/>
      <c r="N155" s="27"/>
      <c r="O155" s="232"/>
      <c r="P155" s="232"/>
      <c r="Q155" s="231"/>
      <c r="R155" s="231"/>
      <c r="S155" s="231"/>
      <c r="T155" s="231"/>
      <c r="U155" s="231"/>
      <c r="V155" s="231"/>
      <c r="W155" s="27"/>
      <c r="X155" s="27"/>
    </row>
    <row r="156" ht="14.25" customHeight="1">
      <c r="A156" s="10">
        <v>151.0</v>
      </c>
      <c r="B156" s="10" t="s">
        <v>967</v>
      </c>
      <c r="C156" s="105" t="s">
        <v>101</v>
      </c>
      <c r="D156" s="105" t="s">
        <v>1473</v>
      </c>
      <c r="E156" s="105"/>
      <c r="F156" s="49">
        <v>0.05</v>
      </c>
      <c r="G156" s="49">
        <v>0.0</v>
      </c>
      <c r="H156" s="105"/>
      <c r="I156" s="105" t="s">
        <v>1472</v>
      </c>
      <c r="J156" s="105" t="s">
        <v>1111</v>
      </c>
      <c r="K156" s="114"/>
      <c r="L156" s="231"/>
      <c r="M156" s="231"/>
      <c r="N156" s="27"/>
      <c r="O156" s="232"/>
      <c r="P156" s="232"/>
      <c r="Q156" s="231"/>
      <c r="R156" s="231"/>
      <c r="S156" s="231"/>
      <c r="T156" s="231"/>
      <c r="U156" s="231"/>
      <c r="V156" s="231"/>
      <c r="W156" s="27"/>
      <c r="X156" s="27"/>
    </row>
    <row r="157" ht="14.25" customHeight="1">
      <c r="A157" s="10">
        <v>152.0</v>
      </c>
      <c r="B157" s="10" t="s">
        <v>954</v>
      </c>
      <c r="C157" s="105" t="s">
        <v>101</v>
      </c>
      <c r="D157" s="105" t="s">
        <v>1471</v>
      </c>
      <c r="E157" s="105"/>
      <c r="F157" s="49">
        <v>0.0015</v>
      </c>
      <c r="G157" s="49">
        <v>0.0</v>
      </c>
      <c r="H157" s="105"/>
      <c r="I157" s="105" t="s">
        <v>1472</v>
      </c>
      <c r="J157" s="105" t="s">
        <v>1115</v>
      </c>
      <c r="K157" s="114"/>
      <c r="L157" s="231"/>
      <c r="M157" s="231"/>
      <c r="N157" s="27"/>
      <c r="O157" s="232"/>
      <c r="P157" s="232"/>
      <c r="Q157" s="231"/>
      <c r="R157" s="231"/>
      <c r="S157" s="231"/>
      <c r="T157" s="231"/>
      <c r="U157" s="231"/>
      <c r="V157" s="231"/>
      <c r="W157" s="27"/>
      <c r="X157" s="27"/>
    </row>
    <row r="158" ht="14.25" customHeight="1">
      <c r="A158" s="10">
        <v>153.0</v>
      </c>
      <c r="B158" s="10" t="s">
        <v>971</v>
      </c>
      <c r="C158" s="105" t="s">
        <v>101</v>
      </c>
      <c r="D158" s="105" t="s">
        <v>1473</v>
      </c>
      <c r="E158" s="105"/>
      <c r="F158" s="49">
        <v>0.05</v>
      </c>
      <c r="G158" s="49">
        <v>0.0</v>
      </c>
      <c r="H158" s="105"/>
      <c r="I158" s="105" t="s">
        <v>1472</v>
      </c>
      <c r="J158" s="105" t="s">
        <v>1115</v>
      </c>
      <c r="K158" s="114"/>
      <c r="L158" s="231"/>
      <c r="M158" s="231"/>
      <c r="N158" s="27"/>
      <c r="O158" s="232"/>
      <c r="P158" s="232"/>
      <c r="Q158" s="231"/>
      <c r="R158" s="231"/>
      <c r="S158" s="231"/>
      <c r="T158" s="231"/>
      <c r="U158" s="231"/>
      <c r="V158" s="231"/>
      <c r="W158" s="27"/>
      <c r="X158" s="27"/>
    </row>
    <row r="159" ht="14.25" customHeight="1">
      <c r="A159" s="10">
        <v>154.0</v>
      </c>
      <c r="B159" s="10" t="s">
        <v>975</v>
      </c>
      <c r="C159" s="105" t="s">
        <v>463</v>
      </c>
      <c r="D159" s="105" t="s">
        <v>1471</v>
      </c>
      <c r="E159" s="105"/>
      <c r="F159" s="49">
        <v>0.0015</v>
      </c>
      <c r="G159" s="49">
        <v>0.0</v>
      </c>
      <c r="H159" s="105"/>
      <c r="I159" s="105" t="s">
        <v>1472</v>
      </c>
      <c r="J159" s="105" t="s">
        <v>1105</v>
      </c>
      <c r="K159" s="114"/>
      <c r="L159" s="231"/>
      <c r="M159" s="231"/>
      <c r="N159" s="27"/>
      <c r="O159" s="232"/>
      <c r="P159" s="232"/>
      <c r="Q159" s="231"/>
      <c r="R159" s="231"/>
      <c r="S159" s="231"/>
      <c r="T159" s="231"/>
      <c r="U159" s="231"/>
      <c r="V159" s="231"/>
      <c r="W159" s="27"/>
      <c r="X159" s="27"/>
    </row>
    <row r="160" ht="14.25" customHeight="1">
      <c r="A160" s="10">
        <v>155.0</v>
      </c>
      <c r="B160" s="10" t="s">
        <v>979</v>
      </c>
      <c r="C160" s="105" t="s">
        <v>463</v>
      </c>
      <c r="D160" s="105" t="s">
        <v>1471</v>
      </c>
      <c r="E160" s="105"/>
      <c r="F160" s="49">
        <v>0.0015</v>
      </c>
      <c r="G160" s="49">
        <v>0.0</v>
      </c>
      <c r="H160" s="105"/>
      <c r="I160" s="105" t="s">
        <v>1472</v>
      </c>
      <c r="J160" s="105" t="s">
        <v>1105</v>
      </c>
      <c r="K160" s="114"/>
      <c r="L160" s="231"/>
      <c r="M160" s="231"/>
      <c r="N160" s="27"/>
      <c r="O160" s="232"/>
      <c r="P160" s="232"/>
      <c r="Q160" s="231"/>
      <c r="R160" s="231"/>
      <c r="S160" s="231"/>
      <c r="T160" s="231"/>
      <c r="U160" s="231"/>
      <c r="V160" s="231"/>
      <c r="W160" s="27"/>
      <c r="X160" s="27"/>
    </row>
    <row r="161" ht="14.25" customHeight="1">
      <c r="A161" s="10">
        <v>156.0</v>
      </c>
      <c r="B161" s="10" t="s">
        <v>983</v>
      </c>
      <c r="C161" s="105" t="s">
        <v>463</v>
      </c>
      <c r="D161" s="105" t="s">
        <v>1471</v>
      </c>
      <c r="E161" s="105"/>
      <c r="F161" s="49">
        <v>0.0015</v>
      </c>
      <c r="G161" s="49">
        <v>0.0</v>
      </c>
      <c r="H161" s="105"/>
      <c r="I161" s="105" t="s">
        <v>1472</v>
      </c>
      <c r="J161" s="105" t="s">
        <v>1111</v>
      </c>
      <c r="K161" s="114"/>
      <c r="L161" s="231"/>
      <c r="M161" s="231"/>
      <c r="N161" s="27"/>
      <c r="O161" s="232"/>
      <c r="P161" s="232"/>
      <c r="Q161" s="231"/>
      <c r="R161" s="231"/>
      <c r="S161" s="231"/>
      <c r="T161" s="231"/>
      <c r="U161" s="231"/>
      <c r="V161" s="231"/>
      <c r="W161" s="27"/>
      <c r="X161" s="27"/>
    </row>
    <row r="162" ht="14.25" customHeight="1">
      <c r="A162" s="10">
        <v>157.0</v>
      </c>
      <c r="B162" s="10" t="s">
        <v>987</v>
      </c>
      <c r="C162" s="105" t="s">
        <v>463</v>
      </c>
      <c r="D162" s="105" t="s">
        <v>1473</v>
      </c>
      <c r="E162" s="105"/>
      <c r="F162" s="49">
        <v>0.05</v>
      </c>
      <c r="G162" s="49">
        <v>0.0</v>
      </c>
      <c r="H162" s="105"/>
      <c r="I162" s="105" t="s">
        <v>1472</v>
      </c>
      <c r="J162" s="105" t="s">
        <v>1111</v>
      </c>
      <c r="K162" s="114"/>
      <c r="L162" s="231"/>
      <c r="M162" s="231"/>
      <c r="N162" s="27"/>
      <c r="O162" s="232"/>
      <c r="P162" s="232"/>
      <c r="Q162" s="231"/>
      <c r="R162" s="231"/>
      <c r="S162" s="231"/>
      <c r="T162" s="231"/>
      <c r="U162" s="231"/>
      <c r="V162" s="231"/>
      <c r="W162" s="27"/>
      <c r="X162" s="27"/>
    </row>
    <row r="163" ht="14.25" customHeight="1">
      <c r="A163" s="10">
        <v>158.0</v>
      </c>
      <c r="B163" s="10" t="s">
        <v>991</v>
      </c>
      <c r="C163" s="105" t="s">
        <v>463</v>
      </c>
      <c r="D163" s="105" t="s">
        <v>1473</v>
      </c>
      <c r="E163" s="105"/>
      <c r="F163" s="49">
        <v>0.05</v>
      </c>
      <c r="G163" s="49">
        <v>0.0</v>
      </c>
      <c r="H163" s="105"/>
      <c r="I163" s="105" t="s">
        <v>1472</v>
      </c>
      <c r="J163" s="105" t="s">
        <v>1115</v>
      </c>
      <c r="K163" s="114"/>
      <c r="L163" s="231"/>
      <c r="M163" s="231"/>
      <c r="N163" s="27"/>
      <c r="O163" s="232"/>
      <c r="P163" s="232"/>
      <c r="Q163" s="231"/>
      <c r="R163" s="231"/>
      <c r="S163" s="231"/>
      <c r="T163" s="231"/>
      <c r="U163" s="231"/>
      <c r="V163" s="231"/>
      <c r="W163" s="27"/>
      <c r="X163" s="27"/>
    </row>
    <row r="164" ht="14.25" customHeight="1">
      <c r="A164" s="10">
        <v>159.0</v>
      </c>
      <c r="B164" s="10" t="s">
        <v>995</v>
      </c>
      <c r="C164" s="105" t="s">
        <v>463</v>
      </c>
      <c r="D164" s="105" t="s">
        <v>1473</v>
      </c>
      <c r="E164" s="105"/>
      <c r="F164" s="49">
        <v>0.05</v>
      </c>
      <c r="G164" s="49">
        <v>0.0</v>
      </c>
      <c r="H164" s="105"/>
      <c r="I164" s="105" t="s">
        <v>1472</v>
      </c>
      <c r="J164" s="105" t="s">
        <v>1115</v>
      </c>
      <c r="K164" s="114"/>
      <c r="L164" s="231"/>
      <c r="M164" s="231"/>
      <c r="N164" s="27"/>
      <c r="O164" s="232"/>
      <c r="P164" s="232"/>
      <c r="Q164" s="231"/>
      <c r="R164" s="231"/>
      <c r="S164" s="231"/>
      <c r="T164" s="231"/>
      <c r="U164" s="231"/>
      <c r="V164" s="231"/>
      <c r="W164" s="27"/>
      <c r="X164" s="27"/>
    </row>
    <row r="165" ht="14.25" customHeight="1">
      <c r="A165" s="10">
        <v>160.0</v>
      </c>
      <c r="B165" s="10" t="s">
        <v>999</v>
      </c>
      <c r="C165" s="105" t="s">
        <v>702</v>
      </c>
      <c r="D165" s="105" t="s">
        <v>1471</v>
      </c>
      <c r="E165" s="105"/>
      <c r="F165" s="49">
        <v>0.0015</v>
      </c>
      <c r="G165" s="49">
        <v>0.0</v>
      </c>
      <c r="H165" s="105"/>
      <c r="I165" s="105" t="s">
        <v>1472</v>
      </c>
      <c r="J165" s="105" t="s">
        <v>1105</v>
      </c>
      <c r="K165" s="114"/>
      <c r="L165" s="231"/>
      <c r="M165" s="231"/>
      <c r="N165" s="27"/>
      <c r="O165" s="232"/>
      <c r="P165" s="232"/>
      <c r="Q165" s="231"/>
      <c r="R165" s="231"/>
      <c r="S165" s="231"/>
      <c r="T165" s="231"/>
      <c r="U165" s="231"/>
      <c r="V165" s="231"/>
      <c r="W165" s="27"/>
      <c r="X165" s="27"/>
    </row>
    <row r="166" ht="14.25" customHeight="1">
      <c r="A166" s="10">
        <v>161.0</v>
      </c>
      <c r="B166" s="10" t="s">
        <v>1003</v>
      </c>
      <c r="C166" s="105" t="s">
        <v>702</v>
      </c>
      <c r="D166" s="105" t="s">
        <v>1471</v>
      </c>
      <c r="E166" s="105"/>
      <c r="F166" s="49">
        <v>0.0015</v>
      </c>
      <c r="G166" s="49">
        <v>0.0</v>
      </c>
      <c r="H166" s="105"/>
      <c r="I166" s="105" t="s">
        <v>1472</v>
      </c>
      <c r="J166" s="105" t="s">
        <v>1105</v>
      </c>
      <c r="K166" s="114"/>
      <c r="L166" s="231"/>
      <c r="M166" s="231"/>
      <c r="N166" s="27"/>
      <c r="O166" s="232"/>
      <c r="P166" s="232"/>
      <c r="Q166" s="231"/>
      <c r="R166" s="231"/>
      <c r="S166" s="231"/>
      <c r="T166" s="231"/>
      <c r="U166" s="231"/>
      <c r="V166" s="231"/>
      <c r="W166" s="27"/>
      <c r="X166" s="27"/>
    </row>
    <row r="167" ht="14.25" customHeight="1">
      <c r="A167" s="10">
        <v>162.0</v>
      </c>
      <c r="B167" s="10" t="s">
        <v>1007</v>
      </c>
      <c r="C167" s="105" t="s">
        <v>702</v>
      </c>
      <c r="D167" s="105" t="s">
        <v>1471</v>
      </c>
      <c r="E167" s="105"/>
      <c r="F167" s="49">
        <v>0.0015</v>
      </c>
      <c r="G167" s="49">
        <v>0.0</v>
      </c>
      <c r="H167" s="105"/>
      <c r="I167" s="105" t="s">
        <v>1472</v>
      </c>
      <c r="J167" s="105" t="s">
        <v>1111</v>
      </c>
      <c r="K167" s="114"/>
      <c r="L167" s="231"/>
      <c r="M167" s="231"/>
      <c r="N167" s="27"/>
      <c r="O167" s="232"/>
      <c r="P167" s="232"/>
      <c r="Q167" s="231"/>
      <c r="R167" s="231"/>
      <c r="S167" s="231"/>
      <c r="T167" s="231"/>
      <c r="U167" s="231"/>
      <c r="V167" s="231"/>
      <c r="W167" s="27"/>
      <c r="X167" s="27"/>
    </row>
    <row r="168" ht="14.25" customHeight="1">
      <c r="A168" s="10">
        <v>163.0</v>
      </c>
      <c r="B168" s="10" t="s">
        <v>1011</v>
      </c>
      <c r="C168" s="105" t="s">
        <v>702</v>
      </c>
      <c r="D168" s="105" t="s">
        <v>1473</v>
      </c>
      <c r="E168" s="105"/>
      <c r="F168" s="49">
        <v>0.05</v>
      </c>
      <c r="G168" s="49">
        <v>0.0</v>
      </c>
      <c r="H168" s="105"/>
      <c r="I168" s="105" t="s">
        <v>1472</v>
      </c>
      <c r="J168" s="105" t="s">
        <v>1111</v>
      </c>
      <c r="K168" s="114"/>
      <c r="L168" s="231"/>
      <c r="M168" s="231"/>
      <c r="N168" s="27"/>
      <c r="O168" s="232"/>
      <c r="P168" s="232"/>
      <c r="Q168" s="231"/>
      <c r="R168" s="231"/>
      <c r="S168" s="231"/>
      <c r="T168" s="231"/>
      <c r="U168" s="231"/>
      <c r="V168" s="231"/>
      <c r="W168" s="27"/>
      <c r="X168" s="27"/>
    </row>
    <row r="169" ht="14.25" customHeight="1">
      <c r="A169" s="10">
        <v>164.0</v>
      </c>
      <c r="B169" s="10" t="s">
        <v>1015</v>
      </c>
      <c r="C169" s="105" t="s">
        <v>702</v>
      </c>
      <c r="D169" s="105" t="s">
        <v>1473</v>
      </c>
      <c r="E169" s="105"/>
      <c r="F169" s="49">
        <v>0.05</v>
      </c>
      <c r="G169" s="49">
        <v>0.0</v>
      </c>
      <c r="H169" s="105"/>
      <c r="I169" s="105" t="s">
        <v>1472</v>
      </c>
      <c r="J169" s="105" t="s">
        <v>1115</v>
      </c>
      <c r="K169" s="114"/>
      <c r="L169" s="231"/>
      <c r="M169" s="231"/>
      <c r="N169" s="27"/>
      <c r="O169" s="232"/>
      <c r="P169" s="232"/>
      <c r="Q169" s="231"/>
      <c r="R169" s="231"/>
      <c r="S169" s="231"/>
      <c r="T169" s="231"/>
      <c r="U169" s="231"/>
      <c r="V169" s="231"/>
      <c r="W169" s="27"/>
      <c r="X169" s="27"/>
    </row>
    <row r="170" ht="14.25" customHeight="1">
      <c r="A170" s="10">
        <v>165.0</v>
      </c>
      <c r="B170" s="10" t="s">
        <v>1019</v>
      </c>
      <c r="C170" s="105" t="s">
        <v>702</v>
      </c>
      <c r="D170" s="105" t="s">
        <v>1473</v>
      </c>
      <c r="E170" s="105"/>
      <c r="F170" s="49">
        <v>0.05</v>
      </c>
      <c r="G170" s="49">
        <v>0.0</v>
      </c>
      <c r="H170" s="105"/>
      <c r="I170" s="105" t="s">
        <v>1472</v>
      </c>
      <c r="J170" s="105" t="s">
        <v>1115</v>
      </c>
      <c r="K170" s="114"/>
      <c r="L170" s="231"/>
      <c r="M170" s="231"/>
      <c r="N170" s="27"/>
      <c r="O170" s="232"/>
      <c r="P170" s="232"/>
      <c r="Q170" s="231"/>
      <c r="R170" s="231"/>
      <c r="S170" s="231"/>
      <c r="T170" s="231"/>
      <c r="U170" s="231"/>
      <c r="V170" s="231"/>
      <c r="W170" s="27"/>
      <c r="X170" s="27"/>
    </row>
    <row r="171" ht="14.25" customHeight="1">
      <c r="A171" s="11"/>
      <c r="B171" s="10"/>
      <c r="C171" s="105"/>
      <c r="D171" s="105"/>
      <c r="E171" s="105"/>
      <c r="F171" s="49"/>
      <c r="G171" s="49"/>
      <c r="H171" s="105"/>
      <c r="I171" s="105"/>
      <c r="J171" s="105"/>
      <c r="K171" s="114"/>
      <c r="L171" s="231"/>
      <c r="M171" s="231"/>
      <c r="N171" s="10"/>
      <c r="O171" s="232"/>
      <c r="P171" s="232"/>
      <c r="Q171" s="231"/>
      <c r="R171" s="231"/>
      <c r="S171" s="231"/>
      <c r="T171" s="231"/>
      <c r="U171" s="231"/>
      <c r="V171" s="231"/>
      <c r="W171" s="10"/>
      <c r="X171" s="10"/>
    </row>
    <row r="172" ht="14.25" customHeight="1">
      <c r="A172" s="11"/>
      <c r="B172" s="10"/>
      <c r="C172" s="105"/>
      <c r="D172" s="105"/>
      <c r="E172" s="105"/>
      <c r="F172" s="49"/>
      <c r="G172" s="49"/>
      <c r="H172" s="105"/>
      <c r="I172" s="105"/>
      <c r="J172" s="105"/>
      <c r="K172" s="114"/>
      <c r="Q172" s="231"/>
      <c r="R172" s="231"/>
      <c r="S172" s="231"/>
      <c r="T172" s="231"/>
      <c r="U172" s="231"/>
      <c r="V172" s="231"/>
      <c r="W172" s="10"/>
      <c r="X172" s="10"/>
    </row>
    <row r="173" ht="14.25" customHeight="1">
      <c r="A173" s="11"/>
      <c r="B173" s="10"/>
      <c r="C173" s="105"/>
      <c r="D173" s="105"/>
      <c r="E173" s="233"/>
      <c r="F173" s="49"/>
      <c r="G173" s="49"/>
      <c r="H173" s="233"/>
      <c r="I173" s="105"/>
      <c r="J173" s="233"/>
      <c r="K173" s="114"/>
      <c r="Q173" s="231"/>
      <c r="R173" s="231"/>
      <c r="S173" s="231"/>
      <c r="T173" s="231"/>
      <c r="U173" s="231"/>
      <c r="V173" s="231"/>
      <c r="W173" s="10"/>
      <c r="X173" s="10"/>
    </row>
    <row r="174" ht="14.25" customHeight="1">
      <c r="A174" s="11"/>
      <c r="B174" s="10"/>
      <c r="C174" s="105"/>
      <c r="D174" s="105"/>
      <c r="E174" s="105"/>
      <c r="F174" s="49"/>
      <c r="G174" s="49"/>
      <c r="H174" s="105"/>
      <c r="I174" s="105"/>
      <c r="J174" s="105"/>
      <c r="K174" s="114"/>
      <c r="L174" s="234" t="s">
        <v>1230</v>
      </c>
      <c r="M174" s="234" t="s">
        <v>1474</v>
      </c>
      <c r="N174" s="235" t="s">
        <v>285</v>
      </c>
      <c r="O174" s="234" t="s">
        <v>1231</v>
      </c>
      <c r="P174" s="234" t="s">
        <v>1475</v>
      </c>
      <c r="Q174" s="231"/>
      <c r="R174" s="231"/>
      <c r="S174" s="231"/>
      <c r="T174" s="231"/>
      <c r="U174" s="231"/>
      <c r="V174" s="231"/>
      <c r="W174" s="10"/>
      <c r="X174" s="10"/>
    </row>
    <row r="175" ht="15.75" customHeight="1">
      <c r="A175" s="11"/>
      <c r="B175" s="10"/>
      <c r="C175" s="10"/>
      <c r="D175" s="10"/>
      <c r="E175" s="10"/>
      <c r="F175" s="10"/>
      <c r="G175" s="10"/>
      <c r="H175" s="10"/>
      <c r="I175" s="10"/>
      <c r="J175" s="10"/>
      <c r="K175" s="10"/>
      <c r="L175" s="234" t="s">
        <v>1234</v>
      </c>
      <c r="M175" s="234" t="s">
        <v>1476</v>
      </c>
      <c r="N175" s="235" t="s">
        <v>291</v>
      </c>
      <c r="O175" s="234" t="s">
        <v>1235</v>
      </c>
      <c r="P175" s="234" t="s">
        <v>1477</v>
      </c>
      <c r="Q175" s="10"/>
      <c r="R175" s="10"/>
      <c r="S175" s="10"/>
      <c r="T175" s="10"/>
      <c r="U175" s="10"/>
      <c r="V175" s="10"/>
      <c r="W175" s="10"/>
      <c r="X175" s="10"/>
    </row>
    <row r="176" ht="15.75" customHeight="1">
      <c r="A176" s="11"/>
      <c r="B176" s="10"/>
      <c r="C176" s="10"/>
      <c r="D176" s="10"/>
      <c r="E176" s="10"/>
      <c r="F176" s="10"/>
      <c r="G176" s="10"/>
      <c r="H176" s="10"/>
      <c r="I176" s="10"/>
      <c r="J176" s="10"/>
      <c r="K176" s="10"/>
      <c r="L176" s="234" t="s">
        <v>1237</v>
      </c>
      <c r="M176" s="234" t="s">
        <v>1478</v>
      </c>
      <c r="N176" s="235" t="s">
        <v>297</v>
      </c>
      <c r="O176" s="234" t="s">
        <v>1238</v>
      </c>
      <c r="P176" s="234" t="s">
        <v>1479</v>
      </c>
      <c r="Q176" s="10"/>
      <c r="R176" s="10"/>
      <c r="S176" s="10"/>
      <c r="T176" s="10"/>
      <c r="U176" s="10"/>
      <c r="V176" s="10"/>
      <c r="W176" s="10"/>
      <c r="X176" s="10"/>
    </row>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5:$AA$170"/>
  <printOptions/>
  <pageMargins bottom="0.984027777777778" footer="0.0" header="0.0" left="0.747916666666667" right="0.747916666666667" top="0.984027777777778"/>
  <pageSetup paperSize="9"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3.43"/>
    <col customWidth="1" min="2" max="2" width="26.0"/>
    <col customWidth="1" min="3" max="3" width="18.57"/>
    <col customWidth="1" min="4" max="4" width="13.43"/>
    <col customWidth="1" min="5" max="5" width="13.14"/>
    <col customWidth="1" min="6" max="6" width="14.43"/>
    <col customWidth="1" min="7" max="7" width="14.29"/>
    <col customWidth="1" min="8" max="8" width="39.14"/>
    <col customWidth="1" min="9" max="9" width="24.29"/>
    <col customWidth="1" min="10" max="10" width="27.86"/>
    <col customWidth="1" min="11" max="12" width="14.86"/>
    <col customWidth="1" min="13" max="13" width="30.86"/>
    <col customWidth="1" min="14" max="14" width="15.29"/>
    <col customWidth="1" min="15" max="17" width="14.86"/>
    <col customWidth="1" min="18" max="18" width="24.0"/>
    <col customWidth="1" min="19" max="20" width="35.71"/>
    <col customWidth="1" min="21" max="22" width="14.86"/>
    <col customWidth="1" min="23" max="23" width="22.43"/>
    <col customWidth="1" min="24" max="24" width="37.71"/>
    <col customWidth="1" min="25" max="25" width="17.0"/>
    <col customWidth="1" min="26" max="26" width="23.57"/>
    <col customWidth="1" min="27" max="31" width="14.43"/>
    <col customWidth="1" min="32" max="32" width="18.43"/>
    <col customWidth="1" min="33" max="43" width="14.43"/>
  </cols>
  <sheetData>
    <row r="1">
      <c r="A1" s="115" t="s">
        <v>39</v>
      </c>
      <c r="B1" s="115" t="s">
        <v>40</v>
      </c>
      <c r="C1" s="115" t="s">
        <v>40</v>
      </c>
      <c r="D1" s="115" t="s">
        <v>40</v>
      </c>
      <c r="E1" s="115" t="s">
        <v>1480</v>
      </c>
      <c r="F1" s="236" t="s">
        <v>1481</v>
      </c>
      <c r="G1" s="237" t="s">
        <v>1482</v>
      </c>
      <c r="H1" s="115" t="s">
        <v>1483</v>
      </c>
      <c r="I1" s="115" t="s">
        <v>1484</v>
      </c>
      <c r="J1" s="238" t="s">
        <v>1075</v>
      </c>
      <c r="K1" s="46" t="s">
        <v>1075</v>
      </c>
      <c r="L1" s="116" t="s">
        <v>1075</v>
      </c>
      <c r="M1" s="239" t="s">
        <v>1075</v>
      </c>
      <c r="N1" s="116" t="s">
        <v>1075</v>
      </c>
      <c r="O1" s="116" t="s">
        <v>1075</v>
      </c>
      <c r="P1" s="116" t="s">
        <v>1075</v>
      </c>
      <c r="Q1" s="116" t="s">
        <v>1075</v>
      </c>
      <c r="R1" s="116" t="s">
        <v>1075</v>
      </c>
      <c r="S1" s="46" t="s">
        <v>1075</v>
      </c>
      <c r="T1" s="46" t="s">
        <v>1075</v>
      </c>
      <c r="U1" s="115" t="s">
        <v>1485</v>
      </c>
      <c r="V1" s="240" t="s">
        <v>1484</v>
      </c>
      <c r="W1" s="241" t="s">
        <v>1486</v>
      </c>
      <c r="X1" s="115" t="s">
        <v>1484</v>
      </c>
      <c r="Y1" s="11" t="s">
        <v>1486</v>
      </c>
      <c r="Z1" s="11" t="s">
        <v>1486</v>
      </c>
      <c r="AA1" s="178" t="s">
        <v>1486</v>
      </c>
      <c r="AB1" s="178" t="s">
        <v>1486</v>
      </c>
      <c r="AC1" s="242" t="s">
        <v>1486</v>
      </c>
      <c r="AD1" s="178" t="s">
        <v>1486</v>
      </c>
      <c r="AE1" s="178" t="s">
        <v>1486</v>
      </c>
      <c r="AF1" s="178" t="s">
        <v>1486</v>
      </c>
      <c r="AG1" s="178" t="s">
        <v>1486</v>
      </c>
      <c r="AH1" s="178" t="s">
        <v>1486</v>
      </c>
      <c r="AI1" s="178" t="s">
        <v>1486</v>
      </c>
      <c r="AJ1" s="178" t="s">
        <v>1486</v>
      </c>
      <c r="AK1" s="178" t="s">
        <v>1486</v>
      </c>
      <c r="AL1" s="178" t="s">
        <v>1486</v>
      </c>
      <c r="AM1" s="178" t="s">
        <v>1486</v>
      </c>
      <c r="AN1" s="178" t="s">
        <v>1486</v>
      </c>
      <c r="AO1" s="178" t="s">
        <v>1486</v>
      </c>
      <c r="AP1" s="178" t="s">
        <v>1486</v>
      </c>
      <c r="AQ1" s="178" t="s">
        <v>1486</v>
      </c>
    </row>
    <row r="2">
      <c r="A2" s="115" t="s">
        <v>55</v>
      </c>
      <c r="B2" s="115" t="s">
        <v>56</v>
      </c>
      <c r="C2" s="115" t="s">
        <v>56</v>
      </c>
      <c r="D2" s="115" t="s">
        <v>56</v>
      </c>
      <c r="E2" s="115" t="s">
        <v>1487</v>
      </c>
      <c r="F2" s="236" t="s">
        <v>1487</v>
      </c>
      <c r="G2" s="237" t="s">
        <v>1487</v>
      </c>
      <c r="H2" s="115" t="s">
        <v>1487</v>
      </c>
      <c r="I2" s="115" t="s">
        <v>1083</v>
      </c>
      <c r="J2" s="238" t="s">
        <v>56</v>
      </c>
      <c r="K2" s="46" t="s">
        <v>56</v>
      </c>
      <c r="L2" s="116" t="s">
        <v>56</v>
      </c>
      <c r="M2" s="239" t="s">
        <v>56</v>
      </c>
      <c r="N2" s="116" t="s">
        <v>56</v>
      </c>
      <c r="O2" s="116" t="s">
        <v>56</v>
      </c>
      <c r="P2" s="116" t="s">
        <v>56</v>
      </c>
      <c r="Q2" s="116" t="s">
        <v>56</v>
      </c>
      <c r="R2" s="116" t="s">
        <v>56</v>
      </c>
      <c r="S2" s="46" t="s">
        <v>56</v>
      </c>
      <c r="T2" s="46" t="s">
        <v>1083</v>
      </c>
      <c r="U2" s="115" t="s">
        <v>1083</v>
      </c>
      <c r="V2" s="240" t="s">
        <v>1083</v>
      </c>
      <c r="W2" s="241" t="s">
        <v>1083</v>
      </c>
      <c r="X2" s="115" t="s">
        <v>1083</v>
      </c>
      <c r="Y2" s="11" t="s">
        <v>1083</v>
      </c>
      <c r="Z2" s="11" t="s">
        <v>1083</v>
      </c>
      <c r="AA2" s="178" t="s">
        <v>1083</v>
      </c>
      <c r="AB2" s="178" t="s">
        <v>1083</v>
      </c>
      <c r="AC2" s="242" t="s">
        <v>1083</v>
      </c>
      <c r="AD2" s="178" t="s">
        <v>1083</v>
      </c>
      <c r="AE2" s="178" t="s">
        <v>1083</v>
      </c>
      <c r="AF2" s="178" t="s">
        <v>1083</v>
      </c>
      <c r="AG2" s="178" t="s">
        <v>1083</v>
      </c>
      <c r="AH2" s="178" t="s">
        <v>1083</v>
      </c>
      <c r="AI2" s="178" t="s">
        <v>1083</v>
      </c>
      <c r="AJ2" s="178" t="s">
        <v>1083</v>
      </c>
      <c r="AK2" s="178" t="s">
        <v>1083</v>
      </c>
      <c r="AL2" s="178" t="s">
        <v>1083</v>
      </c>
      <c r="AM2" s="178" t="s">
        <v>1083</v>
      </c>
      <c r="AN2" s="178" t="s">
        <v>1083</v>
      </c>
      <c r="AO2" s="178" t="s">
        <v>1083</v>
      </c>
      <c r="AP2" s="178" t="s">
        <v>1083</v>
      </c>
      <c r="AQ2" s="178" t="s">
        <v>1083</v>
      </c>
    </row>
    <row r="3">
      <c r="A3" s="115" t="s">
        <v>58</v>
      </c>
      <c r="B3" s="115" t="s">
        <v>1046</v>
      </c>
      <c r="C3" s="115" t="s">
        <v>1488</v>
      </c>
      <c r="D3" s="115" t="s">
        <v>1489</v>
      </c>
      <c r="E3" s="11"/>
      <c r="F3" s="236"/>
      <c r="G3" s="243"/>
      <c r="H3" s="11"/>
      <c r="I3" s="11"/>
      <c r="J3" s="238"/>
      <c r="K3" s="46" t="s">
        <v>1490</v>
      </c>
      <c r="L3" s="116" t="s">
        <v>1085</v>
      </c>
      <c r="M3" s="239" t="s">
        <v>1085</v>
      </c>
      <c r="N3" s="116" t="s">
        <v>1085</v>
      </c>
      <c r="O3" s="116" t="s">
        <v>1085</v>
      </c>
      <c r="P3" s="116" t="s">
        <v>1085</v>
      </c>
      <c r="Q3" s="116" t="s">
        <v>1085</v>
      </c>
      <c r="R3" s="116" t="s">
        <v>1085</v>
      </c>
      <c r="S3" s="46" t="s">
        <v>1085</v>
      </c>
      <c r="T3" s="46"/>
      <c r="U3" s="11"/>
      <c r="V3" s="47"/>
      <c r="W3" s="241"/>
      <c r="X3" s="11"/>
      <c r="Y3" s="11"/>
      <c r="Z3" s="11"/>
      <c r="AA3" s="178"/>
      <c r="AB3" s="178"/>
      <c r="AC3" s="242"/>
      <c r="AD3" s="178"/>
      <c r="AE3" s="178"/>
      <c r="AF3" s="178"/>
      <c r="AG3" s="178"/>
      <c r="AH3" s="178"/>
      <c r="AI3" s="178"/>
      <c r="AJ3" s="178"/>
      <c r="AK3" s="178"/>
      <c r="AL3" s="178"/>
      <c r="AM3" s="178"/>
      <c r="AN3" s="178"/>
      <c r="AO3" s="178"/>
      <c r="AP3" s="178"/>
      <c r="AQ3" s="178"/>
    </row>
    <row r="4">
      <c r="A4" s="240" t="s">
        <v>62</v>
      </c>
      <c r="B4" s="240" t="s">
        <v>63</v>
      </c>
      <c r="C4" s="240" t="s">
        <v>1491</v>
      </c>
      <c r="D4" s="240" t="s">
        <v>1492</v>
      </c>
      <c r="E4" s="240"/>
      <c r="F4" s="244"/>
      <c r="G4" s="245"/>
      <c r="H4" s="240"/>
      <c r="I4" s="240" t="s">
        <v>1493</v>
      </c>
      <c r="J4" s="246"/>
      <c r="K4" s="116" t="s">
        <v>1089</v>
      </c>
      <c r="L4" s="116" t="s">
        <v>1090</v>
      </c>
      <c r="M4" s="116" t="s">
        <v>1090</v>
      </c>
      <c r="N4" s="116" t="s">
        <v>1091</v>
      </c>
      <c r="O4" s="247" t="s">
        <v>1092</v>
      </c>
      <c r="P4" s="247" t="s">
        <v>1093</v>
      </c>
      <c r="Q4" s="116" t="s">
        <v>1094</v>
      </c>
      <c r="R4" s="116" t="s">
        <v>1494</v>
      </c>
      <c r="S4" s="116" t="s">
        <v>1096</v>
      </c>
      <c r="T4" s="116" t="s">
        <v>1495</v>
      </c>
      <c r="U4" s="240" t="s">
        <v>1496</v>
      </c>
      <c r="V4" s="240" t="s">
        <v>1497</v>
      </c>
      <c r="W4" s="248" t="s">
        <v>1482</v>
      </c>
      <c r="X4" s="240" t="s">
        <v>1498</v>
      </c>
      <c r="Y4" s="240" t="s">
        <v>1499</v>
      </c>
      <c r="Z4" s="240" t="s">
        <v>1500</v>
      </c>
      <c r="AA4" s="249" t="s">
        <v>1501</v>
      </c>
      <c r="AB4" s="249" t="s">
        <v>1502</v>
      </c>
      <c r="AC4" s="250" t="s">
        <v>1503</v>
      </c>
      <c r="AD4" s="249" t="s">
        <v>1504</v>
      </c>
      <c r="AE4" s="249" t="s">
        <v>1505</v>
      </c>
      <c r="AF4" s="249" t="s">
        <v>1506</v>
      </c>
      <c r="AG4" s="249" t="s">
        <v>1507</v>
      </c>
      <c r="AH4" s="249" t="s">
        <v>1508</v>
      </c>
      <c r="AI4" s="249" t="s">
        <v>1509</v>
      </c>
      <c r="AJ4" s="249" t="s">
        <v>1510</v>
      </c>
      <c r="AK4" s="249" t="s">
        <v>1511</v>
      </c>
      <c r="AL4" s="249" t="s">
        <v>1512</v>
      </c>
      <c r="AM4" s="249" t="s">
        <v>1513</v>
      </c>
      <c r="AN4" s="249" t="s">
        <v>1514</v>
      </c>
      <c r="AO4" s="249" t="s">
        <v>1515</v>
      </c>
      <c r="AP4" s="249" t="s">
        <v>1516</v>
      </c>
      <c r="AQ4" s="249" t="s">
        <v>1517</v>
      </c>
    </row>
    <row r="5">
      <c r="A5" s="251" t="s">
        <v>1100</v>
      </c>
      <c r="B5" s="251">
        <v>1.0</v>
      </c>
      <c r="C5" s="251">
        <v>2.0</v>
      </c>
      <c r="D5" s="251">
        <f t="shared" ref="D5:AQ5" si="1">C5+1</f>
        <v>3</v>
      </c>
      <c r="E5" s="251">
        <f t="shared" si="1"/>
        <v>4</v>
      </c>
      <c r="F5" s="251">
        <f t="shared" si="1"/>
        <v>5</v>
      </c>
      <c r="G5" s="251">
        <f t="shared" si="1"/>
        <v>6</v>
      </c>
      <c r="H5" s="251">
        <f t="shared" si="1"/>
        <v>7</v>
      </c>
      <c r="I5" s="251">
        <f t="shared" si="1"/>
        <v>8</v>
      </c>
      <c r="J5" s="251">
        <f t="shared" si="1"/>
        <v>9</v>
      </c>
      <c r="K5" s="251">
        <f t="shared" si="1"/>
        <v>10</v>
      </c>
      <c r="L5" s="251">
        <f t="shared" si="1"/>
        <v>11</v>
      </c>
      <c r="M5" s="251">
        <f t="shared" si="1"/>
        <v>12</v>
      </c>
      <c r="N5" s="251">
        <f t="shared" si="1"/>
        <v>13</v>
      </c>
      <c r="O5" s="251">
        <f t="shared" si="1"/>
        <v>14</v>
      </c>
      <c r="P5" s="251">
        <f t="shared" si="1"/>
        <v>15</v>
      </c>
      <c r="Q5" s="251">
        <f t="shared" si="1"/>
        <v>16</v>
      </c>
      <c r="R5" s="251">
        <f t="shared" si="1"/>
        <v>17</v>
      </c>
      <c r="S5" s="251">
        <f t="shared" si="1"/>
        <v>18</v>
      </c>
      <c r="T5" s="251">
        <f t="shared" si="1"/>
        <v>19</v>
      </c>
      <c r="U5" s="251">
        <f t="shared" si="1"/>
        <v>20</v>
      </c>
      <c r="V5" s="251">
        <f t="shared" si="1"/>
        <v>21</v>
      </c>
      <c r="W5" s="251">
        <f t="shared" si="1"/>
        <v>22</v>
      </c>
      <c r="X5" s="251">
        <f t="shared" si="1"/>
        <v>23</v>
      </c>
      <c r="Y5" s="251">
        <f t="shared" si="1"/>
        <v>24</v>
      </c>
      <c r="Z5" s="251">
        <f t="shared" si="1"/>
        <v>25</v>
      </c>
      <c r="AA5" s="251">
        <f t="shared" si="1"/>
        <v>26</v>
      </c>
      <c r="AB5" s="251">
        <f t="shared" si="1"/>
        <v>27</v>
      </c>
      <c r="AC5" s="251">
        <f t="shared" si="1"/>
        <v>28</v>
      </c>
      <c r="AD5" s="251">
        <f t="shared" si="1"/>
        <v>29</v>
      </c>
      <c r="AE5" s="251">
        <f t="shared" si="1"/>
        <v>30</v>
      </c>
      <c r="AF5" s="251">
        <f t="shared" si="1"/>
        <v>31</v>
      </c>
      <c r="AG5" s="251">
        <f t="shared" si="1"/>
        <v>32</v>
      </c>
      <c r="AH5" s="251">
        <f t="shared" si="1"/>
        <v>33</v>
      </c>
      <c r="AI5" s="251">
        <f t="shared" si="1"/>
        <v>34</v>
      </c>
      <c r="AJ5" s="251">
        <f t="shared" si="1"/>
        <v>35</v>
      </c>
      <c r="AK5" s="251">
        <f t="shared" si="1"/>
        <v>36</v>
      </c>
      <c r="AL5" s="251">
        <f t="shared" si="1"/>
        <v>37</v>
      </c>
      <c r="AM5" s="251">
        <f t="shared" si="1"/>
        <v>38</v>
      </c>
      <c r="AN5" s="251">
        <f t="shared" si="1"/>
        <v>39</v>
      </c>
      <c r="AO5" s="251">
        <f t="shared" si="1"/>
        <v>40</v>
      </c>
      <c r="AP5" s="251">
        <f t="shared" si="1"/>
        <v>41</v>
      </c>
      <c r="AQ5" s="251">
        <f t="shared" si="1"/>
        <v>42</v>
      </c>
    </row>
    <row r="6">
      <c r="A6" s="10"/>
      <c r="B6" s="10" t="s">
        <v>200</v>
      </c>
      <c r="C6" s="10" t="s">
        <v>1518</v>
      </c>
      <c r="D6" s="10" t="s">
        <v>1519</v>
      </c>
      <c r="E6" s="252" t="s">
        <v>1520</v>
      </c>
      <c r="F6" s="50" t="s">
        <v>1521</v>
      </c>
      <c r="G6" s="253" t="s">
        <v>1522</v>
      </c>
      <c r="H6" s="254" t="s">
        <v>1523</v>
      </c>
      <c r="I6" s="254" t="s">
        <v>1524</v>
      </c>
      <c r="J6" s="255" t="str">
        <f t="shared" ref="J6:J151" si="2">LEFT(K6,1)&amp;RIGHT(K6,1)&amp;"_"&amp;L6&amp;"_"&amp;O6&amp;"L-"&amp;LEFT(Q6,1)&amp;"_"&amp;S6</f>
        <v>D1_S02_10L-m_R01</v>
      </c>
      <c r="K6" s="49" t="s">
        <v>101</v>
      </c>
      <c r="L6" s="49" t="s">
        <v>1101</v>
      </c>
      <c r="M6" s="49" t="s">
        <v>204</v>
      </c>
      <c r="N6" s="49" t="s">
        <v>1182</v>
      </c>
      <c r="O6" s="49">
        <v>10.0</v>
      </c>
      <c r="P6" s="49">
        <v>5.00000000000006</v>
      </c>
      <c r="Q6" s="49" t="s">
        <v>1183</v>
      </c>
      <c r="R6" s="49" t="s">
        <v>1104</v>
      </c>
      <c r="S6" s="256" t="s">
        <v>1105</v>
      </c>
      <c r="T6" s="256"/>
      <c r="U6" s="123"/>
      <c r="V6" s="257" t="s">
        <v>1525</v>
      </c>
      <c r="W6" s="258" t="s">
        <v>1526</v>
      </c>
      <c r="X6" s="10" t="s">
        <v>1527</v>
      </c>
      <c r="Y6" s="10" t="s">
        <v>1528</v>
      </c>
      <c r="Z6" s="10" t="s">
        <v>1529</v>
      </c>
      <c r="AA6" s="235" t="s">
        <v>1530</v>
      </c>
      <c r="AB6" s="235">
        <v>5.3045526E7</v>
      </c>
      <c r="AC6" s="259" t="s">
        <v>1531</v>
      </c>
      <c r="AD6" s="235" t="s">
        <v>1532</v>
      </c>
      <c r="AE6" s="235">
        <v>74.22</v>
      </c>
      <c r="AF6" s="235">
        <v>33.56</v>
      </c>
      <c r="AG6" s="235">
        <v>5.3045526E7</v>
      </c>
      <c r="AH6" s="235">
        <v>16.67</v>
      </c>
      <c r="AI6" s="235">
        <v>14.66</v>
      </c>
      <c r="AJ6" s="235">
        <v>32.73</v>
      </c>
      <c r="AK6" s="235">
        <v>19.29</v>
      </c>
      <c r="AL6" s="235">
        <v>19.35</v>
      </c>
      <c r="AM6" s="235">
        <v>0.01</v>
      </c>
      <c r="AN6" s="235">
        <v>49.35</v>
      </c>
      <c r="AO6" s="235">
        <v>68.03</v>
      </c>
      <c r="AP6" s="235">
        <v>5.301582E7</v>
      </c>
      <c r="AQ6" s="235">
        <v>5.2960017E7</v>
      </c>
    </row>
    <row r="7">
      <c r="A7" s="10"/>
      <c r="B7" s="10" t="s">
        <v>210</v>
      </c>
      <c r="C7" s="10" t="s">
        <v>1533</v>
      </c>
      <c r="D7" s="10" t="s">
        <v>1534</v>
      </c>
      <c r="E7" s="252" t="s">
        <v>1520</v>
      </c>
      <c r="F7" s="50" t="s">
        <v>1535</v>
      </c>
      <c r="G7" s="253" t="s">
        <v>1536</v>
      </c>
      <c r="H7" s="254" t="s">
        <v>1537</v>
      </c>
      <c r="I7" s="254" t="s">
        <v>1524</v>
      </c>
      <c r="J7" s="255" t="str">
        <f t="shared" si="2"/>
        <v>D1_S02_10L-m_R02</v>
      </c>
      <c r="K7" s="49" t="s">
        <v>101</v>
      </c>
      <c r="L7" s="49" t="s">
        <v>1101</v>
      </c>
      <c r="M7" s="49" t="s">
        <v>204</v>
      </c>
      <c r="N7" s="49" t="s">
        <v>1182</v>
      </c>
      <c r="O7" s="49">
        <v>10.0</v>
      </c>
      <c r="P7" s="49">
        <v>6.99999999999998</v>
      </c>
      <c r="Q7" s="49" t="s">
        <v>1183</v>
      </c>
      <c r="R7" s="49" t="s">
        <v>1104</v>
      </c>
      <c r="S7" s="256" t="s">
        <v>1111</v>
      </c>
      <c r="T7" s="256"/>
      <c r="U7" s="123"/>
      <c r="V7" s="257" t="s">
        <v>1538</v>
      </c>
      <c r="W7" s="258" t="s">
        <v>1526</v>
      </c>
      <c r="X7" s="10" t="s">
        <v>1539</v>
      </c>
      <c r="Y7" s="10" t="s">
        <v>1528</v>
      </c>
      <c r="Z7" s="10" t="s">
        <v>1529</v>
      </c>
      <c r="AA7" s="235" t="s">
        <v>1530</v>
      </c>
      <c r="AB7" s="235">
        <v>5.3037251E7</v>
      </c>
      <c r="AC7" s="259" t="s">
        <v>1531</v>
      </c>
      <c r="AD7" s="235" t="s">
        <v>1532</v>
      </c>
      <c r="AE7" s="235">
        <v>73.74</v>
      </c>
      <c r="AF7" s="235">
        <v>33.43</v>
      </c>
      <c r="AG7" s="235">
        <v>5.3037251E7</v>
      </c>
      <c r="AH7" s="235">
        <v>16.67</v>
      </c>
      <c r="AI7" s="235">
        <v>14.66</v>
      </c>
      <c r="AJ7" s="235">
        <v>21.05</v>
      </c>
      <c r="AK7" s="235">
        <v>12.0</v>
      </c>
      <c r="AL7" s="235">
        <v>12.2</v>
      </c>
      <c r="AM7" s="235">
        <v>0.0</v>
      </c>
      <c r="AN7" s="235">
        <v>47.38</v>
      </c>
      <c r="AO7" s="235">
        <v>66.21</v>
      </c>
      <c r="AP7" s="235">
        <v>5.3007518E7</v>
      </c>
      <c r="AQ7" s="235">
        <v>5.2958124E7</v>
      </c>
    </row>
    <row r="8">
      <c r="A8" s="10"/>
      <c r="B8" s="10" t="s">
        <v>215</v>
      </c>
      <c r="C8" s="10" t="s">
        <v>1540</v>
      </c>
      <c r="D8" s="10" t="s">
        <v>1541</v>
      </c>
      <c r="E8" s="252" t="s">
        <v>1520</v>
      </c>
      <c r="F8" s="50" t="s">
        <v>1542</v>
      </c>
      <c r="G8" s="253" t="s">
        <v>1543</v>
      </c>
      <c r="H8" s="254" t="s">
        <v>1544</v>
      </c>
      <c r="I8" s="254" t="s">
        <v>1524</v>
      </c>
      <c r="J8" s="255" t="str">
        <f t="shared" si="2"/>
        <v>D1_S02_10L-m_R03</v>
      </c>
      <c r="K8" s="49" t="s">
        <v>101</v>
      </c>
      <c r="L8" s="49" t="s">
        <v>1101</v>
      </c>
      <c r="M8" s="49" t="s">
        <v>204</v>
      </c>
      <c r="N8" s="49" t="s">
        <v>1182</v>
      </c>
      <c r="O8" s="49">
        <v>10.0</v>
      </c>
      <c r="P8" s="49">
        <v>5.99999999999998</v>
      </c>
      <c r="Q8" s="49" t="s">
        <v>1183</v>
      </c>
      <c r="R8" s="49" t="s">
        <v>1104</v>
      </c>
      <c r="S8" s="256" t="s">
        <v>1115</v>
      </c>
      <c r="T8" s="256"/>
      <c r="U8" s="123"/>
      <c r="V8" s="257" t="s">
        <v>1545</v>
      </c>
      <c r="W8" s="258" t="s">
        <v>1526</v>
      </c>
      <c r="X8" s="10" t="s">
        <v>1546</v>
      </c>
      <c r="Y8" s="10" t="s">
        <v>1528</v>
      </c>
      <c r="Z8" s="10" t="s">
        <v>1529</v>
      </c>
      <c r="AA8" s="235" t="s">
        <v>1530</v>
      </c>
      <c r="AB8" s="235">
        <v>7.7338442E7</v>
      </c>
      <c r="AC8" s="259" t="s">
        <v>1531</v>
      </c>
      <c r="AD8" s="235" t="s">
        <v>1532</v>
      </c>
      <c r="AE8" s="235">
        <v>80.37</v>
      </c>
      <c r="AF8" s="235">
        <v>35.15</v>
      </c>
      <c r="AG8" s="235">
        <v>7.7338442E7</v>
      </c>
      <c r="AH8" s="235">
        <v>16.67</v>
      </c>
      <c r="AI8" s="235">
        <v>21.8</v>
      </c>
      <c r="AJ8" s="235">
        <v>14.56</v>
      </c>
      <c r="AK8" s="235">
        <v>9.16</v>
      </c>
      <c r="AL8" s="235">
        <v>8.76</v>
      </c>
      <c r="AM8" s="235">
        <v>0.0</v>
      </c>
      <c r="AN8" s="235">
        <v>30.79</v>
      </c>
      <c r="AO8" s="235">
        <v>59.64</v>
      </c>
      <c r="AP8" s="235">
        <v>7.7308408E7</v>
      </c>
      <c r="AQ8" s="235">
        <v>7.7264557E7</v>
      </c>
    </row>
    <row r="9">
      <c r="A9" s="10"/>
      <c r="B9" s="10" t="s">
        <v>131</v>
      </c>
      <c r="C9" s="10" t="s">
        <v>1547</v>
      </c>
      <c r="D9" s="10" t="s">
        <v>1548</v>
      </c>
      <c r="E9" s="252" t="s">
        <v>1520</v>
      </c>
      <c r="F9" s="50" t="s">
        <v>1549</v>
      </c>
      <c r="G9" s="253" t="s">
        <v>1550</v>
      </c>
      <c r="H9" s="254" t="s">
        <v>1551</v>
      </c>
      <c r="I9" s="254" t="s">
        <v>1524</v>
      </c>
      <c r="J9" s="255" t="str">
        <f t="shared" si="2"/>
        <v>D1_S02_10L-s_R01</v>
      </c>
      <c r="K9" s="49" t="s">
        <v>101</v>
      </c>
      <c r="L9" s="49" t="s">
        <v>1101</v>
      </c>
      <c r="M9" s="49" t="s">
        <v>135</v>
      </c>
      <c r="N9" s="49" t="s">
        <v>1119</v>
      </c>
      <c r="O9" s="49">
        <v>10.0</v>
      </c>
      <c r="P9" s="49">
        <v>58.0</v>
      </c>
      <c r="Q9" s="49" t="s">
        <v>1103</v>
      </c>
      <c r="R9" s="49" t="s">
        <v>1104</v>
      </c>
      <c r="S9" s="256" t="s">
        <v>1105</v>
      </c>
      <c r="T9" s="256"/>
      <c r="U9" s="123"/>
      <c r="V9" s="257" t="s">
        <v>1552</v>
      </c>
      <c r="W9" s="258" t="s">
        <v>1526</v>
      </c>
      <c r="X9" s="10" t="s">
        <v>1553</v>
      </c>
      <c r="Y9" s="10" t="s">
        <v>1528</v>
      </c>
      <c r="Z9" s="10" t="s">
        <v>1529</v>
      </c>
      <c r="AA9" s="235" t="s">
        <v>1530</v>
      </c>
      <c r="AB9" s="235">
        <v>6.2620125E7</v>
      </c>
      <c r="AC9" s="259" t="s">
        <v>1531</v>
      </c>
      <c r="AD9" s="235" t="s">
        <v>1532</v>
      </c>
      <c r="AE9" s="235">
        <v>77.27</v>
      </c>
      <c r="AF9" s="235">
        <v>34.39</v>
      </c>
      <c r="AG9" s="235">
        <v>6.2620125E7</v>
      </c>
      <c r="AH9" s="235">
        <v>16.67</v>
      </c>
      <c r="AI9" s="235">
        <v>17.46</v>
      </c>
      <c r="AJ9" s="235">
        <v>16.71</v>
      </c>
      <c r="AK9" s="235">
        <v>11.04</v>
      </c>
      <c r="AL9" s="235">
        <v>12.4</v>
      </c>
      <c r="AM9" s="235">
        <v>0.0</v>
      </c>
      <c r="AN9" s="235">
        <v>45.18</v>
      </c>
      <c r="AO9" s="235">
        <v>62.46</v>
      </c>
      <c r="AP9" s="235">
        <v>6.2609781E7</v>
      </c>
      <c r="AQ9" s="235">
        <v>6.2556828E7</v>
      </c>
    </row>
    <row r="10">
      <c r="A10" s="10"/>
      <c r="B10" s="10" t="s">
        <v>156</v>
      </c>
      <c r="C10" s="10" t="s">
        <v>1554</v>
      </c>
      <c r="D10" s="10" t="s">
        <v>1555</v>
      </c>
      <c r="E10" s="252" t="s">
        <v>1520</v>
      </c>
      <c r="F10" s="50" t="s">
        <v>1556</v>
      </c>
      <c r="G10" s="253" t="s">
        <v>1557</v>
      </c>
      <c r="H10" s="254" t="s">
        <v>1558</v>
      </c>
      <c r="I10" s="254" t="s">
        <v>1524</v>
      </c>
      <c r="J10" s="255" t="str">
        <f t="shared" si="2"/>
        <v>D1_S02_10L-s_R02</v>
      </c>
      <c r="K10" s="49" t="s">
        <v>101</v>
      </c>
      <c r="L10" s="49" t="s">
        <v>1101</v>
      </c>
      <c r="M10" s="49" t="s">
        <v>135</v>
      </c>
      <c r="N10" s="49" t="s">
        <v>1119</v>
      </c>
      <c r="O10" s="49">
        <v>10.0</v>
      </c>
      <c r="P10" s="49">
        <v>58.0000000000001</v>
      </c>
      <c r="Q10" s="49" t="s">
        <v>1103</v>
      </c>
      <c r="R10" s="49" t="s">
        <v>1104</v>
      </c>
      <c r="S10" s="256" t="s">
        <v>1111</v>
      </c>
      <c r="T10" s="256"/>
      <c r="U10" s="123"/>
      <c r="V10" s="257" t="s">
        <v>1559</v>
      </c>
      <c r="W10" s="258" t="s">
        <v>1526</v>
      </c>
      <c r="X10" s="10" t="s">
        <v>1560</v>
      </c>
      <c r="Y10" s="10" t="s">
        <v>1528</v>
      </c>
      <c r="Z10" s="10" t="s">
        <v>1529</v>
      </c>
      <c r="AA10" s="235" t="s">
        <v>1530</v>
      </c>
      <c r="AB10" s="235">
        <v>6.5165356E7</v>
      </c>
      <c r="AC10" s="259" t="s">
        <v>1531</v>
      </c>
      <c r="AD10" s="235" t="s">
        <v>1532</v>
      </c>
      <c r="AE10" s="235">
        <v>76.5</v>
      </c>
      <c r="AF10" s="235">
        <v>34.18</v>
      </c>
      <c r="AG10" s="235">
        <v>6.5165356E7</v>
      </c>
      <c r="AH10" s="235">
        <v>16.67</v>
      </c>
      <c r="AI10" s="235">
        <v>18.01</v>
      </c>
      <c r="AJ10" s="235">
        <v>37.36</v>
      </c>
      <c r="AK10" s="235">
        <v>25.09</v>
      </c>
      <c r="AL10" s="235">
        <v>26.28</v>
      </c>
      <c r="AM10" s="235">
        <v>0.01</v>
      </c>
      <c r="AN10" s="235">
        <v>47.98</v>
      </c>
      <c r="AO10" s="235">
        <v>64.87</v>
      </c>
      <c r="AP10" s="235">
        <v>6.5128384E7</v>
      </c>
      <c r="AQ10" s="235">
        <v>6.5040586E7</v>
      </c>
    </row>
    <row r="11">
      <c r="A11" s="10"/>
      <c r="B11" s="10" t="s">
        <v>178</v>
      </c>
      <c r="C11" s="10" t="s">
        <v>1561</v>
      </c>
      <c r="D11" s="10" t="s">
        <v>1562</v>
      </c>
      <c r="E11" s="252" t="s">
        <v>1520</v>
      </c>
      <c r="F11" s="50" t="s">
        <v>1563</v>
      </c>
      <c r="G11" s="253" t="s">
        <v>1564</v>
      </c>
      <c r="H11" s="254" t="s">
        <v>1565</v>
      </c>
      <c r="I11" s="254" t="s">
        <v>1524</v>
      </c>
      <c r="J11" s="255" t="str">
        <f t="shared" si="2"/>
        <v>D1_S02_10L-s_R03</v>
      </c>
      <c r="K11" s="49" t="s">
        <v>101</v>
      </c>
      <c r="L11" s="49" t="s">
        <v>1101</v>
      </c>
      <c r="M11" s="49" t="s">
        <v>135</v>
      </c>
      <c r="N11" s="49" t="s">
        <v>1119</v>
      </c>
      <c r="O11" s="49">
        <v>10.0</v>
      </c>
      <c r="P11" s="49">
        <v>54.0000000000001</v>
      </c>
      <c r="Q11" s="49" t="s">
        <v>1103</v>
      </c>
      <c r="R11" s="49" t="s">
        <v>1104</v>
      </c>
      <c r="S11" s="256" t="s">
        <v>1115</v>
      </c>
      <c r="T11" s="256"/>
      <c r="U11" s="123"/>
      <c r="V11" s="257" t="s">
        <v>1566</v>
      </c>
      <c r="W11" s="258" t="s">
        <v>1526</v>
      </c>
      <c r="X11" s="10" t="s">
        <v>1567</v>
      </c>
      <c r="Y11" s="10" t="s">
        <v>1528</v>
      </c>
      <c r="Z11" s="10" t="s">
        <v>1529</v>
      </c>
      <c r="AA11" s="235" t="s">
        <v>1530</v>
      </c>
      <c r="AB11" s="235">
        <v>6.4317957E7</v>
      </c>
      <c r="AC11" s="259" t="s">
        <v>1531</v>
      </c>
      <c r="AD11" s="235" t="s">
        <v>1532</v>
      </c>
      <c r="AE11" s="235">
        <v>75.08</v>
      </c>
      <c r="AF11" s="235">
        <v>33.8</v>
      </c>
      <c r="AG11" s="235">
        <v>6.4317957E7</v>
      </c>
      <c r="AH11" s="235">
        <v>16.67</v>
      </c>
      <c r="AI11" s="235">
        <v>17.78</v>
      </c>
      <c r="AJ11" s="235">
        <v>27.95</v>
      </c>
      <c r="AK11" s="235">
        <v>16.9</v>
      </c>
      <c r="AL11" s="235">
        <v>18.07</v>
      </c>
      <c r="AM11" s="235">
        <v>0.0</v>
      </c>
      <c r="AN11" s="235">
        <v>46.95</v>
      </c>
      <c r="AO11" s="235">
        <v>65.95</v>
      </c>
      <c r="AP11" s="235">
        <v>6.4281707E7</v>
      </c>
      <c r="AQ11" s="235">
        <v>6.4224521E7</v>
      </c>
    </row>
    <row r="12">
      <c r="A12" s="10"/>
      <c r="B12" s="10" t="s">
        <v>97</v>
      </c>
      <c r="C12" s="10" t="s">
        <v>1568</v>
      </c>
      <c r="D12" s="10" t="s">
        <v>1569</v>
      </c>
      <c r="E12" s="252" t="s">
        <v>1520</v>
      </c>
      <c r="F12" s="50" t="s">
        <v>1570</v>
      </c>
      <c r="G12" s="253" t="s">
        <v>1571</v>
      </c>
      <c r="H12" s="254" t="s">
        <v>1572</v>
      </c>
      <c r="I12" s="254" t="s">
        <v>1524</v>
      </c>
      <c r="J12" s="255" t="str">
        <f t="shared" si="2"/>
        <v>D1_S02_1L-s_R01</v>
      </c>
      <c r="K12" s="49" t="s">
        <v>101</v>
      </c>
      <c r="L12" s="49" t="s">
        <v>1101</v>
      </c>
      <c r="M12" s="49" t="s">
        <v>106</v>
      </c>
      <c r="N12" s="49" t="s">
        <v>1102</v>
      </c>
      <c r="O12" s="49">
        <v>1.0</v>
      </c>
      <c r="P12" s="49">
        <v>14.0000000000001</v>
      </c>
      <c r="Q12" s="49" t="s">
        <v>1103</v>
      </c>
      <c r="R12" s="49" t="s">
        <v>1104</v>
      </c>
      <c r="S12" s="256" t="s">
        <v>1105</v>
      </c>
      <c r="T12" s="256"/>
      <c r="U12" s="123"/>
      <c r="V12" s="257" t="s">
        <v>1573</v>
      </c>
      <c r="W12" s="258" t="s">
        <v>1526</v>
      </c>
      <c r="X12" s="10" t="s">
        <v>1574</v>
      </c>
      <c r="Y12" s="10" t="s">
        <v>1528</v>
      </c>
      <c r="Z12" s="10" t="s">
        <v>1529</v>
      </c>
      <c r="AA12" s="235" t="s">
        <v>1530</v>
      </c>
      <c r="AB12" s="235">
        <v>5.3285418E7</v>
      </c>
      <c r="AC12" s="259" t="s">
        <v>1531</v>
      </c>
      <c r="AD12" s="235" t="s">
        <v>1532</v>
      </c>
      <c r="AE12" s="235">
        <v>77.98</v>
      </c>
      <c r="AF12" s="235">
        <v>34.57</v>
      </c>
      <c r="AG12" s="235">
        <v>5.3285418E7</v>
      </c>
      <c r="AH12" s="235">
        <v>16.67</v>
      </c>
      <c r="AI12" s="235">
        <v>14.85</v>
      </c>
      <c r="AJ12" s="235">
        <v>17.72</v>
      </c>
      <c r="AK12" s="235">
        <v>11.96</v>
      </c>
      <c r="AL12" s="235">
        <v>12.17</v>
      </c>
      <c r="AM12" s="235">
        <v>0.0</v>
      </c>
      <c r="AN12" s="235">
        <v>47.01</v>
      </c>
      <c r="AO12" s="235">
        <v>62.82</v>
      </c>
      <c r="AP12" s="235">
        <v>5.3276793E7</v>
      </c>
      <c r="AQ12" s="235">
        <v>5.3228571E7</v>
      </c>
    </row>
    <row r="13">
      <c r="A13" s="10"/>
      <c r="B13" s="10" t="s">
        <v>119</v>
      </c>
      <c r="C13" s="10" t="s">
        <v>1575</v>
      </c>
      <c r="D13" s="10" t="s">
        <v>1576</v>
      </c>
      <c r="E13" s="252" t="s">
        <v>1520</v>
      </c>
      <c r="F13" s="50" t="s">
        <v>1577</v>
      </c>
      <c r="G13" s="253" t="s">
        <v>1578</v>
      </c>
      <c r="H13" s="254" t="s">
        <v>1579</v>
      </c>
      <c r="I13" s="254" t="s">
        <v>1524</v>
      </c>
      <c r="J13" s="255" t="str">
        <f t="shared" si="2"/>
        <v>D1_S02_1L-s_R02</v>
      </c>
      <c r="K13" s="49" t="s">
        <v>101</v>
      </c>
      <c r="L13" s="49" t="s">
        <v>1101</v>
      </c>
      <c r="M13" s="49" t="s">
        <v>106</v>
      </c>
      <c r="N13" s="49" t="s">
        <v>1102</v>
      </c>
      <c r="O13" s="49">
        <v>1.0</v>
      </c>
      <c r="P13" s="49">
        <v>14.0000000000001</v>
      </c>
      <c r="Q13" s="49" t="s">
        <v>1103</v>
      </c>
      <c r="R13" s="49" t="s">
        <v>1104</v>
      </c>
      <c r="S13" s="256" t="s">
        <v>1111</v>
      </c>
      <c r="T13" s="256"/>
      <c r="U13" s="123"/>
      <c r="V13" s="257" t="s">
        <v>1580</v>
      </c>
      <c r="W13" s="258" t="s">
        <v>1526</v>
      </c>
      <c r="X13" s="10" t="s">
        <v>1581</v>
      </c>
      <c r="Y13" s="10" t="s">
        <v>1528</v>
      </c>
      <c r="Z13" s="10" t="s">
        <v>1529</v>
      </c>
      <c r="AA13" s="235" t="s">
        <v>1530</v>
      </c>
      <c r="AB13" s="235">
        <v>5.722278E7</v>
      </c>
      <c r="AC13" s="259" t="s">
        <v>1531</v>
      </c>
      <c r="AD13" s="235" t="s">
        <v>1532</v>
      </c>
      <c r="AE13" s="235">
        <v>77.5</v>
      </c>
      <c r="AF13" s="235">
        <v>34.45</v>
      </c>
      <c r="AG13" s="235">
        <v>5.722278E7</v>
      </c>
      <c r="AH13" s="235">
        <v>16.67</v>
      </c>
      <c r="AI13" s="235">
        <v>15.95</v>
      </c>
      <c r="AJ13" s="235">
        <v>15.51</v>
      </c>
      <c r="AK13" s="235">
        <v>10.38</v>
      </c>
      <c r="AL13" s="235">
        <v>10.28</v>
      </c>
      <c r="AM13" s="235">
        <v>0.0</v>
      </c>
      <c r="AN13" s="235">
        <v>43.16</v>
      </c>
      <c r="AO13" s="235">
        <v>60.97</v>
      </c>
      <c r="AP13" s="235">
        <v>5.7213325E7</v>
      </c>
      <c r="AQ13" s="235">
        <v>5.7155613E7</v>
      </c>
    </row>
    <row r="14">
      <c r="A14" s="10"/>
      <c r="B14" s="10" t="s">
        <v>125</v>
      </c>
      <c r="C14" s="10" t="s">
        <v>1582</v>
      </c>
      <c r="D14" s="10" t="s">
        <v>1583</v>
      </c>
      <c r="E14" s="252" t="s">
        <v>1520</v>
      </c>
      <c r="F14" s="50" t="s">
        <v>1584</v>
      </c>
      <c r="G14" s="253" t="s">
        <v>1585</v>
      </c>
      <c r="H14" s="254" t="s">
        <v>1586</v>
      </c>
      <c r="I14" s="254" t="s">
        <v>1524</v>
      </c>
      <c r="J14" s="255" t="str">
        <f t="shared" si="2"/>
        <v>D1_S02_1L-s_R03</v>
      </c>
      <c r="K14" s="49" t="s">
        <v>101</v>
      </c>
      <c r="L14" s="49" t="s">
        <v>1101</v>
      </c>
      <c r="M14" s="49" t="s">
        <v>106</v>
      </c>
      <c r="N14" s="49" t="s">
        <v>1102</v>
      </c>
      <c r="O14" s="49">
        <v>1.0</v>
      </c>
      <c r="P14" s="49">
        <v>14.0000000000001</v>
      </c>
      <c r="Q14" s="49" t="s">
        <v>1103</v>
      </c>
      <c r="R14" s="49" t="s">
        <v>1104</v>
      </c>
      <c r="S14" s="256" t="s">
        <v>1115</v>
      </c>
      <c r="T14" s="256"/>
      <c r="U14" s="123"/>
      <c r="V14" s="257" t="s">
        <v>1587</v>
      </c>
      <c r="W14" s="258" t="s">
        <v>1526</v>
      </c>
      <c r="X14" s="10" t="s">
        <v>1588</v>
      </c>
      <c r="Y14" s="10" t="s">
        <v>1528</v>
      </c>
      <c r="Z14" s="10" t="s">
        <v>1529</v>
      </c>
      <c r="AA14" s="235" t="s">
        <v>1530</v>
      </c>
      <c r="AB14" s="235">
        <v>5.1280978E7</v>
      </c>
      <c r="AC14" s="259" t="s">
        <v>1531</v>
      </c>
      <c r="AD14" s="235" t="s">
        <v>1532</v>
      </c>
      <c r="AE14" s="235">
        <v>76.51</v>
      </c>
      <c r="AF14" s="235">
        <v>34.18</v>
      </c>
      <c r="AG14" s="235">
        <v>5.1280978E7</v>
      </c>
      <c r="AH14" s="235">
        <v>16.67</v>
      </c>
      <c r="AI14" s="235">
        <v>14.3</v>
      </c>
      <c r="AJ14" s="235">
        <v>15.33</v>
      </c>
      <c r="AK14" s="235">
        <v>9.83</v>
      </c>
      <c r="AL14" s="235">
        <v>9.97</v>
      </c>
      <c r="AM14" s="235">
        <v>0.01</v>
      </c>
      <c r="AN14" s="235">
        <v>46.7</v>
      </c>
      <c r="AO14" s="235">
        <v>63.21</v>
      </c>
      <c r="AP14" s="235">
        <v>5.1272451E7</v>
      </c>
      <c r="AQ14" s="235">
        <v>5.1217703E7</v>
      </c>
    </row>
    <row r="15">
      <c r="A15" s="10"/>
      <c r="B15" s="10" t="s">
        <v>139</v>
      </c>
      <c r="C15" s="10" t="s">
        <v>1589</v>
      </c>
      <c r="D15" s="10" t="s">
        <v>1590</v>
      </c>
      <c r="E15" s="252" t="s">
        <v>1520</v>
      </c>
      <c r="F15" s="50" t="s">
        <v>1591</v>
      </c>
      <c r="G15" s="253" t="s">
        <v>1592</v>
      </c>
      <c r="H15" s="254" t="s">
        <v>1593</v>
      </c>
      <c r="I15" s="254" t="s">
        <v>1524</v>
      </c>
      <c r="J15" s="255" t="str">
        <f t="shared" si="2"/>
        <v>D1_S02_2,5L-s_R01.1</v>
      </c>
      <c r="K15" s="49" t="s">
        <v>101</v>
      </c>
      <c r="L15" s="49" t="s">
        <v>1101</v>
      </c>
      <c r="M15" s="49" t="s">
        <v>135</v>
      </c>
      <c r="N15" s="49" t="s">
        <v>1124</v>
      </c>
      <c r="O15" s="49">
        <v>2.5</v>
      </c>
      <c r="P15" s="49">
        <v>58.0</v>
      </c>
      <c r="Q15" s="49" t="s">
        <v>1103</v>
      </c>
      <c r="R15" s="49" t="s">
        <v>1104</v>
      </c>
      <c r="S15" s="256" t="s">
        <v>1125</v>
      </c>
      <c r="T15" s="256"/>
      <c r="U15" s="123"/>
      <c r="V15" s="257" t="s">
        <v>1594</v>
      </c>
      <c r="W15" s="258" t="s">
        <v>1526</v>
      </c>
      <c r="X15" s="10" t="s">
        <v>1595</v>
      </c>
      <c r="Y15" s="10" t="s">
        <v>1528</v>
      </c>
      <c r="Z15" s="10" t="s">
        <v>1529</v>
      </c>
      <c r="AA15" s="235" t="s">
        <v>1530</v>
      </c>
      <c r="AB15" s="235">
        <v>5.278362E7</v>
      </c>
      <c r="AC15" s="259" t="s">
        <v>1531</v>
      </c>
      <c r="AD15" s="235" t="s">
        <v>1532</v>
      </c>
      <c r="AE15" s="235">
        <v>75.08</v>
      </c>
      <c r="AF15" s="235">
        <v>33.8</v>
      </c>
      <c r="AG15" s="235">
        <v>5.278362E7</v>
      </c>
      <c r="AH15" s="235">
        <v>16.67</v>
      </c>
      <c r="AI15" s="235">
        <v>14.71</v>
      </c>
      <c r="AJ15" s="235">
        <v>26.97</v>
      </c>
      <c r="AK15" s="235">
        <v>15.55</v>
      </c>
      <c r="AL15" s="235">
        <v>16.33</v>
      </c>
      <c r="AM15" s="235">
        <v>0.01</v>
      </c>
      <c r="AN15" s="235">
        <v>45.75</v>
      </c>
      <c r="AO15" s="235">
        <v>64.0</v>
      </c>
      <c r="AP15" s="235">
        <v>5.2775077E7</v>
      </c>
      <c r="AQ15" s="235">
        <v>5.2707603E7</v>
      </c>
    </row>
    <row r="16">
      <c r="A16" s="10"/>
      <c r="B16" s="10" t="s">
        <v>144</v>
      </c>
      <c r="C16" s="10" t="s">
        <v>1596</v>
      </c>
      <c r="D16" s="10" t="s">
        <v>1597</v>
      </c>
      <c r="E16" s="252" t="s">
        <v>1520</v>
      </c>
      <c r="F16" s="50" t="s">
        <v>1598</v>
      </c>
      <c r="G16" s="253" t="s">
        <v>1599</v>
      </c>
      <c r="H16" s="254" t="s">
        <v>1600</v>
      </c>
      <c r="I16" s="254" t="s">
        <v>1524</v>
      </c>
      <c r="J16" s="255" t="str">
        <f t="shared" si="2"/>
        <v>D1_S02_2,5L-s_R01.2</v>
      </c>
      <c r="K16" s="49" t="s">
        <v>101</v>
      </c>
      <c r="L16" s="49" t="s">
        <v>1101</v>
      </c>
      <c r="M16" s="49" t="s">
        <v>135</v>
      </c>
      <c r="N16" s="49" t="s">
        <v>1124</v>
      </c>
      <c r="O16" s="49">
        <v>2.5</v>
      </c>
      <c r="P16" s="49">
        <v>58.0</v>
      </c>
      <c r="Q16" s="49" t="s">
        <v>1103</v>
      </c>
      <c r="R16" s="49" t="s">
        <v>1104</v>
      </c>
      <c r="S16" s="256" t="s">
        <v>1129</v>
      </c>
      <c r="T16" s="256"/>
      <c r="U16" s="123"/>
      <c r="V16" s="257" t="s">
        <v>1601</v>
      </c>
      <c r="W16" s="258" t="s">
        <v>1526</v>
      </c>
      <c r="X16" s="10" t="s">
        <v>1602</v>
      </c>
      <c r="Y16" s="10" t="s">
        <v>1528</v>
      </c>
      <c r="Z16" s="10" t="s">
        <v>1529</v>
      </c>
      <c r="AA16" s="235" t="s">
        <v>1530</v>
      </c>
      <c r="AB16" s="235">
        <v>6.3354597E7</v>
      </c>
      <c r="AC16" s="259" t="s">
        <v>1531</v>
      </c>
      <c r="AD16" s="235" t="s">
        <v>1532</v>
      </c>
      <c r="AE16" s="235">
        <v>76.84</v>
      </c>
      <c r="AF16" s="235">
        <v>34.29</v>
      </c>
      <c r="AG16" s="235">
        <v>6.3354597E7</v>
      </c>
      <c r="AH16" s="235">
        <v>16.67</v>
      </c>
      <c r="AI16" s="235">
        <v>17.66</v>
      </c>
      <c r="AJ16" s="235">
        <v>21.95</v>
      </c>
      <c r="AK16" s="235">
        <v>13.9</v>
      </c>
      <c r="AL16" s="235">
        <v>14.29</v>
      </c>
      <c r="AM16" s="235">
        <v>0.01</v>
      </c>
      <c r="AN16" s="235">
        <v>43.67</v>
      </c>
      <c r="AO16" s="235">
        <v>62.35</v>
      </c>
      <c r="AP16" s="235">
        <v>6.3344112E7</v>
      </c>
      <c r="AQ16" s="235">
        <v>6.3291816E7</v>
      </c>
    </row>
    <row r="17">
      <c r="A17" s="10"/>
      <c r="B17" s="10" t="s">
        <v>148</v>
      </c>
      <c r="C17" s="10" t="s">
        <v>1603</v>
      </c>
      <c r="D17" s="10" t="s">
        <v>1604</v>
      </c>
      <c r="E17" s="252" t="s">
        <v>1520</v>
      </c>
      <c r="F17" s="50" t="s">
        <v>1605</v>
      </c>
      <c r="G17" s="253" t="s">
        <v>1606</v>
      </c>
      <c r="H17" s="254" t="s">
        <v>1607</v>
      </c>
      <c r="I17" s="254" t="s">
        <v>1524</v>
      </c>
      <c r="J17" s="255" t="str">
        <f t="shared" si="2"/>
        <v>D1_S02_2,5L-s_R01.3</v>
      </c>
      <c r="K17" s="49" t="s">
        <v>101</v>
      </c>
      <c r="L17" s="49" t="s">
        <v>1101</v>
      </c>
      <c r="M17" s="49" t="s">
        <v>135</v>
      </c>
      <c r="N17" s="49" t="s">
        <v>1124</v>
      </c>
      <c r="O17" s="49">
        <v>2.5</v>
      </c>
      <c r="P17" s="49">
        <v>58.0</v>
      </c>
      <c r="Q17" s="49" t="s">
        <v>1103</v>
      </c>
      <c r="R17" s="49" t="s">
        <v>1104</v>
      </c>
      <c r="S17" s="256" t="s">
        <v>1133</v>
      </c>
      <c r="T17" s="256"/>
      <c r="U17" s="123"/>
      <c r="V17" s="257" t="s">
        <v>1608</v>
      </c>
      <c r="W17" s="258" t="s">
        <v>1526</v>
      </c>
      <c r="X17" s="10" t="s">
        <v>1609</v>
      </c>
      <c r="Y17" s="10" t="s">
        <v>1528</v>
      </c>
      <c r="Z17" s="10" t="s">
        <v>1529</v>
      </c>
      <c r="AA17" s="235" t="s">
        <v>1530</v>
      </c>
      <c r="AB17" s="235">
        <v>4.445485E7</v>
      </c>
      <c r="AC17" s="259" t="s">
        <v>1531</v>
      </c>
      <c r="AD17" s="235" t="s">
        <v>1532</v>
      </c>
      <c r="AE17" s="235">
        <v>76.01</v>
      </c>
      <c r="AF17" s="235">
        <v>34.04</v>
      </c>
      <c r="AG17" s="235">
        <v>4.445485E7</v>
      </c>
      <c r="AH17" s="235">
        <v>16.67</v>
      </c>
      <c r="AI17" s="235">
        <v>12.29</v>
      </c>
      <c r="AJ17" s="235">
        <v>29.95</v>
      </c>
      <c r="AK17" s="235">
        <v>19.58</v>
      </c>
      <c r="AL17" s="235">
        <v>20.95</v>
      </c>
      <c r="AM17" s="235">
        <v>0.02</v>
      </c>
      <c r="AN17" s="235">
        <v>49.9</v>
      </c>
      <c r="AO17" s="235">
        <v>66.13</v>
      </c>
      <c r="AP17" s="235">
        <v>4.4429701E7</v>
      </c>
      <c r="AQ17" s="235">
        <v>4.4374052E7</v>
      </c>
    </row>
    <row r="18">
      <c r="A18" s="10"/>
      <c r="B18" s="10" t="s">
        <v>152</v>
      </c>
      <c r="C18" s="10" t="s">
        <v>1610</v>
      </c>
      <c r="D18" s="10" t="s">
        <v>1611</v>
      </c>
      <c r="E18" s="252" t="s">
        <v>1520</v>
      </c>
      <c r="F18" s="50" t="s">
        <v>1612</v>
      </c>
      <c r="G18" s="253" t="s">
        <v>1613</v>
      </c>
      <c r="H18" s="254" t="s">
        <v>1614</v>
      </c>
      <c r="I18" s="254" t="s">
        <v>1524</v>
      </c>
      <c r="J18" s="255" t="str">
        <f t="shared" si="2"/>
        <v>D1_S02_2,5L-s_R01.4</v>
      </c>
      <c r="K18" s="49" t="s">
        <v>101</v>
      </c>
      <c r="L18" s="49" t="s">
        <v>1101</v>
      </c>
      <c r="M18" s="49" t="s">
        <v>135</v>
      </c>
      <c r="N18" s="49" t="s">
        <v>1124</v>
      </c>
      <c r="O18" s="49">
        <v>2.5</v>
      </c>
      <c r="P18" s="49">
        <v>58.0</v>
      </c>
      <c r="Q18" s="49" t="s">
        <v>1103</v>
      </c>
      <c r="R18" s="49" t="s">
        <v>1104</v>
      </c>
      <c r="S18" s="256" t="s">
        <v>1137</v>
      </c>
      <c r="T18" s="256"/>
      <c r="U18" s="123"/>
      <c r="V18" s="257" t="s">
        <v>1615</v>
      </c>
      <c r="W18" s="258" t="s">
        <v>1526</v>
      </c>
      <c r="X18" s="10" t="s">
        <v>1616</v>
      </c>
      <c r="Y18" s="10" t="s">
        <v>1528</v>
      </c>
      <c r="Z18" s="10" t="s">
        <v>1529</v>
      </c>
      <c r="AA18" s="235" t="s">
        <v>1530</v>
      </c>
      <c r="AB18" s="235">
        <v>6.1958256E7</v>
      </c>
      <c r="AC18" s="259" t="s">
        <v>1531</v>
      </c>
      <c r="AD18" s="235" t="s">
        <v>1532</v>
      </c>
      <c r="AE18" s="235">
        <v>75.16</v>
      </c>
      <c r="AF18" s="235">
        <v>33.83</v>
      </c>
      <c r="AG18" s="235">
        <v>6.1958256E7</v>
      </c>
      <c r="AH18" s="235">
        <v>16.67</v>
      </c>
      <c r="AI18" s="235">
        <v>17.13</v>
      </c>
      <c r="AJ18" s="235">
        <v>25.69</v>
      </c>
      <c r="AK18" s="235">
        <v>15.41</v>
      </c>
      <c r="AL18" s="235">
        <v>15.77</v>
      </c>
      <c r="AM18" s="235">
        <v>0.01</v>
      </c>
      <c r="AN18" s="235">
        <v>44.99</v>
      </c>
      <c r="AO18" s="235">
        <v>65.06</v>
      </c>
      <c r="AP18" s="235">
        <v>6.1923045E7</v>
      </c>
      <c r="AQ18" s="235">
        <v>6.1854633E7</v>
      </c>
    </row>
    <row r="19">
      <c r="A19" s="10"/>
      <c r="B19" s="10" t="s">
        <v>394</v>
      </c>
      <c r="C19" s="10" t="s">
        <v>1617</v>
      </c>
      <c r="D19" s="10" t="s">
        <v>1618</v>
      </c>
      <c r="E19" s="252" t="s">
        <v>1520</v>
      </c>
      <c r="F19" s="50" t="s">
        <v>1619</v>
      </c>
      <c r="G19" s="253" t="s">
        <v>1620</v>
      </c>
      <c r="H19" s="254" t="s">
        <v>1621</v>
      </c>
      <c r="I19" s="254" t="s">
        <v>1524</v>
      </c>
      <c r="J19" s="255" t="str">
        <f t="shared" si="2"/>
        <v>D1_S023_100L-m_R01</v>
      </c>
      <c r="K19" s="49" t="s">
        <v>101</v>
      </c>
      <c r="L19" s="49" t="s">
        <v>1194</v>
      </c>
      <c r="M19" s="49" t="s">
        <v>294</v>
      </c>
      <c r="N19" s="49" t="s">
        <v>1216</v>
      </c>
      <c r="O19" s="49">
        <v>100.0</v>
      </c>
      <c r="P19" s="49">
        <v>140.0</v>
      </c>
      <c r="Q19" s="49" t="s">
        <v>1183</v>
      </c>
      <c r="R19" s="49" t="s">
        <v>1228</v>
      </c>
      <c r="S19" s="256" t="s">
        <v>1105</v>
      </c>
      <c r="T19" s="256"/>
      <c r="U19" s="123"/>
      <c r="V19" s="257" t="s">
        <v>1622</v>
      </c>
      <c r="W19" s="258" t="s">
        <v>1526</v>
      </c>
      <c r="X19" s="10" t="s">
        <v>1623</v>
      </c>
      <c r="Y19" s="10" t="s">
        <v>1528</v>
      </c>
      <c r="Z19" s="10" t="s">
        <v>1529</v>
      </c>
      <c r="AA19" s="235" t="s">
        <v>1530</v>
      </c>
      <c r="AB19" s="235">
        <v>6.2157238E7</v>
      </c>
      <c r="AC19" s="259" t="s">
        <v>1531</v>
      </c>
      <c r="AD19" s="235" t="s">
        <v>1532</v>
      </c>
      <c r="AE19" s="235">
        <v>79.78</v>
      </c>
      <c r="AF19" s="235">
        <v>34.97</v>
      </c>
      <c r="AG19" s="235">
        <v>6.2157238E7</v>
      </c>
      <c r="AH19" s="235">
        <v>16.67</v>
      </c>
      <c r="AI19" s="235">
        <v>17.1</v>
      </c>
      <c r="AJ19" s="235">
        <v>21.05</v>
      </c>
      <c r="AK19" s="235">
        <v>12.6</v>
      </c>
      <c r="AL19" s="235">
        <v>13.03</v>
      </c>
      <c r="AM19" s="235">
        <v>0.0</v>
      </c>
      <c r="AN19" s="235">
        <v>30.4</v>
      </c>
      <c r="AO19" s="235">
        <v>59.2</v>
      </c>
      <c r="AP19" s="235">
        <v>6.2135075E7</v>
      </c>
      <c r="AQ19" s="235">
        <v>6.2079818E7</v>
      </c>
    </row>
    <row r="20">
      <c r="A20" s="10"/>
      <c r="B20" s="10" t="s">
        <v>329</v>
      </c>
      <c r="C20" s="10" t="s">
        <v>1624</v>
      </c>
      <c r="D20" s="10" t="s">
        <v>1625</v>
      </c>
      <c r="E20" s="252" t="s">
        <v>1520</v>
      </c>
      <c r="F20" s="50" t="s">
        <v>1626</v>
      </c>
      <c r="G20" s="253" t="s">
        <v>1627</v>
      </c>
      <c r="H20" s="254" t="s">
        <v>1628</v>
      </c>
      <c r="I20" s="254" t="s">
        <v>1524</v>
      </c>
      <c r="J20" s="255" t="str">
        <f t="shared" si="2"/>
        <v>D1_S023_100L-m_R02</v>
      </c>
      <c r="K20" s="49" t="s">
        <v>101</v>
      </c>
      <c r="L20" s="49" t="s">
        <v>1194</v>
      </c>
      <c r="M20" s="49" t="s">
        <v>294</v>
      </c>
      <c r="N20" s="49" t="s">
        <v>1216</v>
      </c>
      <c r="O20" s="49">
        <v>100.0</v>
      </c>
      <c r="P20" s="49">
        <v>152.0</v>
      </c>
      <c r="Q20" s="49" t="s">
        <v>1183</v>
      </c>
      <c r="R20" s="49" t="s">
        <v>1217</v>
      </c>
      <c r="S20" s="256" t="s">
        <v>1111</v>
      </c>
      <c r="T20" s="256"/>
      <c r="U20" s="123"/>
      <c r="V20" s="257" t="s">
        <v>1629</v>
      </c>
      <c r="W20" s="258" t="s">
        <v>1526</v>
      </c>
      <c r="X20" s="10" t="s">
        <v>1630</v>
      </c>
      <c r="Y20" s="10" t="s">
        <v>1528</v>
      </c>
      <c r="Z20" s="10" t="s">
        <v>1529</v>
      </c>
      <c r="AA20" s="235" t="s">
        <v>1530</v>
      </c>
      <c r="AB20" s="235">
        <v>6.5732965E7</v>
      </c>
      <c r="AC20" s="259" t="s">
        <v>1531</v>
      </c>
      <c r="AD20" s="235" t="s">
        <v>1532</v>
      </c>
      <c r="AE20" s="235">
        <v>81.15</v>
      </c>
      <c r="AF20" s="235">
        <v>35.39</v>
      </c>
      <c r="AG20" s="235">
        <v>6.5732965E7</v>
      </c>
      <c r="AH20" s="235">
        <v>16.67</v>
      </c>
      <c r="AI20" s="235">
        <v>18.22</v>
      </c>
      <c r="AJ20" s="235">
        <v>14.78</v>
      </c>
      <c r="AK20" s="235">
        <v>10.27</v>
      </c>
      <c r="AL20" s="235">
        <v>9.34</v>
      </c>
      <c r="AM20" s="235">
        <v>0.0</v>
      </c>
      <c r="AN20" s="235">
        <v>30.83</v>
      </c>
      <c r="AO20" s="235">
        <v>56.8</v>
      </c>
      <c r="AP20" s="235">
        <v>6.5710829E7</v>
      </c>
      <c r="AQ20" s="235">
        <v>6.5671402E7</v>
      </c>
    </row>
    <row r="21" ht="15.75" customHeight="1">
      <c r="A21" s="10"/>
      <c r="B21" s="10" t="s">
        <v>400</v>
      </c>
      <c r="C21" s="10" t="s">
        <v>1631</v>
      </c>
      <c r="D21" s="10" t="s">
        <v>1632</v>
      </c>
      <c r="E21" s="252" t="s">
        <v>1520</v>
      </c>
      <c r="F21" s="50" t="s">
        <v>1633</v>
      </c>
      <c r="G21" s="253" t="s">
        <v>1634</v>
      </c>
      <c r="H21" s="254" t="s">
        <v>1635</v>
      </c>
      <c r="I21" s="254" t="s">
        <v>1524</v>
      </c>
      <c r="J21" s="255" t="str">
        <f t="shared" si="2"/>
        <v>D1_S023_100L-m_R02</v>
      </c>
      <c r="K21" s="49" t="s">
        <v>101</v>
      </c>
      <c r="L21" s="49" t="s">
        <v>1194</v>
      </c>
      <c r="M21" s="49" t="s">
        <v>294</v>
      </c>
      <c r="N21" s="49" t="s">
        <v>1216</v>
      </c>
      <c r="O21" s="49">
        <v>100.0</v>
      </c>
      <c r="P21" s="49">
        <v>132.0</v>
      </c>
      <c r="Q21" s="49" t="s">
        <v>1183</v>
      </c>
      <c r="R21" s="49" t="s">
        <v>1228</v>
      </c>
      <c r="S21" s="256" t="s">
        <v>1111</v>
      </c>
      <c r="T21" s="256"/>
      <c r="U21" s="123"/>
      <c r="V21" s="257" t="s">
        <v>1636</v>
      </c>
      <c r="W21" s="258" t="s">
        <v>1526</v>
      </c>
      <c r="X21" s="10" t="s">
        <v>1637</v>
      </c>
      <c r="Y21" s="10" t="s">
        <v>1528</v>
      </c>
      <c r="Z21" s="10" t="s">
        <v>1529</v>
      </c>
      <c r="AA21" s="235" t="s">
        <v>1530</v>
      </c>
      <c r="AB21" s="235">
        <v>6.599992E7</v>
      </c>
      <c r="AC21" s="259" t="s">
        <v>1531</v>
      </c>
      <c r="AD21" s="235" t="s">
        <v>1532</v>
      </c>
      <c r="AE21" s="235">
        <v>80.38</v>
      </c>
      <c r="AF21" s="235">
        <v>35.14</v>
      </c>
      <c r="AG21" s="235">
        <v>6.599992E7</v>
      </c>
      <c r="AH21" s="235">
        <v>16.67</v>
      </c>
      <c r="AI21" s="235">
        <v>18.16</v>
      </c>
      <c r="AJ21" s="235">
        <v>21.13</v>
      </c>
      <c r="AK21" s="235">
        <v>13.08</v>
      </c>
      <c r="AL21" s="235">
        <v>13.16</v>
      </c>
      <c r="AM21" s="235">
        <v>0.0</v>
      </c>
      <c r="AN21" s="235">
        <v>28.46</v>
      </c>
      <c r="AO21" s="235">
        <v>58.84</v>
      </c>
      <c r="AP21" s="235">
        <v>6.5978112E7</v>
      </c>
      <c r="AQ21" s="235">
        <v>6.5948147E7</v>
      </c>
    </row>
    <row r="22" ht="15.75" customHeight="1">
      <c r="A22" s="10"/>
      <c r="B22" s="10" t="s">
        <v>405</v>
      </c>
      <c r="C22" s="10" t="s">
        <v>1638</v>
      </c>
      <c r="D22" s="10" t="s">
        <v>1639</v>
      </c>
      <c r="E22" s="252" t="s">
        <v>1520</v>
      </c>
      <c r="F22" s="50" t="s">
        <v>1640</v>
      </c>
      <c r="G22" s="253" t="s">
        <v>1641</v>
      </c>
      <c r="H22" s="254" t="s">
        <v>1642</v>
      </c>
      <c r="I22" s="254" t="s">
        <v>1524</v>
      </c>
      <c r="J22" s="255" t="str">
        <f t="shared" si="2"/>
        <v>D1_S023_100L-m_R03</v>
      </c>
      <c r="K22" s="49" t="s">
        <v>101</v>
      </c>
      <c r="L22" s="49" t="s">
        <v>1194</v>
      </c>
      <c r="M22" s="49" t="s">
        <v>294</v>
      </c>
      <c r="N22" s="49" t="s">
        <v>1216</v>
      </c>
      <c r="O22" s="49">
        <v>100.0</v>
      </c>
      <c r="P22" s="49">
        <v>285.0</v>
      </c>
      <c r="Q22" s="49" t="s">
        <v>1183</v>
      </c>
      <c r="R22" s="49" t="s">
        <v>1228</v>
      </c>
      <c r="S22" s="256" t="s">
        <v>1115</v>
      </c>
      <c r="T22" s="256"/>
      <c r="U22" s="123"/>
      <c r="V22" s="257" t="s">
        <v>1643</v>
      </c>
      <c r="W22" s="258" t="s">
        <v>1526</v>
      </c>
      <c r="X22" s="10" t="s">
        <v>1644</v>
      </c>
      <c r="Y22" s="10" t="s">
        <v>1528</v>
      </c>
      <c r="Z22" s="10" t="s">
        <v>1529</v>
      </c>
      <c r="AA22" s="235" t="s">
        <v>1530</v>
      </c>
      <c r="AB22" s="235">
        <v>6.2779493E7</v>
      </c>
      <c r="AC22" s="259" t="s">
        <v>1531</v>
      </c>
      <c r="AD22" s="235" t="s">
        <v>1532</v>
      </c>
      <c r="AE22" s="235">
        <v>75.18</v>
      </c>
      <c r="AF22" s="235">
        <v>33.87</v>
      </c>
      <c r="AG22" s="235">
        <v>6.2779493E7</v>
      </c>
      <c r="AH22" s="235">
        <v>16.67</v>
      </c>
      <c r="AI22" s="235">
        <v>17.77</v>
      </c>
      <c r="AJ22" s="235">
        <v>16.84</v>
      </c>
      <c r="AK22" s="235">
        <v>10.95</v>
      </c>
      <c r="AL22" s="235">
        <v>10.86</v>
      </c>
      <c r="AM22" s="235">
        <v>0.0</v>
      </c>
      <c r="AN22" s="235">
        <v>46.24</v>
      </c>
      <c r="AO22" s="235">
        <v>61.45</v>
      </c>
      <c r="AP22" s="235">
        <v>6.2763478E7</v>
      </c>
      <c r="AQ22" s="235">
        <v>6.2730239E7</v>
      </c>
    </row>
    <row r="23" ht="15.75" customHeight="1">
      <c r="A23" s="10"/>
      <c r="B23" s="10" t="s">
        <v>221</v>
      </c>
      <c r="C23" s="10" t="s">
        <v>1645</v>
      </c>
      <c r="D23" s="10" t="s">
        <v>1646</v>
      </c>
      <c r="E23" s="252" t="s">
        <v>1520</v>
      </c>
      <c r="F23" s="50" t="s">
        <v>1647</v>
      </c>
      <c r="G23" s="253" t="s">
        <v>1648</v>
      </c>
      <c r="H23" s="254" t="s">
        <v>1649</v>
      </c>
      <c r="I23" s="254" t="s">
        <v>1524</v>
      </c>
      <c r="J23" s="255" t="str">
        <f t="shared" si="2"/>
        <v>D1_S023_10L-m_R01</v>
      </c>
      <c r="K23" s="49" t="s">
        <v>101</v>
      </c>
      <c r="L23" s="49" t="s">
        <v>1194</v>
      </c>
      <c r="M23" s="49" t="s">
        <v>225</v>
      </c>
      <c r="N23" s="49" t="s">
        <v>1182</v>
      </c>
      <c r="O23" s="49">
        <v>10.0</v>
      </c>
      <c r="P23" s="49">
        <v>4.99999999999998</v>
      </c>
      <c r="Q23" s="49" t="s">
        <v>1183</v>
      </c>
      <c r="R23" s="49" t="s">
        <v>1195</v>
      </c>
      <c r="S23" s="256" t="s">
        <v>1105</v>
      </c>
      <c r="T23" s="256"/>
      <c r="U23" s="123"/>
      <c r="V23" s="257" t="s">
        <v>1650</v>
      </c>
      <c r="W23" s="258" t="s">
        <v>1526</v>
      </c>
      <c r="X23" s="10" t="s">
        <v>1651</v>
      </c>
      <c r="Y23" s="10" t="s">
        <v>1528</v>
      </c>
      <c r="Z23" s="10" t="s">
        <v>1529</v>
      </c>
      <c r="AA23" s="235" t="s">
        <v>1530</v>
      </c>
      <c r="AB23" s="235">
        <v>6.2351151E7</v>
      </c>
      <c r="AC23" s="259" t="s">
        <v>1531</v>
      </c>
      <c r="AD23" s="235" t="s">
        <v>1532</v>
      </c>
      <c r="AE23" s="235">
        <v>79.93</v>
      </c>
      <c r="AF23" s="235">
        <v>35.04</v>
      </c>
      <c r="AG23" s="235">
        <v>6.2351151E7</v>
      </c>
      <c r="AH23" s="235">
        <v>16.67</v>
      </c>
      <c r="AI23" s="235">
        <v>17.57</v>
      </c>
      <c r="AJ23" s="235">
        <v>13.96</v>
      </c>
      <c r="AK23" s="235">
        <v>8.33</v>
      </c>
      <c r="AL23" s="235">
        <v>7.98</v>
      </c>
      <c r="AM23" s="235">
        <v>0.0</v>
      </c>
      <c r="AN23" s="235">
        <v>28.85</v>
      </c>
      <c r="AO23" s="235">
        <v>59.3</v>
      </c>
      <c r="AP23" s="235">
        <v>6.2326369E7</v>
      </c>
      <c r="AQ23" s="235">
        <v>6.2248568E7</v>
      </c>
    </row>
    <row r="24" ht="15.75" customHeight="1">
      <c r="A24" s="10"/>
      <c r="B24" s="10" t="s">
        <v>230</v>
      </c>
      <c r="C24" s="10" t="s">
        <v>1652</v>
      </c>
      <c r="D24" s="10" t="s">
        <v>1653</v>
      </c>
      <c r="E24" s="252" t="s">
        <v>1520</v>
      </c>
      <c r="F24" s="50" t="s">
        <v>1654</v>
      </c>
      <c r="G24" s="253" t="s">
        <v>1655</v>
      </c>
      <c r="H24" s="254" t="s">
        <v>1656</v>
      </c>
      <c r="I24" s="254" t="s">
        <v>1524</v>
      </c>
      <c r="J24" s="255" t="str">
        <f t="shared" si="2"/>
        <v>D1_S023_10L-m_R02</v>
      </c>
      <c r="K24" s="49" t="s">
        <v>101</v>
      </c>
      <c r="L24" s="49" t="s">
        <v>1194</v>
      </c>
      <c r="M24" s="49" t="s">
        <v>225</v>
      </c>
      <c r="N24" s="49" t="s">
        <v>1182</v>
      </c>
      <c r="O24" s="49">
        <v>10.0</v>
      </c>
      <c r="P24" s="49">
        <v>6.99999999999998</v>
      </c>
      <c r="Q24" s="49" t="s">
        <v>1183</v>
      </c>
      <c r="R24" s="49" t="s">
        <v>1195</v>
      </c>
      <c r="S24" s="256" t="s">
        <v>1111</v>
      </c>
      <c r="T24" s="256"/>
      <c r="U24" s="123"/>
      <c r="V24" s="257" t="s">
        <v>1657</v>
      </c>
      <c r="W24" s="258" t="s">
        <v>1526</v>
      </c>
      <c r="X24" s="10" t="s">
        <v>1658</v>
      </c>
      <c r="Y24" s="10" t="s">
        <v>1528</v>
      </c>
      <c r="Z24" s="10" t="s">
        <v>1529</v>
      </c>
      <c r="AA24" s="235" t="s">
        <v>1530</v>
      </c>
      <c r="AB24" s="235">
        <v>4.5107289E7</v>
      </c>
      <c r="AC24" s="259" t="s">
        <v>1531</v>
      </c>
      <c r="AD24" s="235" t="s">
        <v>1532</v>
      </c>
      <c r="AE24" s="235">
        <v>80.71</v>
      </c>
      <c r="AF24" s="235">
        <v>35.24</v>
      </c>
      <c r="AG24" s="235">
        <v>4.5107289E7</v>
      </c>
      <c r="AH24" s="235">
        <v>16.67</v>
      </c>
      <c r="AI24" s="235">
        <v>12.71</v>
      </c>
      <c r="AJ24" s="235">
        <v>36.53</v>
      </c>
      <c r="AK24" s="235">
        <v>23.19</v>
      </c>
      <c r="AL24" s="235">
        <v>24.35</v>
      </c>
      <c r="AM24" s="235">
        <v>0.01</v>
      </c>
      <c r="AN24" s="235">
        <v>34.59</v>
      </c>
      <c r="AO24" s="235">
        <v>61.48</v>
      </c>
      <c r="AP24" s="235">
        <v>4.5089682E7</v>
      </c>
      <c r="AQ24" s="235">
        <v>4.5048186E7</v>
      </c>
    </row>
    <row r="25" ht="15.75" customHeight="1">
      <c r="A25" s="10"/>
      <c r="B25" s="10" t="s">
        <v>236</v>
      </c>
      <c r="C25" s="10" t="s">
        <v>1659</v>
      </c>
      <c r="D25" s="10" t="s">
        <v>1660</v>
      </c>
      <c r="E25" s="252" t="s">
        <v>1520</v>
      </c>
      <c r="F25" s="50" t="s">
        <v>1661</v>
      </c>
      <c r="G25" s="253" t="s">
        <v>1662</v>
      </c>
      <c r="H25" s="254" t="s">
        <v>1663</v>
      </c>
      <c r="I25" s="254" t="s">
        <v>1524</v>
      </c>
      <c r="J25" s="255" t="str">
        <f t="shared" si="2"/>
        <v>D1_S023_10L-m_R03</v>
      </c>
      <c r="K25" s="49" t="s">
        <v>101</v>
      </c>
      <c r="L25" s="49" t="s">
        <v>1194</v>
      </c>
      <c r="M25" s="49" t="s">
        <v>225</v>
      </c>
      <c r="N25" s="49" t="s">
        <v>1182</v>
      </c>
      <c r="O25" s="49">
        <v>10.0</v>
      </c>
      <c r="P25" s="49">
        <v>5.99999999999998</v>
      </c>
      <c r="Q25" s="49" t="s">
        <v>1183</v>
      </c>
      <c r="R25" s="49" t="s">
        <v>1195</v>
      </c>
      <c r="S25" s="256" t="s">
        <v>1115</v>
      </c>
      <c r="T25" s="256"/>
      <c r="U25" s="123"/>
      <c r="V25" s="257" t="s">
        <v>1664</v>
      </c>
      <c r="W25" s="258" t="s">
        <v>1526</v>
      </c>
      <c r="X25" s="10" t="s">
        <v>1665</v>
      </c>
      <c r="Y25" s="10" t="s">
        <v>1528</v>
      </c>
      <c r="Z25" s="10" t="s">
        <v>1529</v>
      </c>
      <c r="AA25" s="235" t="s">
        <v>1530</v>
      </c>
      <c r="AB25" s="235">
        <v>5.2029104E7</v>
      </c>
      <c r="AC25" s="259" t="s">
        <v>1531</v>
      </c>
      <c r="AD25" s="235" t="s">
        <v>1532</v>
      </c>
      <c r="AE25" s="235">
        <v>78.79</v>
      </c>
      <c r="AF25" s="235">
        <v>34.71</v>
      </c>
      <c r="AG25" s="235">
        <v>5.2029104E7</v>
      </c>
      <c r="AH25" s="235">
        <v>16.67</v>
      </c>
      <c r="AI25" s="235">
        <v>14.66</v>
      </c>
      <c r="AJ25" s="235">
        <v>23.61</v>
      </c>
      <c r="AK25" s="235">
        <v>13.46</v>
      </c>
      <c r="AL25" s="235">
        <v>14.07</v>
      </c>
      <c r="AM25" s="235">
        <v>0.0</v>
      </c>
      <c r="AN25" s="235">
        <v>34.11</v>
      </c>
      <c r="AO25" s="235">
        <v>62.63</v>
      </c>
      <c r="AP25" s="235">
        <v>5.2008757E7</v>
      </c>
      <c r="AQ25" s="235">
        <v>5.1964626E7</v>
      </c>
    </row>
    <row r="26" ht="15.75" customHeight="1">
      <c r="A26" s="10"/>
      <c r="B26" s="10" t="s">
        <v>391</v>
      </c>
      <c r="C26" s="10" t="s">
        <v>1666</v>
      </c>
      <c r="D26" s="10" t="s">
        <v>1667</v>
      </c>
      <c r="E26" s="252" t="s">
        <v>1520</v>
      </c>
      <c r="F26" s="50" t="s">
        <v>1668</v>
      </c>
      <c r="G26" s="253" t="s">
        <v>1669</v>
      </c>
      <c r="H26" s="254" t="s">
        <v>1670</v>
      </c>
      <c r="I26" s="254" t="s">
        <v>1524</v>
      </c>
      <c r="J26" s="255" t="str">
        <f t="shared" si="2"/>
        <v>D1_S023_496L-m_R00</v>
      </c>
      <c r="K26" s="49" t="s">
        <v>101</v>
      </c>
      <c r="L26" s="49" t="s">
        <v>1194</v>
      </c>
      <c r="M26" s="49" t="s">
        <v>294</v>
      </c>
      <c r="N26" s="49" t="s">
        <v>1267</v>
      </c>
      <c r="O26" s="49">
        <v>496.0</v>
      </c>
      <c r="P26" s="49">
        <v>445.0</v>
      </c>
      <c r="Q26" s="49" t="s">
        <v>1183</v>
      </c>
      <c r="R26" s="49" t="s">
        <v>1228</v>
      </c>
      <c r="S26" s="256" t="s">
        <v>1229</v>
      </c>
      <c r="T26" s="256"/>
      <c r="U26" s="123"/>
      <c r="V26" s="257" t="s">
        <v>1671</v>
      </c>
      <c r="W26" s="258" t="s">
        <v>1526</v>
      </c>
      <c r="X26" s="10" t="s">
        <v>1672</v>
      </c>
      <c r="Y26" s="10" t="s">
        <v>1528</v>
      </c>
      <c r="Z26" s="10" t="s">
        <v>1529</v>
      </c>
      <c r="AA26" s="235" t="s">
        <v>1673</v>
      </c>
      <c r="AB26" s="235">
        <v>6.6233645E7</v>
      </c>
      <c r="AC26" s="259" t="s">
        <v>1531</v>
      </c>
      <c r="AD26" s="235" t="s">
        <v>1532</v>
      </c>
      <c r="AE26" s="235">
        <v>80.27</v>
      </c>
      <c r="AF26" s="235">
        <v>35.11</v>
      </c>
      <c r="AG26" s="235">
        <v>6.6233645E7</v>
      </c>
      <c r="AH26" s="235">
        <v>16.67</v>
      </c>
      <c r="AI26" s="235">
        <v>18.22</v>
      </c>
      <c r="AJ26" s="235">
        <v>24.94</v>
      </c>
      <c r="AK26" s="235">
        <v>15.07</v>
      </c>
      <c r="AL26" s="235">
        <v>15.6</v>
      </c>
      <c r="AM26" s="235">
        <v>0.0</v>
      </c>
      <c r="AN26" s="235">
        <v>28.33</v>
      </c>
      <c r="AO26" s="235">
        <v>59.27</v>
      </c>
      <c r="AP26" s="235">
        <v>6.621278E7</v>
      </c>
      <c r="AQ26" s="235">
        <v>6.6198747E7</v>
      </c>
    </row>
    <row r="27" ht="15.75" customHeight="1">
      <c r="A27" s="10"/>
      <c r="B27" s="10" t="s">
        <v>323</v>
      </c>
      <c r="C27" s="10" t="s">
        <v>1674</v>
      </c>
      <c r="D27" s="10" t="s">
        <v>1675</v>
      </c>
      <c r="E27" s="252" t="s">
        <v>1520</v>
      </c>
      <c r="F27" s="50" t="s">
        <v>1676</v>
      </c>
      <c r="G27" s="253" t="s">
        <v>1677</v>
      </c>
      <c r="H27" s="254" t="s">
        <v>1678</v>
      </c>
      <c r="I27" s="254" t="s">
        <v>1524</v>
      </c>
      <c r="J27" s="255" t="str">
        <f t="shared" si="2"/>
        <v>D1_S023_60L-m_R01</v>
      </c>
      <c r="K27" s="49" t="s">
        <v>101</v>
      </c>
      <c r="L27" s="49" t="s">
        <v>1194</v>
      </c>
      <c r="M27" s="49" t="s">
        <v>294</v>
      </c>
      <c r="N27" s="49" t="s">
        <v>1216</v>
      </c>
      <c r="O27" s="49">
        <v>60.0</v>
      </c>
      <c r="P27" s="49">
        <v>225.0</v>
      </c>
      <c r="Q27" s="49" t="s">
        <v>1183</v>
      </c>
      <c r="R27" s="49" t="s">
        <v>1217</v>
      </c>
      <c r="S27" s="256" t="s">
        <v>1105</v>
      </c>
      <c r="T27" s="256"/>
      <c r="U27" s="123"/>
      <c r="V27" s="257" t="s">
        <v>1679</v>
      </c>
      <c r="W27" s="258" t="s">
        <v>1526</v>
      </c>
      <c r="X27" s="10" t="s">
        <v>1680</v>
      </c>
      <c r="Y27" s="10" t="s">
        <v>1528</v>
      </c>
      <c r="Z27" s="10" t="s">
        <v>1529</v>
      </c>
      <c r="AA27" s="235" t="s">
        <v>1530</v>
      </c>
      <c r="AB27" s="235">
        <v>6.7061677E7</v>
      </c>
      <c r="AC27" s="259" t="s">
        <v>1531</v>
      </c>
      <c r="AD27" s="235" t="s">
        <v>1532</v>
      </c>
      <c r="AE27" s="235">
        <v>76.77</v>
      </c>
      <c r="AF27" s="235">
        <v>34.24</v>
      </c>
      <c r="AG27" s="235">
        <v>6.7061677E7</v>
      </c>
      <c r="AH27" s="235">
        <v>16.67</v>
      </c>
      <c r="AI27" s="235">
        <v>18.96</v>
      </c>
      <c r="AJ27" s="235">
        <v>11.11</v>
      </c>
      <c r="AK27" s="235">
        <v>5.97</v>
      </c>
      <c r="AL27" s="235">
        <v>5.28</v>
      </c>
      <c r="AM27" s="235">
        <v>0.01</v>
      </c>
      <c r="AN27" s="235">
        <v>36.68</v>
      </c>
      <c r="AO27" s="235">
        <v>63.88</v>
      </c>
      <c r="AP27" s="235">
        <v>6.7026221E7</v>
      </c>
      <c r="AQ27" s="235">
        <v>6.6972004E7</v>
      </c>
    </row>
    <row r="28" ht="15.75" customHeight="1">
      <c r="A28" s="10"/>
      <c r="B28" s="10" t="s">
        <v>335</v>
      </c>
      <c r="C28" s="10" t="s">
        <v>1681</v>
      </c>
      <c r="D28" s="10" t="s">
        <v>1682</v>
      </c>
      <c r="E28" s="252" t="s">
        <v>1520</v>
      </c>
      <c r="F28" s="50" t="s">
        <v>1683</v>
      </c>
      <c r="G28" s="253" t="s">
        <v>1684</v>
      </c>
      <c r="H28" s="254" t="s">
        <v>1685</v>
      </c>
      <c r="I28" s="254" t="s">
        <v>1524</v>
      </c>
      <c r="J28" s="255" t="str">
        <f t="shared" si="2"/>
        <v>D1_S023_60L-m_R03</v>
      </c>
      <c r="K28" s="49" t="s">
        <v>101</v>
      </c>
      <c r="L28" s="49" t="s">
        <v>1194</v>
      </c>
      <c r="M28" s="49" t="s">
        <v>294</v>
      </c>
      <c r="N28" s="49" t="s">
        <v>1216</v>
      </c>
      <c r="O28" s="49">
        <v>60.0</v>
      </c>
      <c r="P28" s="49">
        <v>167.0</v>
      </c>
      <c r="Q28" s="49" t="s">
        <v>1183</v>
      </c>
      <c r="R28" s="49" t="s">
        <v>1217</v>
      </c>
      <c r="S28" s="256" t="s">
        <v>1115</v>
      </c>
      <c r="T28" s="256"/>
      <c r="U28" s="123"/>
      <c r="V28" s="257" t="s">
        <v>1686</v>
      </c>
      <c r="W28" s="258" t="s">
        <v>1526</v>
      </c>
      <c r="X28" s="10" t="s">
        <v>1687</v>
      </c>
      <c r="Y28" s="10" t="s">
        <v>1528</v>
      </c>
      <c r="Z28" s="10" t="s">
        <v>1529</v>
      </c>
      <c r="AA28" s="235" t="s">
        <v>1530</v>
      </c>
      <c r="AB28" s="235">
        <v>5.5476391E7</v>
      </c>
      <c r="AC28" s="259" t="s">
        <v>1531</v>
      </c>
      <c r="AD28" s="235" t="s">
        <v>1532</v>
      </c>
      <c r="AE28" s="235">
        <v>79.37</v>
      </c>
      <c r="AF28" s="235">
        <v>34.9</v>
      </c>
      <c r="AG28" s="235">
        <v>5.5476391E7</v>
      </c>
      <c r="AH28" s="235">
        <v>16.67</v>
      </c>
      <c r="AI28" s="235">
        <v>15.38</v>
      </c>
      <c r="AJ28" s="235">
        <v>12.63</v>
      </c>
      <c r="AK28" s="235">
        <v>8.05</v>
      </c>
      <c r="AL28" s="235">
        <v>7.52</v>
      </c>
      <c r="AM28" s="235">
        <v>0.0</v>
      </c>
      <c r="AN28" s="235">
        <v>31.44</v>
      </c>
      <c r="AO28" s="235">
        <v>59.15</v>
      </c>
      <c r="AP28" s="235">
        <v>5.54584E7</v>
      </c>
      <c r="AQ28" s="235">
        <v>5.5422434E7</v>
      </c>
    </row>
    <row r="29" ht="15.75" customHeight="1">
      <c r="A29" s="10"/>
      <c r="B29" s="10" t="s">
        <v>291</v>
      </c>
      <c r="C29" s="10" t="s">
        <v>1688</v>
      </c>
      <c r="D29" s="10" t="s">
        <v>1689</v>
      </c>
      <c r="E29" s="10" t="s">
        <v>1690</v>
      </c>
      <c r="F29" s="50" t="s">
        <v>1691</v>
      </c>
      <c r="G29" s="260" t="s">
        <v>1692</v>
      </c>
      <c r="H29" s="10" t="s">
        <v>1693</v>
      </c>
      <c r="I29" s="10" t="s">
        <v>1524</v>
      </c>
      <c r="J29" s="255" t="str">
        <f t="shared" si="2"/>
        <v>D1_S023_716L-m_R00</v>
      </c>
      <c r="K29" s="49" t="s">
        <v>101</v>
      </c>
      <c r="L29" s="49" t="s">
        <v>1194</v>
      </c>
      <c r="M29" s="49" t="s">
        <v>294</v>
      </c>
      <c r="N29" s="49" t="s">
        <v>1227</v>
      </c>
      <c r="O29" s="49">
        <v>716.0</v>
      </c>
      <c r="P29" s="49">
        <v>174.75</v>
      </c>
      <c r="Q29" s="49" t="s">
        <v>1183</v>
      </c>
      <c r="R29" s="49" t="s">
        <v>1228</v>
      </c>
      <c r="S29" s="49" t="s">
        <v>1229</v>
      </c>
      <c r="T29" s="261"/>
      <c r="U29" s="261"/>
      <c r="V29" s="257" t="s">
        <v>1476</v>
      </c>
      <c r="W29" s="10"/>
      <c r="X29" s="10" t="s">
        <v>1694</v>
      </c>
      <c r="Y29" s="235" t="s">
        <v>1695</v>
      </c>
      <c r="Z29" s="10" t="s">
        <v>1529</v>
      </c>
      <c r="AB29" s="10">
        <v>1.14349577E8</v>
      </c>
      <c r="AD29" s="259"/>
      <c r="AQ29" s="10">
        <v>1.14276187E8</v>
      </c>
    </row>
    <row r="30" ht="15.75" customHeight="1">
      <c r="A30" s="10"/>
      <c r="B30" s="10" t="s">
        <v>361</v>
      </c>
      <c r="C30" s="10" t="s">
        <v>1696</v>
      </c>
      <c r="D30" s="10" t="s">
        <v>1697</v>
      </c>
      <c r="E30" s="252" t="s">
        <v>1520</v>
      </c>
      <c r="F30" s="50" t="s">
        <v>1698</v>
      </c>
      <c r="G30" s="253" t="s">
        <v>1699</v>
      </c>
      <c r="H30" s="254" t="s">
        <v>1700</v>
      </c>
      <c r="I30" s="254" t="s">
        <v>1524</v>
      </c>
      <c r="J30" s="255" t="str">
        <f t="shared" si="2"/>
        <v>D1_S20_100L-m_R01</v>
      </c>
      <c r="K30" s="49" t="s">
        <v>101</v>
      </c>
      <c r="L30" s="49" t="s">
        <v>1221</v>
      </c>
      <c r="M30" s="49" t="s">
        <v>279</v>
      </c>
      <c r="N30" s="49" t="s">
        <v>1216</v>
      </c>
      <c r="O30" s="49">
        <v>100.0</v>
      </c>
      <c r="P30" s="49">
        <v>98.0</v>
      </c>
      <c r="Q30" s="49" t="s">
        <v>1183</v>
      </c>
      <c r="R30" s="49" t="s">
        <v>1228</v>
      </c>
      <c r="S30" s="256" t="s">
        <v>1105</v>
      </c>
      <c r="T30" s="256"/>
      <c r="U30" s="123"/>
      <c r="V30" s="257" t="s">
        <v>1701</v>
      </c>
      <c r="W30" s="258" t="s">
        <v>1526</v>
      </c>
      <c r="X30" s="10" t="s">
        <v>1702</v>
      </c>
      <c r="Y30" s="10" t="s">
        <v>1528</v>
      </c>
      <c r="Z30" s="10" t="s">
        <v>1529</v>
      </c>
      <c r="AA30" s="235" t="s">
        <v>1530</v>
      </c>
      <c r="AB30" s="235">
        <v>6.0864385E7</v>
      </c>
      <c r="AC30" s="259" t="s">
        <v>1531</v>
      </c>
      <c r="AD30" s="235" t="s">
        <v>1532</v>
      </c>
      <c r="AE30" s="235">
        <v>78.36</v>
      </c>
      <c r="AF30" s="235">
        <v>34.58</v>
      </c>
      <c r="AG30" s="235">
        <v>6.0864385E7</v>
      </c>
      <c r="AH30" s="235">
        <v>16.67</v>
      </c>
      <c r="AI30" s="235">
        <v>16.74</v>
      </c>
      <c r="AJ30" s="235">
        <v>16.58</v>
      </c>
      <c r="AK30" s="235">
        <v>9.55</v>
      </c>
      <c r="AL30" s="235">
        <v>9.25</v>
      </c>
      <c r="AM30" s="235">
        <v>0.01</v>
      </c>
      <c r="AN30" s="235">
        <v>32.85</v>
      </c>
      <c r="AO30" s="235">
        <v>61.01</v>
      </c>
      <c r="AP30" s="235">
        <v>6.0844033E7</v>
      </c>
      <c r="AQ30" s="235">
        <v>6.0804746E7</v>
      </c>
    </row>
    <row r="31" ht="15.75" customHeight="1">
      <c r="A31" s="10"/>
      <c r="B31" s="10" t="s">
        <v>311</v>
      </c>
      <c r="C31" s="10" t="s">
        <v>1703</v>
      </c>
      <c r="D31" s="10" t="s">
        <v>1704</v>
      </c>
      <c r="E31" s="252" t="s">
        <v>1520</v>
      </c>
      <c r="F31" s="50" t="s">
        <v>1705</v>
      </c>
      <c r="G31" s="253" t="s">
        <v>1706</v>
      </c>
      <c r="H31" s="254" t="s">
        <v>1707</v>
      </c>
      <c r="I31" s="254" t="s">
        <v>1524</v>
      </c>
      <c r="J31" s="255" t="str">
        <f t="shared" si="2"/>
        <v>D1_S20_100L-m_R02</v>
      </c>
      <c r="K31" s="49" t="s">
        <v>101</v>
      </c>
      <c r="L31" s="49" t="s">
        <v>1221</v>
      </c>
      <c r="M31" s="49" t="s">
        <v>279</v>
      </c>
      <c r="N31" s="49" t="s">
        <v>1216</v>
      </c>
      <c r="O31" s="49">
        <v>100.0</v>
      </c>
      <c r="P31" s="49">
        <v>152.0</v>
      </c>
      <c r="Q31" s="49" t="s">
        <v>1183</v>
      </c>
      <c r="R31" s="49" t="s">
        <v>1217</v>
      </c>
      <c r="S31" s="256" t="s">
        <v>1111</v>
      </c>
      <c r="T31" s="256"/>
      <c r="U31" s="123"/>
      <c r="V31" s="257" t="s">
        <v>1708</v>
      </c>
      <c r="W31" s="258" t="s">
        <v>1526</v>
      </c>
      <c r="X31" s="10" t="s">
        <v>1709</v>
      </c>
      <c r="Y31" s="10" t="s">
        <v>1528</v>
      </c>
      <c r="Z31" s="10" t="s">
        <v>1529</v>
      </c>
      <c r="AA31" s="235" t="s">
        <v>1530</v>
      </c>
      <c r="AB31" s="235">
        <v>6.3902298E7</v>
      </c>
      <c r="AC31" s="259" t="s">
        <v>1531</v>
      </c>
      <c r="AD31" s="235" t="s">
        <v>1532</v>
      </c>
      <c r="AE31" s="235">
        <v>77.22</v>
      </c>
      <c r="AF31" s="235">
        <v>34.36</v>
      </c>
      <c r="AG31" s="235">
        <v>6.3902298E7</v>
      </c>
      <c r="AH31" s="235">
        <v>16.67</v>
      </c>
      <c r="AI31" s="235">
        <v>18.07</v>
      </c>
      <c r="AJ31" s="235">
        <v>20.87</v>
      </c>
      <c r="AK31" s="235">
        <v>12.46</v>
      </c>
      <c r="AL31" s="235">
        <v>13.05</v>
      </c>
      <c r="AM31" s="235">
        <v>0.0</v>
      </c>
      <c r="AN31" s="235">
        <v>40.09</v>
      </c>
      <c r="AO31" s="235">
        <v>64.72</v>
      </c>
      <c r="AP31" s="235">
        <v>6.3868079E7</v>
      </c>
      <c r="AQ31" s="235">
        <v>6.3822755E7</v>
      </c>
    </row>
    <row r="32" ht="15.75" customHeight="1">
      <c r="A32" s="10"/>
      <c r="B32" s="10" t="s">
        <v>367</v>
      </c>
      <c r="C32" s="10" t="s">
        <v>1710</v>
      </c>
      <c r="D32" s="10" t="s">
        <v>1711</v>
      </c>
      <c r="E32" s="252" t="s">
        <v>1520</v>
      </c>
      <c r="F32" s="50" t="s">
        <v>1712</v>
      </c>
      <c r="G32" s="253" t="s">
        <v>1713</v>
      </c>
      <c r="H32" s="254" t="s">
        <v>1714</v>
      </c>
      <c r="I32" s="254" t="s">
        <v>1524</v>
      </c>
      <c r="J32" s="255" t="str">
        <f t="shared" si="2"/>
        <v>D1_S20_100L-m_R02</v>
      </c>
      <c r="K32" s="49" t="s">
        <v>101</v>
      </c>
      <c r="L32" s="49" t="s">
        <v>1221</v>
      </c>
      <c r="M32" s="49" t="s">
        <v>279</v>
      </c>
      <c r="N32" s="49" t="s">
        <v>1216</v>
      </c>
      <c r="O32" s="49">
        <v>100.0</v>
      </c>
      <c r="P32" s="49">
        <v>110.0</v>
      </c>
      <c r="Q32" s="49" t="s">
        <v>1183</v>
      </c>
      <c r="R32" s="49" t="s">
        <v>1228</v>
      </c>
      <c r="S32" s="256" t="s">
        <v>1111</v>
      </c>
      <c r="T32" s="256"/>
      <c r="U32" s="123"/>
      <c r="V32" s="257" t="s">
        <v>1715</v>
      </c>
      <c r="W32" s="258" t="s">
        <v>1526</v>
      </c>
      <c r="X32" s="10" t="s">
        <v>1716</v>
      </c>
      <c r="Y32" s="10" t="s">
        <v>1528</v>
      </c>
      <c r="Z32" s="10" t="s">
        <v>1529</v>
      </c>
      <c r="AA32" s="235" t="s">
        <v>1530</v>
      </c>
      <c r="AB32" s="235">
        <v>3.657305E7</v>
      </c>
      <c r="AC32" s="259" t="s">
        <v>1531</v>
      </c>
      <c r="AD32" s="235" t="s">
        <v>1532</v>
      </c>
      <c r="AE32" s="235">
        <v>80.34</v>
      </c>
      <c r="AF32" s="235">
        <v>35.11</v>
      </c>
      <c r="AG32" s="235">
        <v>3.657305E7</v>
      </c>
      <c r="AH32" s="235">
        <v>16.67</v>
      </c>
      <c r="AI32" s="235">
        <v>10.06</v>
      </c>
      <c r="AJ32" s="235">
        <v>24.49</v>
      </c>
      <c r="AK32" s="235">
        <v>16.04</v>
      </c>
      <c r="AL32" s="235">
        <v>16.14</v>
      </c>
      <c r="AM32" s="235">
        <v>0.01</v>
      </c>
      <c r="AN32" s="235">
        <v>43.03</v>
      </c>
      <c r="AO32" s="235">
        <v>65.03</v>
      </c>
      <c r="AP32" s="235">
        <v>3.6560892E7</v>
      </c>
      <c r="AQ32" s="235">
        <v>3.6547167E7</v>
      </c>
    </row>
    <row r="33" ht="15.75" customHeight="1">
      <c r="A33" s="10"/>
      <c r="B33" s="10" t="s">
        <v>373</v>
      </c>
      <c r="C33" s="10" t="s">
        <v>1717</v>
      </c>
      <c r="D33" s="10" t="s">
        <v>1718</v>
      </c>
      <c r="E33" s="252" t="s">
        <v>1520</v>
      </c>
      <c r="F33" s="50" t="s">
        <v>1719</v>
      </c>
      <c r="G33" s="253" t="s">
        <v>1720</v>
      </c>
      <c r="H33" s="254" t="s">
        <v>1721</v>
      </c>
      <c r="I33" s="254" t="s">
        <v>1524</v>
      </c>
      <c r="J33" s="255" t="str">
        <f t="shared" si="2"/>
        <v>D1_S20_100L-m_R03</v>
      </c>
      <c r="K33" s="49" t="s">
        <v>101</v>
      </c>
      <c r="L33" s="49" t="s">
        <v>1221</v>
      </c>
      <c r="M33" s="49" t="s">
        <v>279</v>
      </c>
      <c r="N33" s="49" t="s">
        <v>1216</v>
      </c>
      <c r="O33" s="49">
        <v>100.0</v>
      </c>
      <c r="P33" s="49">
        <v>285.0</v>
      </c>
      <c r="Q33" s="49" t="s">
        <v>1183</v>
      </c>
      <c r="R33" s="49" t="s">
        <v>1228</v>
      </c>
      <c r="S33" s="256" t="s">
        <v>1115</v>
      </c>
      <c r="T33" s="256"/>
      <c r="U33" s="123"/>
      <c r="V33" s="257" t="s">
        <v>1722</v>
      </c>
      <c r="W33" s="258" t="s">
        <v>1526</v>
      </c>
      <c r="X33" s="10" t="s">
        <v>1723</v>
      </c>
      <c r="Y33" s="10" t="s">
        <v>1528</v>
      </c>
      <c r="Z33" s="10" t="s">
        <v>1529</v>
      </c>
      <c r="AA33" s="235" t="s">
        <v>1530</v>
      </c>
      <c r="AB33" s="235">
        <v>5.3465611E7</v>
      </c>
      <c r="AC33" s="259" t="s">
        <v>1531</v>
      </c>
      <c r="AD33" s="235" t="s">
        <v>1532</v>
      </c>
      <c r="AE33" s="235">
        <v>78.96</v>
      </c>
      <c r="AF33" s="235">
        <v>34.74</v>
      </c>
      <c r="AG33" s="235">
        <v>5.3465611E7</v>
      </c>
      <c r="AH33" s="235">
        <v>16.67</v>
      </c>
      <c r="AI33" s="235">
        <v>14.71</v>
      </c>
      <c r="AJ33" s="235">
        <v>29.5</v>
      </c>
      <c r="AK33" s="235">
        <v>17.64</v>
      </c>
      <c r="AL33" s="235">
        <v>19.15</v>
      </c>
      <c r="AM33" s="235">
        <v>0.02</v>
      </c>
      <c r="AN33" s="235">
        <v>34.92</v>
      </c>
      <c r="AO33" s="235">
        <v>61.29</v>
      </c>
      <c r="AP33" s="235">
        <v>5.3447713E7</v>
      </c>
      <c r="AQ33" s="235">
        <v>5.3388791E7</v>
      </c>
    </row>
    <row r="34" ht="15.75" customHeight="1">
      <c r="A34" s="10"/>
      <c r="B34" s="10" t="s">
        <v>303</v>
      </c>
      <c r="C34" s="10" t="s">
        <v>1724</v>
      </c>
      <c r="D34" s="10" t="s">
        <v>1725</v>
      </c>
      <c r="E34" s="252" t="s">
        <v>1520</v>
      </c>
      <c r="F34" s="50" t="s">
        <v>1726</v>
      </c>
      <c r="G34" s="253" t="s">
        <v>1727</v>
      </c>
      <c r="H34" s="254" t="s">
        <v>1728</v>
      </c>
      <c r="I34" s="254" t="s">
        <v>1524</v>
      </c>
      <c r="J34" s="255" t="str">
        <f t="shared" si="2"/>
        <v>D1_S20_120L-m_R01</v>
      </c>
      <c r="K34" s="49" t="s">
        <v>101</v>
      </c>
      <c r="L34" s="49" t="s">
        <v>1221</v>
      </c>
      <c r="M34" s="49" t="s">
        <v>279</v>
      </c>
      <c r="N34" s="49" t="s">
        <v>1216</v>
      </c>
      <c r="O34" s="49">
        <v>120.0</v>
      </c>
      <c r="P34" s="49">
        <v>225.0</v>
      </c>
      <c r="Q34" s="49" t="s">
        <v>1183</v>
      </c>
      <c r="R34" s="49" t="s">
        <v>1217</v>
      </c>
      <c r="S34" s="256" t="s">
        <v>1105</v>
      </c>
      <c r="T34" s="256"/>
      <c r="U34" s="123"/>
      <c r="V34" s="257" t="s">
        <v>1729</v>
      </c>
      <c r="W34" s="258" t="s">
        <v>1526</v>
      </c>
      <c r="X34" s="10" t="s">
        <v>1730</v>
      </c>
      <c r="Y34" s="10" t="s">
        <v>1528</v>
      </c>
      <c r="Z34" s="10" t="s">
        <v>1529</v>
      </c>
      <c r="AA34" s="235" t="s">
        <v>1530</v>
      </c>
      <c r="AB34" s="235">
        <v>4.9746585E7</v>
      </c>
      <c r="AC34" s="259" t="s">
        <v>1531</v>
      </c>
      <c r="AD34" s="235" t="s">
        <v>1532</v>
      </c>
      <c r="AE34" s="235">
        <v>76.09</v>
      </c>
      <c r="AF34" s="235">
        <v>34.04</v>
      </c>
      <c r="AG34" s="235">
        <v>4.9746585E7</v>
      </c>
      <c r="AH34" s="235">
        <v>16.67</v>
      </c>
      <c r="AI34" s="235">
        <v>14.06</v>
      </c>
      <c r="AJ34" s="235">
        <v>10.82</v>
      </c>
      <c r="AK34" s="235">
        <v>5.82</v>
      </c>
      <c r="AL34" s="235">
        <v>5.44</v>
      </c>
      <c r="AM34" s="235">
        <v>0.0</v>
      </c>
      <c r="AN34" s="235">
        <v>42.4</v>
      </c>
      <c r="AO34" s="235">
        <v>66.27</v>
      </c>
      <c r="AP34" s="235">
        <v>4.9719994E7</v>
      </c>
      <c r="AQ34" s="235">
        <v>4.9633529E7</v>
      </c>
    </row>
    <row r="35" ht="15.75" customHeight="1">
      <c r="A35" s="10"/>
      <c r="B35" s="10" t="s">
        <v>276</v>
      </c>
      <c r="C35" s="10" t="s">
        <v>1731</v>
      </c>
      <c r="D35" s="10" t="s">
        <v>1732</v>
      </c>
      <c r="E35" s="252" t="s">
        <v>1520</v>
      </c>
      <c r="F35" s="50" t="s">
        <v>1733</v>
      </c>
      <c r="G35" s="253" t="s">
        <v>1734</v>
      </c>
      <c r="H35" s="254" t="s">
        <v>1735</v>
      </c>
      <c r="I35" s="254" t="s">
        <v>1524</v>
      </c>
      <c r="J35" s="255" t="str">
        <f t="shared" si="2"/>
        <v>D1_S20_30L-m_R123</v>
      </c>
      <c r="K35" s="49" t="s">
        <v>101</v>
      </c>
      <c r="L35" s="49" t="s">
        <v>1221</v>
      </c>
      <c r="M35" s="49" t="s">
        <v>279</v>
      </c>
      <c r="N35" s="49" t="s">
        <v>1216</v>
      </c>
      <c r="O35" s="49">
        <v>30.0</v>
      </c>
      <c r="P35" s="49">
        <v>91.0</v>
      </c>
      <c r="Q35" s="49" t="s">
        <v>1183</v>
      </c>
      <c r="R35" s="49" t="s">
        <v>1217</v>
      </c>
      <c r="S35" s="256" t="s">
        <v>1736</v>
      </c>
      <c r="T35" s="256"/>
      <c r="U35" s="123"/>
      <c r="V35" s="257" t="s">
        <v>1737</v>
      </c>
      <c r="W35" s="258" t="s">
        <v>1526</v>
      </c>
      <c r="X35" s="10" t="s">
        <v>1738</v>
      </c>
      <c r="Y35" s="10" t="s">
        <v>1528</v>
      </c>
      <c r="Z35" s="10" t="s">
        <v>1529</v>
      </c>
      <c r="AA35" s="235" t="s">
        <v>1530</v>
      </c>
      <c r="AB35" s="235">
        <v>4.6275563E7</v>
      </c>
      <c r="AC35" s="259" t="s">
        <v>1531</v>
      </c>
      <c r="AD35" s="235" t="s">
        <v>1532</v>
      </c>
      <c r="AE35" s="235">
        <v>78.51</v>
      </c>
      <c r="AF35" s="235">
        <v>34.65</v>
      </c>
      <c r="AG35" s="235">
        <v>4.6275563E7</v>
      </c>
      <c r="AH35" s="235">
        <v>16.67</v>
      </c>
      <c r="AI35" s="235">
        <v>13.04</v>
      </c>
      <c r="AJ35" s="235">
        <v>22.24</v>
      </c>
      <c r="AK35" s="235">
        <v>13.1</v>
      </c>
      <c r="AL35" s="235">
        <v>13.74</v>
      </c>
      <c r="AM35" s="235">
        <v>0.01</v>
      </c>
      <c r="AN35" s="235">
        <v>35.55</v>
      </c>
      <c r="AO35" s="235">
        <v>63.49</v>
      </c>
      <c r="AP35" s="235">
        <v>4.6257126E7</v>
      </c>
      <c r="AQ35" s="235">
        <v>4.6220735E7</v>
      </c>
    </row>
    <row r="36" ht="15.75" customHeight="1">
      <c r="A36" s="10"/>
      <c r="B36" s="10" t="s">
        <v>356</v>
      </c>
      <c r="C36" s="10" t="s">
        <v>1739</v>
      </c>
      <c r="D36" s="10" t="s">
        <v>1740</v>
      </c>
      <c r="E36" s="252" t="s">
        <v>1520</v>
      </c>
      <c r="F36" s="50" t="s">
        <v>1741</v>
      </c>
      <c r="G36" s="253" t="s">
        <v>1742</v>
      </c>
      <c r="H36" s="254" t="s">
        <v>1743</v>
      </c>
      <c r="I36" s="254" t="s">
        <v>1524</v>
      </c>
      <c r="J36" s="255" t="str">
        <f t="shared" si="2"/>
        <v>D1_S20_496L-m_R00</v>
      </c>
      <c r="K36" s="49" t="s">
        <v>101</v>
      </c>
      <c r="L36" s="49" t="s">
        <v>1221</v>
      </c>
      <c r="M36" s="49" t="s">
        <v>279</v>
      </c>
      <c r="N36" s="49" t="s">
        <v>1267</v>
      </c>
      <c r="O36" s="49">
        <v>496.0</v>
      </c>
      <c r="P36" s="49">
        <v>445.0</v>
      </c>
      <c r="Q36" s="49" t="s">
        <v>1183</v>
      </c>
      <c r="R36" s="49" t="s">
        <v>1228</v>
      </c>
      <c r="S36" s="256" t="s">
        <v>1229</v>
      </c>
      <c r="T36" s="256"/>
      <c r="U36" s="123"/>
      <c r="V36" s="257" t="s">
        <v>1744</v>
      </c>
      <c r="W36" s="258" t="s">
        <v>1526</v>
      </c>
      <c r="X36" s="10" t="s">
        <v>1745</v>
      </c>
      <c r="Y36" s="10" t="s">
        <v>1528</v>
      </c>
      <c r="Z36" s="10" t="s">
        <v>1529</v>
      </c>
      <c r="AA36" s="235" t="s">
        <v>1673</v>
      </c>
      <c r="AB36" s="235">
        <v>6.6223964E7</v>
      </c>
      <c r="AC36" s="259" t="s">
        <v>1531</v>
      </c>
      <c r="AD36" s="235" t="s">
        <v>1532</v>
      </c>
      <c r="AE36" s="235">
        <v>79.6</v>
      </c>
      <c r="AF36" s="235">
        <v>34.96</v>
      </c>
      <c r="AG36" s="235">
        <v>6.6223964E7</v>
      </c>
      <c r="AH36" s="235">
        <v>16.67</v>
      </c>
      <c r="AI36" s="235">
        <v>18.35</v>
      </c>
      <c r="AJ36" s="235">
        <v>17.26</v>
      </c>
      <c r="AK36" s="235">
        <v>11.7</v>
      </c>
      <c r="AL36" s="235">
        <v>11.63</v>
      </c>
      <c r="AM36" s="235">
        <v>0.0</v>
      </c>
      <c r="AN36" s="235">
        <v>35.87</v>
      </c>
      <c r="AO36" s="235">
        <v>60.32</v>
      </c>
      <c r="AP36" s="235">
        <v>6.6201225E7</v>
      </c>
      <c r="AQ36" s="235">
        <v>6.6163772E7</v>
      </c>
    </row>
    <row r="37" ht="15.75" customHeight="1">
      <c r="A37" s="10"/>
      <c r="B37" s="10" t="s">
        <v>317</v>
      </c>
      <c r="C37" s="10" t="s">
        <v>1746</v>
      </c>
      <c r="D37" s="10" t="s">
        <v>1747</v>
      </c>
      <c r="E37" s="252" t="s">
        <v>1520</v>
      </c>
      <c r="F37" s="50" t="s">
        <v>1748</v>
      </c>
      <c r="G37" s="253" t="s">
        <v>1749</v>
      </c>
      <c r="H37" s="254" t="s">
        <v>1750</v>
      </c>
      <c r="I37" s="254" t="s">
        <v>1524</v>
      </c>
      <c r="J37" s="255" t="str">
        <f t="shared" si="2"/>
        <v>D1_S20_60L-m_R03</v>
      </c>
      <c r="K37" s="49" t="s">
        <v>101</v>
      </c>
      <c r="L37" s="49" t="s">
        <v>1221</v>
      </c>
      <c r="M37" s="49" t="s">
        <v>279</v>
      </c>
      <c r="N37" s="49" t="s">
        <v>1216</v>
      </c>
      <c r="O37" s="49">
        <v>60.0</v>
      </c>
      <c r="P37" s="49">
        <v>167.0</v>
      </c>
      <c r="Q37" s="49" t="s">
        <v>1183</v>
      </c>
      <c r="R37" s="49" t="s">
        <v>1217</v>
      </c>
      <c r="S37" s="256" t="s">
        <v>1115</v>
      </c>
      <c r="T37" s="256"/>
      <c r="U37" s="123"/>
      <c r="V37" s="257" t="s">
        <v>1751</v>
      </c>
      <c r="W37" s="258" t="s">
        <v>1526</v>
      </c>
      <c r="X37" s="10" t="s">
        <v>1752</v>
      </c>
      <c r="Y37" s="10" t="s">
        <v>1528</v>
      </c>
      <c r="Z37" s="10" t="s">
        <v>1529</v>
      </c>
      <c r="AA37" s="235" t="s">
        <v>1530</v>
      </c>
      <c r="AB37" s="235">
        <v>5.7436407E7</v>
      </c>
      <c r="AC37" s="259" t="s">
        <v>1531</v>
      </c>
      <c r="AD37" s="235" t="s">
        <v>1532</v>
      </c>
      <c r="AE37" s="235">
        <v>75.71</v>
      </c>
      <c r="AF37" s="235">
        <v>33.94</v>
      </c>
      <c r="AG37" s="235">
        <v>5.7436407E7</v>
      </c>
      <c r="AH37" s="235">
        <v>16.67</v>
      </c>
      <c r="AI37" s="235">
        <v>16.24</v>
      </c>
      <c r="AJ37" s="235">
        <v>20.0</v>
      </c>
      <c r="AK37" s="235">
        <v>11.16</v>
      </c>
      <c r="AL37" s="235">
        <v>11.19</v>
      </c>
      <c r="AM37" s="235">
        <v>0.01</v>
      </c>
      <c r="AN37" s="235">
        <v>38.68</v>
      </c>
      <c r="AO37" s="235">
        <v>64.72</v>
      </c>
      <c r="AP37" s="235">
        <v>5.740581E7</v>
      </c>
      <c r="AQ37" s="235">
        <v>5.7323412E7</v>
      </c>
    </row>
    <row r="38" ht="15.75" customHeight="1">
      <c r="A38" s="10"/>
      <c r="B38" s="10" t="s">
        <v>285</v>
      </c>
      <c r="C38" s="10" t="s">
        <v>1753</v>
      </c>
      <c r="D38" s="10" t="s">
        <v>1754</v>
      </c>
      <c r="E38" s="10" t="s">
        <v>1690</v>
      </c>
      <c r="F38" s="50" t="s">
        <v>1755</v>
      </c>
      <c r="G38" s="260" t="s">
        <v>1756</v>
      </c>
      <c r="H38" s="10" t="s">
        <v>1757</v>
      </c>
      <c r="I38" s="10" t="s">
        <v>1524</v>
      </c>
      <c r="J38" s="255" t="str">
        <f t="shared" si="2"/>
        <v>D1_S20_776L-m_R00</v>
      </c>
      <c r="K38" s="49" t="s">
        <v>101</v>
      </c>
      <c r="L38" s="49" t="s">
        <v>1221</v>
      </c>
      <c r="M38" s="49" t="s">
        <v>279</v>
      </c>
      <c r="N38" s="49" t="s">
        <v>1227</v>
      </c>
      <c r="O38" s="49">
        <v>776.0</v>
      </c>
      <c r="P38" s="49">
        <v>166.75</v>
      </c>
      <c r="Q38" s="49" t="s">
        <v>1183</v>
      </c>
      <c r="R38" s="49" t="s">
        <v>1228</v>
      </c>
      <c r="S38" s="49" t="s">
        <v>1229</v>
      </c>
      <c r="T38" s="261"/>
      <c r="U38" s="261"/>
      <c r="V38" s="257" t="s">
        <v>1474</v>
      </c>
      <c r="W38" s="10"/>
      <c r="X38" s="10" t="s">
        <v>1758</v>
      </c>
      <c r="Y38" s="235" t="s">
        <v>1695</v>
      </c>
      <c r="Z38" s="10" t="s">
        <v>1529</v>
      </c>
      <c r="AB38" s="10">
        <v>1.17441628E8</v>
      </c>
      <c r="AD38" s="259"/>
      <c r="AQ38" s="10">
        <v>1.17393981E8</v>
      </c>
    </row>
    <row r="39" ht="15.75" customHeight="1">
      <c r="A39" s="10"/>
      <c r="B39" s="10" t="s">
        <v>426</v>
      </c>
      <c r="C39" s="10" t="s">
        <v>1759</v>
      </c>
      <c r="D39" s="10" t="s">
        <v>1760</v>
      </c>
      <c r="E39" s="252" t="s">
        <v>1520</v>
      </c>
      <c r="F39" s="50" t="s">
        <v>1761</v>
      </c>
      <c r="G39" s="253" t="s">
        <v>1762</v>
      </c>
      <c r="H39" s="254" t="s">
        <v>1763</v>
      </c>
      <c r="I39" s="254" t="s">
        <v>1524</v>
      </c>
      <c r="J39" s="255" t="str">
        <f t="shared" si="2"/>
        <v>D1_S320_100L-m_R01</v>
      </c>
      <c r="K39" s="49" t="s">
        <v>101</v>
      </c>
      <c r="L39" s="49" t="s">
        <v>1205</v>
      </c>
      <c r="M39" s="49" t="s">
        <v>300</v>
      </c>
      <c r="N39" s="49" t="s">
        <v>1311</v>
      </c>
      <c r="O39" s="49">
        <v>100.0</v>
      </c>
      <c r="P39" s="49">
        <v>98.0</v>
      </c>
      <c r="Q39" s="49" t="s">
        <v>1183</v>
      </c>
      <c r="R39" s="49" t="s">
        <v>1228</v>
      </c>
      <c r="S39" s="256" t="s">
        <v>1105</v>
      </c>
      <c r="T39" s="256"/>
      <c r="U39" s="123"/>
      <c r="V39" s="257" t="s">
        <v>1764</v>
      </c>
      <c r="W39" s="258" t="s">
        <v>1526</v>
      </c>
      <c r="X39" s="10" t="s">
        <v>1765</v>
      </c>
      <c r="Y39" s="10" t="s">
        <v>1528</v>
      </c>
      <c r="Z39" s="10" t="s">
        <v>1529</v>
      </c>
      <c r="AA39" s="235" t="s">
        <v>1530</v>
      </c>
      <c r="AB39" s="235">
        <v>6.4830155E7</v>
      </c>
      <c r="AC39" s="259" t="s">
        <v>1531</v>
      </c>
      <c r="AD39" s="235" t="s">
        <v>1532</v>
      </c>
      <c r="AE39" s="235">
        <v>72.95</v>
      </c>
      <c r="AF39" s="235">
        <v>33.24</v>
      </c>
      <c r="AG39" s="235">
        <v>6.4830155E7</v>
      </c>
      <c r="AH39" s="235">
        <v>16.67</v>
      </c>
      <c r="AI39" s="235">
        <v>18.35</v>
      </c>
      <c r="AJ39" s="235">
        <v>28.3</v>
      </c>
      <c r="AK39" s="235">
        <v>17.56</v>
      </c>
      <c r="AL39" s="235">
        <v>18.03</v>
      </c>
      <c r="AM39" s="235">
        <v>0.01</v>
      </c>
      <c r="AN39" s="235">
        <v>55.17</v>
      </c>
      <c r="AO39" s="235">
        <v>68.47</v>
      </c>
      <c r="AP39" s="235">
        <v>6.4813065E7</v>
      </c>
      <c r="AQ39" s="235">
        <v>6.476875E7</v>
      </c>
    </row>
    <row r="40" ht="15.75" customHeight="1">
      <c r="A40" s="10"/>
      <c r="B40" s="10" t="s">
        <v>346</v>
      </c>
      <c r="C40" s="10" t="s">
        <v>1766</v>
      </c>
      <c r="D40" s="10" t="s">
        <v>1767</v>
      </c>
      <c r="E40" s="252" t="s">
        <v>1520</v>
      </c>
      <c r="F40" s="50" t="s">
        <v>1768</v>
      </c>
      <c r="G40" s="253" t="s">
        <v>1769</v>
      </c>
      <c r="H40" s="254" t="s">
        <v>1770</v>
      </c>
      <c r="I40" s="254" t="s">
        <v>1524</v>
      </c>
      <c r="J40" s="255" t="str">
        <f t="shared" si="2"/>
        <v>D1_S320_100L-m_R02</v>
      </c>
      <c r="K40" s="49" t="s">
        <v>101</v>
      </c>
      <c r="L40" s="49" t="s">
        <v>1205</v>
      </c>
      <c r="M40" s="49" t="s">
        <v>300</v>
      </c>
      <c r="N40" s="49" t="s">
        <v>1216</v>
      </c>
      <c r="O40" s="49">
        <v>100.0</v>
      </c>
      <c r="P40" s="49">
        <v>152.0</v>
      </c>
      <c r="Q40" s="49" t="s">
        <v>1183</v>
      </c>
      <c r="R40" s="49" t="s">
        <v>1217</v>
      </c>
      <c r="S40" s="256" t="s">
        <v>1111</v>
      </c>
      <c r="T40" s="256"/>
      <c r="U40" s="123"/>
      <c r="V40" s="257" t="s">
        <v>1771</v>
      </c>
      <c r="W40" s="258" t="s">
        <v>1526</v>
      </c>
      <c r="X40" s="10" t="s">
        <v>1772</v>
      </c>
      <c r="Y40" s="10" t="s">
        <v>1528</v>
      </c>
      <c r="Z40" s="10" t="s">
        <v>1529</v>
      </c>
      <c r="AA40" s="235" t="s">
        <v>1530</v>
      </c>
      <c r="AB40" s="235">
        <v>4.7188564E7</v>
      </c>
      <c r="AC40" s="259" t="s">
        <v>1531</v>
      </c>
      <c r="AD40" s="235" t="s">
        <v>1532</v>
      </c>
      <c r="AE40" s="235">
        <v>76.99</v>
      </c>
      <c r="AF40" s="235">
        <v>34.24</v>
      </c>
      <c r="AG40" s="235">
        <v>4.7188564E7</v>
      </c>
      <c r="AH40" s="235">
        <v>16.67</v>
      </c>
      <c r="AI40" s="235">
        <v>13.08</v>
      </c>
      <c r="AJ40" s="235">
        <v>34.7</v>
      </c>
      <c r="AK40" s="235">
        <v>20.97</v>
      </c>
      <c r="AL40" s="235">
        <v>22.18</v>
      </c>
      <c r="AM40" s="235">
        <v>0.02</v>
      </c>
      <c r="AN40" s="235">
        <v>44.08</v>
      </c>
      <c r="AO40" s="235">
        <v>67.2</v>
      </c>
      <c r="AP40" s="235">
        <v>4.7172623E7</v>
      </c>
      <c r="AQ40" s="235">
        <v>4.7118604E7</v>
      </c>
    </row>
    <row r="41" ht="15.75" customHeight="1">
      <c r="A41" s="10"/>
      <c r="B41" s="10" t="s">
        <v>440</v>
      </c>
      <c r="C41" s="10" t="s">
        <v>1773</v>
      </c>
      <c r="D41" s="10" t="s">
        <v>1774</v>
      </c>
      <c r="E41" s="252" t="s">
        <v>1520</v>
      </c>
      <c r="F41" s="50" t="s">
        <v>1775</v>
      </c>
      <c r="G41" s="253" t="s">
        <v>1776</v>
      </c>
      <c r="H41" s="254" t="s">
        <v>1777</v>
      </c>
      <c r="I41" s="254" t="s">
        <v>1524</v>
      </c>
      <c r="J41" s="255" t="str">
        <f t="shared" si="2"/>
        <v>D1_S320_100L-m_R02</v>
      </c>
      <c r="K41" s="49" t="s">
        <v>101</v>
      </c>
      <c r="L41" s="49" t="s">
        <v>1205</v>
      </c>
      <c r="M41" s="49" t="s">
        <v>300</v>
      </c>
      <c r="N41" s="49" t="s">
        <v>1216</v>
      </c>
      <c r="O41" s="49">
        <v>100.0</v>
      </c>
      <c r="P41" s="49">
        <v>110.0</v>
      </c>
      <c r="Q41" s="49" t="s">
        <v>1183</v>
      </c>
      <c r="R41" s="49" t="s">
        <v>1228</v>
      </c>
      <c r="S41" s="256" t="s">
        <v>1111</v>
      </c>
      <c r="T41" s="256"/>
      <c r="U41" s="123"/>
      <c r="V41" s="257" t="s">
        <v>1778</v>
      </c>
      <c r="W41" s="258" t="s">
        <v>1526</v>
      </c>
      <c r="X41" s="10" t="s">
        <v>1779</v>
      </c>
      <c r="Y41" s="10" t="s">
        <v>1528</v>
      </c>
      <c r="Z41" s="10" t="s">
        <v>1529</v>
      </c>
      <c r="AA41" s="235" t="s">
        <v>1530</v>
      </c>
      <c r="AB41" s="235">
        <v>4.68021E7</v>
      </c>
      <c r="AC41" s="259" t="s">
        <v>1531</v>
      </c>
      <c r="AD41" s="235" t="s">
        <v>1532</v>
      </c>
      <c r="AE41" s="235">
        <v>67.12</v>
      </c>
      <c r="AF41" s="235">
        <v>31.69</v>
      </c>
      <c r="AG41" s="235">
        <v>4.68021E7</v>
      </c>
      <c r="AH41" s="235">
        <v>16.67</v>
      </c>
      <c r="AI41" s="235">
        <v>13.25</v>
      </c>
      <c r="AJ41" s="235">
        <v>13.87</v>
      </c>
      <c r="AK41" s="235">
        <v>7.71</v>
      </c>
      <c r="AL41" s="235">
        <v>7.44</v>
      </c>
      <c r="AM41" s="235">
        <v>0.0</v>
      </c>
      <c r="AN41" s="235">
        <v>60.19</v>
      </c>
      <c r="AO41" s="235">
        <v>71.07</v>
      </c>
      <c r="AP41" s="235">
        <v>4.6790014E7</v>
      </c>
      <c r="AQ41" s="235">
        <v>4.674999E7</v>
      </c>
    </row>
    <row r="42" ht="15.75" customHeight="1">
      <c r="A42" s="10"/>
      <c r="B42" s="10" t="s">
        <v>445</v>
      </c>
      <c r="C42" s="10" t="s">
        <v>1780</v>
      </c>
      <c r="D42" s="10" t="s">
        <v>1781</v>
      </c>
      <c r="E42" s="252" t="s">
        <v>1520</v>
      </c>
      <c r="F42" s="50" t="s">
        <v>1782</v>
      </c>
      <c r="G42" s="253" t="s">
        <v>1783</v>
      </c>
      <c r="H42" s="254" t="s">
        <v>1784</v>
      </c>
      <c r="I42" s="254" t="s">
        <v>1524</v>
      </c>
      <c r="J42" s="255" t="str">
        <f t="shared" si="2"/>
        <v>D1_S320_100L-m_R03</v>
      </c>
      <c r="K42" s="49" t="s">
        <v>101</v>
      </c>
      <c r="L42" s="49" t="s">
        <v>1205</v>
      </c>
      <c r="M42" s="49" t="s">
        <v>300</v>
      </c>
      <c r="N42" s="49" t="s">
        <v>1216</v>
      </c>
      <c r="O42" s="49">
        <v>100.0</v>
      </c>
      <c r="P42" s="49">
        <v>285.0</v>
      </c>
      <c r="Q42" s="49" t="s">
        <v>1183</v>
      </c>
      <c r="R42" s="49" t="s">
        <v>1228</v>
      </c>
      <c r="S42" s="256" t="s">
        <v>1115</v>
      </c>
      <c r="T42" s="256"/>
      <c r="U42" s="123"/>
      <c r="V42" s="257" t="s">
        <v>1785</v>
      </c>
      <c r="W42" s="258" t="s">
        <v>1526</v>
      </c>
      <c r="X42" s="10" t="s">
        <v>1786</v>
      </c>
      <c r="Y42" s="10" t="s">
        <v>1528</v>
      </c>
      <c r="Z42" s="10" t="s">
        <v>1529</v>
      </c>
      <c r="AA42" s="235" t="s">
        <v>1530</v>
      </c>
      <c r="AB42" s="235">
        <v>5.4872993E7</v>
      </c>
      <c r="AC42" s="259" t="s">
        <v>1531</v>
      </c>
      <c r="AD42" s="235" t="s">
        <v>1532</v>
      </c>
      <c r="AE42" s="235">
        <v>71.72</v>
      </c>
      <c r="AF42" s="235">
        <v>32.92</v>
      </c>
      <c r="AG42" s="235">
        <v>5.4872993E7</v>
      </c>
      <c r="AH42" s="235">
        <v>16.67</v>
      </c>
      <c r="AI42" s="235">
        <v>15.53</v>
      </c>
      <c r="AJ42" s="235">
        <v>12.03</v>
      </c>
      <c r="AK42" s="235">
        <v>6.73</v>
      </c>
      <c r="AL42" s="235">
        <v>6.34</v>
      </c>
      <c r="AM42" s="235">
        <v>0.0</v>
      </c>
      <c r="AN42" s="235">
        <v>52.07</v>
      </c>
      <c r="AO42" s="235">
        <v>67.67</v>
      </c>
      <c r="AP42" s="235">
        <v>5.4858923E7</v>
      </c>
      <c r="AQ42" s="235">
        <v>5.4836575E7</v>
      </c>
    </row>
    <row r="43" ht="15.75" customHeight="1">
      <c r="A43" s="10"/>
      <c r="B43" s="10" t="s">
        <v>243</v>
      </c>
      <c r="C43" s="10" t="s">
        <v>1787</v>
      </c>
      <c r="D43" s="10" t="s">
        <v>1788</v>
      </c>
      <c r="E43" s="252" t="s">
        <v>1520</v>
      </c>
      <c r="F43" s="50" t="s">
        <v>1789</v>
      </c>
      <c r="G43" s="253" t="s">
        <v>1790</v>
      </c>
      <c r="H43" s="254" t="s">
        <v>1791</v>
      </c>
      <c r="I43" s="254" t="s">
        <v>1524</v>
      </c>
      <c r="J43" s="255" t="str">
        <f t="shared" si="2"/>
        <v>D1_S320_10L-m_R01</v>
      </c>
      <c r="K43" s="49" t="s">
        <v>101</v>
      </c>
      <c r="L43" s="49" t="s">
        <v>1205</v>
      </c>
      <c r="M43" s="49" t="s">
        <v>1792</v>
      </c>
      <c r="N43" s="49" t="s">
        <v>1182</v>
      </c>
      <c r="O43" s="49">
        <v>10.0</v>
      </c>
      <c r="P43" s="49">
        <v>4.99999999999998</v>
      </c>
      <c r="Q43" s="49" t="s">
        <v>1183</v>
      </c>
      <c r="R43" s="49" t="s">
        <v>1195</v>
      </c>
      <c r="S43" s="256" t="s">
        <v>1105</v>
      </c>
      <c r="T43" s="256"/>
      <c r="U43" s="123"/>
      <c r="V43" s="257" t="s">
        <v>1793</v>
      </c>
      <c r="W43" s="258" t="s">
        <v>1526</v>
      </c>
      <c r="X43" s="10" t="s">
        <v>1794</v>
      </c>
      <c r="Y43" s="10" t="s">
        <v>1528</v>
      </c>
      <c r="Z43" s="10" t="s">
        <v>1529</v>
      </c>
      <c r="AA43" s="235" t="s">
        <v>1530</v>
      </c>
      <c r="AB43" s="235">
        <v>5.6554197E7</v>
      </c>
      <c r="AC43" s="259" t="s">
        <v>1531</v>
      </c>
      <c r="AD43" s="235" t="s">
        <v>1532</v>
      </c>
      <c r="AE43" s="235">
        <v>77.62</v>
      </c>
      <c r="AF43" s="235">
        <v>34.39</v>
      </c>
      <c r="AG43" s="235">
        <v>5.6554197E7</v>
      </c>
      <c r="AH43" s="235">
        <v>16.67</v>
      </c>
      <c r="AI43" s="235">
        <v>15.94</v>
      </c>
      <c r="AJ43" s="235">
        <v>32.02</v>
      </c>
      <c r="AK43" s="235">
        <v>17.98</v>
      </c>
      <c r="AL43" s="235">
        <v>18.54</v>
      </c>
      <c r="AM43" s="235">
        <v>0.0</v>
      </c>
      <c r="AN43" s="235">
        <v>40.02</v>
      </c>
      <c r="AO43" s="235">
        <v>66.49</v>
      </c>
      <c r="AP43" s="235">
        <v>5.6532361E7</v>
      </c>
      <c r="AQ43" s="235">
        <v>5.6492967E7</v>
      </c>
    </row>
    <row r="44" ht="15.75" customHeight="1">
      <c r="A44" s="10"/>
      <c r="B44" s="10" t="s">
        <v>251</v>
      </c>
      <c r="C44" s="10" t="s">
        <v>1795</v>
      </c>
      <c r="D44" s="10" t="s">
        <v>1796</v>
      </c>
      <c r="E44" s="252" t="s">
        <v>1520</v>
      </c>
      <c r="F44" s="50" t="s">
        <v>1797</v>
      </c>
      <c r="G44" s="253" t="s">
        <v>1798</v>
      </c>
      <c r="H44" s="254" t="s">
        <v>1799</v>
      </c>
      <c r="I44" s="254" t="s">
        <v>1524</v>
      </c>
      <c r="J44" s="255" t="str">
        <f t="shared" si="2"/>
        <v>D1_S320_10L-m_R02</v>
      </c>
      <c r="K44" s="49" t="s">
        <v>101</v>
      </c>
      <c r="L44" s="49" t="s">
        <v>1205</v>
      </c>
      <c r="M44" s="49" t="s">
        <v>1792</v>
      </c>
      <c r="N44" s="49" t="s">
        <v>1182</v>
      </c>
      <c r="O44" s="49">
        <v>10.0</v>
      </c>
      <c r="P44" s="49">
        <v>6.99999999999998</v>
      </c>
      <c r="Q44" s="49" t="s">
        <v>1183</v>
      </c>
      <c r="R44" s="49" t="s">
        <v>1195</v>
      </c>
      <c r="S44" s="256" t="s">
        <v>1111</v>
      </c>
      <c r="T44" s="256"/>
      <c r="U44" s="123"/>
      <c r="V44" s="257" t="s">
        <v>1800</v>
      </c>
      <c r="W44" s="258" t="s">
        <v>1526</v>
      </c>
      <c r="X44" s="10" t="s">
        <v>1801</v>
      </c>
      <c r="Y44" s="10" t="s">
        <v>1528</v>
      </c>
      <c r="Z44" s="10" t="s">
        <v>1529</v>
      </c>
      <c r="AA44" s="235" t="s">
        <v>1530</v>
      </c>
      <c r="AB44" s="235">
        <v>4.1729982E7</v>
      </c>
      <c r="AC44" s="259" t="s">
        <v>1531</v>
      </c>
      <c r="AD44" s="235" t="s">
        <v>1532</v>
      </c>
      <c r="AE44" s="235">
        <v>73.27</v>
      </c>
      <c r="AF44" s="235">
        <v>33.27</v>
      </c>
      <c r="AG44" s="235">
        <v>4.1729982E7</v>
      </c>
      <c r="AH44" s="235">
        <v>16.67</v>
      </c>
      <c r="AI44" s="235">
        <v>11.8</v>
      </c>
      <c r="AJ44" s="235">
        <v>19.18</v>
      </c>
      <c r="AK44" s="235">
        <v>8.57</v>
      </c>
      <c r="AL44" s="235">
        <v>9.46</v>
      </c>
      <c r="AM44" s="235">
        <v>0.0</v>
      </c>
      <c r="AN44" s="235">
        <v>47.12</v>
      </c>
      <c r="AO44" s="235">
        <v>71.58</v>
      </c>
      <c r="AP44" s="235">
        <v>4.170826E7</v>
      </c>
      <c r="AQ44" s="235">
        <v>4.1661311E7</v>
      </c>
    </row>
    <row r="45" ht="15.75" customHeight="1">
      <c r="A45" s="10"/>
      <c r="B45" s="10" t="s">
        <v>256</v>
      </c>
      <c r="C45" s="10" t="s">
        <v>1802</v>
      </c>
      <c r="D45" s="10" t="s">
        <v>1803</v>
      </c>
      <c r="E45" s="252" t="s">
        <v>1520</v>
      </c>
      <c r="F45" s="50" t="s">
        <v>1804</v>
      </c>
      <c r="G45" s="253" t="s">
        <v>1805</v>
      </c>
      <c r="H45" s="254" t="s">
        <v>1806</v>
      </c>
      <c r="I45" s="254" t="s">
        <v>1524</v>
      </c>
      <c r="J45" s="255" t="str">
        <f t="shared" si="2"/>
        <v>D1_S320_10L-m_R03</v>
      </c>
      <c r="K45" s="49" t="s">
        <v>101</v>
      </c>
      <c r="L45" s="49" t="s">
        <v>1205</v>
      </c>
      <c r="M45" s="49" t="s">
        <v>1792</v>
      </c>
      <c r="N45" s="49" t="s">
        <v>1182</v>
      </c>
      <c r="O45" s="49">
        <v>10.0</v>
      </c>
      <c r="P45" s="49">
        <v>5.99999999999998</v>
      </c>
      <c r="Q45" s="49" t="s">
        <v>1183</v>
      </c>
      <c r="R45" s="49" t="s">
        <v>1195</v>
      </c>
      <c r="S45" s="256" t="s">
        <v>1115</v>
      </c>
      <c r="T45" s="256"/>
      <c r="U45" s="123"/>
      <c r="V45" s="257" t="s">
        <v>1807</v>
      </c>
      <c r="W45" s="258" t="s">
        <v>1526</v>
      </c>
      <c r="X45" s="10" t="s">
        <v>1808</v>
      </c>
      <c r="Y45" s="10" t="s">
        <v>1528</v>
      </c>
      <c r="Z45" s="10" t="s">
        <v>1529</v>
      </c>
      <c r="AA45" s="235" t="s">
        <v>1530</v>
      </c>
      <c r="AB45" s="235">
        <v>5.6722007E7</v>
      </c>
      <c r="AC45" s="259" t="s">
        <v>1531</v>
      </c>
      <c r="AD45" s="235" t="s">
        <v>1532</v>
      </c>
      <c r="AE45" s="235">
        <v>73.82</v>
      </c>
      <c r="AF45" s="235">
        <v>33.41</v>
      </c>
      <c r="AG45" s="235">
        <v>5.6722007E7</v>
      </c>
      <c r="AH45" s="235">
        <v>16.67</v>
      </c>
      <c r="AI45" s="235">
        <v>16.04</v>
      </c>
      <c r="AJ45" s="235">
        <v>31.7</v>
      </c>
      <c r="AK45" s="235">
        <v>15.68</v>
      </c>
      <c r="AL45" s="235">
        <v>17.18</v>
      </c>
      <c r="AM45" s="235">
        <v>0.01</v>
      </c>
      <c r="AN45" s="235">
        <v>46.91</v>
      </c>
      <c r="AO45" s="235">
        <v>70.85</v>
      </c>
      <c r="AP45" s="235">
        <v>5.6692488E7</v>
      </c>
      <c r="AQ45" s="235">
        <v>5.6663478E7</v>
      </c>
    </row>
    <row r="46" ht="15.75" customHeight="1">
      <c r="A46" s="10"/>
      <c r="B46" s="10" t="s">
        <v>422</v>
      </c>
      <c r="C46" s="10" t="s">
        <v>1809</v>
      </c>
      <c r="D46" s="10" t="s">
        <v>1810</v>
      </c>
      <c r="E46" s="252" t="s">
        <v>1520</v>
      </c>
      <c r="F46" s="50" t="s">
        <v>1811</v>
      </c>
      <c r="G46" s="253" t="s">
        <v>1812</v>
      </c>
      <c r="H46" s="254" t="s">
        <v>1813</v>
      </c>
      <c r="I46" s="254" t="s">
        <v>1524</v>
      </c>
      <c r="J46" s="255" t="str">
        <f t="shared" si="2"/>
        <v>D1_S320_496L-m_R00</v>
      </c>
      <c r="K46" s="49" t="s">
        <v>101</v>
      </c>
      <c r="L46" s="49" t="s">
        <v>1205</v>
      </c>
      <c r="M46" s="49" t="s">
        <v>300</v>
      </c>
      <c r="N46" s="49" t="s">
        <v>1267</v>
      </c>
      <c r="O46" s="49">
        <v>496.0</v>
      </c>
      <c r="P46" s="49">
        <v>445.0</v>
      </c>
      <c r="Q46" s="49" t="s">
        <v>1183</v>
      </c>
      <c r="R46" s="49" t="s">
        <v>1228</v>
      </c>
      <c r="S46" s="256" t="s">
        <v>1229</v>
      </c>
      <c r="T46" s="256"/>
      <c r="U46" s="123"/>
      <c r="V46" s="257" t="s">
        <v>1814</v>
      </c>
      <c r="W46" s="258" t="s">
        <v>1526</v>
      </c>
      <c r="X46" s="10" t="s">
        <v>1815</v>
      </c>
      <c r="Y46" s="10" t="s">
        <v>1528</v>
      </c>
      <c r="Z46" s="10" t="s">
        <v>1529</v>
      </c>
      <c r="AA46" s="235" t="s">
        <v>1673</v>
      </c>
      <c r="AB46" s="235">
        <v>5.6121119E7</v>
      </c>
      <c r="AC46" s="259" t="s">
        <v>1531</v>
      </c>
      <c r="AD46" s="235" t="s">
        <v>1532</v>
      </c>
      <c r="AE46" s="235">
        <v>72.58</v>
      </c>
      <c r="AF46" s="235">
        <v>33.14</v>
      </c>
      <c r="AG46" s="235">
        <v>5.6121119E7</v>
      </c>
      <c r="AH46" s="235">
        <v>16.67</v>
      </c>
      <c r="AI46" s="235">
        <v>15.89</v>
      </c>
      <c r="AJ46" s="235">
        <v>27.51</v>
      </c>
      <c r="AK46" s="235">
        <v>17.02</v>
      </c>
      <c r="AL46" s="235">
        <v>17.77</v>
      </c>
      <c r="AM46" s="235">
        <v>0.0</v>
      </c>
      <c r="AN46" s="235">
        <v>54.32</v>
      </c>
      <c r="AO46" s="235">
        <v>67.3</v>
      </c>
      <c r="AP46" s="235">
        <v>5.6106433E7</v>
      </c>
      <c r="AQ46" s="235">
        <v>5.6060193E7</v>
      </c>
    </row>
    <row r="47" ht="15.75" customHeight="1">
      <c r="A47" s="10"/>
      <c r="B47" s="10" t="s">
        <v>341</v>
      </c>
      <c r="C47" s="10" t="s">
        <v>1816</v>
      </c>
      <c r="D47" s="10" t="s">
        <v>1817</v>
      </c>
      <c r="E47" s="252" t="s">
        <v>1520</v>
      </c>
      <c r="F47" s="50" t="s">
        <v>1818</v>
      </c>
      <c r="G47" s="253" t="s">
        <v>1819</v>
      </c>
      <c r="H47" s="254" t="s">
        <v>1820</v>
      </c>
      <c r="I47" s="254" t="s">
        <v>1524</v>
      </c>
      <c r="J47" s="255" t="str">
        <f t="shared" si="2"/>
        <v>D1_S320_60L-m_R01</v>
      </c>
      <c r="K47" s="49" t="s">
        <v>101</v>
      </c>
      <c r="L47" s="49" t="s">
        <v>1205</v>
      </c>
      <c r="M47" s="49" t="s">
        <v>300</v>
      </c>
      <c r="N47" s="49" t="s">
        <v>1216</v>
      </c>
      <c r="O47" s="49">
        <v>60.0</v>
      </c>
      <c r="P47" s="49">
        <v>225.0</v>
      </c>
      <c r="Q47" s="49" t="s">
        <v>1183</v>
      </c>
      <c r="R47" s="49" t="s">
        <v>1217</v>
      </c>
      <c r="S47" s="256" t="s">
        <v>1105</v>
      </c>
      <c r="T47" s="256"/>
      <c r="U47" s="123"/>
      <c r="V47" s="257" t="s">
        <v>1821</v>
      </c>
      <c r="W47" s="258" t="s">
        <v>1526</v>
      </c>
      <c r="X47" s="10" t="s">
        <v>1822</v>
      </c>
      <c r="Y47" s="10" t="s">
        <v>1528</v>
      </c>
      <c r="Z47" s="10" t="s">
        <v>1529</v>
      </c>
      <c r="AA47" s="235" t="s">
        <v>1530</v>
      </c>
      <c r="AB47" s="235">
        <v>5.8808515E7</v>
      </c>
      <c r="AC47" s="259" t="s">
        <v>1531</v>
      </c>
      <c r="AD47" s="235" t="s">
        <v>1532</v>
      </c>
      <c r="AE47" s="235">
        <v>77.14</v>
      </c>
      <c r="AF47" s="235">
        <v>34.29</v>
      </c>
      <c r="AG47" s="235">
        <v>5.8808515E7</v>
      </c>
      <c r="AH47" s="235">
        <v>16.67</v>
      </c>
      <c r="AI47" s="235">
        <v>16.3</v>
      </c>
      <c r="AJ47" s="235">
        <v>16.66</v>
      </c>
      <c r="AK47" s="235">
        <v>9.63</v>
      </c>
      <c r="AL47" s="235">
        <v>9.92</v>
      </c>
      <c r="AM47" s="235">
        <v>0.0</v>
      </c>
      <c r="AN47" s="235">
        <v>37.07</v>
      </c>
      <c r="AO47" s="235">
        <v>63.98</v>
      </c>
      <c r="AP47" s="235">
        <v>5.8788953E7</v>
      </c>
      <c r="AQ47" s="235">
        <v>5.8730437E7</v>
      </c>
    </row>
    <row r="48" ht="15.75" customHeight="1">
      <c r="A48" s="10"/>
      <c r="B48" s="10" t="s">
        <v>351</v>
      </c>
      <c r="C48" s="10" t="s">
        <v>1823</v>
      </c>
      <c r="D48" s="10" t="s">
        <v>1824</v>
      </c>
      <c r="E48" s="252" t="s">
        <v>1520</v>
      </c>
      <c r="F48" s="50" t="s">
        <v>1825</v>
      </c>
      <c r="G48" s="253" t="s">
        <v>1826</v>
      </c>
      <c r="H48" s="254" t="s">
        <v>1827</v>
      </c>
      <c r="I48" s="254" t="s">
        <v>1524</v>
      </c>
      <c r="J48" s="255" t="str">
        <f t="shared" si="2"/>
        <v>D1_S320_60L-m_R03</v>
      </c>
      <c r="K48" s="49" t="s">
        <v>101</v>
      </c>
      <c r="L48" s="49" t="s">
        <v>1205</v>
      </c>
      <c r="M48" s="49" t="s">
        <v>300</v>
      </c>
      <c r="N48" s="49" t="s">
        <v>1216</v>
      </c>
      <c r="O48" s="49">
        <v>60.0</v>
      </c>
      <c r="P48" s="49">
        <v>167.0</v>
      </c>
      <c r="Q48" s="49" t="s">
        <v>1183</v>
      </c>
      <c r="R48" s="49" t="s">
        <v>1217</v>
      </c>
      <c r="S48" s="256" t="s">
        <v>1115</v>
      </c>
      <c r="T48" s="256"/>
      <c r="U48" s="123"/>
      <c r="V48" s="257" t="s">
        <v>1828</v>
      </c>
      <c r="W48" s="258" t="s">
        <v>1526</v>
      </c>
      <c r="X48" s="10" t="s">
        <v>1829</v>
      </c>
      <c r="Y48" s="10" t="s">
        <v>1528</v>
      </c>
      <c r="Z48" s="10" t="s">
        <v>1529</v>
      </c>
      <c r="AA48" s="235" t="s">
        <v>1530</v>
      </c>
      <c r="AB48" s="235">
        <v>4.9725351E7</v>
      </c>
      <c r="AC48" s="259" t="s">
        <v>1531</v>
      </c>
      <c r="AD48" s="235" t="s">
        <v>1532</v>
      </c>
      <c r="AE48" s="235">
        <v>76.39</v>
      </c>
      <c r="AF48" s="235">
        <v>34.09</v>
      </c>
      <c r="AG48" s="235">
        <v>4.9725351E7</v>
      </c>
      <c r="AH48" s="235">
        <v>16.67</v>
      </c>
      <c r="AI48" s="235">
        <v>13.78</v>
      </c>
      <c r="AJ48" s="235">
        <v>20.41</v>
      </c>
      <c r="AK48" s="235">
        <v>11.52</v>
      </c>
      <c r="AL48" s="235">
        <v>12.61</v>
      </c>
      <c r="AM48" s="235">
        <v>0.0</v>
      </c>
      <c r="AN48" s="235">
        <v>37.64</v>
      </c>
      <c r="AO48" s="235">
        <v>64.71</v>
      </c>
      <c r="AP48" s="235">
        <v>4.9708604E7</v>
      </c>
      <c r="AQ48" s="235">
        <v>4.9666623E7</v>
      </c>
    </row>
    <row r="49" ht="15.75" customHeight="1">
      <c r="A49" s="10"/>
      <c r="B49" s="10" t="s">
        <v>297</v>
      </c>
      <c r="C49" s="10" t="s">
        <v>1830</v>
      </c>
      <c r="D49" s="10" t="s">
        <v>1831</v>
      </c>
      <c r="E49" s="10" t="s">
        <v>1690</v>
      </c>
      <c r="F49" s="50" t="s">
        <v>1832</v>
      </c>
      <c r="G49" s="260" t="s">
        <v>1833</v>
      </c>
      <c r="H49" s="10" t="s">
        <v>1834</v>
      </c>
      <c r="I49" s="10" t="s">
        <v>1524</v>
      </c>
      <c r="J49" s="255" t="str">
        <f t="shared" si="2"/>
        <v>D1_S320_716L-m_R00</v>
      </c>
      <c r="K49" s="49" t="s">
        <v>101</v>
      </c>
      <c r="L49" s="49" t="s">
        <v>1205</v>
      </c>
      <c r="M49" s="49" t="s">
        <v>300</v>
      </c>
      <c r="N49" s="49" t="s">
        <v>1227</v>
      </c>
      <c r="O49" s="49">
        <v>716.0</v>
      </c>
      <c r="P49" s="49">
        <v>166.75</v>
      </c>
      <c r="Q49" s="49" t="s">
        <v>1183</v>
      </c>
      <c r="R49" s="49" t="s">
        <v>1228</v>
      </c>
      <c r="S49" s="49" t="s">
        <v>1229</v>
      </c>
      <c r="T49" s="261"/>
      <c r="U49" s="261"/>
      <c r="V49" s="257" t="s">
        <v>1478</v>
      </c>
      <c r="W49" s="10"/>
      <c r="X49" s="10" t="s">
        <v>1835</v>
      </c>
      <c r="Y49" s="235" t="s">
        <v>1695</v>
      </c>
      <c r="Z49" s="10" t="s">
        <v>1529</v>
      </c>
      <c r="AB49" s="10">
        <v>1.2331015E8</v>
      </c>
      <c r="AD49" s="259"/>
      <c r="AQ49" s="10">
        <v>1.23273135E8</v>
      </c>
    </row>
    <row r="50" ht="15.75" customHeight="1">
      <c r="A50" s="10" t="s">
        <v>1836</v>
      </c>
      <c r="B50" s="262" t="s">
        <v>543</v>
      </c>
      <c r="C50" s="262" t="s">
        <v>1837</v>
      </c>
      <c r="D50" s="262" t="s">
        <v>1838</v>
      </c>
      <c r="E50" s="262" t="s">
        <v>1520</v>
      </c>
      <c r="F50" s="263" t="s">
        <v>1839</v>
      </c>
      <c r="G50" s="264" t="s">
        <v>1840</v>
      </c>
      <c r="H50" s="265" t="s">
        <v>1841</v>
      </c>
      <c r="I50" s="265" t="s">
        <v>1524</v>
      </c>
      <c r="J50" s="266" t="str">
        <f t="shared" si="2"/>
        <v>D2_S023_1000L-m_R00</v>
      </c>
      <c r="K50" s="267" t="s">
        <v>463</v>
      </c>
      <c r="L50" s="267" t="s">
        <v>1194</v>
      </c>
      <c r="M50" s="267" t="s">
        <v>294</v>
      </c>
      <c r="N50" s="267" t="s">
        <v>1330</v>
      </c>
      <c r="O50" s="267">
        <v>1000.0</v>
      </c>
      <c r="P50" s="267">
        <v>116.0</v>
      </c>
      <c r="Q50" s="267" t="s">
        <v>1183</v>
      </c>
      <c r="R50" s="267" t="s">
        <v>1228</v>
      </c>
      <c r="S50" s="268" t="s">
        <v>1229</v>
      </c>
      <c r="T50" s="268"/>
      <c r="U50" s="269"/>
      <c r="V50" s="270" t="s">
        <v>1842</v>
      </c>
      <c r="W50" s="271" t="s">
        <v>1526</v>
      </c>
      <c r="X50" s="262" t="s">
        <v>1843</v>
      </c>
      <c r="Y50" s="262" t="s">
        <v>1528</v>
      </c>
      <c r="Z50" s="262" t="s">
        <v>1529</v>
      </c>
      <c r="AA50" s="272" t="s">
        <v>1844</v>
      </c>
      <c r="AB50" s="272">
        <v>6.3557321E7</v>
      </c>
      <c r="AC50" s="273" t="s">
        <v>1531</v>
      </c>
      <c r="AD50" s="272" t="s">
        <v>1532</v>
      </c>
      <c r="AE50" s="272">
        <v>82.23</v>
      </c>
      <c r="AF50" s="272">
        <v>35.66</v>
      </c>
      <c r="AG50" s="272">
        <v>6.3557321E7</v>
      </c>
      <c r="AH50" s="272">
        <v>20.0</v>
      </c>
      <c r="AI50" s="272">
        <v>17.97</v>
      </c>
      <c r="AJ50" s="272">
        <v>30.98</v>
      </c>
      <c r="AK50" s="272">
        <v>20.64</v>
      </c>
      <c r="AL50" s="272">
        <v>21.82</v>
      </c>
      <c r="AM50" s="272">
        <v>0.0</v>
      </c>
      <c r="AN50" s="272">
        <v>28.51</v>
      </c>
      <c r="AO50" s="272">
        <v>59.33</v>
      </c>
      <c r="AP50" s="272">
        <v>6.3543285E7</v>
      </c>
      <c r="AQ50" s="272">
        <v>6.3459261E7</v>
      </c>
    </row>
    <row r="51" ht="15.75" customHeight="1">
      <c r="A51" s="10" t="s">
        <v>1836</v>
      </c>
      <c r="B51" s="262" t="s">
        <v>618</v>
      </c>
      <c r="C51" s="262" t="s">
        <v>1845</v>
      </c>
      <c r="D51" s="262" t="s">
        <v>1846</v>
      </c>
      <c r="E51" s="262" t="s">
        <v>1520</v>
      </c>
      <c r="F51" s="263" t="s">
        <v>1847</v>
      </c>
      <c r="G51" s="264" t="s">
        <v>1848</v>
      </c>
      <c r="H51" s="265" t="s">
        <v>1849</v>
      </c>
      <c r="I51" s="265" t="s">
        <v>1524</v>
      </c>
      <c r="J51" s="266" t="str">
        <f t="shared" si="2"/>
        <v>D2_S023_100L-m_R11</v>
      </c>
      <c r="K51" s="267" t="s">
        <v>463</v>
      </c>
      <c r="L51" s="267" t="s">
        <v>1194</v>
      </c>
      <c r="M51" s="267" t="s">
        <v>294</v>
      </c>
      <c r="N51" s="267" t="s">
        <v>1216</v>
      </c>
      <c r="O51" s="267">
        <v>100.0</v>
      </c>
      <c r="P51" s="267">
        <v>153.0</v>
      </c>
      <c r="Q51" s="267" t="s">
        <v>1183</v>
      </c>
      <c r="R51" s="267" t="s">
        <v>1228</v>
      </c>
      <c r="S51" s="268" t="s">
        <v>1370</v>
      </c>
      <c r="T51" s="268"/>
      <c r="U51" s="269"/>
      <c r="V51" s="270" t="s">
        <v>1850</v>
      </c>
      <c r="W51" s="271" t="s">
        <v>1526</v>
      </c>
      <c r="X51" s="262" t="s">
        <v>1851</v>
      </c>
      <c r="Y51" s="262" t="s">
        <v>1528</v>
      </c>
      <c r="Z51" s="262" t="s">
        <v>1529</v>
      </c>
      <c r="AA51" s="272" t="s">
        <v>1530</v>
      </c>
      <c r="AB51" s="272">
        <v>7.532876E7</v>
      </c>
      <c r="AC51" s="273" t="s">
        <v>1531</v>
      </c>
      <c r="AD51" s="272" t="s">
        <v>1532</v>
      </c>
      <c r="AE51" s="272">
        <v>79.87</v>
      </c>
      <c r="AF51" s="272">
        <v>35.02</v>
      </c>
      <c r="AG51" s="272">
        <v>7.532876E7</v>
      </c>
      <c r="AH51" s="272">
        <v>20.0</v>
      </c>
      <c r="AI51" s="272">
        <v>21.3</v>
      </c>
      <c r="AJ51" s="272">
        <v>15.06</v>
      </c>
      <c r="AK51" s="272">
        <v>8.56</v>
      </c>
      <c r="AL51" s="272">
        <v>7.53</v>
      </c>
      <c r="AM51" s="272">
        <v>0.01</v>
      </c>
      <c r="AN51" s="272">
        <v>26.11</v>
      </c>
      <c r="AO51" s="272">
        <v>60.53</v>
      </c>
      <c r="AP51" s="272">
        <v>7.531202E7</v>
      </c>
      <c r="AQ51" s="272">
        <v>7.520428E7</v>
      </c>
    </row>
    <row r="52" ht="15.75" customHeight="1">
      <c r="A52" s="10" t="s">
        <v>1836</v>
      </c>
      <c r="B52" s="262" t="s">
        <v>460</v>
      </c>
      <c r="C52" s="262" t="s">
        <v>1852</v>
      </c>
      <c r="D52" s="262" t="s">
        <v>1853</v>
      </c>
      <c r="E52" s="262" t="s">
        <v>1520</v>
      </c>
      <c r="F52" s="263" t="s">
        <v>1854</v>
      </c>
      <c r="G52" s="264" t="s">
        <v>1855</v>
      </c>
      <c r="H52" s="265" t="s">
        <v>1856</v>
      </c>
      <c r="I52" s="265" t="s">
        <v>1524</v>
      </c>
      <c r="J52" s="266" t="str">
        <f t="shared" si="2"/>
        <v>D2_S20_1000L-m_R00</v>
      </c>
      <c r="K52" s="267" t="s">
        <v>463</v>
      </c>
      <c r="L52" s="267" t="s">
        <v>1221</v>
      </c>
      <c r="M52" s="267" t="s">
        <v>279</v>
      </c>
      <c r="N52" s="267" t="s">
        <v>1330</v>
      </c>
      <c r="O52" s="267">
        <v>1000.0</v>
      </c>
      <c r="P52" s="267">
        <v>90.9999999999999</v>
      </c>
      <c r="Q52" s="267" t="s">
        <v>1183</v>
      </c>
      <c r="R52" s="267" t="s">
        <v>1228</v>
      </c>
      <c r="S52" s="268" t="s">
        <v>1229</v>
      </c>
      <c r="T52" s="268"/>
      <c r="U52" s="269"/>
      <c r="V52" s="270" t="s">
        <v>1857</v>
      </c>
      <c r="W52" s="271" t="s">
        <v>1526</v>
      </c>
      <c r="X52" s="262" t="s">
        <v>1858</v>
      </c>
      <c r="Y52" s="262" t="s">
        <v>1528</v>
      </c>
      <c r="Z52" s="262" t="s">
        <v>1529</v>
      </c>
      <c r="AA52" s="272" t="s">
        <v>1844</v>
      </c>
      <c r="AB52" s="272">
        <v>4.724998E7</v>
      </c>
      <c r="AC52" s="273" t="s">
        <v>1531</v>
      </c>
      <c r="AD52" s="272" t="s">
        <v>1532</v>
      </c>
      <c r="AE52" s="272">
        <v>75.49</v>
      </c>
      <c r="AF52" s="272">
        <v>33.94</v>
      </c>
      <c r="AG52" s="272">
        <v>4.724998E7</v>
      </c>
      <c r="AH52" s="272">
        <v>16.67</v>
      </c>
      <c r="AI52" s="272">
        <v>13.37</v>
      </c>
      <c r="AJ52" s="272">
        <v>19.06</v>
      </c>
      <c r="AK52" s="272">
        <v>12.88</v>
      </c>
      <c r="AL52" s="272">
        <v>12.39</v>
      </c>
      <c r="AM52" s="272">
        <v>0.0</v>
      </c>
      <c r="AN52" s="272">
        <v>49.99</v>
      </c>
      <c r="AO52" s="272">
        <v>63.41</v>
      </c>
      <c r="AP52" s="272">
        <v>4.7237542E7</v>
      </c>
      <c r="AQ52" s="272">
        <v>4.7198168E7</v>
      </c>
    </row>
    <row r="53" ht="15.75" customHeight="1">
      <c r="A53" s="10" t="s">
        <v>1836</v>
      </c>
      <c r="B53" s="262" t="s">
        <v>531</v>
      </c>
      <c r="C53" s="262" t="s">
        <v>1859</v>
      </c>
      <c r="D53" s="262" t="s">
        <v>1860</v>
      </c>
      <c r="E53" s="262" t="s">
        <v>1520</v>
      </c>
      <c r="F53" s="263" t="s">
        <v>1861</v>
      </c>
      <c r="G53" s="264" t="s">
        <v>1862</v>
      </c>
      <c r="H53" s="265" t="s">
        <v>1863</v>
      </c>
      <c r="I53" s="265" t="s">
        <v>1524</v>
      </c>
      <c r="J53" s="266" t="str">
        <f t="shared" si="2"/>
        <v>D2_S20_100L-m_R11</v>
      </c>
      <c r="K53" s="267" t="s">
        <v>463</v>
      </c>
      <c r="L53" s="267" t="s">
        <v>1221</v>
      </c>
      <c r="M53" s="267" t="s">
        <v>279</v>
      </c>
      <c r="N53" s="267" t="s">
        <v>1216</v>
      </c>
      <c r="O53" s="267">
        <v>100.0</v>
      </c>
      <c r="P53" s="267">
        <v>93.0</v>
      </c>
      <c r="Q53" s="267" t="s">
        <v>1183</v>
      </c>
      <c r="R53" s="267" t="s">
        <v>1228</v>
      </c>
      <c r="S53" s="268" t="s">
        <v>1370</v>
      </c>
      <c r="T53" s="268"/>
      <c r="U53" s="269"/>
      <c r="V53" s="270" t="s">
        <v>1864</v>
      </c>
      <c r="W53" s="271" t="s">
        <v>1526</v>
      </c>
      <c r="X53" s="262" t="s">
        <v>1865</v>
      </c>
      <c r="Y53" s="262" t="s">
        <v>1528</v>
      </c>
      <c r="Z53" s="262" t="s">
        <v>1529</v>
      </c>
      <c r="AA53" s="272" t="s">
        <v>1530</v>
      </c>
      <c r="AB53" s="272">
        <v>4.3326298E7</v>
      </c>
      <c r="AC53" s="273" t="s">
        <v>1531</v>
      </c>
      <c r="AD53" s="272" t="s">
        <v>1532</v>
      </c>
      <c r="AE53" s="272">
        <v>74.65</v>
      </c>
      <c r="AF53" s="272">
        <v>33.6</v>
      </c>
      <c r="AG53" s="272">
        <v>4.3326298E7</v>
      </c>
      <c r="AH53" s="272">
        <v>20.0</v>
      </c>
      <c r="AI53" s="272">
        <v>12.25</v>
      </c>
      <c r="AJ53" s="272">
        <v>13.14</v>
      </c>
      <c r="AK53" s="272">
        <v>6.58</v>
      </c>
      <c r="AL53" s="272">
        <v>6.06</v>
      </c>
      <c r="AM53" s="272">
        <v>0.0</v>
      </c>
      <c r="AN53" s="272">
        <v>36.67</v>
      </c>
      <c r="AO53" s="272">
        <v>65.74</v>
      </c>
      <c r="AP53" s="272">
        <v>4.3316791E7</v>
      </c>
      <c r="AQ53" s="272">
        <v>4.326915E7</v>
      </c>
    </row>
    <row r="54" ht="15.75" customHeight="1">
      <c r="A54" s="10" t="s">
        <v>1836</v>
      </c>
      <c r="B54" s="262" t="s">
        <v>634</v>
      </c>
      <c r="C54" s="262" t="s">
        <v>1866</v>
      </c>
      <c r="D54" s="262" t="s">
        <v>1867</v>
      </c>
      <c r="E54" s="262" t="s">
        <v>1520</v>
      </c>
      <c r="F54" s="263" t="s">
        <v>1868</v>
      </c>
      <c r="G54" s="264" t="s">
        <v>1869</v>
      </c>
      <c r="H54" s="265" t="s">
        <v>1870</v>
      </c>
      <c r="I54" s="265" t="s">
        <v>1524</v>
      </c>
      <c r="J54" s="266" t="str">
        <f t="shared" si="2"/>
        <v>D2_S320_1000L-m_R00</v>
      </c>
      <c r="K54" s="267" t="s">
        <v>463</v>
      </c>
      <c r="L54" s="267" t="s">
        <v>1205</v>
      </c>
      <c r="M54" s="267" t="s">
        <v>300</v>
      </c>
      <c r="N54" s="267" t="s">
        <v>1330</v>
      </c>
      <c r="O54" s="267">
        <v>1000.0</v>
      </c>
      <c r="P54" s="267">
        <v>90.9999999999999</v>
      </c>
      <c r="Q54" s="267" t="s">
        <v>1183</v>
      </c>
      <c r="R54" s="267" t="s">
        <v>1228</v>
      </c>
      <c r="S54" s="268" t="s">
        <v>1229</v>
      </c>
      <c r="T54" s="268"/>
      <c r="U54" s="269"/>
      <c r="V54" s="270" t="s">
        <v>1871</v>
      </c>
      <c r="W54" s="271" t="s">
        <v>1526</v>
      </c>
      <c r="X54" s="262" t="s">
        <v>1872</v>
      </c>
      <c r="Y54" s="262" t="s">
        <v>1528</v>
      </c>
      <c r="Z54" s="262" t="s">
        <v>1529</v>
      </c>
      <c r="AA54" s="272" t="s">
        <v>1844</v>
      </c>
      <c r="AB54" s="272">
        <v>8.1628664E7</v>
      </c>
      <c r="AC54" s="273" t="s">
        <v>1531</v>
      </c>
      <c r="AD54" s="272" t="s">
        <v>1532</v>
      </c>
      <c r="AE54" s="272">
        <v>76.21</v>
      </c>
      <c r="AF54" s="272">
        <v>34.0</v>
      </c>
      <c r="AG54" s="272">
        <v>8.1628664E7</v>
      </c>
      <c r="AH54" s="272">
        <v>20.0</v>
      </c>
      <c r="AI54" s="272">
        <v>23.08</v>
      </c>
      <c r="AJ54" s="272">
        <v>13.22</v>
      </c>
      <c r="AK54" s="272">
        <v>6.54</v>
      </c>
      <c r="AL54" s="272">
        <v>6.65</v>
      </c>
      <c r="AM54" s="272">
        <v>0.0</v>
      </c>
      <c r="AN54" s="272">
        <v>35.89</v>
      </c>
      <c r="AO54" s="272">
        <v>66.25</v>
      </c>
      <c r="AP54" s="272">
        <v>8.1609952E7</v>
      </c>
      <c r="AQ54" s="272">
        <v>8.1479905E7</v>
      </c>
    </row>
    <row r="55" ht="15.75" customHeight="1">
      <c r="A55" s="10" t="s">
        <v>1836</v>
      </c>
      <c r="B55" s="262" t="s">
        <v>689</v>
      </c>
      <c r="C55" s="262" t="s">
        <v>1873</v>
      </c>
      <c r="D55" s="262" t="s">
        <v>1874</v>
      </c>
      <c r="E55" s="262" t="s">
        <v>1520</v>
      </c>
      <c r="F55" s="263" t="s">
        <v>1875</v>
      </c>
      <c r="G55" s="264" t="s">
        <v>1876</v>
      </c>
      <c r="H55" s="265" t="s">
        <v>1877</v>
      </c>
      <c r="I55" s="265" t="s">
        <v>1524</v>
      </c>
      <c r="J55" s="266" t="str">
        <f t="shared" si="2"/>
        <v>D2_S320_100L-m_R11</v>
      </c>
      <c r="K55" s="267" t="s">
        <v>463</v>
      </c>
      <c r="L55" s="267" t="s">
        <v>1205</v>
      </c>
      <c r="M55" s="267" t="s">
        <v>300</v>
      </c>
      <c r="N55" s="267" t="s">
        <v>1216</v>
      </c>
      <c r="O55" s="267">
        <v>100.0</v>
      </c>
      <c r="P55" s="267">
        <v>93.0</v>
      </c>
      <c r="Q55" s="267" t="s">
        <v>1183</v>
      </c>
      <c r="R55" s="267" t="s">
        <v>1228</v>
      </c>
      <c r="S55" s="268" t="s">
        <v>1370</v>
      </c>
      <c r="T55" s="268"/>
      <c r="U55" s="269"/>
      <c r="V55" s="270" t="s">
        <v>1878</v>
      </c>
      <c r="W55" s="271" t="s">
        <v>1526</v>
      </c>
      <c r="X55" s="262" t="s">
        <v>1879</v>
      </c>
      <c r="Y55" s="262" t="s">
        <v>1528</v>
      </c>
      <c r="Z55" s="262" t="s">
        <v>1529</v>
      </c>
      <c r="AA55" s="272" t="s">
        <v>1530</v>
      </c>
      <c r="AB55" s="272">
        <v>6.9589594E7</v>
      </c>
      <c r="AC55" s="273" t="s">
        <v>1531</v>
      </c>
      <c r="AD55" s="272" t="s">
        <v>1532</v>
      </c>
      <c r="AE55" s="272">
        <v>76.41</v>
      </c>
      <c r="AF55" s="272">
        <v>34.06</v>
      </c>
      <c r="AG55" s="272">
        <v>6.9589594E7</v>
      </c>
      <c r="AH55" s="272">
        <v>20.0</v>
      </c>
      <c r="AI55" s="272">
        <v>19.67</v>
      </c>
      <c r="AJ55" s="272">
        <v>13.16</v>
      </c>
      <c r="AK55" s="272">
        <v>6.35</v>
      </c>
      <c r="AL55" s="272">
        <v>6.28</v>
      </c>
      <c r="AM55" s="272">
        <v>0.01</v>
      </c>
      <c r="AN55" s="272">
        <v>32.91</v>
      </c>
      <c r="AO55" s="272">
        <v>66.41</v>
      </c>
      <c r="AP55" s="272">
        <v>6.9573344E7</v>
      </c>
      <c r="AQ55" s="272">
        <v>6.9501229E7</v>
      </c>
    </row>
    <row r="56" ht="15.75" customHeight="1">
      <c r="A56" s="10"/>
      <c r="B56" s="254" t="s">
        <v>200</v>
      </c>
      <c r="C56" s="254" t="s">
        <v>1518</v>
      </c>
      <c r="D56" s="254" t="s">
        <v>1519</v>
      </c>
      <c r="E56" s="252" t="s">
        <v>1880</v>
      </c>
      <c r="F56" s="50" t="s">
        <v>1881</v>
      </c>
      <c r="G56" s="253" t="s">
        <v>1882</v>
      </c>
      <c r="H56" s="254" t="s">
        <v>1883</v>
      </c>
      <c r="I56" s="254" t="s">
        <v>1884</v>
      </c>
      <c r="J56" s="255" t="str">
        <f t="shared" si="2"/>
        <v>D1_S02_10L-m_R01</v>
      </c>
      <c r="K56" s="49" t="s">
        <v>101</v>
      </c>
      <c r="L56" s="49" t="s">
        <v>1101</v>
      </c>
      <c r="M56" s="49" t="s">
        <v>204</v>
      </c>
      <c r="N56" s="49" t="s">
        <v>1182</v>
      </c>
      <c r="O56" s="49">
        <v>10.0</v>
      </c>
      <c r="P56" s="49">
        <v>5.00000000000006</v>
      </c>
      <c r="Q56" s="49" t="s">
        <v>1183</v>
      </c>
      <c r="R56" s="49" t="s">
        <v>1104</v>
      </c>
      <c r="S56" s="256" t="s">
        <v>1105</v>
      </c>
      <c r="T56" s="256" t="s">
        <v>1885</v>
      </c>
      <c r="U56" s="274"/>
      <c r="V56" s="254" t="s">
        <v>1886</v>
      </c>
      <c r="W56" s="258" t="s">
        <v>1887</v>
      </c>
      <c r="X56" s="254" t="s">
        <v>1888</v>
      </c>
      <c r="Y56" s="10" t="s">
        <v>1889</v>
      </c>
      <c r="Z56" s="10" t="s">
        <v>1529</v>
      </c>
      <c r="AA56" s="235" t="s">
        <v>1890</v>
      </c>
      <c r="AB56" s="235">
        <v>1640245.0</v>
      </c>
      <c r="AC56" s="259" t="s">
        <v>1891</v>
      </c>
      <c r="AD56" s="235" t="s">
        <v>1532</v>
      </c>
      <c r="AE56" s="235">
        <v>94.72</v>
      </c>
      <c r="AF56" s="235">
        <v>38.34</v>
      </c>
      <c r="AG56" s="235">
        <v>1640245.0</v>
      </c>
      <c r="AH56" s="235">
        <v>2.13</v>
      </c>
      <c r="AI56" s="235">
        <v>2.19</v>
      </c>
      <c r="AJ56" s="235">
        <v>81.85</v>
      </c>
      <c r="AK56" s="235">
        <v>81.21</v>
      </c>
      <c r="AL56" s="235">
        <v>77.88</v>
      </c>
      <c r="AM56" s="235"/>
      <c r="AN56" s="235"/>
      <c r="AO56" s="235"/>
      <c r="AP56" s="235"/>
      <c r="AQ56" s="235">
        <v>1629259.0</v>
      </c>
    </row>
    <row r="57" ht="15.75" customHeight="1">
      <c r="A57" s="10"/>
      <c r="B57" s="254" t="s">
        <v>210</v>
      </c>
      <c r="C57" s="254" t="s">
        <v>1533</v>
      </c>
      <c r="D57" s="254" t="s">
        <v>1534</v>
      </c>
      <c r="E57" s="252" t="s">
        <v>1880</v>
      </c>
      <c r="F57" s="50" t="s">
        <v>1892</v>
      </c>
      <c r="G57" s="253" t="s">
        <v>1893</v>
      </c>
      <c r="H57" s="254" t="s">
        <v>1894</v>
      </c>
      <c r="I57" s="254" t="s">
        <v>1884</v>
      </c>
      <c r="J57" s="255" t="str">
        <f t="shared" si="2"/>
        <v>D1_S02_10L-m_R02</v>
      </c>
      <c r="K57" s="49" t="s">
        <v>101</v>
      </c>
      <c r="L57" s="49" t="s">
        <v>1101</v>
      </c>
      <c r="M57" s="49" t="s">
        <v>204</v>
      </c>
      <c r="N57" s="49" t="s">
        <v>1182</v>
      </c>
      <c r="O57" s="49">
        <v>10.0</v>
      </c>
      <c r="P57" s="49">
        <v>6.99999999999998</v>
      </c>
      <c r="Q57" s="49" t="s">
        <v>1183</v>
      </c>
      <c r="R57" s="49" t="s">
        <v>1104</v>
      </c>
      <c r="S57" s="256" t="s">
        <v>1111</v>
      </c>
      <c r="T57" s="256" t="s">
        <v>1885</v>
      </c>
      <c r="U57" s="274"/>
      <c r="V57" s="254" t="s">
        <v>1895</v>
      </c>
      <c r="W57" s="258" t="s">
        <v>1887</v>
      </c>
      <c r="X57" s="254" t="s">
        <v>1896</v>
      </c>
      <c r="Y57" s="10" t="s">
        <v>1889</v>
      </c>
      <c r="Z57" s="10" t="s">
        <v>1529</v>
      </c>
      <c r="AA57" s="235" t="s">
        <v>1890</v>
      </c>
      <c r="AB57" s="235">
        <v>1597616.0</v>
      </c>
      <c r="AC57" s="259" t="s">
        <v>1891</v>
      </c>
      <c r="AD57" s="235" t="s">
        <v>1532</v>
      </c>
      <c r="AE57" s="235">
        <v>94.82</v>
      </c>
      <c r="AF57" s="235">
        <v>38.36</v>
      </c>
      <c r="AG57" s="235">
        <v>1597616.0</v>
      </c>
      <c r="AH57" s="235">
        <v>2.13</v>
      </c>
      <c r="AI57" s="235">
        <v>2.13</v>
      </c>
      <c r="AJ57" s="235">
        <v>82.52</v>
      </c>
      <c r="AK57" s="235">
        <v>81.51</v>
      </c>
      <c r="AL57" s="235">
        <v>78.44</v>
      </c>
      <c r="AM57" s="235"/>
      <c r="AN57" s="235"/>
      <c r="AO57" s="235"/>
      <c r="AP57" s="235"/>
      <c r="AQ57" s="235">
        <v>1586496.0</v>
      </c>
    </row>
    <row r="58" ht="15.75" customHeight="1">
      <c r="A58" s="10"/>
      <c r="B58" s="254" t="s">
        <v>215</v>
      </c>
      <c r="C58" s="254" t="s">
        <v>1540</v>
      </c>
      <c r="D58" s="254" t="s">
        <v>1541</v>
      </c>
      <c r="E58" s="252" t="s">
        <v>1880</v>
      </c>
      <c r="F58" s="50" t="s">
        <v>1897</v>
      </c>
      <c r="G58" s="253" t="s">
        <v>1898</v>
      </c>
      <c r="H58" s="254" t="s">
        <v>1899</v>
      </c>
      <c r="I58" s="254" t="s">
        <v>1884</v>
      </c>
      <c r="J58" s="255" t="str">
        <f t="shared" si="2"/>
        <v>D1_S02_10L-m_R03</v>
      </c>
      <c r="K58" s="49" t="s">
        <v>101</v>
      </c>
      <c r="L58" s="49" t="s">
        <v>1101</v>
      </c>
      <c r="M58" s="49" t="s">
        <v>204</v>
      </c>
      <c r="N58" s="49" t="s">
        <v>1182</v>
      </c>
      <c r="O58" s="49">
        <v>10.0</v>
      </c>
      <c r="P58" s="49">
        <v>5.99999999999998</v>
      </c>
      <c r="Q58" s="49" t="s">
        <v>1183</v>
      </c>
      <c r="R58" s="49" t="s">
        <v>1104</v>
      </c>
      <c r="S58" s="256" t="s">
        <v>1115</v>
      </c>
      <c r="T58" s="256" t="s">
        <v>1885</v>
      </c>
      <c r="U58" s="274"/>
      <c r="V58" s="254" t="s">
        <v>1900</v>
      </c>
      <c r="W58" s="258" t="s">
        <v>1887</v>
      </c>
      <c r="X58" s="254" t="s">
        <v>1901</v>
      </c>
      <c r="Y58" s="10" t="s">
        <v>1889</v>
      </c>
      <c r="Z58" s="10" t="s">
        <v>1529</v>
      </c>
      <c r="AA58" s="235" t="s">
        <v>1890</v>
      </c>
      <c r="AB58" s="235">
        <v>1303251.0</v>
      </c>
      <c r="AC58" s="259" t="s">
        <v>1891</v>
      </c>
      <c r="AD58" s="235" t="s">
        <v>1532</v>
      </c>
      <c r="AE58" s="235">
        <v>94.59</v>
      </c>
      <c r="AF58" s="235">
        <v>38.29</v>
      </c>
      <c r="AG58" s="235">
        <v>1303251.0</v>
      </c>
      <c r="AH58" s="235">
        <v>2.13</v>
      </c>
      <c r="AI58" s="235">
        <v>1.74</v>
      </c>
      <c r="AJ58" s="235">
        <v>81.87</v>
      </c>
      <c r="AK58" s="235">
        <v>80.36</v>
      </c>
      <c r="AL58" s="235">
        <v>77.29</v>
      </c>
      <c r="AM58" s="235"/>
      <c r="AN58" s="235"/>
      <c r="AO58" s="235"/>
      <c r="AP58" s="235"/>
      <c r="AQ58" s="235">
        <v>1294990.0</v>
      </c>
    </row>
    <row r="59" ht="15.75" customHeight="1">
      <c r="A59" s="10"/>
      <c r="B59" s="254" t="s">
        <v>131</v>
      </c>
      <c r="C59" s="254" t="s">
        <v>1547</v>
      </c>
      <c r="D59" s="254" t="s">
        <v>1548</v>
      </c>
      <c r="E59" s="252" t="s">
        <v>1880</v>
      </c>
      <c r="F59" s="50" t="s">
        <v>1902</v>
      </c>
      <c r="G59" s="253" t="s">
        <v>1903</v>
      </c>
      <c r="H59" s="254" t="s">
        <v>1904</v>
      </c>
      <c r="I59" s="254" t="s">
        <v>1884</v>
      </c>
      <c r="J59" s="255" t="str">
        <f t="shared" si="2"/>
        <v>D1_S02_10L-s_R01</v>
      </c>
      <c r="K59" s="49" t="s">
        <v>101</v>
      </c>
      <c r="L59" s="49" t="s">
        <v>1101</v>
      </c>
      <c r="M59" s="49" t="s">
        <v>135</v>
      </c>
      <c r="N59" s="49" t="s">
        <v>1119</v>
      </c>
      <c r="O59" s="49">
        <v>10.0</v>
      </c>
      <c r="P59" s="49">
        <v>58.0</v>
      </c>
      <c r="Q59" s="49" t="s">
        <v>1103</v>
      </c>
      <c r="R59" s="49" t="s">
        <v>1104</v>
      </c>
      <c r="S59" s="256" t="s">
        <v>1105</v>
      </c>
      <c r="T59" s="256" t="s">
        <v>1885</v>
      </c>
      <c r="U59" s="274"/>
      <c r="V59" s="254" t="s">
        <v>1905</v>
      </c>
      <c r="W59" s="258" t="s">
        <v>1887</v>
      </c>
      <c r="X59" s="254" t="s">
        <v>1906</v>
      </c>
      <c r="Y59" s="10" t="s">
        <v>1889</v>
      </c>
      <c r="Z59" s="10" t="s">
        <v>1529</v>
      </c>
      <c r="AA59" s="235" t="s">
        <v>1890</v>
      </c>
      <c r="AB59" s="235">
        <v>1245066.0</v>
      </c>
      <c r="AC59" s="259" t="s">
        <v>1891</v>
      </c>
      <c r="AD59" s="235" t="s">
        <v>1532</v>
      </c>
      <c r="AE59" s="235">
        <v>95.27</v>
      </c>
      <c r="AF59" s="235">
        <v>38.45</v>
      </c>
      <c r="AG59" s="235">
        <v>1245066.0</v>
      </c>
      <c r="AH59" s="235">
        <v>2.13</v>
      </c>
      <c r="AI59" s="235">
        <v>1.66</v>
      </c>
      <c r="AJ59" s="235">
        <v>82.47</v>
      </c>
      <c r="AK59" s="235">
        <v>81.81</v>
      </c>
      <c r="AL59" s="235">
        <v>78.46</v>
      </c>
      <c r="AM59" s="235"/>
      <c r="AN59" s="235"/>
      <c r="AO59" s="235"/>
      <c r="AP59" s="235"/>
      <c r="AQ59" s="235">
        <v>1238204.0</v>
      </c>
    </row>
    <row r="60" ht="15.75" customHeight="1">
      <c r="A60" s="10"/>
      <c r="B60" s="254" t="s">
        <v>156</v>
      </c>
      <c r="C60" s="254" t="s">
        <v>1554</v>
      </c>
      <c r="D60" s="254" t="s">
        <v>1555</v>
      </c>
      <c r="E60" s="252" t="s">
        <v>1880</v>
      </c>
      <c r="F60" s="50" t="s">
        <v>1907</v>
      </c>
      <c r="G60" s="253" t="s">
        <v>1908</v>
      </c>
      <c r="H60" s="254" t="s">
        <v>1909</v>
      </c>
      <c r="I60" s="254" t="s">
        <v>1884</v>
      </c>
      <c r="J60" s="255" t="str">
        <f t="shared" si="2"/>
        <v>D1_S02_10L-s_R02</v>
      </c>
      <c r="K60" s="49" t="s">
        <v>101</v>
      </c>
      <c r="L60" s="49" t="s">
        <v>1101</v>
      </c>
      <c r="M60" s="49" t="s">
        <v>135</v>
      </c>
      <c r="N60" s="49" t="s">
        <v>1119</v>
      </c>
      <c r="O60" s="49">
        <v>10.0</v>
      </c>
      <c r="P60" s="49">
        <v>58.0000000000001</v>
      </c>
      <c r="Q60" s="49" t="s">
        <v>1103</v>
      </c>
      <c r="R60" s="49" t="s">
        <v>1104</v>
      </c>
      <c r="S60" s="256" t="s">
        <v>1111</v>
      </c>
      <c r="T60" s="256" t="s">
        <v>1885</v>
      </c>
      <c r="U60" s="274"/>
      <c r="V60" s="254" t="s">
        <v>1910</v>
      </c>
      <c r="W60" s="258" t="s">
        <v>1887</v>
      </c>
      <c r="X60" s="254" t="s">
        <v>1911</v>
      </c>
      <c r="Y60" s="10" t="s">
        <v>1889</v>
      </c>
      <c r="Z60" s="10" t="s">
        <v>1529</v>
      </c>
      <c r="AA60" s="235" t="s">
        <v>1890</v>
      </c>
      <c r="AB60" s="235">
        <v>1491539.0</v>
      </c>
      <c r="AC60" s="259" t="s">
        <v>1891</v>
      </c>
      <c r="AD60" s="235" t="s">
        <v>1532</v>
      </c>
      <c r="AE60" s="235">
        <v>95.08</v>
      </c>
      <c r="AF60" s="235">
        <v>38.42</v>
      </c>
      <c r="AG60" s="235">
        <v>1491539.0</v>
      </c>
      <c r="AH60" s="235">
        <v>2.13</v>
      </c>
      <c r="AI60" s="235">
        <v>1.99</v>
      </c>
      <c r="AJ60" s="235">
        <v>82.33</v>
      </c>
      <c r="AK60" s="235">
        <v>81.85</v>
      </c>
      <c r="AL60" s="235">
        <v>78.53</v>
      </c>
      <c r="AM60" s="235"/>
      <c r="AN60" s="235"/>
      <c r="AO60" s="235"/>
      <c r="AP60" s="235"/>
      <c r="AQ60" s="235">
        <v>1482277.0</v>
      </c>
    </row>
    <row r="61" ht="15.75" customHeight="1">
      <c r="A61" s="10"/>
      <c r="B61" s="254" t="s">
        <v>178</v>
      </c>
      <c r="C61" s="254" t="s">
        <v>1561</v>
      </c>
      <c r="D61" s="254" t="s">
        <v>1562</v>
      </c>
      <c r="E61" s="252" t="s">
        <v>1880</v>
      </c>
      <c r="F61" s="50" t="s">
        <v>1912</v>
      </c>
      <c r="G61" s="253" t="s">
        <v>1913</v>
      </c>
      <c r="H61" s="254" t="s">
        <v>1914</v>
      </c>
      <c r="I61" s="254" t="s">
        <v>1884</v>
      </c>
      <c r="J61" s="255" t="str">
        <f t="shared" si="2"/>
        <v>D1_S02_10L-s_R03</v>
      </c>
      <c r="K61" s="49" t="s">
        <v>101</v>
      </c>
      <c r="L61" s="49" t="s">
        <v>1101</v>
      </c>
      <c r="M61" s="49" t="s">
        <v>135</v>
      </c>
      <c r="N61" s="49" t="s">
        <v>1119</v>
      </c>
      <c r="O61" s="49">
        <v>10.0</v>
      </c>
      <c r="P61" s="49">
        <v>54.0000000000001</v>
      </c>
      <c r="Q61" s="49" t="s">
        <v>1103</v>
      </c>
      <c r="R61" s="49" t="s">
        <v>1104</v>
      </c>
      <c r="S61" s="256" t="s">
        <v>1115</v>
      </c>
      <c r="T61" s="256" t="s">
        <v>1885</v>
      </c>
      <c r="U61" s="274"/>
      <c r="V61" s="254" t="s">
        <v>1915</v>
      </c>
      <c r="W61" s="258" t="s">
        <v>1887</v>
      </c>
      <c r="X61" s="254" t="s">
        <v>1916</v>
      </c>
      <c r="Y61" s="10" t="s">
        <v>1889</v>
      </c>
      <c r="Z61" s="10" t="s">
        <v>1529</v>
      </c>
      <c r="AA61" s="235" t="s">
        <v>1890</v>
      </c>
      <c r="AB61" s="235">
        <v>1274117.0</v>
      </c>
      <c r="AC61" s="259" t="s">
        <v>1891</v>
      </c>
      <c r="AD61" s="235" t="s">
        <v>1532</v>
      </c>
      <c r="AE61" s="235">
        <v>94.82</v>
      </c>
      <c r="AF61" s="235">
        <v>38.36</v>
      </c>
      <c r="AG61" s="235">
        <v>1274117.0</v>
      </c>
      <c r="AH61" s="235">
        <v>2.13</v>
      </c>
      <c r="AI61" s="235">
        <v>1.7</v>
      </c>
      <c r="AJ61" s="235">
        <v>82.0</v>
      </c>
      <c r="AK61" s="235">
        <v>81.22</v>
      </c>
      <c r="AL61" s="235">
        <v>77.81</v>
      </c>
      <c r="AM61" s="235"/>
      <c r="AN61" s="235"/>
      <c r="AO61" s="235"/>
      <c r="AP61" s="235"/>
      <c r="AQ61" s="235">
        <v>1265626.0</v>
      </c>
    </row>
    <row r="62" ht="15.75" customHeight="1">
      <c r="A62" s="10"/>
      <c r="B62" s="254" t="s">
        <v>139</v>
      </c>
      <c r="C62" s="254" t="s">
        <v>1589</v>
      </c>
      <c r="D62" s="254" t="s">
        <v>1590</v>
      </c>
      <c r="E62" s="252" t="s">
        <v>1880</v>
      </c>
      <c r="F62" s="50" t="s">
        <v>1917</v>
      </c>
      <c r="G62" s="253" t="s">
        <v>1918</v>
      </c>
      <c r="H62" s="254" t="s">
        <v>1919</v>
      </c>
      <c r="I62" s="254" t="s">
        <v>1884</v>
      </c>
      <c r="J62" s="255" t="str">
        <f t="shared" si="2"/>
        <v>D1_S02_2,5L-s_R01.1</v>
      </c>
      <c r="K62" s="49" t="s">
        <v>101</v>
      </c>
      <c r="L62" s="49" t="s">
        <v>1101</v>
      </c>
      <c r="M62" s="49" t="s">
        <v>135</v>
      </c>
      <c r="N62" s="49" t="s">
        <v>1124</v>
      </c>
      <c r="O62" s="49">
        <v>2.5</v>
      </c>
      <c r="P62" s="49">
        <v>58.0</v>
      </c>
      <c r="Q62" s="49" t="s">
        <v>1103</v>
      </c>
      <c r="R62" s="49" t="s">
        <v>1104</v>
      </c>
      <c r="S62" s="256" t="s">
        <v>1125</v>
      </c>
      <c r="T62" s="256" t="s">
        <v>1885</v>
      </c>
      <c r="U62" s="274"/>
      <c r="V62" s="254" t="s">
        <v>1920</v>
      </c>
      <c r="W62" s="258" t="s">
        <v>1887</v>
      </c>
      <c r="X62" s="254" t="s">
        <v>1921</v>
      </c>
      <c r="Y62" s="10" t="s">
        <v>1889</v>
      </c>
      <c r="Z62" s="10" t="s">
        <v>1529</v>
      </c>
      <c r="AA62" s="235" t="s">
        <v>1890</v>
      </c>
      <c r="AB62" s="235">
        <v>1309090.0</v>
      </c>
      <c r="AC62" s="259" t="s">
        <v>1891</v>
      </c>
      <c r="AD62" s="235" t="s">
        <v>1532</v>
      </c>
      <c r="AE62" s="235">
        <v>94.57</v>
      </c>
      <c r="AF62" s="235">
        <v>38.29</v>
      </c>
      <c r="AG62" s="235">
        <v>1309090.0</v>
      </c>
      <c r="AH62" s="235">
        <v>2.13</v>
      </c>
      <c r="AI62" s="235">
        <v>1.75</v>
      </c>
      <c r="AJ62" s="235">
        <v>81.7</v>
      </c>
      <c r="AK62" s="235">
        <v>80.48</v>
      </c>
      <c r="AL62" s="235">
        <v>76.36</v>
      </c>
      <c r="AM62" s="235"/>
      <c r="AN62" s="235"/>
      <c r="AO62" s="235"/>
      <c r="AP62" s="235"/>
      <c r="AQ62" s="235">
        <v>1300291.0</v>
      </c>
    </row>
    <row r="63" ht="15.75" customHeight="1">
      <c r="A63" s="10"/>
      <c r="B63" s="254" t="s">
        <v>144</v>
      </c>
      <c r="C63" s="254" t="s">
        <v>1596</v>
      </c>
      <c r="D63" s="254" t="s">
        <v>1597</v>
      </c>
      <c r="E63" s="252" t="s">
        <v>1880</v>
      </c>
      <c r="F63" s="50" t="s">
        <v>1922</v>
      </c>
      <c r="G63" s="253" t="s">
        <v>1923</v>
      </c>
      <c r="H63" s="254" t="s">
        <v>1924</v>
      </c>
      <c r="I63" s="254" t="s">
        <v>1884</v>
      </c>
      <c r="J63" s="255" t="str">
        <f t="shared" si="2"/>
        <v>D1_S02_2,5L-s_R01.2</v>
      </c>
      <c r="K63" s="49" t="s">
        <v>101</v>
      </c>
      <c r="L63" s="49" t="s">
        <v>1101</v>
      </c>
      <c r="M63" s="49" t="s">
        <v>135</v>
      </c>
      <c r="N63" s="49" t="s">
        <v>1124</v>
      </c>
      <c r="O63" s="49">
        <v>2.5</v>
      </c>
      <c r="P63" s="49">
        <v>58.0</v>
      </c>
      <c r="Q63" s="49" t="s">
        <v>1103</v>
      </c>
      <c r="R63" s="49" t="s">
        <v>1104</v>
      </c>
      <c r="S63" s="256" t="s">
        <v>1129</v>
      </c>
      <c r="T63" s="256" t="s">
        <v>1885</v>
      </c>
      <c r="U63" s="274"/>
      <c r="V63" s="254" t="s">
        <v>1925</v>
      </c>
      <c r="W63" s="258" t="s">
        <v>1887</v>
      </c>
      <c r="X63" s="254" t="s">
        <v>1926</v>
      </c>
      <c r="Y63" s="10" t="s">
        <v>1889</v>
      </c>
      <c r="Z63" s="10" t="s">
        <v>1529</v>
      </c>
      <c r="AA63" s="235" t="s">
        <v>1890</v>
      </c>
      <c r="AB63" s="235">
        <v>1140014.0</v>
      </c>
      <c r="AC63" s="259" t="s">
        <v>1891</v>
      </c>
      <c r="AD63" s="235" t="s">
        <v>1532</v>
      </c>
      <c r="AE63" s="235">
        <v>94.6</v>
      </c>
      <c r="AF63" s="235">
        <v>38.29</v>
      </c>
      <c r="AG63" s="235">
        <v>1140014.0</v>
      </c>
      <c r="AH63" s="235">
        <v>2.13</v>
      </c>
      <c r="AI63" s="235">
        <v>1.52</v>
      </c>
      <c r="AJ63" s="235">
        <v>81.82</v>
      </c>
      <c r="AK63" s="235">
        <v>80.7</v>
      </c>
      <c r="AL63" s="235">
        <v>77.57</v>
      </c>
      <c r="AM63" s="235"/>
      <c r="AN63" s="235"/>
      <c r="AO63" s="235"/>
      <c r="AP63" s="235"/>
      <c r="AQ63" s="235">
        <v>1131676.0</v>
      </c>
    </row>
    <row r="64" ht="15.75" customHeight="1">
      <c r="A64" s="10"/>
      <c r="B64" s="254" t="s">
        <v>148</v>
      </c>
      <c r="C64" s="254" t="s">
        <v>1603</v>
      </c>
      <c r="D64" s="254" t="s">
        <v>1604</v>
      </c>
      <c r="E64" s="252" t="s">
        <v>1880</v>
      </c>
      <c r="F64" s="50" t="s">
        <v>1927</v>
      </c>
      <c r="G64" s="253" t="s">
        <v>1928</v>
      </c>
      <c r="H64" s="254" t="s">
        <v>1929</v>
      </c>
      <c r="I64" s="254" t="s">
        <v>1884</v>
      </c>
      <c r="J64" s="255" t="str">
        <f t="shared" si="2"/>
        <v>D1_S02_2,5L-s_R01.3</v>
      </c>
      <c r="K64" s="49" t="s">
        <v>101</v>
      </c>
      <c r="L64" s="49" t="s">
        <v>1101</v>
      </c>
      <c r="M64" s="49" t="s">
        <v>135</v>
      </c>
      <c r="N64" s="49" t="s">
        <v>1124</v>
      </c>
      <c r="O64" s="49">
        <v>2.5</v>
      </c>
      <c r="P64" s="49">
        <v>58.0</v>
      </c>
      <c r="Q64" s="49" t="s">
        <v>1103</v>
      </c>
      <c r="R64" s="49" t="s">
        <v>1104</v>
      </c>
      <c r="S64" s="256" t="s">
        <v>1133</v>
      </c>
      <c r="T64" s="256" t="s">
        <v>1885</v>
      </c>
      <c r="U64" s="274"/>
      <c r="V64" s="254" t="s">
        <v>1930</v>
      </c>
      <c r="W64" s="258" t="s">
        <v>1887</v>
      </c>
      <c r="X64" s="254" t="s">
        <v>1931</v>
      </c>
      <c r="Y64" s="10" t="s">
        <v>1889</v>
      </c>
      <c r="Z64" s="10" t="s">
        <v>1529</v>
      </c>
      <c r="AA64" s="235" t="s">
        <v>1890</v>
      </c>
      <c r="AB64" s="235">
        <v>1312122.0</v>
      </c>
      <c r="AC64" s="259" t="s">
        <v>1891</v>
      </c>
      <c r="AD64" s="235" t="s">
        <v>1532</v>
      </c>
      <c r="AE64" s="235">
        <v>94.82</v>
      </c>
      <c r="AF64" s="235">
        <v>38.35</v>
      </c>
      <c r="AG64" s="235">
        <v>1312122.0</v>
      </c>
      <c r="AH64" s="235">
        <v>2.13</v>
      </c>
      <c r="AI64" s="235">
        <v>1.75</v>
      </c>
      <c r="AJ64" s="235">
        <v>82.19</v>
      </c>
      <c r="AK64" s="235">
        <v>81.28</v>
      </c>
      <c r="AL64" s="235">
        <v>77.71</v>
      </c>
      <c r="AM64" s="235"/>
      <c r="AN64" s="235"/>
      <c r="AO64" s="235"/>
      <c r="AP64" s="235"/>
      <c r="AQ64" s="235">
        <v>1303309.0</v>
      </c>
    </row>
    <row r="65" ht="15.75" customHeight="1">
      <c r="A65" s="10"/>
      <c r="B65" s="254" t="s">
        <v>152</v>
      </c>
      <c r="C65" s="254" t="s">
        <v>1610</v>
      </c>
      <c r="D65" s="254" t="s">
        <v>1611</v>
      </c>
      <c r="E65" s="252" t="s">
        <v>1880</v>
      </c>
      <c r="F65" s="50" t="s">
        <v>1932</v>
      </c>
      <c r="G65" s="253" t="s">
        <v>1933</v>
      </c>
      <c r="H65" s="254" t="s">
        <v>1934</v>
      </c>
      <c r="I65" s="254" t="s">
        <v>1884</v>
      </c>
      <c r="J65" s="255" t="str">
        <f t="shared" si="2"/>
        <v>D1_S02_2,5L-s_R01.4</v>
      </c>
      <c r="K65" s="49" t="s">
        <v>101</v>
      </c>
      <c r="L65" s="49" t="s">
        <v>1101</v>
      </c>
      <c r="M65" s="49" t="s">
        <v>135</v>
      </c>
      <c r="N65" s="49" t="s">
        <v>1124</v>
      </c>
      <c r="O65" s="49">
        <v>2.5</v>
      </c>
      <c r="P65" s="49">
        <v>58.0</v>
      </c>
      <c r="Q65" s="49" t="s">
        <v>1103</v>
      </c>
      <c r="R65" s="49" t="s">
        <v>1104</v>
      </c>
      <c r="S65" s="256" t="s">
        <v>1137</v>
      </c>
      <c r="T65" s="256" t="s">
        <v>1885</v>
      </c>
      <c r="U65" s="274"/>
      <c r="V65" s="254" t="s">
        <v>1935</v>
      </c>
      <c r="W65" s="258" t="s">
        <v>1887</v>
      </c>
      <c r="X65" s="254" t="s">
        <v>1936</v>
      </c>
      <c r="Y65" s="10" t="s">
        <v>1889</v>
      </c>
      <c r="Z65" s="10" t="s">
        <v>1529</v>
      </c>
      <c r="AA65" s="235" t="s">
        <v>1890</v>
      </c>
      <c r="AB65" s="235">
        <v>1252895.0</v>
      </c>
      <c r="AC65" s="259" t="s">
        <v>1891</v>
      </c>
      <c r="AD65" s="235" t="s">
        <v>1532</v>
      </c>
      <c r="AE65" s="235">
        <v>94.73</v>
      </c>
      <c r="AF65" s="235">
        <v>38.32</v>
      </c>
      <c r="AG65" s="235">
        <v>1252895.0</v>
      </c>
      <c r="AH65" s="235">
        <v>2.13</v>
      </c>
      <c r="AI65" s="235">
        <v>1.67</v>
      </c>
      <c r="AJ65" s="235">
        <v>81.53</v>
      </c>
      <c r="AK65" s="235">
        <v>80.93</v>
      </c>
      <c r="AL65" s="235">
        <v>77.42</v>
      </c>
      <c r="AM65" s="235"/>
      <c r="AN65" s="235"/>
      <c r="AO65" s="235"/>
      <c r="AP65" s="235"/>
      <c r="AQ65" s="235">
        <v>1244638.0</v>
      </c>
    </row>
    <row r="66" ht="15.75" customHeight="1">
      <c r="A66" s="10"/>
      <c r="B66" s="254" t="s">
        <v>394</v>
      </c>
      <c r="C66" s="254" t="s">
        <v>1617</v>
      </c>
      <c r="D66" s="254" t="s">
        <v>1618</v>
      </c>
      <c r="E66" s="252" t="s">
        <v>1880</v>
      </c>
      <c r="F66" s="50" t="s">
        <v>1937</v>
      </c>
      <c r="G66" s="253" t="s">
        <v>1938</v>
      </c>
      <c r="H66" s="254" t="s">
        <v>1939</v>
      </c>
      <c r="I66" s="254" t="s">
        <v>1884</v>
      </c>
      <c r="J66" s="255" t="str">
        <f t="shared" si="2"/>
        <v>D1_S023_100L-m_R01</v>
      </c>
      <c r="K66" s="49" t="s">
        <v>101</v>
      </c>
      <c r="L66" s="49" t="s">
        <v>1194</v>
      </c>
      <c r="M66" s="49" t="s">
        <v>294</v>
      </c>
      <c r="N66" s="49" t="s">
        <v>1216</v>
      </c>
      <c r="O66" s="49">
        <v>100.0</v>
      </c>
      <c r="P66" s="49">
        <v>140.0</v>
      </c>
      <c r="Q66" s="49" t="s">
        <v>1183</v>
      </c>
      <c r="R66" s="49" t="s">
        <v>1228</v>
      </c>
      <c r="S66" s="256" t="s">
        <v>1105</v>
      </c>
      <c r="T66" s="256" t="s">
        <v>1885</v>
      </c>
      <c r="U66" s="274"/>
      <c r="V66" s="254" t="s">
        <v>1940</v>
      </c>
      <c r="W66" s="258" t="s">
        <v>1887</v>
      </c>
      <c r="X66" s="254" t="s">
        <v>1941</v>
      </c>
      <c r="Y66" s="10" t="s">
        <v>1889</v>
      </c>
      <c r="Z66" s="10" t="s">
        <v>1529</v>
      </c>
      <c r="AA66" s="235" t="s">
        <v>1890</v>
      </c>
      <c r="AB66" s="235">
        <v>1523226.0</v>
      </c>
      <c r="AC66" s="259" t="s">
        <v>1891</v>
      </c>
      <c r="AD66" s="235" t="s">
        <v>1532</v>
      </c>
      <c r="AE66" s="235">
        <v>94.77</v>
      </c>
      <c r="AF66" s="235">
        <v>38.35</v>
      </c>
      <c r="AG66" s="235">
        <v>1523226.0</v>
      </c>
      <c r="AH66" s="235">
        <v>2.13</v>
      </c>
      <c r="AI66" s="235">
        <v>2.03</v>
      </c>
      <c r="AJ66" s="235">
        <v>82.87</v>
      </c>
      <c r="AK66" s="235">
        <v>82.1</v>
      </c>
      <c r="AL66" s="235">
        <v>78.75</v>
      </c>
      <c r="AM66" s="235"/>
      <c r="AN66" s="235"/>
      <c r="AO66" s="235"/>
      <c r="AP66" s="235"/>
      <c r="AQ66" s="235">
        <v>1512321.0</v>
      </c>
    </row>
    <row r="67" ht="15.75" customHeight="1">
      <c r="A67" s="10"/>
      <c r="B67" s="254" t="s">
        <v>329</v>
      </c>
      <c r="C67" s="254" t="s">
        <v>1624</v>
      </c>
      <c r="D67" s="254" t="s">
        <v>1625</v>
      </c>
      <c r="E67" s="252" t="s">
        <v>1880</v>
      </c>
      <c r="F67" s="50" t="s">
        <v>1942</v>
      </c>
      <c r="G67" s="253" t="s">
        <v>1943</v>
      </c>
      <c r="H67" s="254" t="s">
        <v>1944</v>
      </c>
      <c r="I67" s="254" t="s">
        <v>1884</v>
      </c>
      <c r="J67" s="255" t="str">
        <f t="shared" si="2"/>
        <v>D1_S023_100L-m_R02</v>
      </c>
      <c r="K67" s="49" t="s">
        <v>101</v>
      </c>
      <c r="L67" s="49" t="s">
        <v>1194</v>
      </c>
      <c r="M67" s="49" t="s">
        <v>294</v>
      </c>
      <c r="N67" s="49" t="s">
        <v>1216</v>
      </c>
      <c r="O67" s="49">
        <v>100.0</v>
      </c>
      <c r="P67" s="49">
        <v>152.0</v>
      </c>
      <c r="Q67" s="49" t="s">
        <v>1183</v>
      </c>
      <c r="R67" s="49" t="s">
        <v>1217</v>
      </c>
      <c r="S67" s="256" t="s">
        <v>1111</v>
      </c>
      <c r="T67" s="256" t="s">
        <v>1885</v>
      </c>
      <c r="U67" s="274"/>
      <c r="V67" s="254" t="s">
        <v>1945</v>
      </c>
      <c r="W67" s="258" t="s">
        <v>1887</v>
      </c>
      <c r="X67" s="254" t="s">
        <v>1946</v>
      </c>
      <c r="Y67" s="10" t="s">
        <v>1889</v>
      </c>
      <c r="Z67" s="10" t="s">
        <v>1529</v>
      </c>
      <c r="AA67" s="235" t="s">
        <v>1890</v>
      </c>
      <c r="AB67" s="235">
        <v>1356752.0</v>
      </c>
      <c r="AC67" s="259" t="s">
        <v>1891</v>
      </c>
      <c r="AD67" s="235" t="s">
        <v>1532</v>
      </c>
      <c r="AE67" s="235">
        <v>95.22</v>
      </c>
      <c r="AF67" s="235">
        <v>38.45</v>
      </c>
      <c r="AG67" s="235">
        <v>1356752.0</v>
      </c>
      <c r="AH67" s="235">
        <v>2.13</v>
      </c>
      <c r="AI67" s="235">
        <v>1.81</v>
      </c>
      <c r="AJ67" s="235">
        <v>83.34</v>
      </c>
      <c r="AK67" s="235">
        <v>82.74</v>
      </c>
      <c r="AL67" s="235">
        <v>79.6</v>
      </c>
      <c r="AM67" s="235"/>
      <c r="AN67" s="235"/>
      <c r="AO67" s="235"/>
      <c r="AP67" s="235"/>
      <c r="AQ67" s="235">
        <v>1348638.0</v>
      </c>
    </row>
    <row r="68" ht="15.75" customHeight="1">
      <c r="A68" s="10"/>
      <c r="B68" s="254" t="s">
        <v>400</v>
      </c>
      <c r="C68" s="254" t="s">
        <v>1631</v>
      </c>
      <c r="D68" s="254" t="s">
        <v>1632</v>
      </c>
      <c r="E68" s="252" t="s">
        <v>1880</v>
      </c>
      <c r="F68" s="50" t="s">
        <v>1947</v>
      </c>
      <c r="G68" s="253" t="s">
        <v>1948</v>
      </c>
      <c r="H68" s="254" t="s">
        <v>1949</v>
      </c>
      <c r="I68" s="254" t="s">
        <v>1884</v>
      </c>
      <c r="J68" s="255" t="str">
        <f t="shared" si="2"/>
        <v>D1_S023_100L-m_R02</v>
      </c>
      <c r="K68" s="49" t="s">
        <v>101</v>
      </c>
      <c r="L68" s="49" t="s">
        <v>1194</v>
      </c>
      <c r="M68" s="49" t="s">
        <v>294</v>
      </c>
      <c r="N68" s="49" t="s">
        <v>1216</v>
      </c>
      <c r="O68" s="49">
        <v>100.0</v>
      </c>
      <c r="P68" s="49">
        <v>132.0</v>
      </c>
      <c r="Q68" s="49" t="s">
        <v>1183</v>
      </c>
      <c r="R68" s="49" t="s">
        <v>1228</v>
      </c>
      <c r="S68" s="256" t="s">
        <v>1111</v>
      </c>
      <c r="T68" s="256" t="s">
        <v>1885</v>
      </c>
      <c r="U68" s="274"/>
      <c r="V68" s="254" t="s">
        <v>1950</v>
      </c>
      <c r="W68" s="258" t="s">
        <v>1887</v>
      </c>
      <c r="X68" s="254" t="s">
        <v>1951</v>
      </c>
      <c r="Y68" s="10" t="s">
        <v>1889</v>
      </c>
      <c r="Z68" s="10" t="s">
        <v>1529</v>
      </c>
      <c r="AA68" s="235" t="s">
        <v>1890</v>
      </c>
      <c r="AB68" s="235">
        <v>1451280.0</v>
      </c>
      <c r="AC68" s="259" t="s">
        <v>1891</v>
      </c>
      <c r="AD68" s="235" t="s">
        <v>1532</v>
      </c>
      <c r="AE68" s="235">
        <v>94.95</v>
      </c>
      <c r="AF68" s="235">
        <v>38.38</v>
      </c>
      <c r="AG68" s="235">
        <v>1451280.0</v>
      </c>
      <c r="AH68" s="235">
        <v>2.13</v>
      </c>
      <c r="AI68" s="235">
        <v>1.94</v>
      </c>
      <c r="AJ68" s="235">
        <v>82.71</v>
      </c>
      <c r="AK68" s="235">
        <v>81.98</v>
      </c>
      <c r="AL68" s="235">
        <v>78.85</v>
      </c>
      <c r="AM68" s="235"/>
      <c r="AN68" s="235"/>
      <c r="AO68" s="235"/>
      <c r="AP68" s="235"/>
      <c r="AQ68" s="235">
        <v>1441570.0</v>
      </c>
    </row>
    <row r="69" ht="15.75" customHeight="1">
      <c r="A69" s="10"/>
      <c r="B69" s="254" t="s">
        <v>405</v>
      </c>
      <c r="C69" s="254" t="s">
        <v>1638</v>
      </c>
      <c r="D69" s="254" t="s">
        <v>1639</v>
      </c>
      <c r="E69" s="252" t="s">
        <v>1880</v>
      </c>
      <c r="F69" s="50" t="s">
        <v>1952</v>
      </c>
      <c r="G69" s="253" t="s">
        <v>1953</v>
      </c>
      <c r="H69" s="254" t="s">
        <v>1954</v>
      </c>
      <c r="I69" s="254" t="s">
        <v>1884</v>
      </c>
      <c r="J69" s="255" t="str">
        <f t="shared" si="2"/>
        <v>D1_S023_100L-m_R03</v>
      </c>
      <c r="K69" s="49" t="s">
        <v>101</v>
      </c>
      <c r="L69" s="49" t="s">
        <v>1194</v>
      </c>
      <c r="M69" s="49" t="s">
        <v>294</v>
      </c>
      <c r="N69" s="49" t="s">
        <v>1216</v>
      </c>
      <c r="O69" s="49">
        <v>100.0</v>
      </c>
      <c r="P69" s="49">
        <v>285.0</v>
      </c>
      <c r="Q69" s="49" t="s">
        <v>1183</v>
      </c>
      <c r="R69" s="49" t="s">
        <v>1228</v>
      </c>
      <c r="S69" s="256" t="s">
        <v>1115</v>
      </c>
      <c r="T69" s="256" t="s">
        <v>1885</v>
      </c>
      <c r="U69" s="274"/>
      <c r="V69" s="254" t="s">
        <v>1955</v>
      </c>
      <c r="W69" s="258" t="s">
        <v>1887</v>
      </c>
      <c r="X69" s="254" t="s">
        <v>1956</v>
      </c>
      <c r="Y69" s="10" t="s">
        <v>1889</v>
      </c>
      <c r="Z69" s="10" t="s">
        <v>1529</v>
      </c>
      <c r="AA69" s="235" t="s">
        <v>1890</v>
      </c>
      <c r="AB69" s="235">
        <v>1305825.0</v>
      </c>
      <c r="AC69" s="259" t="s">
        <v>1891</v>
      </c>
      <c r="AD69" s="235" t="s">
        <v>1532</v>
      </c>
      <c r="AE69" s="235">
        <v>94.88</v>
      </c>
      <c r="AF69" s="235">
        <v>38.36</v>
      </c>
      <c r="AG69" s="235">
        <v>1305825.0</v>
      </c>
      <c r="AH69" s="235">
        <v>2.13</v>
      </c>
      <c r="AI69" s="235">
        <v>1.74</v>
      </c>
      <c r="AJ69" s="235">
        <v>82.98</v>
      </c>
      <c r="AK69" s="235">
        <v>82.17</v>
      </c>
      <c r="AL69" s="235">
        <v>79.27</v>
      </c>
      <c r="AM69" s="235"/>
      <c r="AN69" s="235"/>
      <c r="AO69" s="235"/>
      <c r="AP69" s="235"/>
      <c r="AQ69" s="235">
        <v>1297212.0</v>
      </c>
    </row>
    <row r="70" ht="15.75" customHeight="1">
      <c r="A70" s="10"/>
      <c r="B70" s="254" t="s">
        <v>221</v>
      </c>
      <c r="C70" s="254" t="s">
        <v>1645</v>
      </c>
      <c r="D70" s="254" t="s">
        <v>1646</v>
      </c>
      <c r="E70" s="252" t="s">
        <v>1880</v>
      </c>
      <c r="F70" s="50" t="s">
        <v>1957</v>
      </c>
      <c r="G70" s="253" t="s">
        <v>1958</v>
      </c>
      <c r="H70" s="254" t="s">
        <v>1959</v>
      </c>
      <c r="I70" s="254" t="s">
        <v>1884</v>
      </c>
      <c r="J70" s="255" t="str">
        <f t="shared" si="2"/>
        <v>D1_S023_10L-m_R01</v>
      </c>
      <c r="K70" s="49" t="s">
        <v>101</v>
      </c>
      <c r="L70" s="49" t="s">
        <v>1194</v>
      </c>
      <c r="M70" s="49" t="s">
        <v>225</v>
      </c>
      <c r="N70" s="49" t="s">
        <v>1182</v>
      </c>
      <c r="O70" s="49">
        <v>10.0</v>
      </c>
      <c r="P70" s="49">
        <v>4.99999999999998</v>
      </c>
      <c r="Q70" s="49" t="s">
        <v>1183</v>
      </c>
      <c r="R70" s="49" t="s">
        <v>1195</v>
      </c>
      <c r="S70" s="256" t="s">
        <v>1105</v>
      </c>
      <c r="T70" s="256" t="s">
        <v>1885</v>
      </c>
      <c r="U70" s="274"/>
      <c r="V70" s="254" t="s">
        <v>1960</v>
      </c>
      <c r="W70" s="258" t="s">
        <v>1887</v>
      </c>
      <c r="X70" s="254" t="s">
        <v>1961</v>
      </c>
      <c r="Y70" s="10" t="s">
        <v>1889</v>
      </c>
      <c r="Z70" s="10" t="s">
        <v>1529</v>
      </c>
      <c r="AA70" s="235" t="s">
        <v>1890</v>
      </c>
      <c r="AB70" s="235">
        <v>1316755.0</v>
      </c>
      <c r="AC70" s="259" t="s">
        <v>1891</v>
      </c>
      <c r="AD70" s="235" t="s">
        <v>1532</v>
      </c>
      <c r="AE70" s="235">
        <v>95.07</v>
      </c>
      <c r="AF70" s="235">
        <v>38.4</v>
      </c>
      <c r="AG70" s="235">
        <v>1316755.0</v>
      </c>
      <c r="AH70" s="235">
        <v>2.13</v>
      </c>
      <c r="AI70" s="235">
        <v>1.76</v>
      </c>
      <c r="AJ70" s="235">
        <v>83.19</v>
      </c>
      <c r="AK70" s="235">
        <v>82.49</v>
      </c>
      <c r="AL70" s="235">
        <v>78.98</v>
      </c>
      <c r="AM70" s="235"/>
      <c r="AN70" s="235"/>
      <c r="AO70" s="235"/>
      <c r="AP70" s="235"/>
      <c r="AQ70" s="235">
        <v>1308559.0</v>
      </c>
    </row>
    <row r="71" ht="15.75" customHeight="1">
      <c r="A71" s="10"/>
      <c r="B71" s="254" t="s">
        <v>230</v>
      </c>
      <c r="C71" s="254" t="s">
        <v>1652</v>
      </c>
      <c r="D71" s="254" t="s">
        <v>1653</v>
      </c>
      <c r="E71" s="252" t="s">
        <v>1880</v>
      </c>
      <c r="F71" s="50" t="s">
        <v>1962</v>
      </c>
      <c r="G71" s="253" t="s">
        <v>1963</v>
      </c>
      <c r="H71" s="254" t="s">
        <v>1964</v>
      </c>
      <c r="I71" s="254" t="s">
        <v>1884</v>
      </c>
      <c r="J71" s="255" t="str">
        <f t="shared" si="2"/>
        <v>D1_S023_10L-m_R02</v>
      </c>
      <c r="K71" s="49" t="s">
        <v>101</v>
      </c>
      <c r="L71" s="49" t="s">
        <v>1194</v>
      </c>
      <c r="M71" s="49" t="s">
        <v>225</v>
      </c>
      <c r="N71" s="49" t="s">
        <v>1182</v>
      </c>
      <c r="O71" s="49">
        <v>10.0</v>
      </c>
      <c r="P71" s="49">
        <v>6.99999999999998</v>
      </c>
      <c r="Q71" s="49" t="s">
        <v>1183</v>
      </c>
      <c r="R71" s="49" t="s">
        <v>1195</v>
      </c>
      <c r="S71" s="256" t="s">
        <v>1111</v>
      </c>
      <c r="T71" s="256" t="s">
        <v>1885</v>
      </c>
      <c r="U71" s="274"/>
      <c r="V71" s="254" t="s">
        <v>1965</v>
      </c>
      <c r="W71" s="258" t="s">
        <v>1887</v>
      </c>
      <c r="X71" s="254" t="s">
        <v>1966</v>
      </c>
      <c r="Y71" s="10" t="s">
        <v>1889</v>
      </c>
      <c r="Z71" s="10" t="s">
        <v>1529</v>
      </c>
      <c r="AA71" s="235" t="s">
        <v>1890</v>
      </c>
      <c r="AB71" s="235">
        <v>1580808.0</v>
      </c>
      <c r="AC71" s="259" t="s">
        <v>1891</v>
      </c>
      <c r="AD71" s="235" t="s">
        <v>1532</v>
      </c>
      <c r="AE71" s="235">
        <v>95.05</v>
      </c>
      <c r="AF71" s="235">
        <v>38.41</v>
      </c>
      <c r="AG71" s="235">
        <v>1580808.0</v>
      </c>
      <c r="AH71" s="235">
        <v>2.13</v>
      </c>
      <c r="AI71" s="235">
        <v>2.11</v>
      </c>
      <c r="AJ71" s="235">
        <v>82.78</v>
      </c>
      <c r="AK71" s="235">
        <v>82.3</v>
      </c>
      <c r="AL71" s="235">
        <v>78.83</v>
      </c>
      <c r="AM71" s="235"/>
      <c r="AN71" s="235"/>
      <c r="AO71" s="235"/>
      <c r="AP71" s="235"/>
      <c r="AQ71" s="235">
        <v>1570067.0</v>
      </c>
    </row>
    <row r="72" ht="15.75" customHeight="1">
      <c r="A72" s="10"/>
      <c r="B72" s="254" t="s">
        <v>236</v>
      </c>
      <c r="C72" s="254" t="s">
        <v>1659</v>
      </c>
      <c r="D72" s="254" t="s">
        <v>1660</v>
      </c>
      <c r="E72" s="252" t="s">
        <v>1880</v>
      </c>
      <c r="F72" s="50" t="s">
        <v>1967</v>
      </c>
      <c r="G72" s="253" t="s">
        <v>1968</v>
      </c>
      <c r="H72" s="254" t="s">
        <v>1969</v>
      </c>
      <c r="I72" s="254" t="s">
        <v>1884</v>
      </c>
      <c r="J72" s="255" t="str">
        <f t="shared" si="2"/>
        <v>D1_S023_10L-m_R03</v>
      </c>
      <c r="K72" s="49" t="s">
        <v>101</v>
      </c>
      <c r="L72" s="49" t="s">
        <v>1194</v>
      </c>
      <c r="M72" s="49" t="s">
        <v>225</v>
      </c>
      <c r="N72" s="49" t="s">
        <v>1182</v>
      </c>
      <c r="O72" s="49">
        <v>10.0</v>
      </c>
      <c r="P72" s="49">
        <v>5.99999999999998</v>
      </c>
      <c r="Q72" s="49" t="s">
        <v>1183</v>
      </c>
      <c r="R72" s="49" t="s">
        <v>1195</v>
      </c>
      <c r="S72" s="256" t="s">
        <v>1115</v>
      </c>
      <c r="T72" s="256" t="s">
        <v>1885</v>
      </c>
      <c r="U72" s="274"/>
      <c r="V72" s="254" t="s">
        <v>1970</v>
      </c>
      <c r="W72" s="258" t="s">
        <v>1887</v>
      </c>
      <c r="X72" s="254" t="s">
        <v>1971</v>
      </c>
      <c r="Y72" s="10" t="s">
        <v>1889</v>
      </c>
      <c r="Z72" s="10" t="s">
        <v>1529</v>
      </c>
      <c r="AA72" s="235" t="s">
        <v>1890</v>
      </c>
      <c r="AB72" s="235">
        <v>1296997.0</v>
      </c>
      <c r="AC72" s="259" t="s">
        <v>1891</v>
      </c>
      <c r="AD72" s="235" t="s">
        <v>1532</v>
      </c>
      <c r="AE72" s="235">
        <v>94.82</v>
      </c>
      <c r="AF72" s="235">
        <v>38.36</v>
      </c>
      <c r="AG72" s="235">
        <v>1296997.0</v>
      </c>
      <c r="AH72" s="235">
        <v>2.13</v>
      </c>
      <c r="AI72" s="235">
        <v>1.73</v>
      </c>
      <c r="AJ72" s="235">
        <v>80.91</v>
      </c>
      <c r="AK72" s="235">
        <v>80.08</v>
      </c>
      <c r="AL72" s="235">
        <v>76.57</v>
      </c>
      <c r="AM72" s="235"/>
      <c r="AN72" s="235"/>
      <c r="AO72" s="235"/>
      <c r="AP72" s="235"/>
      <c r="AQ72" s="235">
        <v>1288649.0</v>
      </c>
    </row>
    <row r="73" ht="15.75" customHeight="1">
      <c r="A73" s="10"/>
      <c r="B73" s="254" t="s">
        <v>391</v>
      </c>
      <c r="C73" s="254" t="s">
        <v>1666</v>
      </c>
      <c r="D73" s="254" t="s">
        <v>1667</v>
      </c>
      <c r="E73" s="252" t="s">
        <v>1880</v>
      </c>
      <c r="F73" s="50" t="s">
        <v>1972</v>
      </c>
      <c r="G73" s="253" t="s">
        <v>1973</v>
      </c>
      <c r="H73" s="254" t="s">
        <v>1974</v>
      </c>
      <c r="I73" s="254" t="s">
        <v>1884</v>
      </c>
      <c r="J73" s="255" t="str">
        <f t="shared" si="2"/>
        <v>D1_S023_496L-m_R00</v>
      </c>
      <c r="K73" s="49" t="s">
        <v>101</v>
      </c>
      <c r="L73" s="49" t="s">
        <v>1194</v>
      </c>
      <c r="M73" s="49" t="s">
        <v>294</v>
      </c>
      <c r="N73" s="49" t="s">
        <v>1267</v>
      </c>
      <c r="O73" s="49">
        <v>496.0</v>
      </c>
      <c r="P73" s="49">
        <v>445.0</v>
      </c>
      <c r="Q73" s="49" t="s">
        <v>1183</v>
      </c>
      <c r="R73" s="49" t="s">
        <v>1228</v>
      </c>
      <c r="S73" s="256" t="s">
        <v>1229</v>
      </c>
      <c r="T73" s="256" t="s">
        <v>1885</v>
      </c>
      <c r="U73" s="274"/>
      <c r="V73" s="254" t="s">
        <v>1975</v>
      </c>
      <c r="W73" s="258" t="s">
        <v>1887</v>
      </c>
      <c r="X73" s="254" t="s">
        <v>1976</v>
      </c>
      <c r="Y73" s="10" t="s">
        <v>1889</v>
      </c>
      <c r="Z73" s="10" t="s">
        <v>1529</v>
      </c>
      <c r="AA73" s="235" t="s">
        <v>1890</v>
      </c>
      <c r="AB73" s="235">
        <v>1264041.0</v>
      </c>
      <c r="AC73" s="259" t="s">
        <v>1891</v>
      </c>
      <c r="AD73" s="235" t="s">
        <v>1532</v>
      </c>
      <c r="AE73" s="235">
        <v>95.3</v>
      </c>
      <c r="AF73" s="235">
        <v>38.47</v>
      </c>
      <c r="AG73" s="235">
        <v>1264041.0</v>
      </c>
      <c r="AH73" s="235">
        <v>2.13</v>
      </c>
      <c r="AI73" s="235">
        <v>1.69</v>
      </c>
      <c r="AJ73" s="235">
        <v>83.47</v>
      </c>
      <c r="AK73" s="235">
        <v>82.88</v>
      </c>
      <c r="AL73" s="235">
        <v>80.14</v>
      </c>
      <c r="AM73" s="235"/>
      <c r="AN73" s="235"/>
      <c r="AO73" s="235"/>
      <c r="AP73" s="235"/>
      <c r="AQ73" s="235">
        <v>1256661.0</v>
      </c>
    </row>
    <row r="74" ht="15.75" customHeight="1">
      <c r="A74" s="10"/>
      <c r="B74" s="254" t="s">
        <v>323</v>
      </c>
      <c r="C74" s="254" t="s">
        <v>1674</v>
      </c>
      <c r="D74" s="254" t="s">
        <v>1675</v>
      </c>
      <c r="E74" s="252" t="s">
        <v>1880</v>
      </c>
      <c r="F74" s="50" t="s">
        <v>1977</v>
      </c>
      <c r="G74" s="253" t="s">
        <v>1978</v>
      </c>
      <c r="H74" s="254" t="s">
        <v>1979</v>
      </c>
      <c r="I74" s="254" t="s">
        <v>1884</v>
      </c>
      <c r="J74" s="255" t="str">
        <f t="shared" si="2"/>
        <v>D1_S023_60L-m_R01</v>
      </c>
      <c r="K74" s="49" t="s">
        <v>101</v>
      </c>
      <c r="L74" s="49" t="s">
        <v>1194</v>
      </c>
      <c r="M74" s="49" t="s">
        <v>294</v>
      </c>
      <c r="N74" s="49" t="s">
        <v>1216</v>
      </c>
      <c r="O74" s="49">
        <v>60.0</v>
      </c>
      <c r="P74" s="49">
        <v>225.0</v>
      </c>
      <c r="Q74" s="49" t="s">
        <v>1183</v>
      </c>
      <c r="R74" s="49" t="s">
        <v>1217</v>
      </c>
      <c r="S74" s="256" t="s">
        <v>1105</v>
      </c>
      <c r="T74" s="256" t="s">
        <v>1885</v>
      </c>
      <c r="U74" s="274"/>
      <c r="V74" s="254" t="s">
        <v>1980</v>
      </c>
      <c r="W74" s="258" t="s">
        <v>1887</v>
      </c>
      <c r="X74" s="254" t="s">
        <v>1981</v>
      </c>
      <c r="Y74" s="10" t="s">
        <v>1889</v>
      </c>
      <c r="Z74" s="10" t="s">
        <v>1529</v>
      </c>
      <c r="AA74" s="235" t="s">
        <v>1890</v>
      </c>
      <c r="AB74" s="235">
        <v>1135733.0</v>
      </c>
      <c r="AC74" s="259" t="s">
        <v>1891</v>
      </c>
      <c r="AD74" s="235" t="s">
        <v>1532</v>
      </c>
      <c r="AE74" s="235">
        <v>95.14</v>
      </c>
      <c r="AF74" s="235">
        <v>38.43</v>
      </c>
      <c r="AG74" s="235">
        <v>1135733.0</v>
      </c>
      <c r="AH74" s="235">
        <v>2.13</v>
      </c>
      <c r="AI74" s="235">
        <v>1.52</v>
      </c>
      <c r="AJ74" s="235">
        <v>82.27</v>
      </c>
      <c r="AK74" s="235">
        <v>81.74</v>
      </c>
      <c r="AL74" s="235">
        <v>78.37</v>
      </c>
      <c r="AM74" s="235"/>
      <c r="AN74" s="235"/>
      <c r="AO74" s="235"/>
      <c r="AP74" s="235"/>
      <c r="AQ74" s="235">
        <v>1128645.0</v>
      </c>
    </row>
    <row r="75" ht="15.75" customHeight="1">
      <c r="A75" s="10"/>
      <c r="B75" s="254" t="s">
        <v>335</v>
      </c>
      <c r="C75" s="254" t="s">
        <v>1681</v>
      </c>
      <c r="D75" s="254" t="s">
        <v>1682</v>
      </c>
      <c r="E75" s="252" t="s">
        <v>1880</v>
      </c>
      <c r="F75" s="50" t="s">
        <v>1982</v>
      </c>
      <c r="G75" s="253" t="s">
        <v>1983</v>
      </c>
      <c r="H75" s="254" t="s">
        <v>1984</v>
      </c>
      <c r="I75" s="254" t="s">
        <v>1884</v>
      </c>
      <c r="J75" s="255" t="str">
        <f t="shared" si="2"/>
        <v>D1_S023_60L-m_R03</v>
      </c>
      <c r="K75" s="49" t="s">
        <v>101</v>
      </c>
      <c r="L75" s="49" t="s">
        <v>1194</v>
      </c>
      <c r="M75" s="49" t="s">
        <v>294</v>
      </c>
      <c r="N75" s="49" t="s">
        <v>1216</v>
      </c>
      <c r="O75" s="49">
        <v>60.0</v>
      </c>
      <c r="P75" s="49">
        <v>167.0</v>
      </c>
      <c r="Q75" s="49" t="s">
        <v>1183</v>
      </c>
      <c r="R75" s="49" t="s">
        <v>1217</v>
      </c>
      <c r="S75" s="256" t="s">
        <v>1115</v>
      </c>
      <c r="T75" s="256" t="s">
        <v>1885</v>
      </c>
      <c r="U75" s="274"/>
      <c r="V75" s="254" t="s">
        <v>1985</v>
      </c>
      <c r="W75" s="258" t="s">
        <v>1887</v>
      </c>
      <c r="X75" s="254" t="s">
        <v>1986</v>
      </c>
      <c r="Y75" s="10" t="s">
        <v>1889</v>
      </c>
      <c r="Z75" s="10" t="s">
        <v>1529</v>
      </c>
      <c r="AA75" s="235" t="s">
        <v>1890</v>
      </c>
      <c r="AB75" s="235">
        <v>1209172.0</v>
      </c>
      <c r="AC75" s="259" t="s">
        <v>1891</v>
      </c>
      <c r="AD75" s="235" t="s">
        <v>1532</v>
      </c>
      <c r="AE75" s="235">
        <v>95.01</v>
      </c>
      <c r="AF75" s="235">
        <v>38.4</v>
      </c>
      <c r="AG75" s="235">
        <v>1209172.0</v>
      </c>
      <c r="AH75" s="235">
        <v>2.13</v>
      </c>
      <c r="AI75" s="235">
        <v>1.61</v>
      </c>
      <c r="AJ75" s="235">
        <v>83.31</v>
      </c>
      <c r="AK75" s="235">
        <v>82.28</v>
      </c>
      <c r="AL75" s="235">
        <v>79.52</v>
      </c>
      <c r="AM75" s="235"/>
      <c r="AN75" s="235"/>
      <c r="AO75" s="235"/>
      <c r="AP75" s="235"/>
      <c r="AQ75" s="235">
        <v>1201263.0</v>
      </c>
    </row>
    <row r="76" ht="15.75" customHeight="1">
      <c r="A76" s="10"/>
      <c r="B76" s="10" t="s">
        <v>291</v>
      </c>
      <c r="C76" s="10" t="s">
        <v>1688</v>
      </c>
      <c r="D76" s="10" t="s">
        <v>1689</v>
      </c>
      <c r="E76" s="10" t="s">
        <v>1987</v>
      </c>
      <c r="F76" s="50" t="s">
        <v>1988</v>
      </c>
      <c r="G76" s="260" t="s">
        <v>1989</v>
      </c>
      <c r="H76" s="10" t="s">
        <v>1990</v>
      </c>
      <c r="I76" s="10" t="s">
        <v>1884</v>
      </c>
      <c r="J76" s="255" t="str">
        <f t="shared" si="2"/>
        <v>D1_S023_716L-m_R00</v>
      </c>
      <c r="K76" s="49" t="s">
        <v>101</v>
      </c>
      <c r="L76" s="49" t="s">
        <v>1194</v>
      </c>
      <c r="M76" s="49" t="s">
        <v>294</v>
      </c>
      <c r="N76" s="49" t="s">
        <v>1227</v>
      </c>
      <c r="O76" s="49">
        <v>716.0</v>
      </c>
      <c r="P76" s="49">
        <v>174.75</v>
      </c>
      <c r="Q76" s="49" t="s">
        <v>1183</v>
      </c>
      <c r="R76" s="49" t="s">
        <v>1228</v>
      </c>
      <c r="S76" s="49" t="s">
        <v>1229</v>
      </c>
      <c r="T76" s="261"/>
      <c r="U76" s="10"/>
      <c r="V76" s="257" t="s">
        <v>1991</v>
      </c>
      <c r="W76" s="258"/>
      <c r="X76" s="10" t="s">
        <v>1992</v>
      </c>
      <c r="Y76" s="235" t="s">
        <v>1993</v>
      </c>
      <c r="Z76" s="10" t="s">
        <v>1529</v>
      </c>
      <c r="AB76" s="10">
        <v>739354.0</v>
      </c>
      <c r="AC76" s="259"/>
      <c r="AQ76" s="10">
        <v>738150.0</v>
      </c>
    </row>
    <row r="77" ht="15.75" customHeight="1">
      <c r="A77" s="10"/>
      <c r="B77" s="254" t="s">
        <v>361</v>
      </c>
      <c r="C77" s="254" t="s">
        <v>1696</v>
      </c>
      <c r="D77" s="254" t="s">
        <v>1697</v>
      </c>
      <c r="E77" s="252" t="s">
        <v>1880</v>
      </c>
      <c r="F77" s="50" t="s">
        <v>1994</v>
      </c>
      <c r="G77" s="253" t="s">
        <v>1995</v>
      </c>
      <c r="H77" s="254" t="s">
        <v>1996</v>
      </c>
      <c r="I77" s="254" t="s">
        <v>1884</v>
      </c>
      <c r="J77" s="255" t="str">
        <f t="shared" si="2"/>
        <v>D1_S20_100L-m_R01</v>
      </c>
      <c r="K77" s="49" t="s">
        <v>101</v>
      </c>
      <c r="L77" s="49" t="s">
        <v>1221</v>
      </c>
      <c r="M77" s="49" t="s">
        <v>279</v>
      </c>
      <c r="N77" s="49" t="s">
        <v>1216</v>
      </c>
      <c r="O77" s="49">
        <v>100.0</v>
      </c>
      <c r="P77" s="49">
        <v>98.0</v>
      </c>
      <c r="Q77" s="49" t="s">
        <v>1183</v>
      </c>
      <c r="R77" s="49" t="s">
        <v>1228</v>
      </c>
      <c r="S77" s="256" t="s">
        <v>1105</v>
      </c>
      <c r="T77" s="256" t="s">
        <v>1885</v>
      </c>
      <c r="U77" s="274"/>
      <c r="V77" s="254" t="s">
        <v>1997</v>
      </c>
      <c r="W77" s="258" t="s">
        <v>1887</v>
      </c>
      <c r="X77" s="254" t="s">
        <v>1998</v>
      </c>
      <c r="Y77" s="10" t="s">
        <v>1889</v>
      </c>
      <c r="Z77" s="10" t="s">
        <v>1529</v>
      </c>
      <c r="AA77" s="235" t="s">
        <v>1890</v>
      </c>
      <c r="AB77" s="235">
        <v>1875489.0</v>
      </c>
      <c r="AC77" s="259" t="s">
        <v>1891</v>
      </c>
      <c r="AD77" s="235" t="s">
        <v>1532</v>
      </c>
      <c r="AE77" s="235">
        <v>94.96</v>
      </c>
      <c r="AF77" s="235">
        <v>38.39</v>
      </c>
      <c r="AG77" s="235">
        <v>1875489.0</v>
      </c>
      <c r="AH77" s="235">
        <v>2.13</v>
      </c>
      <c r="AI77" s="235">
        <v>2.5</v>
      </c>
      <c r="AJ77" s="235">
        <v>84.23</v>
      </c>
      <c r="AK77" s="235">
        <v>83.26</v>
      </c>
      <c r="AL77" s="235">
        <v>80.58</v>
      </c>
      <c r="AM77" s="235"/>
      <c r="AN77" s="235"/>
      <c r="AO77" s="235"/>
      <c r="AP77" s="235"/>
      <c r="AQ77" s="235">
        <v>1863283.0</v>
      </c>
    </row>
    <row r="78" ht="15.75" customHeight="1">
      <c r="A78" s="10"/>
      <c r="B78" s="254" t="s">
        <v>311</v>
      </c>
      <c r="C78" s="254" t="s">
        <v>1703</v>
      </c>
      <c r="D78" s="254" t="s">
        <v>1704</v>
      </c>
      <c r="E78" s="252" t="s">
        <v>1880</v>
      </c>
      <c r="F78" s="50" t="s">
        <v>1999</v>
      </c>
      <c r="G78" s="253" t="s">
        <v>2000</v>
      </c>
      <c r="H78" s="254" t="s">
        <v>2001</v>
      </c>
      <c r="I78" s="254" t="s">
        <v>1884</v>
      </c>
      <c r="J78" s="255" t="str">
        <f t="shared" si="2"/>
        <v>D1_S20_100L-m_R02</v>
      </c>
      <c r="K78" s="49" t="s">
        <v>101</v>
      </c>
      <c r="L78" s="49" t="s">
        <v>1221</v>
      </c>
      <c r="M78" s="49" t="s">
        <v>279</v>
      </c>
      <c r="N78" s="49" t="s">
        <v>1216</v>
      </c>
      <c r="O78" s="49">
        <v>100.0</v>
      </c>
      <c r="P78" s="49">
        <v>152.0</v>
      </c>
      <c r="Q78" s="49" t="s">
        <v>1183</v>
      </c>
      <c r="R78" s="49" t="s">
        <v>1217</v>
      </c>
      <c r="S78" s="256" t="s">
        <v>1111</v>
      </c>
      <c r="T78" s="256" t="s">
        <v>1885</v>
      </c>
      <c r="U78" s="274"/>
      <c r="V78" s="254" t="s">
        <v>2002</v>
      </c>
      <c r="W78" s="258" t="s">
        <v>1887</v>
      </c>
      <c r="X78" s="254" t="s">
        <v>2003</v>
      </c>
      <c r="Y78" s="10" t="s">
        <v>1889</v>
      </c>
      <c r="Z78" s="10" t="s">
        <v>1529</v>
      </c>
      <c r="AA78" s="235" t="s">
        <v>1890</v>
      </c>
      <c r="AB78" s="235">
        <v>1322612.0</v>
      </c>
      <c r="AC78" s="259" t="s">
        <v>1891</v>
      </c>
      <c r="AD78" s="235" t="s">
        <v>1532</v>
      </c>
      <c r="AE78" s="235">
        <v>94.86</v>
      </c>
      <c r="AF78" s="235">
        <v>38.36</v>
      </c>
      <c r="AG78" s="235">
        <v>1322612.0</v>
      </c>
      <c r="AH78" s="235">
        <v>2.13</v>
      </c>
      <c r="AI78" s="235">
        <v>1.77</v>
      </c>
      <c r="AJ78" s="235">
        <v>84.08</v>
      </c>
      <c r="AK78" s="235">
        <v>82.74</v>
      </c>
      <c r="AL78" s="235">
        <v>80.26</v>
      </c>
      <c r="AM78" s="235"/>
      <c r="AN78" s="235"/>
      <c r="AO78" s="235"/>
      <c r="AP78" s="235"/>
      <c r="AQ78" s="235">
        <v>1313581.0</v>
      </c>
    </row>
    <row r="79" ht="15.75" customHeight="1">
      <c r="A79" s="10"/>
      <c r="B79" s="254" t="s">
        <v>367</v>
      </c>
      <c r="C79" s="254" t="s">
        <v>1710</v>
      </c>
      <c r="D79" s="254" t="s">
        <v>1711</v>
      </c>
      <c r="E79" s="252" t="s">
        <v>1880</v>
      </c>
      <c r="F79" s="50" t="s">
        <v>2004</v>
      </c>
      <c r="G79" s="253" t="s">
        <v>2005</v>
      </c>
      <c r="H79" s="254" t="s">
        <v>2006</v>
      </c>
      <c r="I79" s="254" t="s">
        <v>1884</v>
      </c>
      <c r="J79" s="255" t="str">
        <f t="shared" si="2"/>
        <v>D1_S20_100L-m_R02</v>
      </c>
      <c r="K79" s="49" t="s">
        <v>101</v>
      </c>
      <c r="L79" s="49" t="s">
        <v>1221</v>
      </c>
      <c r="M79" s="49" t="s">
        <v>279</v>
      </c>
      <c r="N79" s="49" t="s">
        <v>1216</v>
      </c>
      <c r="O79" s="49">
        <v>100.0</v>
      </c>
      <c r="P79" s="49">
        <v>110.0</v>
      </c>
      <c r="Q79" s="49" t="s">
        <v>1183</v>
      </c>
      <c r="R79" s="49" t="s">
        <v>1228</v>
      </c>
      <c r="S79" s="256" t="s">
        <v>1111</v>
      </c>
      <c r="T79" s="256" t="s">
        <v>1885</v>
      </c>
      <c r="U79" s="274"/>
      <c r="V79" s="254" t="s">
        <v>2007</v>
      </c>
      <c r="W79" s="258" t="s">
        <v>1887</v>
      </c>
      <c r="X79" s="254" t="s">
        <v>2008</v>
      </c>
      <c r="Y79" s="10" t="s">
        <v>1889</v>
      </c>
      <c r="Z79" s="10" t="s">
        <v>1529</v>
      </c>
      <c r="AA79" s="235" t="s">
        <v>1890</v>
      </c>
      <c r="AB79" s="235">
        <v>1316762.0</v>
      </c>
      <c r="AC79" s="259" t="s">
        <v>1891</v>
      </c>
      <c r="AD79" s="235" t="s">
        <v>1532</v>
      </c>
      <c r="AE79" s="235">
        <v>95.13</v>
      </c>
      <c r="AF79" s="235">
        <v>38.44</v>
      </c>
      <c r="AG79" s="235">
        <v>1316762.0</v>
      </c>
      <c r="AH79" s="235">
        <v>2.13</v>
      </c>
      <c r="AI79" s="235">
        <v>1.76</v>
      </c>
      <c r="AJ79" s="235">
        <v>83.97</v>
      </c>
      <c r="AK79" s="235">
        <v>83.24</v>
      </c>
      <c r="AL79" s="235">
        <v>80.51</v>
      </c>
      <c r="AM79" s="235"/>
      <c r="AN79" s="235"/>
      <c r="AO79" s="235"/>
      <c r="AP79" s="235"/>
      <c r="AQ79" s="235">
        <v>1308385.0</v>
      </c>
    </row>
    <row r="80" ht="15.75" customHeight="1">
      <c r="A80" s="10"/>
      <c r="B80" s="254" t="s">
        <v>373</v>
      </c>
      <c r="C80" s="254" t="s">
        <v>1717</v>
      </c>
      <c r="D80" s="254" t="s">
        <v>1718</v>
      </c>
      <c r="E80" s="252" t="s">
        <v>1880</v>
      </c>
      <c r="F80" s="50" t="s">
        <v>2009</v>
      </c>
      <c r="G80" s="253" t="s">
        <v>2010</v>
      </c>
      <c r="H80" s="254" t="s">
        <v>2011</v>
      </c>
      <c r="I80" s="254" t="s">
        <v>1884</v>
      </c>
      <c r="J80" s="255" t="str">
        <f t="shared" si="2"/>
        <v>D1_S20_100L-m_R03</v>
      </c>
      <c r="K80" s="49" t="s">
        <v>101</v>
      </c>
      <c r="L80" s="49" t="s">
        <v>1221</v>
      </c>
      <c r="M80" s="49" t="s">
        <v>279</v>
      </c>
      <c r="N80" s="49" t="s">
        <v>1216</v>
      </c>
      <c r="O80" s="49">
        <v>100.0</v>
      </c>
      <c r="P80" s="49">
        <v>285.0</v>
      </c>
      <c r="Q80" s="49" t="s">
        <v>1183</v>
      </c>
      <c r="R80" s="49" t="s">
        <v>1228</v>
      </c>
      <c r="S80" s="256" t="s">
        <v>1115</v>
      </c>
      <c r="T80" s="256" t="s">
        <v>1885</v>
      </c>
      <c r="U80" s="274"/>
      <c r="V80" s="254" t="s">
        <v>2012</v>
      </c>
      <c r="W80" s="258" t="s">
        <v>1887</v>
      </c>
      <c r="X80" s="254" t="s">
        <v>2013</v>
      </c>
      <c r="Y80" s="10" t="s">
        <v>1889</v>
      </c>
      <c r="Z80" s="10" t="s">
        <v>1529</v>
      </c>
      <c r="AA80" s="235" t="s">
        <v>1890</v>
      </c>
      <c r="AB80" s="235">
        <v>1291949.0</v>
      </c>
      <c r="AC80" s="259" t="s">
        <v>1891</v>
      </c>
      <c r="AD80" s="235" t="s">
        <v>1532</v>
      </c>
      <c r="AE80" s="235">
        <v>94.57</v>
      </c>
      <c r="AF80" s="235">
        <v>38.3</v>
      </c>
      <c r="AG80" s="235">
        <v>1291949.0</v>
      </c>
      <c r="AH80" s="235">
        <v>2.13</v>
      </c>
      <c r="AI80" s="235">
        <v>1.73</v>
      </c>
      <c r="AJ80" s="235">
        <v>83.05</v>
      </c>
      <c r="AK80" s="235">
        <v>81.93</v>
      </c>
      <c r="AL80" s="235">
        <v>78.92</v>
      </c>
      <c r="AM80" s="235"/>
      <c r="AN80" s="235"/>
      <c r="AO80" s="235"/>
      <c r="AP80" s="235"/>
      <c r="AQ80" s="235">
        <v>1282832.0</v>
      </c>
    </row>
    <row r="81" ht="15.75" customHeight="1">
      <c r="A81" s="10"/>
      <c r="B81" s="254" t="s">
        <v>303</v>
      </c>
      <c r="C81" s="254" t="s">
        <v>1724</v>
      </c>
      <c r="D81" s="254" t="s">
        <v>1725</v>
      </c>
      <c r="E81" s="252" t="s">
        <v>1880</v>
      </c>
      <c r="F81" s="50" t="s">
        <v>2014</v>
      </c>
      <c r="G81" s="253" t="s">
        <v>2015</v>
      </c>
      <c r="H81" s="254" t="s">
        <v>2016</v>
      </c>
      <c r="I81" s="254" t="s">
        <v>1884</v>
      </c>
      <c r="J81" s="255" t="str">
        <f t="shared" si="2"/>
        <v>D1_S20_120L-m_R01</v>
      </c>
      <c r="K81" s="49" t="s">
        <v>101</v>
      </c>
      <c r="L81" s="49" t="s">
        <v>1221</v>
      </c>
      <c r="M81" s="49" t="s">
        <v>279</v>
      </c>
      <c r="N81" s="49" t="s">
        <v>1216</v>
      </c>
      <c r="O81" s="49">
        <v>120.0</v>
      </c>
      <c r="P81" s="49">
        <v>225.0</v>
      </c>
      <c r="Q81" s="49" t="s">
        <v>1183</v>
      </c>
      <c r="R81" s="49" t="s">
        <v>1217</v>
      </c>
      <c r="S81" s="256" t="s">
        <v>1105</v>
      </c>
      <c r="T81" s="256" t="s">
        <v>1885</v>
      </c>
      <c r="U81" s="274"/>
      <c r="V81" s="254" t="s">
        <v>2017</v>
      </c>
      <c r="W81" s="258" t="s">
        <v>1887</v>
      </c>
      <c r="X81" s="254" t="s">
        <v>2018</v>
      </c>
      <c r="Y81" s="10" t="s">
        <v>1889</v>
      </c>
      <c r="Z81" s="10" t="s">
        <v>1529</v>
      </c>
      <c r="AA81" s="235" t="s">
        <v>1890</v>
      </c>
      <c r="AB81" s="235">
        <v>1800125.0</v>
      </c>
      <c r="AC81" s="259" t="s">
        <v>1891</v>
      </c>
      <c r="AD81" s="235" t="s">
        <v>1532</v>
      </c>
      <c r="AE81" s="235">
        <v>94.88</v>
      </c>
      <c r="AF81" s="235">
        <v>38.38</v>
      </c>
      <c r="AG81" s="235">
        <v>1800125.0</v>
      </c>
      <c r="AH81" s="235">
        <v>2.13</v>
      </c>
      <c r="AI81" s="235">
        <v>2.4</v>
      </c>
      <c r="AJ81" s="235">
        <v>83.46</v>
      </c>
      <c r="AK81" s="235">
        <v>82.48</v>
      </c>
      <c r="AL81" s="235">
        <v>79.58</v>
      </c>
      <c r="AM81" s="235"/>
      <c r="AN81" s="235"/>
      <c r="AO81" s="235"/>
      <c r="AP81" s="235"/>
      <c r="AQ81" s="235">
        <v>1788751.0</v>
      </c>
    </row>
    <row r="82" ht="15.75" customHeight="1">
      <c r="A82" s="10"/>
      <c r="B82" s="254" t="s">
        <v>276</v>
      </c>
      <c r="C82" s="254" t="s">
        <v>1731</v>
      </c>
      <c r="D82" s="254" t="s">
        <v>1732</v>
      </c>
      <c r="E82" s="252" t="s">
        <v>1880</v>
      </c>
      <c r="F82" s="50" t="s">
        <v>2019</v>
      </c>
      <c r="G82" s="253" t="s">
        <v>2020</v>
      </c>
      <c r="H82" s="254" t="s">
        <v>2021</v>
      </c>
      <c r="I82" s="254" t="s">
        <v>1884</v>
      </c>
      <c r="J82" s="255" t="str">
        <f t="shared" si="2"/>
        <v>D1_S20_30L-m_R123</v>
      </c>
      <c r="K82" s="49" t="s">
        <v>101</v>
      </c>
      <c r="L82" s="49" t="s">
        <v>1221</v>
      </c>
      <c r="M82" s="49" t="s">
        <v>279</v>
      </c>
      <c r="N82" s="49" t="s">
        <v>1216</v>
      </c>
      <c r="O82" s="49">
        <v>30.0</v>
      </c>
      <c r="P82" s="49">
        <v>91.0</v>
      </c>
      <c r="Q82" s="49" t="s">
        <v>1183</v>
      </c>
      <c r="R82" s="49" t="s">
        <v>1217</v>
      </c>
      <c r="S82" s="256" t="s">
        <v>1736</v>
      </c>
      <c r="T82" s="256" t="s">
        <v>1885</v>
      </c>
      <c r="U82" s="274"/>
      <c r="V82" s="254" t="s">
        <v>2022</v>
      </c>
      <c r="W82" s="258" t="s">
        <v>1887</v>
      </c>
      <c r="X82" s="254" t="s">
        <v>2023</v>
      </c>
      <c r="Y82" s="10" t="s">
        <v>1889</v>
      </c>
      <c r="Z82" s="10" t="s">
        <v>1529</v>
      </c>
      <c r="AA82" s="235" t="s">
        <v>1890</v>
      </c>
      <c r="AB82" s="235">
        <v>1597770.0</v>
      </c>
      <c r="AC82" s="259" t="s">
        <v>1891</v>
      </c>
      <c r="AD82" s="235" t="s">
        <v>1532</v>
      </c>
      <c r="AE82" s="235">
        <v>94.94</v>
      </c>
      <c r="AF82" s="235">
        <v>38.39</v>
      </c>
      <c r="AG82" s="235">
        <v>1597770.0</v>
      </c>
      <c r="AH82" s="235">
        <v>2.13</v>
      </c>
      <c r="AI82" s="235">
        <v>2.13</v>
      </c>
      <c r="AJ82" s="235">
        <v>83.98</v>
      </c>
      <c r="AK82" s="235">
        <v>83.17</v>
      </c>
      <c r="AL82" s="235">
        <v>80.23</v>
      </c>
      <c r="AM82" s="235"/>
      <c r="AN82" s="235"/>
      <c r="AO82" s="235"/>
      <c r="AP82" s="235"/>
      <c r="AQ82" s="235">
        <v>1586722.0</v>
      </c>
    </row>
    <row r="83" ht="15.75" customHeight="1">
      <c r="A83" s="10"/>
      <c r="B83" s="254" t="s">
        <v>356</v>
      </c>
      <c r="C83" s="254" t="s">
        <v>1739</v>
      </c>
      <c r="D83" s="254" t="s">
        <v>1740</v>
      </c>
      <c r="E83" s="252" t="s">
        <v>1880</v>
      </c>
      <c r="F83" s="50" t="s">
        <v>2024</v>
      </c>
      <c r="G83" s="253" t="s">
        <v>2025</v>
      </c>
      <c r="H83" s="254" t="s">
        <v>2026</v>
      </c>
      <c r="I83" s="254" t="s">
        <v>1884</v>
      </c>
      <c r="J83" s="255" t="str">
        <f t="shared" si="2"/>
        <v>D1_S20_496L-m_R00</v>
      </c>
      <c r="K83" s="49" t="s">
        <v>101</v>
      </c>
      <c r="L83" s="49" t="s">
        <v>1221</v>
      </c>
      <c r="M83" s="49" t="s">
        <v>279</v>
      </c>
      <c r="N83" s="49" t="s">
        <v>1267</v>
      </c>
      <c r="O83" s="49">
        <v>496.0</v>
      </c>
      <c r="P83" s="49">
        <v>445.0</v>
      </c>
      <c r="Q83" s="49" t="s">
        <v>1183</v>
      </c>
      <c r="R83" s="49" t="s">
        <v>1228</v>
      </c>
      <c r="S83" s="256" t="s">
        <v>1229</v>
      </c>
      <c r="T83" s="256" t="s">
        <v>1885</v>
      </c>
      <c r="U83" s="274"/>
      <c r="V83" s="254" t="s">
        <v>2027</v>
      </c>
      <c r="W83" s="258" t="s">
        <v>1887</v>
      </c>
      <c r="X83" s="254" t="s">
        <v>2028</v>
      </c>
      <c r="Y83" s="10" t="s">
        <v>1889</v>
      </c>
      <c r="Z83" s="10" t="s">
        <v>1529</v>
      </c>
      <c r="AA83" s="235" t="s">
        <v>1890</v>
      </c>
      <c r="AB83" s="235">
        <v>1579717.0</v>
      </c>
      <c r="AC83" s="259" t="s">
        <v>1891</v>
      </c>
      <c r="AD83" s="235" t="s">
        <v>1532</v>
      </c>
      <c r="AE83" s="235">
        <v>95.03</v>
      </c>
      <c r="AF83" s="235">
        <v>38.41</v>
      </c>
      <c r="AG83" s="235">
        <v>1579717.0</v>
      </c>
      <c r="AH83" s="235">
        <v>2.13</v>
      </c>
      <c r="AI83" s="235">
        <v>2.11</v>
      </c>
      <c r="AJ83" s="235">
        <v>84.37</v>
      </c>
      <c r="AK83" s="235">
        <v>83.26</v>
      </c>
      <c r="AL83" s="235">
        <v>80.63</v>
      </c>
      <c r="AM83" s="235"/>
      <c r="AN83" s="235"/>
      <c r="AO83" s="235"/>
      <c r="AP83" s="235"/>
      <c r="AQ83" s="235">
        <v>1568865.0</v>
      </c>
    </row>
    <row r="84" ht="15.75" customHeight="1">
      <c r="A84" s="10"/>
      <c r="B84" s="254" t="s">
        <v>317</v>
      </c>
      <c r="C84" s="254" t="s">
        <v>1746</v>
      </c>
      <c r="D84" s="254" t="s">
        <v>1747</v>
      </c>
      <c r="E84" s="252" t="s">
        <v>1880</v>
      </c>
      <c r="F84" s="50" t="s">
        <v>2029</v>
      </c>
      <c r="G84" s="253" t="s">
        <v>2030</v>
      </c>
      <c r="H84" s="254" t="s">
        <v>2031</v>
      </c>
      <c r="I84" s="254" t="s">
        <v>1884</v>
      </c>
      <c r="J84" s="255" t="str">
        <f t="shared" si="2"/>
        <v>D1_S20_60L-m_R03</v>
      </c>
      <c r="K84" s="49" t="s">
        <v>101</v>
      </c>
      <c r="L84" s="49" t="s">
        <v>1221</v>
      </c>
      <c r="M84" s="49" t="s">
        <v>279</v>
      </c>
      <c r="N84" s="49" t="s">
        <v>1216</v>
      </c>
      <c r="O84" s="49">
        <v>60.0</v>
      </c>
      <c r="P84" s="49">
        <v>167.0</v>
      </c>
      <c r="Q84" s="49" t="s">
        <v>1183</v>
      </c>
      <c r="R84" s="49" t="s">
        <v>1217</v>
      </c>
      <c r="S84" s="256" t="s">
        <v>1115</v>
      </c>
      <c r="T84" s="256" t="s">
        <v>1885</v>
      </c>
      <c r="U84" s="274"/>
      <c r="V84" s="254" t="s">
        <v>2032</v>
      </c>
      <c r="W84" s="258" t="s">
        <v>1887</v>
      </c>
      <c r="X84" s="254" t="s">
        <v>2033</v>
      </c>
      <c r="Y84" s="10" t="s">
        <v>1889</v>
      </c>
      <c r="Z84" s="10" t="s">
        <v>1529</v>
      </c>
      <c r="AA84" s="235" t="s">
        <v>1890</v>
      </c>
      <c r="AB84" s="235">
        <v>1257634.0</v>
      </c>
      <c r="AC84" s="259" t="s">
        <v>1891</v>
      </c>
      <c r="AD84" s="235" t="s">
        <v>1532</v>
      </c>
      <c r="AE84" s="235">
        <v>94.95</v>
      </c>
      <c r="AF84" s="235">
        <v>38.39</v>
      </c>
      <c r="AG84" s="235">
        <v>1257634.0</v>
      </c>
      <c r="AH84" s="235">
        <v>2.13</v>
      </c>
      <c r="AI84" s="235">
        <v>1.68</v>
      </c>
      <c r="AJ84" s="235">
        <v>84.23</v>
      </c>
      <c r="AK84" s="235">
        <v>83.54</v>
      </c>
      <c r="AL84" s="235">
        <v>80.82</v>
      </c>
      <c r="AM84" s="235"/>
      <c r="AN84" s="235"/>
      <c r="AO84" s="235"/>
      <c r="AP84" s="235"/>
      <c r="AQ84" s="235">
        <v>1249454.0</v>
      </c>
    </row>
    <row r="85" ht="15.75" customHeight="1">
      <c r="A85" s="10"/>
      <c r="B85" s="10" t="s">
        <v>285</v>
      </c>
      <c r="C85" s="10" t="s">
        <v>1753</v>
      </c>
      <c r="D85" s="10" t="s">
        <v>1754</v>
      </c>
      <c r="E85" s="10" t="s">
        <v>1987</v>
      </c>
      <c r="F85" s="50" t="s">
        <v>2034</v>
      </c>
      <c r="G85" s="260" t="s">
        <v>2035</v>
      </c>
      <c r="H85" s="10" t="s">
        <v>2036</v>
      </c>
      <c r="I85" s="10" t="s">
        <v>1884</v>
      </c>
      <c r="J85" s="255" t="str">
        <f t="shared" si="2"/>
        <v>D1_S20_776L-m_R00</v>
      </c>
      <c r="K85" s="49" t="s">
        <v>101</v>
      </c>
      <c r="L85" s="49" t="s">
        <v>1221</v>
      </c>
      <c r="M85" s="49" t="s">
        <v>279</v>
      </c>
      <c r="N85" s="49" t="s">
        <v>1227</v>
      </c>
      <c r="O85" s="49">
        <v>776.0</v>
      </c>
      <c r="P85" s="49">
        <v>166.75</v>
      </c>
      <c r="Q85" s="49" t="s">
        <v>1183</v>
      </c>
      <c r="R85" s="49" t="s">
        <v>1228</v>
      </c>
      <c r="S85" s="49" t="s">
        <v>1229</v>
      </c>
      <c r="T85" s="261"/>
      <c r="U85" s="10"/>
      <c r="V85" s="257" t="s">
        <v>2037</v>
      </c>
      <c r="W85" s="258"/>
      <c r="X85" s="10" t="s">
        <v>2038</v>
      </c>
      <c r="Y85" s="235" t="s">
        <v>1993</v>
      </c>
      <c r="Z85" s="10" t="s">
        <v>1529</v>
      </c>
      <c r="AB85" s="10">
        <v>887009.0</v>
      </c>
      <c r="AC85" s="259"/>
      <c r="AQ85" s="10">
        <v>885899.0</v>
      </c>
    </row>
    <row r="86" ht="15.75" customHeight="1">
      <c r="A86" s="10"/>
      <c r="B86" s="254" t="s">
        <v>426</v>
      </c>
      <c r="C86" s="254" t="s">
        <v>1759</v>
      </c>
      <c r="D86" s="254" t="s">
        <v>1760</v>
      </c>
      <c r="E86" s="252" t="s">
        <v>1880</v>
      </c>
      <c r="F86" s="50" t="s">
        <v>2039</v>
      </c>
      <c r="G86" s="253" t="s">
        <v>2040</v>
      </c>
      <c r="H86" s="254" t="s">
        <v>2041</v>
      </c>
      <c r="I86" s="254" t="s">
        <v>1884</v>
      </c>
      <c r="J86" s="255" t="str">
        <f t="shared" si="2"/>
        <v>D1_S320_100L-m_R01</v>
      </c>
      <c r="K86" s="49" t="s">
        <v>101</v>
      </c>
      <c r="L86" s="49" t="s">
        <v>1205</v>
      </c>
      <c r="M86" s="49" t="s">
        <v>300</v>
      </c>
      <c r="N86" s="49" t="s">
        <v>1311</v>
      </c>
      <c r="O86" s="49">
        <v>100.0</v>
      </c>
      <c r="P86" s="49">
        <v>98.0</v>
      </c>
      <c r="Q86" s="49" t="s">
        <v>1183</v>
      </c>
      <c r="R86" s="49" t="s">
        <v>1228</v>
      </c>
      <c r="S86" s="256" t="s">
        <v>1105</v>
      </c>
      <c r="T86" s="256" t="s">
        <v>1885</v>
      </c>
      <c r="U86" s="274"/>
      <c r="V86" s="254" t="s">
        <v>2042</v>
      </c>
      <c r="W86" s="258" t="s">
        <v>1887</v>
      </c>
      <c r="X86" s="254" t="s">
        <v>2043</v>
      </c>
      <c r="Y86" s="10" t="s">
        <v>1889</v>
      </c>
      <c r="Z86" s="10" t="s">
        <v>1529</v>
      </c>
      <c r="AA86" s="235" t="s">
        <v>1890</v>
      </c>
      <c r="AB86" s="235">
        <v>2926081.0</v>
      </c>
      <c r="AC86" s="259" t="s">
        <v>1891</v>
      </c>
      <c r="AD86" s="235" t="s">
        <v>1532</v>
      </c>
      <c r="AE86" s="235">
        <v>94.83</v>
      </c>
      <c r="AF86" s="235">
        <v>38.37</v>
      </c>
      <c r="AG86" s="235">
        <v>2926081.0</v>
      </c>
      <c r="AH86" s="235">
        <v>2.13</v>
      </c>
      <c r="AI86" s="235">
        <v>3.91</v>
      </c>
      <c r="AJ86" s="235">
        <v>82.12</v>
      </c>
      <c r="AK86" s="235">
        <v>81.45</v>
      </c>
      <c r="AL86" s="235">
        <v>77.85</v>
      </c>
      <c r="AM86" s="235"/>
      <c r="AN86" s="235"/>
      <c r="AO86" s="235"/>
      <c r="AP86" s="235"/>
      <c r="AQ86" s="235">
        <v>2906288.0</v>
      </c>
    </row>
    <row r="87" ht="15.75" customHeight="1">
      <c r="A87" s="10"/>
      <c r="B87" s="254" t="s">
        <v>346</v>
      </c>
      <c r="C87" s="254" t="s">
        <v>1766</v>
      </c>
      <c r="D87" s="254" t="s">
        <v>1767</v>
      </c>
      <c r="E87" s="252" t="s">
        <v>1880</v>
      </c>
      <c r="F87" s="50" t="s">
        <v>2044</v>
      </c>
      <c r="G87" s="253" t="s">
        <v>2045</v>
      </c>
      <c r="H87" s="254" t="s">
        <v>2046</v>
      </c>
      <c r="I87" s="254" t="s">
        <v>1884</v>
      </c>
      <c r="J87" s="255" t="str">
        <f t="shared" si="2"/>
        <v>D1_S320_100L-m_R02</v>
      </c>
      <c r="K87" s="49" t="s">
        <v>101</v>
      </c>
      <c r="L87" s="49" t="s">
        <v>1205</v>
      </c>
      <c r="M87" s="49" t="s">
        <v>300</v>
      </c>
      <c r="N87" s="49" t="s">
        <v>1216</v>
      </c>
      <c r="O87" s="49">
        <v>100.0</v>
      </c>
      <c r="P87" s="49">
        <v>152.0</v>
      </c>
      <c r="Q87" s="49" t="s">
        <v>1183</v>
      </c>
      <c r="R87" s="49" t="s">
        <v>1217</v>
      </c>
      <c r="S87" s="256" t="s">
        <v>1111</v>
      </c>
      <c r="T87" s="256" t="s">
        <v>1885</v>
      </c>
      <c r="U87" s="274"/>
      <c r="V87" s="254" t="s">
        <v>2047</v>
      </c>
      <c r="W87" s="258" t="s">
        <v>1887</v>
      </c>
      <c r="X87" s="254" t="s">
        <v>2048</v>
      </c>
      <c r="Y87" s="10" t="s">
        <v>1889</v>
      </c>
      <c r="Z87" s="10" t="s">
        <v>1529</v>
      </c>
      <c r="AA87" s="235" t="s">
        <v>1890</v>
      </c>
      <c r="AB87" s="235">
        <v>1397410.0</v>
      </c>
      <c r="AC87" s="259" t="s">
        <v>1891</v>
      </c>
      <c r="AD87" s="235" t="s">
        <v>1532</v>
      </c>
      <c r="AE87" s="235">
        <v>94.7</v>
      </c>
      <c r="AF87" s="235">
        <v>38.33</v>
      </c>
      <c r="AG87" s="235">
        <v>1397410.0</v>
      </c>
      <c r="AH87" s="235">
        <v>2.13</v>
      </c>
      <c r="AI87" s="235">
        <v>1.87</v>
      </c>
      <c r="AJ87" s="235">
        <v>80.78</v>
      </c>
      <c r="AK87" s="235">
        <v>79.48</v>
      </c>
      <c r="AL87" s="235">
        <v>75.65</v>
      </c>
      <c r="AM87" s="235"/>
      <c r="AN87" s="235"/>
      <c r="AO87" s="235"/>
      <c r="AP87" s="235"/>
      <c r="AQ87" s="235">
        <v>1388857.0</v>
      </c>
    </row>
    <row r="88" ht="15.75" customHeight="1">
      <c r="A88" s="10"/>
      <c r="B88" s="254" t="s">
        <v>440</v>
      </c>
      <c r="C88" s="254" t="s">
        <v>1773</v>
      </c>
      <c r="D88" s="254" t="s">
        <v>1774</v>
      </c>
      <c r="E88" s="252" t="s">
        <v>1880</v>
      </c>
      <c r="F88" s="50" t="s">
        <v>2049</v>
      </c>
      <c r="G88" s="253" t="s">
        <v>2050</v>
      </c>
      <c r="H88" s="254" t="s">
        <v>2051</v>
      </c>
      <c r="I88" s="254" t="s">
        <v>1884</v>
      </c>
      <c r="J88" s="255" t="str">
        <f t="shared" si="2"/>
        <v>D1_S320_100L-m_R02</v>
      </c>
      <c r="K88" s="49" t="s">
        <v>101</v>
      </c>
      <c r="L88" s="49" t="s">
        <v>1205</v>
      </c>
      <c r="M88" s="49" t="s">
        <v>300</v>
      </c>
      <c r="N88" s="49" t="s">
        <v>1216</v>
      </c>
      <c r="O88" s="49">
        <v>100.0</v>
      </c>
      <c r="P88" s="49">
        <v>110.0</v>
      </c>
      <c r="Q88" s="49" t="s">
        <v>1183</v>
      </c>
      <c r="R88" s="49" t="s">
        <v>1228</v>
      </c>
      <c r="S88" s="256" t="s">
        <v>1111</v>
      </c>
      <c r="T88" s="256" t="s">
        <v>1885</v>
      </c>
      <c r="U88" s="274"/>
      <c r="V88" s="254" t="s">
        <v>2052</v>
      </c>
      <c r="W88" s="258" t="s">
        <v>1887</v>
      </c>
      <c r="X88" s="254" t="s">
        <v>2053</v>
      </c>
      <c r="Y88" s="10" t="s">
        <v>1889</v>
      </c>
      <c r="Z88" s="10" t="s">
        <v>1529</v>
      </c>
      <c r="AA88" s="235" t="s">
        <v>1890</v>
      </c>
      <c r="AB88" s="235">
        <v>3876463.0</v>
      </c>
      <c r="AC88" s="259" t="s">
        <v>1891</v>
      </c>
      <c r="AD88" s="235" t="s">
        <v>1532</v>
      </c>
      <c r="AE88" s="235">
        <v>94.93</v>
      </c>
      <c r="AF88" s="235">
        <v>38.39</v>
      </c>
      <c r="AG88" s="235">
        <v>3876463.0</v>
      </c>
      <c r="AH88" s="235">
        <v>2.13</v>
      </c>
      <c r="AI88" s="235">
        <v>5.18</v>
      </c>
      <c r="AJ88" s="235">
        <v>82.43</v>
      </c>
      <c r="AK88" s="235">
        <v>81.48</v>
      </c>
      <c r="AL88" s="235">
        <v>77.98</v>
      </c>
      <c r="AM88" s="235"/>
      <c r="AN88" s="235"/>
      <c r="AO88" s="235"/>
      <c r="AP88" s="235"/>
      <c r="AQ88" s="235">
        <v>3852630.0</v>
      </c>
    </row>
    <row r="89" ht="15.75" customHeight="1">
      <c r="A89" s="10"/>
      <c r="B89" s="254" t="s">
        <v>445</v>
      </c>
      <c r="C89" s="254" t="s">
        <v>1780</v>
      </c>
      <c r="D89" s="254" t="s">
        <v>1781</v>
      </c>
      <c r="E89" s="252" t="s">
        <v>1880</v>
      </c>
      <c r="F89" s="50" t="s">
        <v>2054</v>
      </c>
      <c r="G89" s="253" t="s">
        <v>2055</v>
      </c>
      <c r="H89" s="254" t="s">
        <v>2056</v>
      </c>
      <c r="I89" s="254" t="s">
        <v>1884</v>
      </c>
      <c r="J89" s="255" t="str">
        <f t="shared" si="2"/>
        <v>D1_S320_100L-m_R03</v>
      </c>
      <c r="K89" s="49" t="s">
        <v>101</v>
      </c>
      <c r="L89" s="49" t="s">
        <v>1205</v>
      </c>
      <c r="M89" s="49" t="s">
        <v>300</v>
      </c>
      <c r="N89" s="49" t="s">
        <v>1216</v>
      </c>
      <c r="O89" s="49">
        <v>100.0</v>
      </c>
      <c r="P89" s="49">
        <v>285.0</v>
      </c>
      <c r="Q89" s="49" t="s">
        <v>1183</v>
      </c>
      <c r="R89" s="49" t="s">
        <v>1228</v>
      </c>
      <c r="S89" s="256" t="s">
        <v>1115</v>
      </c>
      <c r="T89" s="256" t="s">
        <v>1885</v>
      </c>
      <c r="U89" s="274"/>
      <c r="V89" s="254" t="s">
        <v>2057</v>
      </c>
      <c r="W89" s="258" t="s">
        <v>1887</v>
      </c>
      <c r="X89" s="254" t="s">
        <v>2058</v>
      </c>
      <c r="Y89" s="10" t="s">
        <v>1889</v>
      </c>
      <c r="Z89" s="10" t="s">
        <v>1529</v>
      </c>
      <c r="AA89" s="235" t="s">
        <v>1890</v>
      </c>
      <c r="AB89" s="235">
        <v>1608824.0</v>
      </c>
      <c r="AC89" s="259" t="s">
        <v>1891</v>
      </c>
      <c r="AD89" s="235" t="s">
        <v>1532</v>
      </c>
      <c r="AE89" s="235">
        <v>94.76</v>
      </c>
      <c r="AF89" s="235">
        <v>38.35</v>
      </c>
      <c r="AG89" s="235">
        <v>1608824.0</v>
      </c>
      <c r="AH89" s="235">
        <v>2.13</v>
      </c>
      <c r="AI89" s="235">
        <v>2.15</v>
      </c>
      <c r="AJ89" s="235">
        <v>80.79</v>
      </c>
      <c r="AK89" s="235">
        <v>80.06</v>
      </c>
      <c r="AL89" s="235">
        <v>76.57</v>
      </c>
      <c r="AM89" s="235"/>
      <c r="AN89" s="235"/>
      <c r="AO89" s="235"/>
      <c r="AP89" s="235"/>
      <c r="AQ89" s="235">
        <v>1598013.0</v>
      </c>
    </row>
    <row r="90" ht="15.75" customHeight="1">
      <c r="A90" s="10"/>
      <c r="B90" s="254" t="s">
        <v>243</v>
      </c>
      <c r="C90" s="254" t="s">
        <v>1787</v>
      </c>
      <c r="D90" s="254" t="s">
        <v>1788</v>
      </c>
      <c r="E90" s="252" t="s">
        <v>1880</v>
      </c>
      <c r="F90" s="50" t="s">
        <v>2059</v>
      </c>
      <c r="G90" s="253" t="s">
        <v>2060</v>
      </c>
      <c r="H90" s="254" t="s">
        <v>2061</v>
      </c>
      <c r="I90" s="254" t="s">
        <v>1884</v>
      </c>
      <c r="J90" s="255" t="str">
        <f t="shared" si="2"/>
        <v>D1_S320_10L-m_R01</v>
      </c>
      <c r="K90" s="49" t="s">
        <v>101</v>
      </c>
      <c r="L90" s="49" t="s">
        <v>1205</v>
      </c>
      <c r="M90" s="49" t="s">
        <v>1792</v>
      </c>
      <c r="N90" s="49" t="s">
        <v>1182</v>
      </c>
      <c r="O90" s="49">
        <v>10.0</v>
      </c>
      <c r="P90" s="49">
        <v>4.99999999999998</v>
      </c>
      <c r="Q90" s="49" t="s">
        <v>1183</v>
      </c>
      <c r="R90" s="49" t="s">
        <v>1195</v>
      </c>
      <c r="S90" s="256" t="s">
        <v>1105</v>
      </c>
      <c r="T90" s="256" t="s">
        <v>1885</v>
      </c>
      <c r="U90" s="274"/>
      <c r="V90" s="254" t="s">
        <v>2062</v>
      </c>
      <c r="W90" s="258" t="s">
        <v>1887</v>
      </c>
      <c r="X90" s="254" t="s">
        <v>2063</v>
      </c>
      <c r="Y90" s="10" t="s">
        <v>1889</v>
      </c>
      <c r="Z90" s="10" t="s">
        <v>1529</v>
      </c>
      <c r="AA90" s="235" t="s">
        <v>1890</v>
      </c>
      <c r="AB90" s="235">
        <v>1520982.0</v>
      </c>
      <c r="AC90" s="259" t="s">
        <v>1891</v>
      </c>
      <c r="AD90" s="235" t="s">
        <v>1532</v>
      </c>
      <c r="AE90" s="235">
        <v>94.81</v>
      </c>
      <c r="AF90" s="235">
        <v>38.36</v>
      </c>
      <c r="AG90" s="235">
        <v>1520982.0</v>
      </c>
      <c r="AH90" s="235">
        <v>2.13</v>
      </c>
      <c r="AI90" s="235">
        <v>2.03</v>
      </c>
      <c r="AJ90" s="235">
        <v>80.72</v>
      </c>
      <c r="AK90" s="235">
        <v>79.9</v>
      </c>
      <c r="AL90" s="235">
        <v>75.99</v>
      </c>
      <c r="AM90" s="235"/>
      <c r="AN90" s="235"/>
      <c r="AO90" s="235"/>
      <c r="AP90" s="235"/>
      <c r="AQ90" s="235">
        <v>1511108.0</v>
      </c>
    </row>
    <row r="91" ht="15.75" customHeight="1">
      <c r="A91" s="10"/>
      <c r="B91" s="254" t="s">
        <v>251</v>
      </c>
      <c r="C91" s="254" t="s">
        <v>1795</v>
      </c>
      <c r="D91" s="254" t="s">
        <v>1796</v>
      </c>
      <c r="E91" s="252" t="s">
        <v>1880</v>
      </c>
      <c r="F91" s="50" t="s">
        <v>2064</v>
      </c>
      <c r="G91" s="253" t="s">
        <v>2065</v>
      </c>
      <c r="H91" s="254" t="s">
        <v>2066</v>
      </c>
      <c r="I91" s="254" t="s">
        <v>1884</v>
      </c>
      <c r="J91" s="255" t="str">
        <f t="shared" si="2"/>
        <v>D1_S320_10L-m_R02</v>
      </c>
      <c r="K91" s="49" t="s">
        <v>101</v>
      </c>
      <c r="L91" s="49" t="s">
        <v>1205</v>
      </c>
      <c r="M91" s="49" t="s">
        <v>1792</v>
      </c>
      <c r="N91" s="49" t="s">
        <v>1182</v>
      </c>
      <c r="O91" s="49">
        <v>10.0</v>
      </c>
      <c r="P91" s="49">
        <v>6.99999999999998</v>
      </c>
      <c r="Q91" s="49" t="s">
        <v>1183</v>
      </c>
      <c r="R91" s="49" t="s">
        <v>1195</v>
      </c>
      <c r="S91" s="256" t="s">
        <v>1111</v>
      </c>
      <c r="T91" s="256" t="s">
        <v>1885</v>
      </c>
      <c r="U91" s="274"/>
      <c r="V91" s="254" t="s">
        <v>2067</v>
      </c>
      <c r="W91" s="258" t="s">
        <v>1887</v>
      </c>
      <c r="X91" s="254" t="s">
        <v>2068</v>
      </c>
      <c r="Y91" s="10" t="s">
        <v>1889</v>
      </c>
      <c r="Z91" s="10" t="s">
        <v>1529</v>
      </c>
      <c r="AA91" s="235" t="s">
        <v>1890</v>
      </c>
      <c r="AB91" s="235">
        <v>1539706.0</v>
      </c>
      <c r="AC91" s="259" t="s">
        <v>1891</v>
      </c>
      <c r="AD91" s="235" t="s">
        <v>1532</v>
      </c>
      <c r="AE91" s="235">
        <v>94.91</v>
      </c>
      <c r="AF91" s="235">
        <v>38.38</v>
      </c>
      <c r="AG91" s="235">
        <v>1539706.0</v>
      </c>
      <c r="AH91" s="235">
        <v>2.13</v>
      </c>
      <c r="AI91" s="235">
        <v>2.06</v>
      </c>
      <c r="AJ91" s="235">
        <v>81.06</v>
      </c>
      <c r="AK91" s="235">
        <v>80.09</v>
      </c>
      <c r="AL91" s="235">
        <v>76.38</v>
      </c>
      <c r="AM91" s="235"/>
      <c r="AN91" s="235"/>
      <c r="AO91" s="235"/>
      <c r="AP91" s="235"/>
      <c r="AQ91" s="235">
        <v>1530002.0</v>
      </c>
    </row>
    <row r="92" ht="15.75" customHeight="1">
      <c r="A92" s="10"/>
      <c r="B92" s="254" t="s">
        <v>256</v>
      </c>
      <c r="C92" s="254" t="s">
        <v>1802</v>
      </c>
      <c r="D92" s="254" t="s">
        <v>1803</v>
      </c>
      <c r="E92" s="252" t="s">
        <v>1880</v>
      </c>
      <c r="F92" s="50" t="s">
        <v>2069</v>
      </c>
      <c r="G92" s="253" t="s">
        <v>2070</v>
      </c>
      <c r="H92" s="254" t="s">
        <v>2071</v>
      </c>
      <c r="I92" s="254" t="s">
        <v>1884</v>
      </c>
      <c r="J92" s="255" t="str">
        <f t="shared" si="2"/>
        <v>D1_S320_10L-m_R03</v>
      </c>
      <c r="K92" s="49" t="s">
        <v>101</v>
      </c>
      <c r="L92" s="49" t="s">
        <v>1205</v>
      </c>
      <c r="M92" s="49" t="s">
        <v>1792</v>
      </c>
      <c r="N92" s="49" t="s">
        <v>1182</v>
      </c>
      <c r="O92" s="49">
        <v>10.0</v>
      </c>
      <c r="P92" s="49">
        <v>5.99999999999998</v>
      </c>
      <c r="Q92" s="49" t="s">
        <v>1183</v>
      </c>
      <c r="R92" s="49" t="s">
        <v>1195</v>
      </c>
      <c r="S92" s="256" t="s">
        <v>1115</v>
      </c>
      <c r="T92" s="256" t="s">
        <v>1885</v>
      </c>
      <c r="U92" s="274"/>
      <c r="V92" s="254" t="s">
        <v>2072</v>
      </c>
      <c r="W92" s="258" t="s">
        <v>1887</v>
      </c>
      <c r="X92" s="254" t="s">
        <v>2073</v>
      </c>
      <c r="Y92" s="10" t="s">
        <v>1889</v>
      </c>
      <c r="Z92" s="10" t="s">
        <v>1529</v>
      </c>
      <c r="AA92" s="235" t="s">
        <v>1890</v>
      </c>
      <c r="AB92" s="235">
        <v>1438870.0</v>
      </c>
      <c r="AC92" s="259" t="s">
        <v>1891</v>
      </c>
      <c r="AD92" s="235" t="s">
        <v>1532</v>
      </c>
      <c r="AE92" s="235">
        <v>94.72</v>
      </c>
      <c r="AF92" s="235">
        <v>38.33</v>
      </c>
      <c r="AG92" s="235">
        <v>1438870.0</v>
      </c>
      <c r="AH92" s="235">
        <v>2.13</v>
      </c>
      <c r="AI92" s="235">
        <v>1.92</v>
      </c>
      <c r="AJ92" s="235">
        <v>80.26</v>
      </c>
      <c r="AK92" s="235">
        <v>79.53</v>
      </c>
      <c r="AL92" s="235">
        <v>75.94</v>
      </c>
      <c r="AM92" s="235"/>
      <c r="AN92" s="235"/>
      <c r="AO92" s="235"/>
      <c r="AP92" s="235"/>
      <c r="AQ92" s="235">
        <v>1428331.0</v>
      </c>
    </row>
    <row r="93" ht="15.75" customHeight="1">
      <c r="A93" s="10"/>
      <c r="B93" s="254" t="s">
        <v>422</v>
      </c>
      <c r="C93" s="254" t="s">
        <v>1809</v>
      </c>
      <c r="D93" s="254" t="s">
        <v>1810</v>
      </c>
      <c r="E93" s="252" t="s">
        <v>1880</v>
      </c>
      <c r="F93" s="50" t="s">
        <v>2074</v>
      </c>
      <c r="G93" s="253" t="s">
        <v>2075</v>
      </c>
      <c r="H93" s="254" t="s">
        <v>2076</v>
      </c>
      <c r="I93" s="254" t="s">
        <v>1884</v>
      </c>
      <c r="J93" s="255" t="str">
        <f t="shared" si="2"/>
        <v>D1_S320_496L-m_R00</v>
      </c>
      <c r="K93" s="49" t="s">
        <v>101</v>
      </c>
      <c r="L93" s="49" t="s">
        <v>1205</v>
      </c>
      <c r="M93" s="49" t="s">
        <v>300</v>
      </c>
      <c r="N93" s="49" t="s">
        <v>1267</v>
      </c>
      <c r="O93" s="49">
        <v>496.0</v>
      </c>
      <c r="P93" s="49">
        <v>445.0</v>
      </c>
      <c r="Q93" s="49" t="s">
        <v>1183</v>
      </c>
      <c r="R93" s="49" t="s">
        <v>1228</v>
      </c>
      <c r="S93" s="256" t="s">
        <v>1229</v>
      </c>
      <c r="T93" s="256" t="s">
        <v>1885</v>
      </c>
      <c r="U93" s="274"/>
      <c r="V93" s="254" t="s">
        <v>2077</v>
      </c>
      <c r="W93" s="258" t="s">
        <v>1887</v>
      </c>
      <c r="X93" s="254" t="s">
        <v>2078</v>
      </c>
      <c r="Y93" s="10" t="s">
        <v>1889</v>
      </c>
      <c r="Z93" s="10" t="s">
        <v>1529</v>
      </c>
      <c r="AA93" s="235" t="s">
        <v>1890</v>
      </c>
      <c r="AB93" s="235">
        <v>1873450.0</v>
      </c>
      <c r="AC93" s="259" t="s">
        <v>1891</v>
      </c>
      <c r="AD93" s="235" t="s">
        <v>1532</v>
      </c>
      <c r="AE93" s="235">
        <v>94.58</v>
      </c>
      <c r="AF93" s="235">
        <v>38.29</v>
      </c>
      <c r="AG93" s="235">
        <v>1873450.0</v>
      </c>
      <c r="AH93" s="235">
        <v>2.13</v>
      </c>
      <c r="AI93" s="235">
        <v>2.5</v>
      </c>
      <c r="AJ93" s="235">
        <v>81.35</v>
      </c>
      <c r="AK93" s="235">
        <v>80.42</v>
      </c>
      <c r="AL93" s="235">
        <v>76.7</v>
      </c>
      <c r="AM93" s="235"/>
      <c r="AN93" s="235"/>
      <c r="AO93" s="235"/>
      <c r="AP93" s="235"/>
      <c r="AQ93" s="235">
        <v>1858900.0</v>
      </c>
    </row>
    <row r="94" ht="15.75" customHeight="1">
      <c r="A94" s="10"/>
      <c r="B94" s="254" t="s">
        <v>341</v>
      </c>
      <c r="C94" s="254" t="s">
        <v>1816</v>
      </c>
      <c r="D94" s="254" t="s">
        <v>1817</v>
      </c>
      <c r="E94" s="252" t="s">
        <v>1880</v>
      </c>
      <c r="F94" s="50" t="s">
        <v>2079</v>
      </c>
      <c r="G94" s="253" t="s">
        <v>2080</v>
      </c>
      <c r="H94" s="254" t="s">
        <v>2081</v>
      </c>
      <c r="I94" s="254" t="s">
        <v>1884</v>
      </c>
      <c r="J94" s="255" t="str">
        <f t="shared" si="2"/>
        <v>D1_S320_60L-m_R01</v>
      </c>
      <c r="K94" s="49" t="s">
        <v>101</v>
      </c>
      <c r="L94" s="49" t="s">
        <v>1205</v>
      </c>
      <c r="M94" s="49" t="s">
        <v>300</v>
      </c>
      <c r="N94" s="49" t="s">
        <v>1216</v>
      </c>
      <c r="O94" s="49">
        <v>60.0</v>
      </c>
      <c r="P94" s="49">
        <v>225.0</v>
      </c>
      <c r="Q94" s="49" t="s">
        <v>1183</v>
      </c>
      <c r="R94" s="49" t="s">
        <v>1217</v>
      </c>
      <c r="S94" s="256" t="s">
        <v>1105</v>
      </c>
      <c r="T94" s="256" t="s">
        <v>1885</v>
      </c>
      <c r="U94" s="274"/>
      <c r="V94" s="254" t="s">
        <v>2082</v>
      </c>
      <c r="W94" s="258" t="s">
        <v>1887</v>
      </c>
      <c r="X94" s="254" t="s">
        <v>2083</v>
      </c>
      <c r="Y94" s="10" t="s">
        <v>1889</v>
      </c>
      <c r="Z94" s="10" t="s">
        <v>1529</v>
      </c>
      <c r="AA94" s="235" t="s">
        <v>1890</v>
      </c>
      <c r="AB94" s="235">
        <v>1682247.0</v>
      </c>
      <c r="AC94" s="259" t="s">
        <v>1891</v>
      </c>
      <c r="AD94" s="235" t="s">
        <v>1532</v>
      </c>
      <c r="AE94" s="235">
        <v>94.52</v>
      </c>
      <c r="AF94" s="235">
        <v>38.29</v>
      </c>
      <c r="AG94" s="235">
        <v>1682247.0</v>
      </c>
      <c r="AH94" s="235">
        <v>2.13</v>
      </c>
      <c r="AI94" s="235">
        <v>2.25</v>
      </c>
      <c r="AJ94" s="235">
        <v>80.86</v>
      </c>
      <c r="AK94" s="235">
        <v>79.41</v>
      </c>
      <c r="AL94" s="235">
        <v>76.13</v>
      </c>
      <c r="AM94" s="235"/>
      <c r="AN94" s="235"/>
      <c r="AO94" s="235"/>
      <c r="AP94" s="235"/>
      <c r="AQ94" s="235">
        <v>1670674.0</v>
      </c>
    </row>
    <row r="95" ht="15.75" customHeight="1">
      <c r="A95" s="10"/>
      <c r="B95" s="254" t="s">
        <v>351</v>
      </c>
      <c r="C95" s="254" t="s">
        <v>1823</v>
      </c>
      <c r="D95" s="254" t="s">
        <v>1824</v>
      </c>
      <c r="E95" s="252" t="s">
        <v>1880</v>
      </c>
      <c r="F95" s="50" t="s">
        <v>2084</v>
      </c>
      <c r="G95" s="253" t="s">
        <v>2085</v>
      </c>
      <c r="H95" s="254" t="s">
        <v>2086</v>
      </c>
      <c r="I95" s="254" t="s">
        <v>1884</v>
      </c>
      <c r="J95" s="255" t="str">
        <f t="shared" si="2"/>
        <v>D1_S320_60L-m_R03</v>
      </c>
      <c r="K95" s="49" t="s">
        <v>101</v>
      </c>
      <c r="L95" s="49" t="s">
        <v>1205</v>
      </c>
      <c r="M95" s="49" t="s">
        <v>300</v>
      </c>
      <c r="N95" s="49" t="s">
        <v>1216</v>
      </c>
      <c r="O95" s="49">
        <v>60.0</v>
      </c>
      <c r="P95" s="49">
        <v>167.0</v>
      </c>
      <c r="Q95" s="49" t="s">
        <v>1183</v>
      </c>
      <c r="R95" s="49" t="s">
        <v>1217</v>
      </c>
      <c r="S95" s="256" t="s">
        <v>1115</v>
      </c>
      <c r="T95" s="256" t="s">
        <v>1885</v>
      </c>
      <c r="U95" s="274"/>
      <c r="V95" s="254" t="s">
        <v>2087</v>
      </c>
      <c r="W95" s="258" t="s">
        <v>1887</v>
      </c>
      <c r="X95" s="254" t="s">
        <v>2088</v>
      </c>
      <c r="Y95" s="10" t="s">
        <v>1889</v>
      </c>
      <c r="Z95" s="10" t="s">
        <v>1529</v>
      </c>
      <c r="AA95" s="235" t="s">
        <v>1890</v>
      </c>
      <c r="AB95" s="235">
        <v>1186421.0</v>
      </c>
      <c r="AC95" s="259" t="s">
        <v>1891</v>
      </c>
      <c r="AD95" s="235" t="s">
        <v>1532</v>
      </c>
      <c r="AE95" s="235">
        <v>94.97</v>
      </c>
      <c r="AF95" s="235">
        <v>38.4</v>
      </c>
      <c r="AG95" s="235">
        <v>1186421.0</v>
      </c>
      <c r="AH95" s="235">
        <v>2.13</v>
      </c>
      <c r="AI95" s="235">
        <v>1.58</v>
      </c>
      <c r="AJ95" s="235">
        <v>80.55</v>
      </c>
      <c r="AK95" s="235">
        <v>79.77</v>
      </c>
      <c r="AL95" s="235">
        <v>75.79</v>
      </c>
      <c r="AM95" s="235"/>
      <c r="AN95" s="235"/>
      <c r="AO95" s="235"/>
      <c r="AP95" s="235"/>
      <c r="AQ95" s="235">
        <v>1178982.0</v>
      </c>
    </row>
    <row r="96" ht="15.75" customHeight="1">
      <c r="A96" s="10"/>
      <c r="B96" s="10" t="s">
        <v>297</v>
      </c>
      <c r="C96" s="10" t="s">
        <v>1830</v>
      </c>
      <c r="D96" s="10" t="s">
        <v>1831</v>
      </c>
      <c r="E96" s="10" t="s">
        <v>1987</v>
      </c>
      <c r="F96" s="50" t="s">
        <v>2089</v>
      </c>
      <c r="G96" s="260" t="s">
        <v>2090</v>
      </c>
      <c r="H96" s="10" t="s">
        <v>2091</v>
      </c>
      <c r="I96" s="10" t="s">
        <v>1884</v>
      </c>
      <c r="J96" s="255" t="str">
        <f t="shared" si="2"/>
        <v>D1_S320_716L-m_R00</v>
      </c>
      <c r="K96" s="49" t="s">
        <v>101</v>
      </c>
      <c r="L96" s="49" t="s">
        <v>1205</v>
      </c>
      <c r="M96" s="49" t="s">
        <v>300</v>
      </c>
      <c r="N96" s="49" t="s">
        <v>1227</v>
      </c>
      <c r="O96" s="49">
        <v>716.0</v>
      </c>
      <c r="P96" s="49">
        <v>166.75</v>
      </c>
      <c r="Q96" s="49" t="s">
        <v>1183</v>
      </c>
      <c r="R96" s="49" t="s">
        <v>1228</v>
      </c>
      <c r="S96" s="49" t="s">
        <v>1229</v>
      </c>
      <c r="T96" s="261"/>
      <c r="U96" s="10"/>
      <c r="V96" s="257" t="s">
        <v>2092</v>
      </c>
      <c r="W96" s="258"/>
      <c r="X96" s="10" t="s">
        <v>2093</v>
      </c>
      <c r="Y96" s="235" t="s">
        <v>1993</v>
      </c>
      <c r="Z96" s="10" t="s">
        <v>1529</v>
      </c>
      <c r="AB96" s="10">
        <v>670823.0</v>
      </c>
      <c r="AC96" s="259"/>
      <c r="AQ96" s="10">
        <v>670174.0</v>
      </c>
    </row>
    <row r="97" ht="15.75" customHeight="1">
      <c r="A97" s="10" t="s">
        <v>1836</v>
      </c>
      <c r="B97" s="265" t="s">
        <v>543</v>
      </c>
      <c r="C97" s="265" t="s">
        <v>1837</v>
      </c>
      <c r="D97" s="265" t="s">
        <v>1838</v>
      </c>
      <c r="E97" s="262" t="s">
        <v>1880</v>
      </c>
      <c r="F97" s="263" t="s">
        <v>2094</v>
      </c>
      <c r="G97" s="264" t="s">
        <v>2095</v>
      </c>
      <c r="H97" s="265" t="s">
        <v>2096</v>
      </c>
      <c r="I97" s="265" t="s">
        <v>1884</v>
      </c>
      <c r="J97" s="266" t="str">
        <f t="shared" si="2"/>
        <v>D2_S023_1000L-m_R00</v>
      </c>
      <c r="K97" s="267" t="s">
        <v>463</v>
      </c>
      <c r="L97" s="267" t="s">
        <v>1194</v>
      </c>
      <c r="M97" s="267" t="s">
        <v>294</v>
      </c>
      <c r="N97" s="267" t="s">
        <v>1330</v>
      </c>
      <c r="O97" s="267">
        <v>1000.0</v>
      </c>
      <c r="P97" s="267">
        <v>116.0</v>
      </c>
      <c r="Q97" s="267" t="s">
        <v>1183</v>
      </c>
      <c r="R97" s="267" t="s">
        <v>1228</v>
      </c>
      <c r="S97" s="268" t="s">
        <v>1229</v>
      </c>
      <c r="T97" s="268" t="s">
        <v>1885</v>
      </c>
      <c r="U97" s="275"/>
      <c r="V97" s="265" t="s">
        <v>2097</v>
      </c>
      <c r="W97" s="271" t="s">
        <v>1887</v>
      </c>
      <c r="X97" s="265" t="s">
        <v>2098</v>
      </c>
      <c r="Y97" s="262" t="s">
        <v>1889</v>
      </c>
      <c r="Z97" s="262" t="s">
        <v>1529</v>
      </c>
      <c r="AA97" s="272" t="s">
        <v>1890</v>
      </c>
      <c r="AB97" s="272">
        <v>1444716.0</v>
      </c>
      <c r="AC97" s="273" t="s">
        <v>1891</v>
      </c>
      <c r="AD97" s="272" t="s">
        <v>1532</v>
      </c>
      <c r="AE97" s="272">
        <v>95.1</v>
      </c>
      <c r="AF97" s="272">
        <v>38.42</v>
      </c>
      <c r="AG97" s="272">
        <v>1444716.0</v>
      </c>
      <c r="AH97" s="272">
        <v>2.13</v>
      </c>
      <c r="AI97" s="272">
        <v>1.93</v>
      </c>
      <c r="AJ97" s="272">
        <v>82.58</v>
      </c>
      <c r="AK97" s="272">
        <v>82.12</v>
      </c>
      <c r="AL97" s="272">
        <v>78.64</v>
      </c>
      <c r="AM97" s="272"/>
      <c r="AN97" s="272"/>
      <c r="AO97" s="272"/>
      <c r="AP97" s="272"/>
      <c r="AQ97" s="272">
        <v>1433688.0</v>
      </c>
    </row>
    <row r="98" ht="15.75" customHeight="1">
      <c r="A98" s="10" t="s">
        <v>1836</v>
      </c>
      <c r="B98" s="265" t="s">
        <v>618</v>
      </c>
      <c r="C98" s="265" t="s">
        <v>1845</v>
      </c>
      <c r="D98" s="265" t="s">
        <v>1846</v>
      </c>
      <c r="E98" s="262" t="s">
        <v>1880</v>
      </c>
      <c r="F98" s="263" t="s">
        <v>2099</v>
      </c>
      <c r="G98" s="264" t="s">
        <v>2100</v>
      </c>
      <c r="H98" s="265" t="s">
        <v>2101</v>
      </c>
      <c r="I98" s="265" t="s">
        <v>1884</v>
      </c>
      <c r="J98" s="266" t="str">
        <f t="shared" si="2"/>
        <v>D2_S023_100L-m_R11</v>
      </c>
      <c r="K98" s="267" t="s">
        <v>463</v>
      </c>
      <c r="L98" s="267" t="s">
        <v>1194</v>
      </c>
      <c r="M98" s="267" t="s">
        <v>294</v>
      </c>
      <c r="N98" s="267" t="s">
        <v>1216</v>
      </c>
      <c r="O98" s="267">
        <v>100.0</v>
      </c>
      <c r="P98" s="267">
        <v>153.0</v>
      </c>
      <c r="Q98" s="267" t="s">
        <v>1183</v>
      </c>
      <c r="R98" s="267" t="s">
        <v>1228</v>
      </c>
      <c r="S98" s="268" t="s">
        <v>1370</v>
      </c>
      <c r="T98" s="268" t="s">
        <v>1885</v>
      </c>
      <c r="U98" s="275"/>
      <c r="V98" s="265" t="s">
        <v>2102</v>
      </c>
      <c r="W98" s="271" t="s">
        <v>1887</v>
      </c>
      <c r="X98" s="265" t="s">
        <v>2103</v>
      </c>
      <c r="Y98" s="262" t="s">
        <v>1889</v>
      </c>
      <c r="Z98" s="262" t="s">
        <v>1529</v>
      </c>
      <c r="AA98" s="272" t="s">
        <v>1890</v>
      </c>
      <c r="AB98" s="272">
        <v>1292383.0</v>
      </c>
      <c r="AC98" s="273" t="s">
        <v>1891</v>
      </c>
      <c r="AD98" s="272" t="s">
        <v>1532</v>
      </c>
      <c r="AE98" s="272">
        <v>94.87</v>
      </c>
      <c r="AF98" s="272">
        <v>38.37</v>
      </c>
      <c r="AG98" s="272">
        <v>1292383.0</v>
      </c>
      <c r="AH98" s="272">
        <v>2.13</v>
      </c>
      <c r="AI98" s="272">
        <v>1.73</v>
      </c>
      <c r="AJ98" s="272">
        <v>82.5</v>
      </c>
      <c r="AK98" s="272">
        <v>81.98</v>
      </c>
      <c r="AL98" s="272">
        <v>78.83</v>
      </c>
      <c r="AM98" s="272"/>
      <c r="AN98" s="272"/>
      <c r="AO98" s="272"/>
      <c r="AP98" s="272"/>
      <c r="AQ98" s="272">
        <v>1283551.0</v>
      </c>
    </row>
    <row r="99" ht="15.75" customHeight="1">
      <c r="A99" s="10" t="s">
        <v>1836</v>
      </c>
      <c r="B99" s="265" t="s">
        <v>460</v>
      </c>
      <c r="C99" s="265" t="s">
        <v>1852</v>
      </c>
      <c r="D99" s="265" t="s">
        <v>1853</v>
      </c>
      <c r="E99" s="262" t="s">
        <v>1880</v>
      </c>
      <c r="F99" s="263" t="s">
        <v>2104</v>
      </c>
      <c r="G99" s="264" t="s">
        <v>2105</v>
      </c>
      <c r="H99" s="265" t="s">
        <v>2106</v>
      </c>
      <c r="I99" s="265" t="s">
        <v>1884</v>
      </c>
      <c r="J99" s="266" t="str">
        <f t="shared" si="2"/>
        <v>D2_S20_1000L-m_R00</v>
      </c>
      <c r="K99" s="267" t="s">
        <v>463</v>
      </c>
      <c r="L99" s="267" t="s">
        <v>1221</v>
      </c>
      <c r="M99" s="267" t="s">
        <v>279</v>
      </c>
      <c r="N99" s="267" t="s">
        <v>1330</v>
      </c>
      <c r="O99" s="267">
        <v>1000.0</v>
      </c>
      <c r="P99" s="267">
        <v>90.9999999999999</v>
      </c>
      <c r="Q99" s="267" t="s">
        <v>1183</v>
      </c>
      <c r="R99" s="267" t="s">
        <v>1228</v>
      </c>
      <c r="S99" s="268" t="s">
        <v>1229</v>
      </c>
      <c r="T99" s="268" t="s">
        <v>1885</v>
      </c>
      <c r="U99" s="275"/>
      <c r="V99" s="265" t="s">
        <v>2107</v>
      </c>
      <c r="W99" s="271" t="s">
        <v>1887</v>
      </c>
      <c r="X99" s="265" t="s">
        <v>2108</v>
      </c>
      <c r="Y99" s="262" t="s">
        <v>1889</v>
      </c>
      <c r="Z99" s="262" t="s">
        <v>1529</v>
      </c>
      <c r="AA99" s="272" t="s">
        <v>1890</v>
      </c>
      <c r="AB99" s="272">
        <v>1251730.0</v>
      </c>
      <c r="AC99" s="273" t="s">
        <v>1891</v>
      </c>
      <c r="AD99" s="272" t="s">
        <v>1532</v>
      </c>
      <c r="AE99" s="272">
        <v>94.62</v>
      </c>
      <c r="AF99" s="272">
        <v>38.31</v>
      </c>
      <c r="AG99" s="272">
        <v>1251730.0</v>
      </c>
      <c r="AH99" s="272">
        <v>2.13</v>
      </c>
      <c r="AI99" s="272">
        <v>1.67</v>
      </c>
      <c r="AJ99" s="272">
        <v>83.52</v>
      </c>
      <c r="AK99" s="272">
        <v>82.27</v>
      </c>
      <c r="AL99" s="272">
        <v>79.6</v>
      </c>
      <c r="AM99" s="272"/>
      <c r="AN99" s="272"/>
      <c r="AO99" s="272"/>
      <c r="AP99" s="272"/>
      <c r="AQ99" s="272">
        <v>1244024.0</v>
      </c>
    </row>
    <row r="100" ht="15.75" customHeight="1">
      <c r="A100" s="10" t="s">
        <v>1836</v>
      </c>
      <c r="B100" s="265" t="s">
        <v>531</v>
      </c>
      <c r="C100" s="265" t="s">
        <v>1859</v>
      </c>
      <c r="D100" s="265" t="s">
        <v>1860</v>
      </c>
      <c r="E100" s="262" t="s">
        <v>1880</v>
      </c>
      <c r="F100" s="263" t="s">
        <v>2109</v>
      </c>
      <c r="G100" s="264" t="s">
        <v>2110</v>
      </c>
      <c r="H100" s="265" t="s">
        <v>2111</v>
      </c>
      <c r="I100" s="265" t="s">
        <v>1884</v>
      </c>
      <c r="J100" s="266" t="str">
        <f t="shared" si="2"/>
        <v>D2_S20_100L-m_R11</v>
      </c>
      <c r="K100" s="267" t="s">
        <v>463</v>
      </c>
      <c r="L100" s="267" t="s">
        <v>1221</v>
      </c>
      <c r="M100" s="267" t="s">
        <v>279</v>
      </c>
      <c r="N100" s="267" t="s">
        <v>1216</v>
      </c>
      <c r="O100" s="267">
        <v>100.0</v>
      </c>
      <c r="P100" s="267">
        <v>93.0</v>
      </c>
      <c r="Q100" s="267" t="s">
        <v>1183</v>
      </c>
      <c r="R100" s="267" t="s">
        <v>1228</v>
      </c>
      <c r="S100" s="268" t="s">
        <v>1370</v>
      </c>
      <c r="T100" s="268" t="s">
        <v>1885</v>
      </c>
      <c r="U100" s="275"/>
      <c r="V100" s="265" t="s">
        <v>2112</v>
      </c>
      <c r="W100" s="271" t="s">
        <v>1887</v>
      </c>
      <c r="X100" s="265" t="s">
        <v>2113</v>
      </c>
      <c r="Y100" s="262" t="s">
        <v>1889</v>
      </c>
      <c r="Z100" s="262" t="s">
        <v>1529</v>
      </c>
      <c r="AA100" s="272" t="s">
        <v>1890</v>
      </c>
      <c r="AB100" s="272">
        <v>1239702.0</v>
      </c>
      <c r="AC100" s="273" t="s">
        <v>1891</v>
      </c>
      <c r="AD100" s="272" t="s">
        <v>1532</v>
      </c>
      <c r="AE100" s="272">
        <v>95.11</v>
      </c>
      <c r="AF100" s="272">
        <v>38.43</v>
      </c>
      <c r="AG100" s="272">
        <v>1239702.0</v>
      </c>
      <c r="AH100" s="272">
        <v>2.13</v>
      </c>
      <c r="AI100" s="272">
        <v>1.66</v>
      </c>
      <c r="AJ100" s="272">
        <v>83.72</v>
      </c>
      <c r="AK100" s="272">
        <v>83.39</v>
      </c>
      <c r="AL100" s="272">
        <v>80.6</v>
      </c>
      <c r="AM100" s="272"/>
      <c r="AN100" s="272"/>
      <c r="AO100" s="272"/>
      <c r="AP100" s="272"/>
      <c r="AQ100" s="272">
        <v>1232110.0</v>
      </c>
    </row>
    <row r="101" ht="15.75" customHeight="1">
      <c r="A101" s="10" t="s">
        <v>1836</v>
      </c>
      <c r="B101" s="265" t="s">
        <v>634</v>
      </c>
      <c r="C101" s="265" t="s">
        <v>1866</v>
      </c>
      <c r="D101" s="265" t="s">
        <v>1867</v>
      </c>
      <c r="E101" s="262" t="s">
        <v>1880</v>
      </c>
      <c r="F101" s="263" t="s">
        <v>2114</v>
      </c>
      <c r="G101" s="264" t="s">
        <v>2115</v>
      </c>
      <c r="H101" s="265" t="s">
        <v>2116</v>
      </c>
      <c r="I101" s="265" t="s">
        <v>1884</v>
      </c>
      <c r="J101" s="266" t="str">
        <f t="shared" si="2"/>
        <v>D2_S320_1000L-m_R00</v>
      </c>
      <c r="K101" s="267" t="s">
        <v>463</v>
      </c>
      <c r="L101" s="267" t="s">
        <v>1205</v>
      </c>
      <c r="M101" s="267" t="s">
        <v>300</v>
      </c>
      <c r="N101" s="267" t="s">
        <v>1330</v>
      </c>
      <c r="O101" s="267">
        <v>1000.0</v>
      </c>
      <c r="P101" s="267">
        <v>90.9999999999999</v>
      </c>
      <c r="Q101" s="267" t="s">
        <v>1183</v>
      </c>
      <c r="R101" s="267" t="s">
        <v>1228</v>
      </c>
      <c r="S101" s="268" t="s">
        <v>1229</v>
      </c>
      <c r="T101" s="268" t="s">
        <v>1885</v>
      </c>
      <c r="U101" s="275"/>
      <c r="V101" s="265" t="s">
        <v>2117</v>
      </c>
      <c r="W101" s="271" t="s">
        <v>1887</v>
      </c>
      <c r="X101" s="265" t="s">
        <v>2118</v>
      </c>
      <c r="Y101" s="262" t="s">
        <v>1889</v>
      </c>
      <c r="Z101" s="262" t="s">
        <v>1529</v>
      </c>
      <c r="AA101" s="272" t="s">
        <v>1890</v>
      </c>
      <c r="AB101" s="272">
        <v>3325260.0</v>
      </c>
      <c r="AC101" s="273" t="s">
        <v>1891</v>
      </c>
      <c r="AD101" s="272" t="s">
        <v>1532</v>
      </c>
      <c r="AE101" s="272">
        <v>94.61</v>
      </c>
      <c r="AF101" s="272">
        <v>38.31</v>
      </c>
      <c r="AG101" s="272">
        <v>3325260.0</v>
      </c>
      <c r="AH101" s="272">
        <v>2.13</v>
      </c>
      <c r="AI101" s="272">
        <v>4.44</v>
      </c>
      <c r="AJ101" s="272">
        <v>81.8</v>
      </c>
      <c r="AK101" s="272">
        <v>80.73</v>
      </c>
      <c r="AL101" s="272">
        <v>77.01</v>
      </c>
      <c r="AM101" s="272"/>
      <c r="AN101" s="272"/>
      <c r="AO101" s="272"/>
      <c r="AP101" s="272"/>
      <c r="AQ101" s="272">
        <v>3302991.0</v>
      </c>
    </row>
    <row r="102" ht="15.75" customHeight="1">
      <c r="A102" s="10" t="s">
        <v>1836</v>
      </c>
      <c r="B102" s="265" t="s">
        <v>689</v>
      </c>
      <c r="C102" s="265" t="s">
        <v>1873</v>
      </c>
      <c r="D102" s="265" t="s">
        <v>1874</v>
      </c>
      <c r="E102" s="262" t="s">
        <v>1880</v>
      </c>
      <c r="F102" s="263" t="s">
        <v>2119</v>
      </c>
      <c r="G102" s="264" t="s">
        <v>2120</v>
      </c>
      <c r="H102" s="265" t="s">
        <v>2121</v>
      </c>
      <c r="I102" s="265" t="s">
        <v>1884</v>
      </c>
      <c r="J102" s="266" t="str">
        <f t="shared" si="2"/>
        <v>D2_S320_100L-m_R11</v>
      </c>
      <c r="K102" s="267" t="s">
        <v>463</v>
      </c>
      <c r="L102" s="267" t="s">
        <v>1205</v>
      </c>
      <c r="M102" s="267" t="s">
        <v>300</v>
      </c>
      <c r="N102" s="267" t="s">
        <v>1216</v>
      </c>
      <c r="O102" s="267">
        <v>100.0</v>
      </c>
      <c r="P102" s="267">
        <v>93.0</v>
      </c>
      <c r="Q102" s="267" t="s">
        <v>1183</v>
      </c>
      <c r="R102" s="267" t="s">
        <v>1228</v>
      </c>
      <c r="S102" s="268" t="s">
        <v>1370</v>
      </c>
      <c r="T102" s="268" t="s">
        <v>1885</v>
      </c>
      <c r="U102" s="275"/>
      <c r="V102" s="265" t="s">
        <v>2122</v>
      </c>
      <c r="W102" s="271" t="s">
        <v>1887</v>
      </c>
      <c r="X102" s="265" t="s">
        <v>2123</v>
      </c>
      <c r="Y102" s="262" t="s">
        <v>1889</v>
      </c>
      <c r="Z102" s="262" t="s">
        <v>1529</v>
      </c>
      <c r="AA102" s="272" t="s">
        <v>1890</v>
      </c>
      <c r="AB102" s="272">
        <v>1500824.0</v>
      </c>
      <c r="AC102" s="273" t="s">
        <v>1891</v>
      </c>
      <c r="AD102" s="272" t="s">
        <v>1532</v>
      </c>
      <c r="AE102" s="272">
        <v>94.87</v>
      </c>
      <c r="AF102" s="272">
        <v>38.37</v>
      </c>
      <c r="AG102" s="272">
        <v>1500824.0</v>
      </c>
      <c r="AH102" s="272">
        <v>2.13</v>
      </c>
      <c r="AI102" s="272">
        <v>2.0</v>
      </c>
      <c r="AJ102" s="272">
        <v>81.05</v>
      </c>
      <c r="AK102" s="272">
        <v>80.03</v>
      </c>
      <c r="AL102" s="272">
        <v>76.58</v>
      </c>
      <c r="AM102" s="272"/>
      <c r="AN102" s="272"/>
      <c r="AO102" s="272"/>
      <c r="AP102" s="272"/>
      <c r="AQ102" s="272">
        <v>1491595.0</v>
      </c>
    </row>
    <row r="103" ht="15.75" customHeight="1">
      <c r="A103" s="10"/>
      <c r="B103" s="276" t="s">
        <v>200</v>
      </c>
      <c r="C103" s="254" t="s">
        <v>1518</v>
      </c>
      <c r="D103" s="254" t="s">
        <v>1519</v>
      </c>
      <c r="E103" s="252" t="s">
        <v>2124</v>
      </c>
      <c r="F103" s="50" t="s">
        <v>2125</v>
      </c>
      <c r="G103" s="253" t="s">
        <v>2126</v>
      </c>
      <c r="H103" s="254" t="s">
        <v>2127</v>
      </c>
      <c r="I103" s="254" t="s">
        <v>2128</v>
      </c>
      <c r="J103" s="255" t="str">
        <f t="shared" si="2"/>
        <v>D1_S02_10L-m_R01</v>
      </c>
      <c r="K103" s="49" t="s">
        <v>101</v>
      </c>
      <c r="L103" s="49" t="s">
        <v>1101</v>
      </c>
      <c r="M103" s="49" t="s">
        <v>204</v>
      </c>
      <c r="N103" s="49" t="s">
        <v>1182</v>
      </c>
      <c r="O103" s="49">
        <v>10.0</v>
      </c>
      <c r="P103" s="49">
        <v>5.00000000000006</v>
      </c>
      <c r="Q103" s="49" t="s">
        <v>1183</v>
      </c>
      <c r="R103" s="49" t="s">
        <v>1104</v>
      </c>
      <c r="S103" s="256" t="s">
        <v>1105</v>
      </c>
      <c r="T103" s="261" t="s">
        <v>1885</v>
      </c>
      <c r="U103" s="277"/>
      <c r="V103" s="276" t="s">
        <v>2129</v>
      </c>
      <c r="W103" s="258" t="s">
        <v>2130</v>
      </c>
      <c r="X103" s="50" t="s">
        <v>2131</v>
      </c>
      <c r="Y103" s="235" t="s">
        <v>2132</v>
      </c>
      <c r="Z103" s="235" t="s">
        <v>2133</v>
      </c>
      <c r="AA103" s="235" t="s">
        <v>1890</v>
      </c>
      <c r="AB103" s="235">
        <v>1517635.0</v>
      </c>
      <c r="AC103" s="278">
        <v>43076.0</v>
      </c>
      <c r="AD103" s="235" t="s">
        <v>1532</v>
      </c>
      <c r="AE103" s="235">
        <v>81.13</v>
      </c>
      <c r="AF103" s="235">
        <v>34.68</v>
      </c>
      <c r="AG103" s="235">
        <v>1517635.0</v>
      </c>
      <c r="AH103" s="235">
        <v>1.89</v>
      </c>
      <c r="AI103" s="235">
        <v>2.13</v>
      </c>
      <c r="AJ103" s="235">
        <v>73.63</v>
      </c>
      <c r="AK103" s="235">
        <v>63.03</v>
      </c>
      <c r="AL103" s="235">
        <v>47.27</v>
      </c>
      <c r="AM103" s="235"/>
      <c r="AN103" s="235"/>
      <c r="AO103" s="235"/>
      <c r="AP103" s="235"/>
      <c r="AQ103" s="235">
        <v>1474912.0</v>
      </c>
    </row>
    <row r="104" ht="15.75" customHeight="1">
      <c r="A104" s="10"/>
      <c r="B104" s="276" t="s">
        <v>210</v>
      </c>
      <c r="C104" s="254" t="s">
        <v>1533</v>
      </c>
      <c r="D104" s="254" t="s">
        <v>1534</v>
      </c>
      <c r="E104" s="252" t="s">
        <v>2124</v>
      </c>
      <c r="F104" s="50" t="s">
        <v>2134</v>
      </c>
      <c r="G104" s="253" t="s">
        <v>2135</v>
      </c>
      <c r="H104" s="254" t="s">
        <v>2136</v>
      </c>
      <c r="I104" s="254" t="s">
        <v>2128</v>
      </c>
      <c r="J104" s="255" t="str">
        <f t="shared" si="2"/>
        <v>D1_S02_10L-m_R02</v>
      </c>
      <c r="K104" s="49" t="s">
        <v>101</v>
      </c>
      <c r="L104" s="49" t="s">
        <v>1101</v>
      </c>
      <c r="M104" s="49" t="s">
        <v>204</v>
      </c>
      <c r="N104" s="49" t="s">
        <v>1182</v>
      </c>
      <c r="O104" s="49">
        <v>10.0</v>
      </c>
      <c r="P104" s="49">
        <v>6.99999999999998</v>
      </c>
      <c r="Q104" s="49" t="s">
        <v>1183</v>
      </c>
      <c r="R104" s="49" t="s">
        <v>1104</v>
      </c>
      <c r="S104" s="256" t="s">
        <v>1111</v>
      </c>
      <c r="T104" s="261" t="s">
        <v>1885</v>
      </c>
      <c r="U104" s="277"/>
      <c r="V104" s="276" t="s">
        <v>2137</v>
      </c>
      <c r="W104" s="258" t="s">
        <v>2130</v>
      </c>
      <c r="X104" s="50" t="s">
        <v>2138</v>
      </c>
      <c r="Y104" s="235" t="s">
        <v>2132</v>
      </c>
      <c r="Z104" s="235" t="s">
        <v>2133</v>
      </c>
      <c r="AA104" s="235" t="s">
        <v>1890</v>
      </c>
      <c r="AB104" s="235">
        <v>1420224.0</v>
      </c>
      <c r="AC104" s="278">
        <v>43076.0</v>
      </c>
      <c r="AD104" s="235" t="s">
        <v>1532</v>
      </c>
      <c r="AE104" s="235">
        <v>82.27</v>
      </c>
      <c r="AF104" s="235">
        <v>34.94</v>
      </c>
      <c r="AG104" s="235">
        <v>1420224.0</v>
      </c>
      <c r="AH104" s="235">
        <v>1.89</v>
      </c>
      <c r="AI104" s="235">
        <v>1.99</v>
      </c>
      <c r="AJ104" s="235">
        <v>74.26</v>
      </c>
      <c r="AK104" s="235">
        <v>64.33</v>
      </c>
      <c r="AL104" s="235">
        <v>49.97</v>
      </c>
      <c r="AM104" s="235"/>
      <c r="AN104" s="235"/>
      <c r="AO104" s="235"/>
      <c r="AP104" s="235"/>
      <c r="AQ104" s="235">
        <v>1385802.0</v>
      </c>
    </row>
    <row r="105" ht="15.75" customHeight="1">
      <c r="A105" s="10"/>
      <c r="B105" s="276" t="s">
        <v>215</v>
      </c>
      <c r="C105" s="254" t="s">
        <v>1540</v>
      </c>
      <c r="D105" s="254" t="s">
        <v>1541</v>
      </c>
      <c r="E105" s="252" t="s">
        <v>2124</v>
      </c>
      <c r="F105" s="50" t="s">
        <v>2139</v>
      </c>
      <c r="G105" s="253" t="s">
        <v>2140</v>
      </c>
      <c r="H105" s="254" t="s">
        <v>2141</v>
      </c>
      <c r="I105" s="254" t="s">
        <v>2128</v>
      </c>
      <c r="J105" s="255" t="str">
        <f t="shared" si="2"/>
        <v>D1_S02_10L-m_R03</v>
      </c>
      <c r="K105" s="49" t="s">
        <v>101</v>
      </c>
      <c r="L105" s="49" t="s">
        <v>1101</v>
      </c>
      <c r="M105" s="49" t="s">
        <v>204</v>
      </c>
      <c r="N105" s="49" t="s">
        <v>1182</v>
      </c>
      <c r="O105" s="49">
        <v>10.0</v>
      </c>
      <c r="P105" s="49">
        <v>5.99999999999998</v>
      </c>
      <c r="Q105" s="49" t="s">
        <v>1183</v>
      </c>
      <c r="R105" s="49" t="s">
        <v>1104</v>
      </c>
      <c r="S105" s="256" t="s">
        <v>1115</v>
      </c>
      <c r="T105" s="261" t="s">
        <v>1885</v>
      </c>
      <c r="U105" s="277"/>
      <c r="V105" s="276" t="s">
        <v>2142</v>
      </c>
      <c r="W105" s="258" t="s">
        <v>2130</v>
      </c>
      <c r="X105" s="50" t="s">
        <v>2143</v>
      </c>
      <c r="Y105" s="235" t="s">
        <v>2132</v>
      </c>
      <c r="Z105" s="235" t="s">
        <v>2133</v>
      </c>
      <c r="AA105" s="235" t="s">
        <v>1890</v>
      </c>
      <c r="AB105" s="235">
        <v>1205557.0</v>
      </c>
      <c r="AC105" s="278">
        <v>43076.0</v>
      </c>
      <c r="AD105" s="235" t="s">
        <v>1532</v>
      </c>
      <c r="AE105" s="235">
        <v>84.16</v>
      </c>
      <c r="AF105" s="235">
        <v>35.4</v>
      </c>
      <c r="AG105" s="235">
        <v>1205557.0</v>
      </c>
      <c r="AH105" s="235">
        <v>1.89</v>
      </c>
      <c r="AI105" s="235">
        <v>1.69</v>
      </c>
      <c r="AJ105" s="235">
        <v>72.24</v>
      </c>
      <c r="AK105" s="235">
        <v>65.05</v>
      </c>
      <c r="AL105" s="235">
        <v>48.57</v>
      </c>
      <c r="AM105" s="235"/>
      <c r="AN105" s="235"/>
      <c r="AO105" s="235"/>
      <c r="AP105" s="235"/>
      <c r="AQ105" s="235">
        <v>1177255.0</v>
      </c>
    </row>
    <row r="106" ht="15.75" customHeight="1">
      <c r="A106" s="10"/>
      <c r="B106" s="276" t="s">
        <v>131</v>
      </c>
      <c r="C106" s="254" t="s">
        <v>1547</v>
      </c>
      <c r="D106" s="254" t="s">
        <v>1548</v>
      </c>
      <c r="E106" s="252" t="s">
        <v>2124</v>
      </c>
      <c r="F106" s="50" t="s">
        <v>2144</v>
      </c>
      <c r="G106" s="253" t="s">
        <v>2145</v>
      </c>
      <c r="H106" s="254" t="s">
        <v>2146</v>
      </c>
      <c r="I106" s="254" t="s">
        <v>2128</v>
      </c>
      <c r="J106" s="255" t="str">
        <f t="shared" si="2"/>
        <v>D1_S02_10L-s_R01</v>
      </c>
      <c r="K106" s="49" t="s">
        <v>101</v>
      </c>
      <c r="L106" s="49" t="s">
        <v>1101</v>
      </c>
      <c r="M106" s="49" t="s">
        <v>135</v>
      </c>
      <c r="N106" s="49" t="s">
        <v>1119</v>
      </c>
      <c r="O106" s="49">
        <v>10.0</v>
      </c>
      <c r="P106" s="49">
        <v>58.0</v>
      </c>
      <c r="Q106" s="49" t="s">
        <v>1103</v>
      </c>
      <c r="R106" s="49" t="s">
        <v>1104</v>
      </c>
      <c r="S106" s="256" t="s">
        <v>1105</v>
      </c>
      <c r="T106" s="261" t="s">
        <v>1885</v>
      </c>
      <c r="U106" s="277"/>
      <c r="V106" s="276" t="s">
        <v>2147</v>
      </c>
      <c r="W106" s="258" t="s">
        <v>2130</v>
      </c>
      <c r="X106" s="50" t="s">
        <v>2148</v>
      </c>
      <c r="Y106" s="235" t="s">
        <v>2132</v>
      </c>
      <c r="Z106" s="235" t="s">
        <v>2133</v>
      </c>
      <c r="AA106" s="235" t="s">
        <v>1890</v>
      </c>
      <c r="AB106" s="235">
        <v>1137765.0</v>
      </c>
      <c r="AC106" s="278">
        <v>43076.0</v>
      </c>
      <c r="AD106" s="235" t="s">
        <v>1532</v>
      </c>
      <c r="AE106" s="235">
        <v>84.15</v>
      </c>
      <c r="AF106" s="235">
        <v>35.4</v>
      </c>
      <c r="AG106" s="235">
        <v>1137765.0</v>
      </c>
      <c r="AH106" s="235">
        <v>1.89</v>
      </c>
      <c r="AI106" s="235">
        <v>1.6</v>
      </c>
      <c r="AJ106" s="235">
        <v>73.07</v>
      </c>
      <c r="AK106" s="235">
        <v>65.42</v>
      </c>
      <c r="AL106" s="235">
        <v>50.51</v>
      </c>
      <c r="AM106" s="235"/>
      <c r="AN106" s="235"/>
      <c r="AO106" s="235"/>
      <c r="AP106" s="235"/>
      <c r="AQ106" s="235">
        <v>1110577.0</v>
      </c>
    </row>
    <row r="107" ht="15.75" customHeight="1">
      <c r="A107" s="10"/>
      <c r="B107" s="276" t="s">
        <v>156</v>
      </c>
      <c r="C107" s="254" t="s">
        <v>1554</v>
      </c>
      <c r="D107" s="254" t="s">
        <v>1555</v>
      </c>
      <c r="E107" s="252" t="s">
        <v>2124</v>
      </c>
      <c r="F107" s="50" t="s">
        <v>2149</v>
      </c>
      <c r="G107" s="253" t="s">
        <v>2150</v>
      </c>
      <c r="H107" s="254" t="s">
        <v>2151</v>
      </c>
      <c r="I107" s="254" t="s">
        <v>2128</v>
      </c>
      <c r="J107" s="255" t="str">
        <f t="shared" si="2"/>
        <v>D1_S02_10L-s_R02</v>
      </c>
      <c r="K107" s="49" t="s">
        <v>101</v>
      </c>
      <c r="L107" s="49" t="s">
        <v>1101</v>
      </c>
      <c r="M107" s="49" t="s">
        <v>135</v>
      </c>
      <c r="N107" s="49" t="s">
        <v>1119</v>
      </c>
      <c r="O107" s="49">
        <v>10.0</v>
      </c>
      <c r="P107" s="49">
        <v>58.0000000000001</v>
      </c>
      <c r="Q107" s="49" t="s">
        <v>1103</v>
      </c>
      <c r="R107" s="49" t="s">
        <v>1104</v>
      </c>
      <c r="S107" s="256" t="s">
        <v>1111</v>
      </c>
      <c r="T107" s="261" t="s">
        <v>1885</v>
      </c>
      <c r="U107" s="277"/>
      <c r="V107" s="276" t="s">
        <v>2152</v>
      </c>
      <c r="W107" s="258" t="s">
        <v>2130</v>
      </c>
      <c r="X107" s="50" t="s">
        <v>2153</v>
      </c>
      <c r="Y107" s="235" t="s">
        <v>2132</v>
      </c>
      <c r="Z107" s="235" t="s">
        <v>2133</v>
      </c>
      <c r="AA107" s="235" t="s">
        <v>1890</v>
      </c>
      <c r="AB107" s="235">
        <v>1300983.0</v>
      </c>
      <c r="AC107" s="278">
        <v>43076.0</v>
      </c>
      <c r="AD107" s="235" t="s">
        <v>1532</v>
      </c>
      <c r="AE107" s="235">
        <v>83.67</v>
      </c>
      <c r="AF107" s="235">
        <v>35.28</v>
      </c>
      <c r="AG107" s="235">
        <v>1300983.0</v>
      </c>
      <c r="AH107" s="235">
        <v>1.89</v>
      </c>
      <c r="AI107" s="235">
        <v>1.82</v>
      </c>
      <c r="AJ107" s="235">
        <v>73.97</v>
      </c>
      <c r="AK107" s="235">
        <v>66.16</v>
      </c>
      <c r="AL107" s="235">
        <v>52.48</v>
      </c>
      <c r="AM107" s="235"/>
      <c r="AN107" s="235"/>
      <c r="AO107" s="235"/>
      <c r="AP107" s="235"/>
      <c r="AQ107" s="235">
        <v>1267072.0</v>
      </c>
    </row>
    <row r="108" ht="15.75" customHeight="1">
      <c r="A108" s="10"/>
      <c r="B108" s="276" t="s">
        <v>178</v>
      </c>
      <c r="C108" s="254" t="s">
        <v>1561</v>
      </c>
      <c r="D108" s="254" t="s">
        <v>1562</v>
      </c>
      <c r="E108" s="252" t="s">
        <v>2124</v>
      </c>
      <c r="F108" s="50" t="s">
        <v>2154</v>
      </c>
      <c r="G108" s="253" t="s">
        <v>2155</v>
      </c>
      <c r="H108" s="254" t="s">
        <v>2156</v>
      </c>
      <c r="I108" s="254" t="s">
        <v>2128</v>
      </c>
      <c r="J108" s="255" t="str">
        <f t="shared" si="2"/>
        <v>D1_S02_10L-s_R03</v>
      </c>
      <c r="K108" s="49" t="s">
        <v>101</v>
      </c>
      <c r="L108" s="49" t="s">
        <v>1101</v>
      </c>
      <c r="M108" s="49" t="s">
        <v>135</v>
      </c>
      <c r="N108" s="49" t="s">
        <v>1119</v>
      </c>
      <c r="O108" s="49">
        <v>10.0</v>
      </c>
      <c r="P108" s="49">
        <v>54.0000000000001</v>
      </c>
      <c r="Q108" s="49" t="s">
        <v>1103</v>
      </c>
      <c r="R108" s="49" t="s">
        <v>1104</v>
      </c>
      <c r="S108" s="256" t="s">
        <v>1115</v>
      </c>
      <c r="T108" s="261" t="s">
        <v>1885</v>
      </c>
      <c r="U108" s="277"/>
      <c r="V108" s="276" t="s">
        <v>2157</v>
      </c>
      <c r="W108" s="258" t="s">
        <v>2130</v>
      </c>
      <c r="X108" s="50" t="s">
        <v>2158</v>
      </c>
      <c r="Y108" s="235" t="s">
        <v>2132</v>
      </c>
      <c r="Z108" s="235" t="s">
        <v>2133</v>
      </c>
      <c r="AA108" s="235" t="s">
        <v>1890</v>
      </c>
      <c r="AB108" s="235">
        <v>1222344.0</v>
      </c>
      <c r="AC108" s="278">
        <v>43076.0</v>
      </c>
      <c r="AD108" s="235" t="s">
        <v>1532</v>
      </c>
      <c r="AE108" s="235">
        <v>83.84</v>
      </c>
      <c r="AF108" s="235">
        <v>35.32</v>
      </c>
      <c r="AG108" s="235">
        <v>1222344.0</v>
      </c>
      <c r="AH108" s="235">
        <v>1.89</v>
      </c>
      <c r="AI108" s="235">
        <v>1.71</v>
      </c>
      <c r="AJ108" s="235">
        <v>73.36</v>
      </c>
      <c r="AK108" s="235">
        <v>66.26</v>
      </c>
      <c r="AL108" s="235">
        <v>52.82</v>
      </c>
      <c r="AM108" s="235"/>
      <c r="AN108" s="235"/>
      <c r="AO108" s="235"/>
      <c r="AP108" s="235"/>
      <c r="AQ108" s="235">
        <v>1190978.0</v>
      </c>
    </row>
    <row r="109" ht="15.75" customHeight="1">
      <c r="A109" s="10"/>
      <c r="B109" s="276" t="s">
        <v>139</v>
      </c>
      <c r="C109" s="254" t="s">
        <v>1589</v>
      </c>
      <c r="D109" s="254" t="s">
        <v>1590</v>
      </c>
      <c r="E109" s="252" t="s">
        <v>2124</v>
      </c>
      <c r="F109" s="50" t="s">
        <v>2159</v>
      </c>
      <c r="G109" s="253" t="s">
        <v>2160</v>
      </c>
      <c r="H109" s="254" t="s">
        <v>2161</v>
      </c>
      <c r="I109" s="254" t="s">
        <v>2128</v>
      </c>
      <c r="J109" s="255" t="str">
        <f t="shared" si="2"/>
        <v>D1_S02_2,5L-s_R01.1</v>
      </c>
      <c r="K109" s="49" t="s">
        <v>101</v>
      </c>
      <c r="L109" s="49" t="s">
        <v>1101</v>
      </c>
      <c r="M109" s="49" t="s">
        <v>135</v>
      </c>
      <c r="N109" s="49" t="s">
        <v>1124</v>
      </c>
      <c r="O109" s="49">
        <v>2.5</v>
      </c>
      <c r="P109" s="49">
        <v>58.0</v>
      </c>
      <c r="Q109" s="49" t="s">
        <v>1103</v>
      </c>
      <c r="R109" s="49" t="s">
        <v>1104</v>
      </c>
      <c r="S109" s="256" t="s">
        <v>1125</v>
      </c>
      <c r="T109" s="261" t="s">
        <v>1885</v>
      </c>
      <c r="U109" s="277"/>
      <c r="V109" s="276" t="s">
        <v>2162</v>
      </c>
      <c r="W109" s="258" t="s">
        <v>2130</v>
      </c>
      <c r="X109" s="50" t="s">
        <v>2163</v>
      </c>
      <c r="Y109" s="235" t="s">
        <v>2132</v>
      </c>
      <c r="Z109" s="235" t="s">
        <v>2133</v>
      </c>
      <c r="AA109" s="235" t="s">
        <v>1890</v>
      </c>
      <c r="AB109" s="235">
        <v>1383049.0</v>
      </c>
      <c r="AC109" s="278">
        <v>43076.0</v>
      </c>
      <c r="AD109" s="235" t="s">
        <v>1532</v>
      </c>
      <c r="AE109" s="235">
        <v>83.21</v>
      </c>
      <c r="AF109" s="235">
        <v>35.18</v>
      </c>
      <c r="AG109" s="235">
        <v>1383049.0</v>
      </c>
      <c r="AH109" s="235">
        <v>1.89</v>
      </c>
      <c r="AI109" s="235">
        <v>1.94</v>
      </c>
      <c r="AJ109" s="235">
        <v>72.81</v>
      </c>
      <c r="AK109" s="235">
        <v>64.85</v>
      </c>
      <c r="AL109" s="235">
        <v>49.47</v>
      </c>
      <c r="AM109" s="235"/>
      <c r="AN109" s="235"/>
      <c r="AO109" s="235"/>
      <c r="AP109" s="235"/>
      <c r="AQ109" s="235">
        <v>1342353.0</v>
      </c>
    </row>
    <row r="110" ht="15.75" customHeight="1">
      <c r="A110" s="10"/>
      <c r="B110" s="276" t="s">
        <v>144</v>
      </c>
      <c r="C110" s="254" t="s">
        <v>1596</v>
      </c>
      <c r="D110" s="254" t="s">
        <v>1597</v>
      </c>
      <c r="E110" s="252" t="s">
        <v>2124</v>
      </c>
      <c r="F110" s="50" t="s">
        <v>2164</v>
      </c>
      <c r="G110" s="253" t="s">
        <v>2165</v>
      </c>
      <c r="H110" s="254" t="s">
        <v>2166</v>
      </c>
      <c r="I110" s="254" t="s">
        <v>2128</v>
      </c>
      <c r="J110" s="255" t="str">
        <f t="shared" si="2"/>
        <v>D1_S02_2,5L-s_R01.2</v>
      </c>
      <c r="K110" s="49" t="s">
        <v>101</v>
      </c>
      <c r="L110" s="49" t="s">
        <v>1101</v>
      </c>
      <c r="M110" s="49" t="s">
        <v>135</v>
      </c>
      <c r="N110" s="49" t="s">
        <v>1124</v>
      </c>
      <c r="O110" s="49">
        <v>2.5</v>
      </c>
      <c r="P110" s="49">
        <v>58.0</v>
      </c>
      <c r="Q110" s="49" t="s">
        <v>1103</v>
      </c>
      <c r="R110" s="49" t="s">
        <v>1104</v>
      </c>
      <c r="S110" s="256" t="s">
        <v>1129</v>
      </c>
      <c r="T110" s="261" t="s">
        <v>1885</v>
      </c>
      <c r="U110" s="277"/>
      <c r="V110" s="276" t="s">
        <v>2167</v>
      </c>
      <c r="W110" s="258" t="s">
        <v>2130</v>
      </c>
      <c r="X110" s="50" t="s">
        <v>2168</v>
      </c>
      <c r="Y110" s="235" t="s">
        <v>2132</v>
      </c>
      <c r="Z110" s="235" t="s">
        <v>2133</v>
      </c>
      <c r="AA110" s="235" t="s">
        <v>1890</v>
      </c>
      <c r="AB110" s="235">
        <v>1209753.0</v>
      </c>
      <c r="AC110" s="278">
        <v>43076.0</v>
      </c>
      <c r="AD110" s="235" t="s">
        <v>1532</v>
      </c>
      <c r="AE110" s="235">
        <v>83.79</v>
      </c>
      <c r="AF110" s="235">
        <v>35.31</v>
      </c>
      <c r="AG110" s="235">
        <v>1209753.0</v>
      </c>
      <c r="AH110" s="235">
        <v>1.89</v>
      </c>
      <c r="AI110" s="235">
        <v>1.7</v>
      </c>
      <c r="AJ110" s="235">
        <v>73.13</v>
      </c>
      <c r="AK110" s="235">
        <v>66.08</v>
      </c>
      <c r="AL110" s="235">
        <v>51.59</v>
      </c>
      <c r="AM110" s="235"/>
      <c r="AN110" s="235"/>
      <c r="AO110" s="235"/>
      <c r="AP110" s="235"/>
      <c r="AQ110" s="235">
        <v>1175360.0</v>
      </c>
    </row>
    <row r="111" ht="15.75" customHeight="1">
      <c r="A111" s="10"/>
      <c r="B111" s="276" t="s">
        <v>148</v>
      </c>
      <c r="C111" s="254" t="s">
        <v>1603</v>
      </c>
      <c r="D111" s="254" t="s">
        <v>1604</v>
      </c>
      <c r="E111" s="252" t="s">
        <v>2124</v>
      </c>
      <c r="F111" s="50" t="s">
        <v>2169</v>
      </c>
      <c r="G111" s="253" t="s">
        <v>2170</v>
      </c>
      <c r="H111" s="254" t="s">
        <v>2171</v>
      </c>
      <c r="I111" s="254" t="s">
        <v>2128</v>
      </c>
      <c r="J111" s="255" t="str">
        <f t="shared" si="2"/>
        <v>D1_S02_2,5L-s_R01.3</v>
      </c>
      <c r="K111" s="49" t="s">
        <v>101</v>
      </c>
      <c r="L111" s="49" t="s">
        <v>1101</v>
      </c>
      <c r="M111" s="49" t="s">
        <v>135</v>
      </c>
      <c r="N111" s="49" t="s">
        <v>1124</v>
      </c>
      <c r="O111" s="49">
        <v>2.5</v>
      </c>
      <c r="P111" s="49">
        <v>58.0</v>
      </c>
      <c r="Q111" s="49" t="s">
        <v>1103</v>
      </c>
      <c r="R111" s="49" t="s">
        <v>1104</v>
      </c>
      <c r="S111" s="256" t="s">
        <v>1133</v>
      </c>
      <c r="T111" s="261" t="s">
        <v>1885</v>
      </c>
      <c r="U111" s="277"/>
      <c r="V111" s="276" t="s">
        <v>2172</v>
      </c>
      <c r="W111" s="258" t="s">
        <v>2130</v>
      </c>
      <c r="X111" s="50" t="s">
        <v>2173</v>
      </c>
      <c r="Y111" s="235" t="s">
        <v>2132</v>
      </c>
      <c r="Z111" s="235" t="s">
        <v>2133</v>
      </c>
      <c r="AA111" s="235" t="s">
        <v>1890</v>
      </c>
      <c r="AB111" s="235">
        <v>1250559.0</v>
      </c>
      <c r="AC111" s="278">
        <v>43076.0</v>
      </c>
      <c r="AD111" s="235" t="s">
        <v>1532</v>
      </c>
      <c r="AE111" s="235">
        <v>83.57</v>
      </c>
      <c r="AF111" s="235">
        <v>35.26</v>
      </c>
      <c r="AG111" s="235">
        <v>1250559.0</v>
      </c>
      <c r="AH111" s="235">
        <v>1.89</v>
      </c>
      <c r="AI111" s="235">
        <v>1.75</v>
      </c>
      <c r="AJ111" s="235">
        <v>73.43</v>
      </c>
      <c r="AK111" s="235">
        <v>65.85</v>
      </c>
      <c r="AL111" s="235">
        <v>52.0</v>
      </c>
      <c r="AM111" s="235"/>
      <c r="AN111" s="235"/>
      <c r="AO111" s="235"/>
      <c r="AP111" s="235"/>
      <c r="AQ111" s="235">
        <v>1218393.0</v>
      </c>
    </row>
    <row r="112" ht="15.75" customHeight="1">
      <c r="A112" s="10"/>
      <c r="B112" s="276" t="s">
        <v>152</v>
      </c>
      <c r="C112" s="254" t="s">
        <v>1610</v>
      </c>
      <c r="D112" s="254" t="s">
        <v>1611</v>
      </c>
      <c r="E112" s="252" t="s">
        <v>2124</v>
      </c>
      <c r="F112" s="50" t="s">
        <v>2174</v>
      </c>
      <c r="G112" s="253" t="s">
        <v>2175</v>
      </c>
      <c r="H112" s="254" t="s">
        <v>2176</v>
      </c>
      <c r="I112" s="254" t="s">
        <v>2128</v>
      </c>
      <c r="J112" s="255" t="str">
        <f t="shared" si="2"/>
        <v>D1_S02_2,5L-s_R01.4</v>
      </c>
      <c r="K112" s="49" t="s">
        <v>101</v>
      </c>
      <c r="L112" s="49" t="s">
        <v>1101</v>
      </c>
      <c r="M112" s="49" t="s">
        <v>135</v>
      </c>
      <c r="N112" s="49" t="s">
        <v>1124</v>
      </c>
      <c r="O112" s="49">
        <v>2.5</v>
      </c>
      <c r="P112" s="49">
        <v>58.0</v>
      </c>
      <c r="Q112" s="49" t="s">
        <v>1103</v>
      </c>
      <c r="R112" s="49" t="s">
        <v>1104</v>
      </c>
      <c r="S112" s="256" t="s">
        <v>1137</v>
      </c>
      <c r="T112" s="261" t="s">
        <v>1885</v>
      </c>
      <c r="U112" s="277"/>
      <c r="V112" s="276" t="s">
        <v>2177</v>
      </c>
      <c r="W112" s="258" t="s">
        <v>2130</v>
      </c>
      <c r="X112" s="50" t="s">
        <v>2178</v>
      </c>
      <c r="Y112" s="235" t="s">
        <v>2132</v>
      </c>
      <c r="Z112" s="235" t="s">
        <v>2133</v>
      </c>
      <c r="AA112" s="235" t="s">
        <v>1890</v>
      </c>
      <c r="AB112" s="235">
        <v>1089089.0</v>
      </c>
      <c r="AC112" s="278">
        <v>43076.0</v>
      </c>
      <c r="AD112" s="235" t="s">
        <v>1532</v>
      </c>
      <c r="AE112" s="235">
        <v>83.66</v>
      </c>
      <c r="AF112" s="235">
        <v>35.28</v>
      </c>
      <c r="AG112" s="235">
        <v>1089089.0</v>
      </c>
      <c r="AH112" s="235">
        <v>1.89</v>
      </c>
      <c r="AI112" s="235">
        <v>1.53</v>
      </c>
      <c r="AJ112" s="235">
        <v>72.36</v>
      </c>
      <c r="AK112" s="235">
        <v>64.4</v>
      </c>
      <c r="AL112" s="235">
        <v>49.86</v>
      </c>
      <c r="AM112" s="235"/>
      <c r="AN112" s="235"/>
      <c r="AO112" s="235"/>
      <c r="AP112" s="235"/>
      <c r="AQ112" s="235">
        <v>1060927.0</v>
      </c>
    </row>
    <row r="113" ht="15.75" customHeight="1">
      <c r="A113" s="10"/>
      <c r="B113" s="276" t="s">
        <v>394</v>
      </c>
      <c r="C113" s="254" t="s">
        <v>1617</v>
      </c>
      <c r="D113" s="254" t="s">
        <v>1618</v>
      </c>
      <c r="E113" s="252" t="s">
        <v>2124</v>
      </c>
      <c r="F113" s="50" t="s">
        <v>2179</v>
      </c>
      <c r="G113" s="253" t="s">
        <v>2180</v>
      </c>
      <c r="H113" s="254" t="s">
        <v>2181</v>
      </c>
      <c r="I113" s="254" t="s">
        <v>2128</v>
      </c>
      <c r="J113" s="255" t="str">
        <f t="shared" si="2"/>
        <v>D1_S023_100L-m_R01</v>
      </c>
      <c r="K113" s="49" t="s">
        <v>101</v>
      </c>
      <c r="L113" s="49" t="s">
        <v>1194</v>
      </c>
      <c r="M113" s="49" t="s">
        <v>294</v>
      </c>
      <c r="N113" s="49" t="s">
        <v>1216</v>
      </c>
      <c r="O113" s="49">
        <v>100.0</v>
      </c>
      <c r="P113" s="49">
        <v>140.0</v>
      </c>
      <c r="Q113" s="49" t="s">
        <v>1183</v>
      </c>
      <c r="R113" s="49" t="s">
        <v>1228</v>
      </c>
      <c r="S113" s="256" t="s">
        <v>1105</v>
      </c>
      <c r="T113" s="261" t="s">
        <v>1885</v>
      </c>
      <c r="U113" s="277"/>
      <c r="V113" s="276" t="s">
        <v>2182</v>
      </c>
      <c r="W113" s="258" t="s">
        <v>2130</v>
      </c>
      <c r="X113" s="50" t="s">
        <v>2183</v>
      </c>
      <c r="Y113" s="235" t="s">
        <v>2132</v>
      </c>
      <c r="Z113" s="235" t="s">
        <v>2133</v>
      </c>
      <c r="AA113" s="235" t="s">
        <v>1890</v>
      </c>
      <c r="AB113" s="235">
        <v>985548.0</v>
      </c>
      <c r="AC113" s="278">
        <v>43076.0</v>
      </c>
      <c r="AD113" s="235" t="s">
        <v>1532</v>
      </c>
      <c r="AE113" s="235">
        <v>85.16</v>
      </c>
      <c r="AF113" s="235">
        <v>35.64</v>
      </c>
      <c r="AG113" s="235">
        <v>985548.0</v>
      </c>
      <c r="AH113" s="235">
        <v>1.89</v>
      </c>
      <c r="AI113" s="235">
        <v>1.38</v>
      </c>
      <c r="AJ113" s="235">
        <v>72.58</v>
      </c>
      <c r="AK113" s="235">
        <v>67.32</v>
      </c>
      <c r="AL113" s="235">
        <v>52.71</v>
      </c>
      <c r="AM113" s="235"/>
      <c r="AN113" s="235"/>
      <c r="AO113" s="235"/>
      <c r="AP113" s="235"/>
      <c r="AQ113" s="235">
        <v>963402.0</v>
      </c>
    </row>
    <row r="114" ht="15.75" customHeight="1">
      <c r="A114" s="10"/>
      <c r="B114" s="276" t="s">
        <v>329</v>
      </c>
      <c r="C114" s="254" t="s">
        <v>1624</v>
      </c>
      <c r="D114" s="254" t="s">
        <v>1625</v>
      </c>
      <c r="E114" s="252" t="s">
        <v>2124</v>
      </c>
      <c r="F114" s="50" t="s">
        <v>2184</v>
      </c>
      <c r="G114" s="253" t="s">
        <v>2185</v>
      </c>
      <c r="H114" s="254" t="s">
        <v>2186</v>
      </c>
      <c r="I114" s="254" t="s">
        <v>2128</v>
      </c>
      <c r="J114" s="255" t="str">
        <f t="shared" si="2"/>
        <v>D1_S023_100L-m_R02</v>
      </c>
      <c r="K114" s="49" t="s">
        <v>101</v>
      </c>
      <c r="L114" s="49" t="s">
        <v>1194</v>
      </c>
      <c r="M114" s="49" t="s">
        <v>294</v>
      </c>
      <c r="N114" s="49" t="s">
        <v>1216</v>
      </c>
      <c r="O114" s="49">
        <v>100.0</v>
      </c>
      <c r="P114" s="49">
        <v>152.0</v>
      </c>
      <c r="Q114" s="49" t="s">
        <v>1183</v>
      </c>
      <c r="R114" s="49" t="s">
        <v>1217</v>
      </c>
      <c r="S114" s="256" t="s">
        <v>1111</v>
      </c>
      <c r="T114" s="261" t="s">
        <v>1885</v>
      </c>
      <c r="U114" s="277"/>
      <c r="V114" s="276" t="s">
        <v>2187</v>
      </c>
      <c r="W114" s="258" t="s">
        <v>2130</v>
      </c>
      <c r="X114" s="50" t="s">
        <v>2188</v>
      </c>
      <c r="Y114" s="235" t="s">
        <v>2132</v>
      </c>
      <c r="Z114" s="235" t="s">
        <v>2133</v>
      </c>
      <c r="AA114" s="235" t="s">
        <v>1890</v>
      </c>
      <c r="AB114" s="235">
        <v>616740.0</v>
      </c>
      <c r="AC114" s="278">
        <v>43076.0</v>
      </c>
      <c r="AD114" s="235" t="s">
        <v>1532</v>
      </c>
      <c r="AE114" s="235">
        <v>83.63</v>
      </c>
      <c r="AF114" s="235">
        <v>35.28</v>
      </c>
      <c r="AG114" s="235">
        <v>616740.0</v>
      </c>
      <c r="AH114" s="235">
        <v>1.89</v>
      </c>
      <c r="AI114" s="235">
        <v>0.86</v>
      </c>
      <c r="AJ114" s="235">
        <v>70.33</v>
      </c>
      <c r="AK114" s="235">
        <v>62.25</v>
      </c>
      <c r="AL114" s="235">
        <v>46.78</v>
      </c>
      <c r="AM114" s="235"/>
      <c r="AN114" s="235"/>
      <c r="AO114" s="235"/>
      <c r="AP114" s="235"/>
      <c r="AQ114" s="235">
        <v>600901.0</v>
      </c>
    </row>
    <row r="115" ht="15.75" customHeight="1">
      <c r="A115" s="10"/>
      <c r="B115" s="276" t="s">
        <v>400</v>
      </c>
      <c r="C115" s="254" t="s">
        <v>1631</v>
      </c>
      <c r="D115" s="254" t="s">
        <v>1632</v>
      </c>
      <c r="E115" s="252" t="s">
        <v>2124</v>
      </c>
      <c r="F115" s="50" t="s">
        <v>2189</v>
      </c>
      <c r="G115" s="253" t="s">
        <v>2190</v>
      </c>
      <c r="H115" s="254" t="s">
        <v>2191</v>
      </c>
      <c r="I115" s="254" t="s">
        <v>2128</v>
      </c>
      <c r="J115" s="255" t="str">
        <f t="shared" si="2"/>
        <v>D1_S023_100L-m_R02</v>
      </c>
      <c r="K115" s="49" t="s">
        <v>101</v>
      </c>
      <c r="L115" s="49" t="s">
        <v>1194</v>
      </c>
      <c r="M115" s="49" t="s">
        <v>294</v>
      </c>
      <c r="N115" s="49" t="s">
        <v>1216</v>
      </c>
      <c r="O115" s="49">
        <v>100.0</v>
      </c>
      <c r="P115" s="49">
        <v>132.0</v>
      </c>
      <c r="Q115" s="49" t="s">
        <v>1183</v>
      </c>
      <c r="R115" s="49" t="s">
        <v>1228</v>
      </c>
      <c r="S115" s="256" t="s">
        <v>1111</v>
      </c>
      <c r="T115" s="261" t="s">
        <v>1885</v>
      </c>
      <c r="U115" s="277"/>
      <c r="V115" s="276" t="s">
        <v>2192</v>
      </c>
      <c r="W115" s="258" t="s">
        <v>2130</v>
      </c>
      <c r="X115" s="50" t="s">
        <v>2193</v>
      </c>
      <c r="Y115" s="235" t="s">
        <v>2132</v>
      </c>
      <c r="Z115" s="235" t="s">
        <v>2133</v>
      </c>
      <c r="AA115" s="235" t="s">
        <v>1890</v>
      </c>
      <c r="AB115" s="235">
        <v>829031.0</v>
      </c>
      <c r="AC115" s="278">
        <v>43076.0</v>
      </c>
      <c r="AD115" s="235" t="s">
        <v>1532</v>
      </c>
      <c r="AE115" s="235">
        <v>84.34</v>
      </c>
      <c r="AF115" s="235">
        <v>35.45</v>
      </c>
      <c r="AG115" s="235">
        <v>829031.0</v>
      </c>
      <c r="AH115" s="235">
        <v>1.89</v>
      </c>
      <c r="AI115" s="235">
        <v>1.16</v>
      </c>
      <c r="AJ115" s="235">
        <v>72.29</v>
      </c>
      <c r="AK115" s="235">
        <v>65.22</v>
      </c>
      <c r="AL115" s="235">
        <v>50.98</v>
      </c>
      <c r="AM115" s="235"/>
      <c r="AN115" s="235"/>
      <c r="AO115" s="235"/>
      <c r="AP115" s="235"/>
      <c r="AQ115" s="235">
        <v>809940.0</v>
      </c>
    </row>
    <row r="116" ht="15.75" customHeight="1">
      <c r="A116" s="10"/>
      <c r="B116" s="276" t="s">
        <v>405</v>
      </c>
      <c r="C116" s="254" t="s">
        <v>1638</v>
      </c>
      <c r="D116" s="254" t="s">
        <v>1639</v>
      </c>
      <c r="E116" s="252" t="s">
        <v>2124</v>
      </c>
      <c r="F116" s="50" t="s">
        <v>2194</v>
      </c>
      <c r="G116" s="253" t="s">
        <v>2195</v>
      </c>
      <c r="H116" s="254" t="s">
        <v>2196</v>
      </c>
      <c r="I116" s="254" t="s">
        <v>2128</v>
      </c>
      <c r="J116" s="255" t="str">
        <f t="shared" si="2"/>
        <v>D1_S023_100L-m_R03</v>
      </c>
      <c r="K116" s="49" t="s">
        <v>101</v>
      </c>
      <c r="L116" s="49" t="s">
        <v>1194</v>
      </c>
      <c r="M116" s="49" t="s">
        <v>294</v>
      </c>
      <c r="N116" s="49" t="s">
        <v>1216</v>
      </c>
      <c r="O116" s="49">
        <v>100.0</v>
      </c>
      <c r="P116" s="49">
        <v>285.0</v>
      </c>
      <c r="Q116" s="49" t="s">
        <v>1183</v>
      </c>
      <c r="R116" s="49" t="s">
        <v>1228</v>
      </c>
      <c r="S116" s="256" t="s">
        <v>1115</v>
      </c>
      <c r="T116" s="261" t="s">
        <v>1885</v>
      </c>
      <c r="U116" s="277"/>
      <c r="V116" s="276" t="s">
        <v>2197</v>
      </c>
      <c r="W116" s="258" t="s">
        <v>2130</v>
      </c>
      <c r="X116" s="50" t="s">
        <v>2198</v>
      </c>
      <c r="Y116" s="235" t="s">
        <v>2132</v>
      </c>
      <c r="Z116" s="235" t="s">
        <v>2133</v>
      </c>
      <c r="AA116" s="235" t="s">
        <v>1890</v>
      </c>
      <c r="AB116" s="235">
        <v>1023551.0</v>
      </c>
      <c r="AC116" s="278">
        <v>43076.0</v>
      </c>
      <c r="AD116" s="235" t="s">
        <v>1532</v>
      </c>
      <c r="AE116" s="235">
        <v>84.07</v>
      </c>
      <c r="AF116" s="235">
        <v>35.38</v>
      </c>
      <c r="AG116" s="235">
        <v>1023551.0</v>
      </c>
      <c r="AH116" s="235">
        <v>1.89</v>
      </c>
      <c r="AI116" s="235">
        <v>1.44</v>
      </c>
      <c r="AJ116" s="235">
        <v>71.43</v>
      </c>
      <c r="AK116" s="235">
        <v>64.49</v>
      </c>
      <c r="AL116" s="235">
        <v>48.04</v>
      </c>
      <c r="AM116" s="235"/>
      <c r="AN116" s="235"/>
      <c r="AO116" s="235"/>
      <c r="AP116" s="235"/>
      <c r="AQ116" s="235">
        <v>999421.0</v>
      </c>
    </row>
    <row r="117" ht="15.75" customHeight="1">
      <c r="A117" s="10"/>
      <c r="B117" s="276" t="s">
        <v>221</v>
      </c>
      <c r="C117" s="254" t="s">
        <v>1645</v>
      </c>
      <c r="D117" s="254" t="s">
        <v>1646</v>
      </c>
      <c r="E117" s="252" t="s">
        <v>2124</v>
      </c>
      <c r="F117" s="50" t="s">
        <v>2199</v>
      </c>
      <c r="G117" s="253" t="s">
        <v>2200</v>
      </c>
      <c r="H117" s="254" t="s">
        <v>2201</v>
      </c>
      <c r="I117" s="254" t="s">
        <v>2128</v>
      </c>
      <c r="J117" s="255" t="str">
        <f t="shared" si="2"/>
        <v>D1_S023_10L-m_R01</v>
      </c>
      <c r="K117" s="49" t="s">
        <v>101</v>
      </c>
      <c r="L117" s="49" t="s">
        <v>1194</v>
      </c>
      <c r="M117" s="49" t="s">
        <v>225</v>
      </c>
      <c r="N117" s="49" t="s">
        <v>1182</v>
      </c>
      <c r="O117" s="49">
        <v>10.0</v>
      </c>
      <c r="P117" s="49">
        <v>4.99999999999998</v>
      </c>
      <c r="Q117" s="49" t="s">
        <v>1183</v>
      </c>
      <c r="R117" s="49" t="s">
        <v>1195</v>
      </c>
      <c r="S117" s="256" t="s">
        <v>1105</v>
      </c>
      <c r="T117" s="261" t="s">
        <v>1885</v>
      </c>
      <c r="U117" s="277"/>
      <c r="V117" s="276" t="s">
        <v>2202</v>
      </c>
      <c r="W117" s="258" t="s">
        <v>2130</v>
      </c>
      <c r="X117" s="50" t="s">
        <v>2203</v>
      </c>
      <c r="Y117" s="235" t="s">
        <v>2132</v>
      </c>
      <c r="Z117" s="235" t="s">
        <v>2133</v>
      </c>
      <c r="AA117" s="235" t="s">
        <v>1890</v>
      </c>
      <c r="AB117" s="235">
        <v>1129299.0</v>
      </c>
      <c r="AC117" s="278">
        <v>43076.0</v>
      </c>
      <c r="AD117" s="235" t="s">
        <v>1532</v>
      </c>
      <c r="AE117" s="235">
        <v>78.19</v>
      </c>
      <c r="AF117" s="235">
        <v>34.03</v>
      </c>
      <c r="AG117" s="235">
        <v>1129299.0</v>
      </c>
      <c r="AH117" s="235">
        <v>1.89</v>
      </c>
      <c r="AI117" s="235">
        <v>1.58</v>
      </c>
      <c r="AJ117" s="235">
        <v>66.06</v>
      </c>
      <c r="AK117" s="235">
        <v>59.05</v>
      </c>
      <c r="AL117" s="235">
        <v>47.21</v>
      </c>
      <c r="AM117" s="235"/>
      <c r="AN117" s="235"/>
      <c r="AO117" s="235"/>
      <c r="AP117" s="235"/>
      <c r="AQ117" s="235">
        <v>1101485.0</v>
      </c>
    </row>
    <row r="118" ht="15.75" customHeight="1">
      <c r="A118" s="10"/>
      <c r="B118" s="276" t="s">
        <v>230</v>
      </c>
      <c r="C118" s="254" t="s">
        <v>1652</v>
      </c>
      <c r="D118" s="254" t="s">
        <v>1653</v>
      </c>
      <c r="E118" s="252" t="s">
        <v>2124</v>
      </c>
      <c r="F118" s="50" t="s">
        <v>2204</v>
      </c>
      <c r="G118" s="253" t="s">
        <v>2205</v>
      </c>
      <c r="H118" s="254" t="s">
        <v>2206</v>
      </c>
      <c r="I118" s="254" t="s">
        <v>2128</v>
      </c>
      <c r="J118" s="255" t="str">
        <f t="shared" si="2"/>
        <v>D1_S023_10L-m_R02</v>
      </c>
      <c r="K118" s="49" t="s">
        <v>101</v>
      </c>
      <c r="L118" s="49" t="s">
        <v>1194</v>
      </c>
      <c r="M118" s="49" t="s">
        <v>225</v>
      </c>
      <c r="N118" s="49" t="s">
        <v>1182</v>
      </c>
      <c r="O118" s="49">
        <v>10.0</v>
      </c>
      <c r="P118" s="49">
        <v>6.99999999999998</v>
      </c>
      <c r="Q118" s="49" t="s">
        <v>1183</v>
      </c>
      <c r="R118" s="49" t="s">
        <v>1195</v>
      </c>
      <c r="S118" s="256" t="s">
        <v>1111</v>
      </c>
      <c r="T118" s="261" t="s">
        <v>1885</v>
      </c>
      <c r="U118" s="277"/>
      <c r="V118" s="276" t="s">
        <v>2207</v>
      </c>
      <c r="W118" s="258" t="s">
        <v>2130</v>
      </c>
      <c r="X118" s="50" t="s">
        <v>2208</v>
      </c>
      <c r="Y118" s="235" t="s">
        <v>2132</v>
      </c>
      <c r="Z118" s="235" t="s">
        <v>2133</v>
      </c>
      <c r="AA118" s="235" t="s">
        <v>1890</v>
      </c>
      <c r="AB118" s="235">
        <v>936416.0</v>
      </c>
      <c r="AC118" s="278">
        <v>43076.0</v>
      </c>
      <c r="AD118" s="235" t="s">
        <v>1532</v>
      </c>
      <c r="AE118" s="235">
        <v>84.46</v>
      </c>
      <c r="AF118" s="235">
        <v>35.47</v>
      </c>
      <c r="AG118" s="235">
        <v>936416.0</v>
      </c>
      <c r="AH118" s="235">
        <v>1.89</v>
      </c>
      <c r="AI118" s="235">
        <v>1.31</v>
      </c>
      <c r="AJ118" s="235">
        <v>72.69</v>
      </c>
      <c r="AK118" s="235">
        <v>66.42</v>
      </c>
      <c r="AL118" s="235">
        <v>52.01</v>
      </c>
      <c r="AM118" s="235"/>
      <c r="AN118" s="235"/>
      <c r="AO118" s="235"/>
      <c r="AP118" s="235"/>
      <c r="AQ118" s="235">
        <v>914108.0</v>
      </c>
    </row>
    <row r="119" ht="15.75" customHeight="1">
      <c r="A119" s="10"/>
      <c r="B119" s="276" t="s">
        <v>236</v>
      </c>
      <c r="C119" s="254" t="s">
        <v>1659</v>
      </c>
      <c r="D119" s="254" t="s">
        <v>1660</v>
      </c>
      <c r="E119" s="252" t="s">
        <v>2124</v>
      </c>
      <c r="F119" s="50" t="s">
        <v>2209</v>
      </c>
      <c r="G119" s="253" t="s">
        <v>2210</v>
      </c>
      <c r="H119" s="254" t="s">
        <v>2211</v>
      </c>
      <c r="I119" s="254" t="s">
        <v>2128</v>
      </c>
      <c r="J119" s="255" t="str">
        <f t="shared" si="2"/>
        <v>D1_S023_10L-m_R03</v>
      </c>
      <c r="K119" s="49" t="s">
        <v>101</v>
      </c>
      <c r="L119" s="49" t="s">
        <v>1194</v>
      </c>
      <c r="M119" s="49" t="s">
        <v>225</v>
      </c>
      <c r="N119" s="49" t="s">
        <v>1182</v>
      </c>
      <c r="O119" s="49">
        <v>10.0</v>
      </c>
      <c r="P119" s="49">
        <v>5.99999999999998</v>
      </c>
      <c r="Q119" s="49" t="s">
        <v>1183</v>
      </c>
      <c r="R119" s="49" t="s">
        <v>1195</v>
      </c>
      <c r="S119" s="256" t="s">
        <v>1115</v>
      </c>
      <c r="T119" s="261" t="s">
        <v>1885</v>
      </c>
      <c r="U119" s="277"/>
      <c r="V119" s="276" t="s">
        <v>2212</v>
      </c>
      <c r="W119" s="258" t="s">
        <v>2130</v>
      </c>
      <c r="X119" s="50" t="s">
        <v>2213</v>
      </c>
      <c r="Y119" s="235" t="s">
        <v>2132</v>
      </c>
      <c r="Z119" s="235" t="s">
        <v>2133</v>
      </c>
      <c r="AA119" s="235" t="s">
        <v>1890</v>
      </c>
      <c r="AB119" s="235">
        <v>1441095.0</v>
      </c>
      <c r="AC119" s="278">
        <v>43076.0</v>
      </c>
      <c r="AD119" s="235" t="s">
        <v>1532</v>
      </c>
      <c r="AE119" s="235">
        <v>83.11</v>
      </c>
      <c r="AF119" s="235">
        <v>35.15</v>
      </c>
      <c r="AG119" s="235">
        <v>1441095.0</v>
      </c>
      <c r="AH119" s="235">
        <v>1.89</v>
      </c>
      <c r="AI119" s="235">
        <v>2.02</v>
      </c>
      <c r="AJ119" s="235">
        <v>72.43</v>
      </c>
      <c r="AK119" s="235">
        <v>63.7</v>
      </c>
      <c r="AL119" s="235">
        <v>46.17</v>
      </c>
      <c r="AM119" s="235"/>
      <c r="AN119" s="235"/>
      <c r="AO119" s="235"/>
      <c r="AP119" s="235"/>
      <c r="AQ119" s="235">
        <v>1404893.0</v>
      </c>
    </row>
    <row r="120" ht="15.75" customHeight="1">
      <c r="A120" s="10"/>
      <c r="B120" s="276" t="s">
        <v>391</v>
      </c>
      <c r="C120" s="254" t="s">
        <v>1666</v>
      </c>
      <c r="D120" s="254" t="s">
        <v>1667</v>
      </c>
      <c r="E120" s="252" t="s">
        <v>2124</v>
      </c>
      <c r="F120" s="50" t="s">
        <v>2214</v>
      </c>
      <c r="G120" s="253" t="s">
        <v>2215</v>
      </c>
      <c r="H120" s="254" t="s">
        <v>2216</v>
      </c>
      <c r="I120" s="254" t="s">
        <v>2128</v>
      </c>
      <c r="J120" s="255" t="str">
        <f t="shared" si="2"/>
        <v>D1_S023_496L-m_R00</v>
      </c>
      <c r="K120" s="49" t="s">
        <v>101</v>
      </c>
      <c r="L120" s="49" t="s">
        <v>1194</v>
      </c>
      <c r="M120" s="49" t="s">
        <v>294</v>
      </c>
      <c r="N120" s="49" t="s">
        <v>1267</v>
      </c>
      <c r="O120" s="49">
        <v>496.0</v>
      </c>
      <c r="P120" s="49">
        <v>445.0</v>
      </c>
      <c r="Q120" s="49" t="s">
        <v>1183</v>
      </c>
      <c r="R120" s="49" t="s">
        <v>1228</v>
      </c>
      <c r="S120" s="256" t="s">
        <v>1229</v>
      </c>
      <c r="T120" s="261" t="s">
        <v>1885</v>
      </c>
      <c r="U120" s="277"/>
      <c r="V120" s="276" t="s">
        <v>2217</v>
      </c>
      <c r="W120" s="258" t="s">
        <v>2130</v>
      </c>
      <c r="X120" s="50" t="s">
        <v>2218</v>
      </c>
      <c r="Y120" s="235" t="s">
        <v>2132</v>
      </c>
      <c r="Z120" s="235" t="s">
        <v>2133</v>
      </c>
      <c r="AA120" s="235" t="s">
        <v>1890</v>
      </c>
      <c r="AB120" s="235">
        <v>704386.0</v>
      </c>
      <c r="AC120" s="278">
        <v>43076.0</v>
      </c>
      <c r="AD120" s="235" t="s">
        <v>1532</v>
      </c>
      <c r="AE120" s="235">
        <v>84.13</v>
      </c>
      <c r="AF120" s="235">
        <v>35.39</v>
      </c>
      <c r="AG120" s="235">
        <v>704386.0</v>
      </c>
      <c r="AH120" s="235">
        <v>1.89</v>
      </c>
      <c r="AI120" s="235">
        <v>0.99</v>
      </c>
      <c r="AJ120" s="235">
        <v>71.91</v>
      </c>
      <c r="AK120" s="235">
        <v>64.66</v>
      </c>
      <c r="AL120" s="235">
        <v>50.42</v>
      </c>
      <c r="AM120" s="235"/>
      <c r="AN120" s="235"/>
      <c r="AO120" s="235"/>
      <c r="AP120" s="235"/>
      <c r="AQ120" s="235">
        <v>686371.0</v>
      </c>
    </row>
    <row r="121" ht="15.75" customHeight="1">
      <c r="A121" s="10"/>
      <c r="B121" s="276" t="s">
        <v>323</v>
      </c>
      <c r="C121" s="254" t="s">
        <v>1674</v>
      </c>
      <c r="D121" s="254" t="s">
        <v>1675</v>
      </c>
      <c r="E121" s="252" t="s">
        <v>2124</v>
      </c>
      <c r="F121" s="50" t="s">
        <v>2219</v>
      </c>
      <c r="G121" s="253" t="s">
        <v>2220</v>
      </c>
      <c r="H121" s="254" t="s">
        <v>2221</v>
      </c>
      <c r="I121" s="254" t="s">
        <v>2128</v>
      </c>
      <c r="J121" s="255" t="str">
        <f t="shared" si="2"/>
        <v>D1_S023_60L-m_R01</v>
      </c>
      <c r="K121" s="49" t="s">
        <v>101</v>
      </c>
      <c r="L121" s="49" t="s">
        <v>1194</v>
      </c>
      <c r="M121" s="49" t="s">
        <v>294</v>
      </c>
      <c r="N121" s="49" t="s">
        <v>1216</v>
      </c>
      <c r="O121" s="49">
        <v>60.0</v>
      </c>
      <c r="P121" s="49">
        <v>225.0</v>
      </c>
      <c r="Q121" s="49" t="s">
        <v>1183</v>
      </c>
      <c r="R121" s="49" t="s">
        <v>1217</v>
      </c>
      <c r="S121" s="256" t="s">
        <v>1105</v>
      </c>
      <c r="T121" s="261" t="s">
        <v>1885</v>
      </c>
      <c r="U121" s="277"/>
      <c r="V121" s="276" t="s">
        <v>2222</v>
      </c>
      <c r="W121" s="258" t="s">
        <v>2130</v>
      </c>
      <c r="X121" s="50" t="s">
        <v>2223</v>
      </c>
      <c r="Y121" s="235" t="s">
        <v>2132</v>
      </c>
      <c r="Z121" s="235" t="s">
        <v>2133</v>
      </c>
      <c r="AA121" s="235" t="s">
        <v>1890</v>
      </c>
      <c r="AB121" s="235">
        <v>1277755.0</v>
      </c>
      <c r="AC121" s="278">
        <v>43076.0</v>
      </c>
      <c r="AD121" s="235" t="s">
        <v>1532</v>
      </c>
      <c r="AE121" s="235">
        <v>84.61</v>
      </c>
      <c r="AF121" s="235">
        <v>35.51</v>
      </c>
      <c r="AG121" s="235">
        <v>1277755.0</v>
      </c>
      <c r="AH121" s="235">
        <v>1.89</v>
      </c>
      <c r="AI121" s="235">
        <v>1.79</v>
      </c>
      <c r="AJ121" s="235">
        <v>73.39</v>
      </c>
      <c r="AK121" s="235">
        <v>66.84</v>
      </c>
      <c r="AL121" s="235">
        <v>51.99</v>
      </c>
      <c r="AM121" s="235"/>
      <c r="AN121" s="235"/>
      <c r="AO121" s="235"/>
      <c r="AP121" s="235"/>
      <c r="AQ121" s="235">
        <v>1244852.0</v>
      </c>
    </row>
    <row r="122" ht="15.75" customHeight="1">
      <c r="A122" s="10"/>
      <c r="B122" s="276" t="s">
        <v>335</v>
      </c>
      <c r="C122" s="254" t="s">
        <v>1681</v>
      </c>
      <c r="D122" s="254" t="s">
        <v>1682</v>
      </c>
      <c r="E122" s="252" t="s">
        <v>2124</v>
      </c>
      <c r="F122" s="50" t="s">
        <v>2224</v>
      </c>
      <c r="G122" s="253" t="s">
        <v>2225</v>
      </c>
      <c r="H122" s="254" t="s">
        <v>2226</v>
      </c>
      <c r="I122" s="254" t="s">
        <v>2128</v>
      </c>
      <c r="J122" s="255" t="str">
        <f t="shared" si="2"/>
        <v>D1_S023_60L-m_R03</v>
      </c>
      <c r="K122" s="49" t="s">
        <v>101</v>
      </c>
      <c r="L122" s="49" t="s">
        <v>1194</v>
      </c>
      <c r="M122" s="49" t="s">
        <v>294</v>
      </c>
      <c r="N122" s="49" t="s">
        <v>1216</v>
      </c>
      <c r="O122" s="49">
        <v>60.0</v>
      </c>
      <c r="P122" s="49">
        <v>167.0</v>
      </c>
      <c r="Q122" s="49" t="s">
        <v>1183</v>
      </c>
      <c r="R122" s="49" t="s">
        <v>1217</v>
      </c>
      <c r="S122" s="256" t="s">
        <v>1115</v>
      </c>
      <c r="T122" s="261" t="s">
        <v>1885</v>
      </c>
      <c r="U122" s="277"/>
      <c r="V122" s="276" t="s">
        <v>2227</v>
      </c>
      <c r="W122" s="258" t="s">
        <v>2130</v>
      </c>
      <c r="X122" s="50" t="s">
        <v>2228</v>
      </c>
      <c r="Y122" s="235" t="s">
        <v>2132</v>
      </c>
      <c r="Z122" s="235" t="s">
        <v>2133</v>
      </c>
      <c r="AA122" s="235" t="s">
        <v>1890</v>
      </c>
      <c r="AB122" s="235">
        <v>780535.0</v>
      </c>
      <c r="AC122" s="278">
        <v>43076.0</v>
      </c>
      <c r="AD122" s="235" t="s">
        <v>1532</v>
      </c>
      <c r="AE122" s="235">
        <v>84.57</v>
      </c>
      <c r="AF122" s="235">
        <v>35.5</v>
      </c>
      <c r="AG122" s="235">
        <v>780535.0</v>
      </c>
      <c r="AH122" s="235">
        <v>1.89</v>
      </c>
      <c r="AI122" s="235">
        <v>1.09</v>
      </c>
      <c r="AJ122" s="235">
        <v>72.36</v>
      </c>
      <c r="AK122" s="235">
        <v>65.94</v>
      </c>
      <c r="AL122" s="235">
        <v>51.05</v>
      </c>
      <c r="AM122" s="235"/>
      <c r="AN122" s="235"/>
      <c r="AO122" s="235"/>
      <c r="AP122" s="235"/>
      <c r="AQ122" s="235">
        <v>761732.0</v>
      </c>
    </row>
    <row r="123" ht="15.75" customHeight="1">
      <c r="A123" s="10"/>
      <c r="B123" s="276" t="s">
        <v>361</v>
      </c>
      <c r="C123" s="254" t="s">
        <v>1696</v>
      </c>
      <c r="D123" s="254" t="s">
        <v>1697</v>
      </c>
      <c r="E123" s="252" t="s">
        <v>2124</v>
      </c>
      <c r="F123" s="50" t="s">
        <v>2229</v>
      </c>
      <c r="G123" s="253" t="s">
        <v>2230</v>
      </c>
      <c r="H123" s="254" t="s">
        <v>2231</v>
      </c>
      <c r="I123" s="254" t="s">
        <v>2128</v>
      </c>
      <c r="J123" s="255" t="str">
        <f t="shared" si="2"/>
        <v>D1_S20_100L-m_R01</v>
      </c>
      <c r="K123" s="49" t="s">
        <v>101</v>
      </c>
      <c r="L123" s="49" t="s">
        <v>1221</v>
      </c>
      <c r="M123" s="49" t="s">
        <v>279</v>
      </c>
      <c r="N123" s="49" t="s">
        <v>1216</v>
      </c>
      <c r="O123" s="49">
        <v>100.0</v>
      </c>
      <c r="P123" s="49">
        <v>98.0</v>
      </c>
      <c r="Q123" s="49" t="s">
        <v>1183</v>
      </c>
      <c r="R123" s="49" t="s">
        <v>1228</v>
      </c>
      <c r="S123" s="256" t="s">
        <v>1105</v>
      </c>
      <c r="T123" s="261" t="s">
        <v>1885</v>
      </c>
      <c r="U123" s="277"/>
      <c r="V123" s="276" t="s">
        <v>2232</v>
      </c>
      <c r="W123" s="258" t="s">
        <v>2130</v>
      </c>
      <c r="X123" s="50" t="s">
        <v>2233</v>
      </c>
      <c r="Y123" s="235" t="s">
        <v>2132</v>
      </c>
      <c r="Z123" s="235" t="s">
        <v>2133</v>
      </c>
      <c r="AA123" s="235" t="s">
        <v>1890</v>
      </c>
      <c r="AB123" s="235">
        <v>919236.0</v>
      </c>
      <c r="AC123" s="278">
        <v>43076.0</v>
      </c>
      <c r="AD123" s="235" t="s">
        <v>1532</v>
      </c>
      <c r="AE123" s="235">
        <v>81.04</v>
      </c>
      <c r="AF123" s="235">
        <v>34.65</v>
      </c>
      <c r="AG123" s="235">
        <v>919236.0</v>
      </c>
      <c r="AH123" s="235">
        <v>1.88</v>
      </c>
      <c r="AI123" s="235">
        <v>1.29</v>
      </c>
      <c r="AJ123" s="235">
        <v>75.65</v>
      </c>
      <c r="AK123" s="235">
        <v>66.22</v>
      </c>
      <c r="AL123" s="235">
        <v>55.21</v>
      </c>
      <c r="AM123" s="235"/>
      <c r="AN123" s="235"/>
      <c r="AO123" s="235"/>
      <c r="AP123" s="235"/>
      <c r="AQ123" s="235">
        <v>895614.0</v>
      </c>
    </row>
    <row r="124" ht="15.75" customHeight="1">
      <c r="A124" s="10"/>
      <c r="B124" s="276" t="s">
        <v>311</v>
      </c>
      <c r="C124" s="254" t="s">
        <v>1703</v>
      </c>
      <c r="D124" s="254" t="s">
        <v>1704</v>
      </c>
      <c r="E124" s="252" t="s">
        <v>2124</v>
      </c>
      <c r="F124" s="50" t="s">
        <v>2234</v>
      </c>
      <c r="G124" s="253" t="s">
        <v>2235</v>
      </c>
      <c r="H124" s="254" t="s">
        <v>2236</v>
      </c>
      <c r="I124" s="254" t="s">
        <v>2128</v>
      </c>
      <c r="J124" s="255" t="str">
        <f t="shared" si="2"/>
        <v>D1_S20_100L-m_R02</v>
      </c>
      <c r="K124" s="49" t="s">
        <v>101</v>
      </c>
      <c r="L124" s="49" t="s">
        <v>1221</v>
      </c>
      <c r="M124" s="49" t="s">
        <v>279</v>
      </c>
      <c r="N124" s="49" t="s">
        <v>1216</v>
      </c>
      <c r="O124" s="49">
        <v>100.0</v>
      </c>
      <c r="P124" s="49">
        <v>152.0</v>
      </c>
      <c r="Q124" s="49" t="s">
        <v>1183</v>
      </c>
      <c r="R124" s="49" t="s">
        <v>1217</v>
      </c>
      <c r="S124" s="256" t="s">
        <v>1111</v>
      </c>
      <c r="T124" s="261" t="s">
        <v>1885</v>
      </c>
      <c r="U124" s="277"/>
      <c r="V124" s="276" t="s">
        <v>2237</v>
      </c>
      <c r="W124" s="258" t="s">
        <v>2130</v>
      </c>
      <c r="X124" s="50" t="s">
        <v>2238</v>
      </c>
      <c r="Y124" s="235" t="s">
        <v>2132</v>
      </c>
      <c r="Z124" s="235" t="s">
        <v>2133</v>
      </c>
      <c r="AA124" s="235" t="s">
        <v>1890</v>
      </c>
      <c r="AB124" s="235">
        <v>1020556.0</v>
      </c>
      <c r="AC124" s="278">
        <v>43076.0</v>
      </c>
      <c r="AD124" s="235" t="s">
        <v>1532</v>
      </c>
      <c r="AE124" s="235">
        <v>81.39</v>
      </c>
      <c r="AF124" s="235">
        <v>34.73</v>
      </c>
      <c r="AG124" s="235">
        <v>1020556.0</v>
      </c>
      <c r="AH124" s="235">
        <v>1.88</v>
      </c>
      <c r="AI124" s="235">
        <v>1.43</v>
      </c>
      <c r="AJ124" s="235">
        <v>76.91</v>
      </c>
      <c r="AK124" s="235">
        <v>67.64</v>
      </c>
      <c r="AL124" s="235">
        <v>57.12</v>
      </c>
      <c r="AM124" s="235"/>
      <c r="AN124" s="235"/>
      <c r="AO124" s="235"/>
      <c r="AP124" s="235"/>
      <c r="AQ124" s="235">
        <v>996328.0</v>
      </c>
    </row>
    <row r="125" ht="15.75" customHeight="1">
      <c r="A125" s="10"/>
      <c r="B125" s="276" t="s">
        <v>367</v>
      </c>
      <c r="C125" s="254" t="s">
        <v>1710</v>
      </c>
      <c r="D125" s="254" t="s">
        <v>1711</v>
      </c>
      <c r="E125" s="252" t="s">
        <v>2124</v>
      </c>
      <c r="F125" s="50" t="s">
        <v>2239</v>
      </c>
      <c r="G125" s="253" t="s">
        <v>2240</v>
      </c>
      <c r="H125" s="254" t="s">
        <v>2241</v>
      </c>
      <c r="I125" s="254" t="s">
        <v>2128</v>
      </c>
      <c r="J125" s="255" t="str">
        <f t="shared" si="2"/>
        <v>D1_S20_100L-m_R02</v>
      </c>
      <c r="K125" s="49" t="s">
        <v>101</v>
      </c>
      <c r="L125" s="49" t="s">
        <v>1221</v>
      </c>
      <c r="M125" s="49" t="s">
        <v>279</v>
      </c>
      <c r="N125" s="49" t="s">
        <v>1216</v>
      </c>
      <c r="O125" s="49">
        <v>100.0</v>
      </c>
      <c r="P125" s="49">
        <v>110.0</v>
      </c>
      <c r="Q125" s="49" t="s">
        <v>1183</v>
      </c>
      <c r="R125" s="49" t="s">
        <v>1228</v>
      </c>
      <c r="S125" s="256" t="s">
        <v>1111</v>
      </c>
      <c r="T125" s="261" t="s">
        <v>1885</v>
      </c>
      <c r="U125" s="277"/>
      <c r="V125" s="276" t="s">
        <v>2242</v>
      </c>
      <c r="W125" s="258" t="s">
        <v>2130</v>
      </c>
      <c r="X125" s="50" t="s">
        <v>2243</v>
      </c>
      <c r="Y125" s="235" t="s">
        <v>2132</v>
      </c>
      <c r="Z125" s="235" t="s">
        <v>2133</v>
      </c>
      <c r="AA125" s="235" t="s">
        <v>1890</v>
      </c>
      <c r="AB125" s="235">
        <v>1035317.0</v>
      </c>
      <c r="AC125" s="278">
        <v>43076.0</v>
      </c>
      <c r="AD125" s="235" t="s">
        <v>1532</v>
      </c>
      <c r="AE125" s="235">
        <v>81.02</v>
      </c>
      <c r="AF125" s="235">
        <v>34.64</v>
      </c>
      <c r="AG125" s="235">
        <v>1035317.0</v>
      </c>
      <c r="AH125" s="235">
        <v>1.88</v>
      </c>
      <c r="AI125" s="235">
        <v>1.45</v>
      </c>
      <c r="AJ125" s="235">
        <v>77.39</v>
      </c>
      <c r="AK125" s="235">
        <v>68.5</v>
      </c>
      <c r="AL125" s="235">
        <v>58.96</v>
      </c>
      <c r="AM125" s="235"/>
      <c r="AN125" s="235"/>
      <c r="AO125" s="235"/>
      <c r="AP125" s="235"/>
      <c r="AQ125" s="235">
        <v>1008651.0</v>
      </c>
    </row>
    <row r="126" ht="15.75" customHeight="1">
      <c r="A126" s="10"/>
      <c r="B126" s="276" t="s">
        <v>373</v>
      </c>
      <c r="C126" s="254" t="s">
        <v>1717</v>
      </c>
      <c r="D126" s="254" t="s">
        <v>1718</v>
      </c>
      <c r="E126" s="252" t="s">
        <v>2124</v>
      </c>
      <c r="F126" s="50" t="s">
        <v>2244</v>
      </c>
      <c r="G126" s="253" t="s">
        <v>2245</v>
      </c>
      <c r="H126" s="254" t="s">
        <v>2246</v>
      </c>
      <c r="I126" s="254" t="s">
        <v>2128</v>
      </c>
      <c r="J126" s="255" t="str">
        <f t="shared" si="2"/>
        <v>D1_S20_100L-m_R03</v>
      </c>
      <c r="K126" s="49" t="s">
        <v>101</v>
      </c>
      <c r="L126" s="49" t="s">
        <v>1221</v>
      </c>
      <c r="M126" s="49" t="s">
        <v>279</v>
      </c>
      <c r="N126" s="49" t="s">
        <v>1216</v>
      </c>
      <c r="O126" s="49">
        <v>100.0</v>
      </c>
      <c r="P126" s="49">
        <v>285.0</v>
      </c>
      <c r="Q126" s="49" t="s">
        <v>1183</v>
      </c>
      <c r="R126" s="49" t="s">
        <v>1228</v>
      </c>
      <c r="S126" s="256" t="s">
        <v>1115</v>
      </c>
      <c r="T126" s="261" t="s">
        <v>1885</v>
      </c>
      <c r="U126" s="277"/>
      <c r="V126" s="276" t="s">
        <v>2247</v>
      </c>
      <c r="W126" s="258" t="s">
        <v>2130</v>
      </c>
      <c r="X126" s="50" t="s">
        <v>2248</v>
      </c>
      <c r="Y126" s="235" t="s">
        <v>2132</v>
      </c>
      <c r="Z126" s="235" t="s">
        <v>2133</v>
      </c>
      <c r="AA126" s="235" t="s">
        <v>1890</v>
      </c>
      <c r="AB126" s="235">
        <v>843514.0</v>
      </c>
      <c r="AC126" s="278">
        <v>43076.0</v>
      </c>
      <c r="AD126" s="235" t="s">
        <v>1532</v>
      </c>
      <c r="AE126" s="235">
        <v>81.43</v>
      </c>
      <c r="AF126" s="235">
        <v>34.75</v>
      </c>
      <c r="AG126" s="235">
        <v>843514.0</v>
      </c>
      <c r="AH126" s="235">
        <v>1.88</v>
      </c>
      <c r="AI126" s="235">
        <v>1.18</v>
      </c>
      <c r="AJ126" s="235">
        <v>74.92</v>
      </c>
      <c r="AK126" s="235">
        <v>65.59</v>
      </c>
      <c r="AL126" s="235">
        <v>53.92</v>
      </c>
      <c r="AM126" s="235"/>
      <c r="AN126" s="235"/>
      <c r="AO126" s="235"/>
      <c r="AP126" s="235"/>
      <c r="AQ126" s="235">
        <v>821583.0</v>
      </c>
    </row>
    <row r="127" ht="15.75" customHeight="1">
      <c r="A127" s="10"/>
      <c r="B127" s="276" t="s">
        <v>373</v>
      </c>
      <c r="C127" s="254" t="s">
        <v>1717</v>
      </c>
      <c r="D127" s="254" t="s">
        <v>1718</v>
      </c>
      <c r="E127" s="252" t="s">
        <v>2124</v>
      </c>
      <c r="F127" s="50" t="s">
        <v>2249</v>
      </c>
      <c r="G127" s="253" t="s">
        <v>2250</v>
      </c>
      <c r="H127" s="254" t="s">
        <v>2251</v>
      </c>
      <c r="I127" s="254" t="s">
        <v>2128</v>
      </c>
      <c r="J127" s="255" t="str">
        <f t="shared" si="2"/>
        <v>D1_S20_100L-m_R03</v>
      </c>
      <c r="K127" s="49" t="s">
        <v>101</v>
      </c>
      <c r="L127" s="49" t="s">
        <v>1221</v>
      </c>
      <c r="M127" s="49" t="s">
        <v>279</v>
      </c>
      <c r="N127" s="49" t="s">
        <v>1216</v>
      </c>
      <c r="O127" s="49">
        <v>100.0</v>
      </c>
      <c r="P127" s="49">
        <v>285.0</v>
      </c>
      <c r="Q127" s="49" t="s">
        <v>1183</v>
      </c>
      <c r="R127" s="49" t="s">
        <v>1228</v>
      </c>
      <c r="S127" s="256" t="s">
        <v>1115</v>
      </c>
      <c r="T127" s="261" t="s">
        <v>2252</v>
      </c>
      <c r="U127" s="277"/>
      <c r="V127" s="276" t="s">
        <v>2253</v>
      </c>
      <c r="W127" s="258" t="s">
        <v>2130</v>
      </c>
      <c r="X127" s="50" t="s">
        <v>2254</v>
      </c>
      <c r="Y127" s="235" t="s">
        <v>2132</v>
      </c>
      <c r="Z127" s="235" t="s">
        <v>2133</v>
      </c>
      <c r="AA127" s="235" t="s">
        <v>1890</v>
      </c>
      <c r="AB127" s="235">
        <v>744373.0</v>
      </c>
      <c r="AC127" s="278">
        <v>43076.0</v>
      </c>
      <c r="AD127" s="235" t="s">
        <v>1532</v>
      </c>
      <c r="AE127" s="235">
        <v>81.9</v>
      </c>
      <c r="AF127" s="235">
        <v>34.85</v>
      </c>
      <c r="AG127" s="235">
        <v>744373.0</v>
      </c>
      <c r="AH127" s="235">
        <v>1.88</v>
      </c>
      <c r="AI127" s="235">
        <v>1.04</v>
      </c>
      <c r="AJ127" s="235">
        <v>74.91</v>
      </c>
      <c r="AK127" s="235">
        <v>65.64</v>
      </c>
      <c r="AL127" s="235">
        <v>53.79</v>
      </c>
      <c r="AM127" s="235"/>
      <c r="AN127" s="235"/>
      <c r="AO127" s="235"/>
      <c r="AP127" s="235"/>
      <c r="AQ127" s="235">
        <v>726436.0</v>
      </c>
    </row>
    <row r="128" ht="15.75" customHeight="1">
      <c r="A128" s="10"/>
      <c r="B128" s="276" t="s">
        <v>303</v>
      </c>
      <c r="C128" s="254" t="s">
        <v>1724</v>
      </c>
      <c r="D128" s="254" t="s">
        <v>1725</v>
      </c>
      <c r="E128" s="252" t="s">
        <v>2124</v>
      </c>
      <c r="F128" s="50" t="s">
        <v>2255</v>
      </c>
      <c r="G128" s="253" t="s">
        <v>2256</v>
      </c>
      <c r="H128" s="254" t="s">
        <v>2257</v>
      </c>
      <c r="I128" s="254" t="s">
        <v>2128</v>
      </c>
      <c r="J128" s="255" t="str">
        <f t="shared" si="2"/>
        <v>D1_S20_120L-m_R01</v>
      </c>
      <c r="K128" s="49" t="s">
        <v>101</v>
      </c>
      <c r="L128" s="49" t="s">
        <v>1221</v>
      </c>
      <c r="M128" s="49" t="s">
        <v>279</v>
      </c>
      <c r="N128" s="49" t="s">
        <v>1216</v>
      </c>
      <c r="O128" s="49">
        <v>120.0</v>
      </c>
      <c r="P128" s="49">
        <v>225.0</v>
      </c>
      <c r="Q128" s="49" t="s">
        <v>1183</v>
      </c>
      <c r="R128" s="49" t="s">
        <v>1217</v>
      </c>
      <c r="S128" s="256" t="s">
        <v>1105</v>
      </c>
      <c r="T128" s="261" t="s">
        <v>1885</v>
      </c>
      <c r="U128" s="277"/>
      <c r="V128" s="276" t="s">
        <v>2258</v>
      </c>
      <c r="W128" s="258" t="s">
        <v>2130</v>
      </c>
      <c r="X128" s="50" t="s">
        <v>2259</v>
      </c>
      <c r="Y128" s="235" t="s">
        <v>2132</v>
      </c>
      <c r="Z128" s="235" t="s">
        <v>2133</v>
      </c>
      <c r="AA128" s="235" t="s">
        <v>1890</v>
      </c>
      <c r="AB128" s="235">
        <v>863977.0</v>
      </c>
      <c r="AC128" s="278">
        <v>43076.0</v>
      </c>
      <c r="AD128" s="235" t="s">
        <v>1532</v>
      </c>
      <c r="AE128" s="235">
        <v>81.2</v>
      </c>
      <c r="AF128" s="235">
        <v>34.69</v>
      </c>
      <c r="AG128" s="235">
        <v>863977.0</v>
      </c>
      <c r="AH128" s="235">
        <v>1.88</v>
      </c>
      <c r="AI128" s="235">
        <v>1.21</v>
      </c>
      <c r="AJ128" s="235">
        <v>74.97</v>
      </c>
      <c r="AK128" s="235">
        <v>64.99</v>
      </c>
      <c r="AL128" s="235">
        <v>53.58</v>
      </c>
      <c r="AM128" s="235"/>
      <c r="AN128" s="235"/>
      <c r="AO128" s="235"/>
      <c r="AP128" s="235"/>
      <c r="AQ128" s="235">
        <v>841230.0</v>
      </c>
    </row>
    <row r="129" ht="15.75" customHeight="1">
      <c r="A129" s="10"/>
      <c r="B129" s="276" t="s">
        <v>303</v>
      </c>
      <c r="C129" s="254" t="s">
        <v>1724</v>
      </c>
      <c r="D129" s="254" t="s">
        <v>1725</v>
      </c>
      <c r="E129" s="252" t="s">
        <v>2124</v>
      </c>
      <c r="F129" s="50" t="s">
        <v>2260</v>
      </c>
      <c r="G129" s="253" t="s">
        <v>2261</v>
      </c>
      <c r="H129" s="254" t="s">
        <v>2262</v>
      </c>
      <c r="I129" s="254" t="s">
        <v>2128</v>
      </c>
      <c r="J129" s="255" t="str">
        <f t="shared" si="2"/>
        <v>D1_S20_120L-m_R01</v>
      </c>
      <c r="K129" s="49" t="s">
        <v>101</v>
      </c>
      <c r="L129" s="49" t="s">
        <v>1221</v>
      </c>
      <c r="M129" s="49" t="s">
        <v>279</v>
      </c>
      <c r="N129" s="49" t="s">
        <v>1216</v>
      </c>
      <c r="O129" s="49">
        <v>120.0</v>
      </c>
      <c r="P129" s="49">
        <v>225.0</v>
      </c>
      <c r="Q129" s="49" t="s">
        <v>1183</v>
      </c>
      <c r="R129" s="49" t="s">
        <v>1217</v>
      </c>
      <c r="S129" s="256" t="s">
        <v>1105</v>
      </c>
      <c r="T129" s="261" t="s">
        <v>2252</v>
      </c>
      <c r="U129" s="277"/>
      <c r="V129" s="276" t="s">
        <v>2263</v>
      </c>
      <c r="W129" s="258" t="s">
        <v>2130</v>
      </c>
      <c r="X129" s="50" t="s">
        <v>2264</v>
      </c>
      <c r="Y129" s="235" t="s">
        <v>2132</v>
      </c>
      <c r="Z129" s="235" t="s">
        <v>2133</v>
      </c>
      <c r="AA129" s="235" t="s">
        <v>1890</v>
      </c>
      <c r="AB129" s="235">
        <v>657034.0</v>
      </c>
      <c r="AC129" s="278">
        <v>43076.0</v>
      </c>
      <c r="AD129" s="235" t="s">
        <v>1532</v>
      </c>
      <c r="AE129" s="235">
        <v>82.29</v>
      </c>
      <c r="AF129" s="235">
        <v>34.95</v>
      </c>
      <c r="AG129" s="235">
        <v>657034.0</v>
      </c>
      <c r="AH129" s="235">
        <v>1.88</v>
      </c>
      <c r="AI129" s="235">
        <v>0.92</v>
      </c>
      <c r="AJ129" s="235">
        <v>72.46</v>
      </c>
      <c r="AK129" s="235">
        <v>62.79</v>
      </c>
      <c r="AL129" s="235">
        <v>49.42</v>
      </c>
      <c r="AM129" s="235"/>
      <c r="AN129" s="235"/>
      <c r="AO129" s="235"/>
      <c r="AP129" s="235"/>
      <c r="AQ129" s="235">
        <v>640769.0</v>
      </c>
    </row>
    <row r="130" ht="15.75" customHeight="1">
      <c r="A130" s="10"/>
      <c r="B130" s="276" t="s">
        <v>276</v>
      </c>
      <c r="C130" s="254" t="s">
        <v>1731</v>
      </c>
      <c r="D130" s="254" t="s">
        <v>1732</v>
      </c>
      <c r="E130" s="252" t="s">
        <v>2124</v>
      </c>
      <c r="F130" s="50" t="s">
        <v>2265</v>
      </c>
      <c r="G130" s="253" t="s">
        <v>2266</v>
      </c>
      <c r="H130" s="254" t="s">
        <v>2267</v>
      </c>
      <c r="I130" s="254" t="s">
        <v>2128</v>
      </c>
      <c r="J130" s="255" t="str">
        <f t="shared" si="2"/>
        <v>D1_S20_30L-m_R123</v>
      </c>
      <c r="K130" s="49" t="s">
        <v>101</v>
      </c>
      <c r="L130" s="49" t="s">
        <v>1221</v>
      </c>
      <c r="M130" s="49" t="s">
        <v>2268</v>
      </c>
      <c r="N130" s="49" t="s">
        <v>1216</v>
      </c>
      <c r="O130" s="49">
        <v>30.0</v>
      </c>
      <c r="P130" s="49">
        <v>91.0</v>
      </c>
      <c r="Q130" s="49" t="s">
        <v>1183</v>
      </c>
      <c r="R130" s="49" t="s">
        <v>1217</v>
      </c>
      <c r="S130" s="256" t="s">
        <v>1736</v>
      </c>
      <c r="T130" s="261" t="s">
        <v>1885</v>
      </c>
      <c r="U130" s="277"/>
      <c r="V130" s="276" t="s">
        <v>2269</v>
      </c>
      <c r="W130" s="258" t="s">
        <v>2130</v>
      </c>
      <c r="X130" s="50" t="s">
        <v>2270</v>
      </c>
      <c r="Y130" s="235" t="s">
        <v>2132</v>
      </c>
      <c r="Z130" s="235" t="s">
        <v>2133</v>
      </c>
      <c r="AA130" s="235" t="s">
        <v>1890</v>
      </c>
      <c r="AB130" s="235">
        <v>983777.0</v>
      </c>
      <c r="AC130" s="278">
        <v>43076.0</v>
      </c>
      <c r="AD130" s="235" t="s">
        <v>1532</v>
      </c>
      <c r="AE130" s="235">
        <v>80.91</v>
      </c>
      <c r="AF130" s="235">
        <v>34.61</v>
      </c>
      <c r="AG130" s="235">
        <v>983777.0</v>
      </c>
      <c r="AH130" s="235">
        <v>1.88</v>
      </c>
      <c r="AI130" s="235">
        <v>1.38</v>
      </c>
      <c r="AJ130" s="235">
        <v>76.32</v>
      </c>
      <c r="AK130" s="235">
        <v>66.22</v>
      </c>
      <c r="AL130" s="235">
        <v>55.86</v>
      </c>
      <c r="AM130" s="235"/>
      <c r="AN130" s="235"/>
      <c r="AO130" s="235"/>
      <c r="AP130" s="235"/>
      <c r="AQ130" s="235">
        <v>959813.0</v>
      </c>
    </row>
    <row r="131" ht="15.75" customHeight="1">
      <c r="A131" s="10"/>
      <c r="B131" s="276" t="s">
        <v>276</v>
      </c>
      <c r="C131" s="254" t="s">
        <v>1731</v>
      </c>
      <c r="D131" s="254" t="s">
        <v>1732</v>
      </c>
      <c r="E131" s="252" t="s">
        <v>2124</v>
      </c>
      <c r="F131" s="50" t="s">
        <v>2271</v>
      </c>
      <c r="G131" s="253" t="s">
        <v>2272</v>
      </c>
      <c r="H131" s="254" t="s">
        <v>2273</v>
      </c>
      <c r="I131" s="254" t="s">
        <v>2128</v>
      </c>
      <c r="J131" s="255" t="str">
        <f t="shared" si="2"/>
        <v>D1_S20_30L-m_R123</v>
      </c>
      <c r="K131" s="49" t="s">
        <v>101</v>
      </c>
      <c r="L131" s="49" t="s">
        <v>1221</v>
      </c>
      <c r="M131" s="49" t="s">
        <v>2268</v>
      </c>
      <c r="N131" s="49" t="s">
        <v>1216</v>
      </c>
      <c r="O131" s="49">
        <v>30.0</v>
      </c>
      <c r="P131" s="49">
        <v>91.0</v>
      </c>
      <c r="Q131" s="49" t="s">
        <v>1183</v>
      </c>
      <c r="R131" s="49" t="s">
        <v>1217</v>
      </c>
      <c r="S131" s="256" t="s">
        <v>1736</v>
      </c>
      <c r="T131" s="261" t="s">
        <v>2252</v>
      </c>
      <c r="U131" s="277"/>
      <c r="V131" s="276" t="s">
        <v>2274</v>
      </c>
      <c r="W131" s="258" t="s">
        <v>2130</v>
      </c>
      <c r="X131" s="50" t="s">
        <v>2275</v>
      </c>
      <c r="Y131" s="235" t="s">
        <v>2132</v>
      </c>
      <c r="Z131" s="235" t="s">
        <v>2133</v>
      </c>
      <c r="AA131" s="235" t="s">
        <v>1890</v>
      </c>
      <c r="AB131" s="235">
        <v>829981.0</v>
      </c>
      <c r="AC131" s="278">
        <v>43076.0</v>
      </c>
      <c r="AD131" s="235" t="s">
        <v>1532</v>
      </c>
      <c r="AE131" s="235">
        <v>80.58</v>
      </c>
      <c r="AF131" s="235">
        <v>34.54</v>
      </c>
      <c r="AG131" s="235">
        <v>829981.0</v>
      </c>
      <c r="AH131" s="235">
        <v>1.88</v>
      </c>
      <c r="AI131" s="235">
        <v>1.16</v>
      </c>
      <c r="AJ131" s="235">
        <v>75.06</v>
      </c>
      <c r="AK131" s="235">
        <v>64.69</v>
      </c>
      <c r="AL131" s="235">
        <v>53.42</v>
      </c>
      <c r="AM131" s="235"/>
      <c r="AN131" s="235"/>
      <c r="AO131" s="235"/>
      <c r="AP131" s="235"/>
      <c r="AQ131" s="235">
        <v>806774.0</v>
      </c>
    </row>
    <row r="132" ht="15.75" customHeight="1">
      <c r="A132" s="10"/>
      <c r="B132" s="276" t="s">
        <v>356</v>
      </c>
      <c r="C132" s="254" t="s">
        <v>1739</v>
      </c>
      <c r="D132" s="254" t="s">
        <v>1740</v>
      </c>
      <c r="E132" s="252" t="s">
        <v>2124</v>
      </c>
      <c r="F132" s="50" t="s">
        <v>2276</v>
      </c>
      <c r="G132" s="253" t="s">
        <v>2277</v>
      </c>
      <c r="H132" s="254" t="s">
        <v>2278</v>
      </c>
      <c r="I132" s="254" t="s">
        <v>2128</v>
      </c>
      <c r="J132" s="255" t="str">
        <f t="shared" si="2"/>
        <v>D1_S20_496L-m_R00</v>
      </c>
      <c r="K132" s="49" t="s">
        <v>101</v>
      </c>
      <c r="L132" s="49" t="s">
        <v>1221</v>
      </c>
      <c r="M132" s="49" t="s">
        <v>279</v>
      </c>
      <c r="N132" s="49" t="s">
        <v>1267</v>
      </c>
      <c r="O132" s="49">
        <v>496.0</v>
      </c>
      <c r="P132" s="49">
        <v>445.0</v>
      </c>
      <c r="Q132" s="49" t="s">
        <v>1183</v>
      </c>
      <c r="R132" s="49" t="s">
        <v>1228</v>
      </c>
      <c r="S132" s="256" t="s">
        <v>1229</v>
      </c>
      <c r="T132" s="261" t="s">
        <v>1885</v>
      </c>
      <c r="U132" s="277"/>
      <c r="V132" s="276" t="s">
        <v>2279</v>
      </c>
      <c r="W132" s="258" t="s">
        <v>2130</v>
      </c>
      <c r="X132" s="50" t="s">
        <v>2280</v>
      </c>
      <c r="Y132" s="235" t="s">
        <v>2132</v>
      </c>
      <c r="Z132" s="235" t="s">
        <v>2133</v>
      </c>
      <c r="AA132" s="235" t="s">
        <v>1890</v>
      </c>
      <c r="AB132" s="235">
        <v>1065111.0</v>
      </c>
      <c r="AC132" s="278">
        <v>43076.0</v>
      </c>
      <c r="AD132" s="235" t="s">
        <v>1532</v>
      </c>
      <c r="AE132" s="235">
        <v>81.65</v>
      </c>
      <c r="AF132" s="235">
        <v>34.79</v>
      </c>
      <c r="AG132" s="235">
        <v>1065111.0</v>
      </c>
      <c r="AH132" s="235">
        <v>1.88</v>
      </c>
      <c r="AI132" s="235">
        <v>1.49</v>
      </c>
      <c r="AJ132" s="235">
        <v>76.73</v>
      </c>
      <c r="AK132" s="235">
        <v>68.25</v>
      </c>
      <c r="AL132" s="235">
        <v>57.98</v>
      </c>
      <c r="AM132" s="235"/>
      <c r="AN132" s="235"/>
      <c r="AO132" s="235"/>
      <c r="AP132" s="235"/>
      <c r="AQ132" s="235">
        <v>1039641.0</v>
      </c>
    </row>
    <row r="133" ht="15.75" customHeight="1">
      <c r="A133" s="10"/>
      <c r="B133" s="276" t="s">
        <v>356</v>
      </c>
      <c r="C133" s="254" t="s">
        <v>1739</v>
      </c>
      <c r="D133" s="254" t="s">
        <v>1740</v>
      </c>
      <c r="E133" s="252" t="s">
        <v>2124</v>
      </c>
      <c r="F133" s="50" t="s">
        <v>2281</v>
      </c>
      <c r="G133" s="253" t="s">
        <v>2282</v>
      </c>
      <c r="H133" s="254" t="s">
        <v>2283</v>
      </c>
      <c r="I133" s="254" t="s">
        <v>2128</v>
      </c>
      <c r="J133" s="255" t="str">
        <f t="shared" si="2"/>
        <v>D1_S20_496L-m_R00</v>
      </c>
      <c r="K133" s="49" t="s">
        <v>101</v>
      </c>
      <c r="L133" s="49" t="s">
        <v>1221</v>
      </c>
      <c r="M133" s="49" t="s">
        <v>279</v>
      </c>
      <c r="N133" s="49" t="s">
        <v>1267</v>
      </c>
      <c r="O133" s="49">
        <v>496.0</v>
      </c>
      <c r="P133" s="49">
        <v>445.0</v>
      </c>
      <c r="Q133" s="49" t="s">
        <v>1183</v>
      </c>
      <c r="R133" s="49" t="s">
        <v>1228</v>
      </c>
      <c r="S133" s="256" t="s">
        <v>1229</v>
      </c>
      <c r="T133" s="261" t="s">
        <v>2252</v>
      </c>
      <c r="U133" s="277"/>
      <c r="V133" s="276" t="s">
        <v>2284</v>
      </c>
      <c r="W133" s="258" t="s">
        <v>2130</v>
      </c>
      <c r="X133" s="50" t="s">
        <v>2285</v>
      </c>
      <c r="Y133" s="235" t="s">
        <v>2132</v>
      </c>
      <c r="Z133" s="235" t="s">
        <v>2133</v>
      </c>
      <c r="AA133" s="235" t="s">
        <v>1890</v>
      </c>
      <c r="AB133" s="235">
        <v>805797.0</v>
      </c>
      <c r="AC133" s="278">
        <v>43076.0</v>
      </c>
      <c r="AD133" s="235" t="s">
        <v>1532</v>
      </c>
      <c r="AE133" s="235">
        <v>81.28</v>
      </c>
      <c r="AF133" s="235">
        <v>34.7</v>
      </c>
      <c r="AG133" s="235">
        <v>805797.0</v>
      </c>
      <c r="AH133" s="235">
        <v>1.88</v>
      </c>
      <c r="AI133" s="235">
        <v>1.13</v>
      </c>
      <c r="AJ133" s="235">
        <v>76.03</v>
      </c>
      <c r="AK133" s="235">
        <v>65.54</v>
      </c>
      <c r="AL133" s="235">
        <v>54.17</v>
      </c>
      <c r="AM133" s="235"/>
      <c r="AN133" s="235"/>
      <c r="AO133" s="235"/>
      <c r="AP133" s="235"/>
      <c r="AQ133" s="235">
        <v>785756.0</v>
      </c>
    </row>
    <row r="134" ht="15.75" customHeight="1">
      <c r="A134" s="10"/>
      <c r="B134" s="276" t="s">
        <v>317</v>
      </c>
      <c r="C134" s="254" t="s">
        <v>1746</v>
      </c>
      <c r="D134" s="254" t="s">
        <v>1747</v>
      </c>
      <c r="E134" s="252" t="s">
        <v>2124</v>
      </c>
      <c r="F134" s="50" t="s">
        <v>2286</v>
      </c>
      <c r="G134" s="253" t="s">
        <v>2287</v>
      </c>
      <c r="H134" s="254" t="s">
        <v>2288</v>
      </c>
      <c r="I134" s="254" t="s">
        <v>2128</v>
      </c>
      <c r="J134" s="255" t="str">
        <f t="shared" si="2"/>
        <v>D1_S20_60L-m_R03</v>
      </c>
      <c r="K134" s="49" t="s">
        <v>101</v>
      </c>
      <c r="L134" s="49" t="s">
        <v>1221</v>
      </c>
      <c r="M134" s="49" t="s">
        <v>279</v>
      </c>
      <c r="N134" s="49" t="s">
        <v>1216</v>
      </c>
      <c r="O134" s="49">
        <v>60.0</v>
      </c>
      <c r="P134" s="49">
        <v>167.0</v>
      </c>
      <c r="Q134" s="49" t="s">
        <v>1183</v>
      </c>
      <c r="R134" s="49" t="s">
        <v>1217</v>
      </c>
      <c r="S134" s="256" t="s">
        <v>1115</v>
      </c>
      <c r="T134" s="261" t="s">
        <v>1885</v>
      </c>
      <c r="U134" s="277"/>
      <c r="V134" s="276" t="s">
        <v>2289</v>
      </c>
      <c r="W134" s="258" t="s">
        <v>2130</v>
      </c>
      <c r="X134" s="50" t="s">
        <v>2290</v>
      </c>
      <c r="Y134" s="235" t="s">
        <v>2132</v>
      </c>
      <c r="Z134" s="235" t="s">
        <v>2133</v>
      </c>
      <c r="AA134" s="235" t="s">
        <v>1890</v>
      </c>
      <c r="AB134" s="235">
        <v>1371502.0</v>
      </c>
      <c r="AC134" s="278">
        <v>43076.0</v>
      </c>
      <c r="AD134" s="235" t="s">
        <v>1532</v>
      </c>
      <c r="AE134" s="235">
        <v>80.29</v>
      </c>
      <c r="AF134" s="235">
        <v>34.47</v>
      </c>
      <c r="AG134" s="235">
        <v>1371502.0</v>
      </c>
      <c r="AH134" s="235">
        <v>1.88</v>
      </c>
      <c r="AI134" s="235">
        <v>1.92</v>
      </c>
      <c r="AJ134" s="235">
        <v>77.8</v>
      </c>
      <c r="AK134" s="235">
        <v>68.4</v>
      </c>
      <c r="AL134" s="235">
        <v>59.0</v>
      </c>
      <c r="AM134" s="235"/>
      <c r="AN134" s="235"/>
      <c r="AO134" s="235"/>
      <c r="AP134" s="235"/>
      <c r="AQ134" s="235">
        <v>1331694.0</v>
      </c>
    </row>
    <row r="135" ht="15.75" customHeight="1">
      <c r="A135" s="10"/>
      <c r="B135" s="276" t="s">
        <v>426</v>
      </c>
      <c r="C135" s="254" t="s">
        <v>1759</v>
      </c>
      <c r="D135" s="254" t="s">
        <v>1760</v>
      </c>
      <c r="E135" s="252" t="s">
        <v>2124</v>
      </c>
      <c r="F135" s="50" t="s">
        <v>2291</v>
      </c>
      <c r="G135" s="253" t="s">
        <v>2292</v>
      </c>
      <c r="H135" s="254" t="s">
        <v>2293</v>
      </c>
      <c r="I135" s="254" t="s">
        <v>2128</v>
      </c>
      <c r="J135" s="255" t="str">
        <f t="shared" si="2"/>
        <v>D1_S320_100L-m_R01</v>
      </c>
      <c r="K135" s="49" t="s">
        <v>101</v>
      </c>
      <c r="L135" s="49" t="s">
        <v>1205</v>
      </c>
      <c r="M135" s="49" t="s">
        <v>300</v>
      </c>
      <c r="N135" s="49" t="s">
        <v>1311</v>
      </c>
      <c r="O135" s="49">
        <v>100.0</v>
      </c>
      <c r="P135" s="49">
        <v>98.0</v>
      </c>
      <c r="Q135" s="49" t="s">
        <v>1183</v>
      </c>
      <c r="R135" s="49" t="s">
        <v>1228</v>
      </c>
      <c r="S135" s="256" t="s">
        <v>1105</v>
      </c>
      <c r="T135" s="261" t="s">
        <v>1885</v>
      </c>
      <c r="U135" s="277"/>
      <c r="V135" s="276" t="s">
        <v>2294</v>
      </c>
      <c r="W135" s="258" t="s">
        <v>2130</v>
      </c>
      <c r="X135" s="50" t="s">
        <v>2295</v>
      </c>
      <c r="Y135" s="235" t="s">
        <v>2132</v>
      </c>
      <c r="Z135" s="235" t="s">
        <v>2133</v>
      </c>
      <c r="AA135" s="235" t="s">
        <v>1890</v>
      </c>
      <c r="AB135" s="235">
        <v>1022988.0</v>
      </c>
      <c r="AC135" s="278">
        <v>43076.0</v>
      </c>
      <c r="AD135" s="235" t="s">
        <v>1532</v>
      </c>
      <c r="AE135" s="235">
        <v>83.56</v>
      </c>
      <c r="AF135" s="235">
        <v>35.26</v>
      </c>
      <c r="AG135" s="235">
        <v>1022988.0</v>
      </c>
      <c r="AH135" s="235">
        <v>1.89</v>
      </c>
      <c r="AI135" s="235">
        <v>1.43</v>
      </c>
      <c r="AJ135" s="235">
        <v>70.76</v>
      </c>
      <c r="AK135" s="235">
        <v>62.99</v>
      </c>
      <c r="AL135" s="235">
        <v>45.44</v>
      </c>
      <c r="AM135" s="235"/>
      <c r="AN135" s="235"/>
      <c r="AO135" s="235"/>
      <c r="AP135" s="235"/>
      <c r="AQ135" s="235">
        <v>1000305.0</v>
      </c>
    </row>
    <row r="136" ht="15.75" customHeight="1">
      <c r="A136" s="10"/>
      <c r="B136" s="276" t="s">
        <v>346</v>
      </c>
      <c r="C136" s="254" t="s">
        <v>1766</v>
      </c>
      <c r="D136" s="254" t="s">
        <v>1767</v>
      </c>
      <c r="E136" s="252" t="s">
        <v>2124</v>
      </c>
      <c r="F136" s="50" t="s">
        <v>2296</v>
      </c>
      <c r="G136" s="253" t="s">
        <v>2297</v>
      </c>
      <c r="H136" s="254" t="s">
        <v>2298</v>
      </c>
      <c r="I136" s="254" t="s">
        <v>2128</v>
      </c>
      <c r="J136" s="255" t="str">
        <f t="shared" si="2"/>
        <v>D1_S320_100L-m_R02</v>
      </c>
      <c r="K136" s="49" t="s">
        <v>101</v>
      </c>
      <c r="L136" s="49" t="s">
        <v>1205</v>
      </c>
      <c r="M136" s="49" t="s">
        <v>300</v>
      </c>
      <c r="N136" s="49" t="s">
        <v>1216</v>
      </c>
      <c r="O136" s="49">
        <v>100.0</v>
      </c>
      <c r="P136" s="49">
        <v>152.0</v>
      </c>
      <c r="Q136" s="49" t="s">
        <v>1183</v>
      </c>
      <c r="R136" s="49" t="s">
        <v>1217</v>
      </c>
      <c r="S136" s="256" t="s">
        <v>1111</v>
      </c>
      <c r="T136" s="261" t="s">
        <v>1885</v>
      </c>
      <c r="U136" s="277"/>
      <c r="V136" s="276" t="s">
        <v>2299</v>
      </c>
      <c r="W136" s="258" t="s">
        <v>2130</v>
      </c>
      <c r="X136" s="50" t="s">
        <v>2300</v>
      </c>
      <c r="Y136" s="235" t="s">
        <v>2132</v>
      </c>
      <c r="Z136" s="235" t="s">
        <v>2133</v>
      </c>
      <c r="AA136" s="235" t="s">
        <v>1890</v>
      </c>
      <c r="AB136" s="235">
        <v>1181384.0</v>
      </c>
      <c r="AC136" s="278">
        <v>43076.0</v>
      </c>
      <c r="AD136" s="235" t="s">
        <v>1532</v>
      </c>
      <c r="AE136" s="235">
        <v>82.73</v>
      </c>
      <c r="AF136" s="235">
        <v>35.05</v>
      </c>
      <c r="AG136" s="235">
        <v>1181384.0</v>
      </c>
      <c r="AH136" s="235">
        <v>1.89</v>
      </c>
      <c r="AI136" s="235">
        <v>1.66</v>
      </c>
      <c r="AJ136" s="235">
        <v>71.44</v>
      </c>
      <c r="AK136" s="235">
        <v>62.36</v>
      </c>
      <c r="AL136" s="235">
        <v>44.05</v>
      </c>
      <c r="AM136" s="235"/>
      <c r="AN136" s="235"/>
      <c r="AO136" s="235"/>
      <c r="AP136" s="235"/>
      <c r="AQ136" s="235">
        <v>1153054.0</v>
      </c>
    </row>
    <row r="137" ht="15.75" customHeight="1">
      <c r="A137" s="10"/>
      <c r="B137" s="276" t="s">
        <v>440</v>
      </c>
      <c r="C137" s="254" t="s">
        <v>1773</v>
      </c>
      <c r="D137" s="254" t="s">
        <v>1774</v>
      </c>
      <c r="E137" s="252" t="s">
        <v>2124</v>
      </c>
      <c r="F137" s="50" t="s">
        <v>2301</v>
      </c>
      <c r="G137" s="253" t="s">
        <v>2302</v>
      </c>
      <c r="H137" s="254" t="s">
        <v>2303</v>
      </c>
      <c r="I137" s="254" t="s">
        <v>2128</v>
      </c>
      <c r="J137" s="255" t="str">
        <f t="shared" si="2"/>
        <v>D1_S320_100L-m_R02</v>
      </c>
      <c r="K137" s="49" t="s">
        <v>101</v>
      </c>
      <c r="L137" s="49" t="s">
        <v>1205</v>
      </c>
      <c r="M137" s="49" t="s">
        <v>300</v>
      </c>
      <c r="N137" s="49" t="s">
        <v>1216</v>
      </c>
      <c r="O137" s="49">
        <v>100.0</v>
      </c>
      <c r="P137" s="49">
        <v>110.0</v>
      </c>
      <c r="Q137" s="49" t="s">
        <v>1183</v>
      </c>
      <c r="R137" s="49" t="s">
        <v>1228</v>
      </c>
      <c r="S137" s="256" t="s">
        <v>1111</v>
      </c>
      <c r="T137" s="261" t="s">
        <v>1885</v>
      </c>
      <c r="U137" s="277"/>
      <c r="V137" s="276" t="s">
        <v>2304</v>
      </c>
      <c r="W137" s="258" t="s">
        <v>2130</v>
      </c>
      <c r="X137" s="50" t="s">
        <v>2305</v>
      </c>
      <c r="Y137" s="235" t="s">
        <v>2132</v>
      </c>
      <c r="Z137" s="235" t="s">
        <v>2133</v>
      </c>
      <c r="AA137" s="235" t="s">
        <v>1890</v>
      </c>
      <c r="AB137" s="235">
        <v>1593547.0</v>
      </c>
      <c r="AC137" s="278">
        <v>43076.0</v>
      </c>
      <c r="AD137" s="235" t="s">
        <v>1532</v>
      </c>
      <c r="AE137" s="235">
        <v>82.03</v>
      </c>
      <c r="AF137" s="235">
        <v>34.9</v>
      </c>
      <c r="AG137" s="235">
        <v>1593547.0</v>
      </c>
      <c r="AH137" s="235">
        <v>1.89</v>
      </c>
      <c r="AI137" s="235">
        <v>2.23</v>
      </c>
      <c r="AJ137" s="235">
        <v>71.97</v>
      </c>
      <c r="AK137" s="235">
        <v>62.17</v>
      </c>
      <c r="AL137" s="235">
        <v>44.33</v>
      </c>
      <c r="AM137" s="235"/>
      <c r="AN137" s="235"/>
      <c r="AO137" s="235"/>
      <c r="AP137" s="235"/>
      <c r="AQ137" s="235">
        <v>1553646.0</v>
      </c>
    </row>
    <row r="138" ht="15.75" customHeight="1">
      <c r="A138" s="10"/>
      <c r="B138" s="276" t="s">
        <v>445</v>
      </c>
      <c r="C138" s="254" t="s">
        <v>1780</v>
      </c>
      <c r="D138" s="254" t="s">
        <v>1781</v>
      </c>
      <c r="E138" s="252" t="s">
        <v>2124</v>
      </c>
      <c r="F138" s="50" t="s">
        <v>2306</v>
      </c>
      <c r="G138" s="253" t="s">
        <v>2307</v>
      </c>
      <c r="H138" s="254" t="s">
        <v>2308</v>
      </c>
      <c r="I138" s="254" t="s">
        <v>2128</v>
      </c>
      <c r="J138" s="255" t="str">
        <f t="shared" si="2"/>
        <v>D1_S320_100L-m_R03</v>
      </c>
      <c r="K138" s="49" t="s">
        <v>101</v>
      </c>
      <c r="L138" s="49" t="s">
        <v>1205</v>
      </c>
      <c r="M138" s="49" t="s">
        <v>300</v>
      </c>
      <c r="N138" s="49" t="s">
        <v>1216</v>
      </c>
      <c r="O138" s="49">
        <v>100.0</v>
      </c>
      <c r="P138" s="49">
        <v>285.0</v>
      </c>
      <c r="Q138" s="49" t="s">
        <v>1183</v>
      </c>
      <c r="R138" s="49" t="s">
        <v>1228</v>
      </c>
      <c r="S138" s="256" t="s">
        <v>1115</v>
      </c>
      <c r="T138" s="261" t="s">
        <v>1885</v>
      </c>
      <c r="U138" s="277"/>
      <c r="V138" s="276" t="s">
        <v>2309</v>
      </c>
      <c r="W138" s="258" t="s">
        <v>2130</v>
      </c>
      <c r="X138" s="50" t="s">
        <v>2310</v>
      </c>
      <c r="Y138" s="235" t="s">
        <v>2132</v>
      </c>
      <c r="Z138" s="235" t="s">
        <v>2133</v>
      </c>
      <c r="AA138" s="235" t="s">
        <v>1890</v>
      </c>
      <c r="AB138" s="235">
        <v>1522748.0</v>
      </c>
      <c r="AC138" s="278">
        <v>43076.0</v>
      </c>
      <c r="AD138" s="235" t="s">
        <v>1532</v>
      </c>
      <c r="AE138" s="235">
        <v>82.98</v>
      </c>
      <c r="AF138" s="235">
        <v>35.12</v>
      </c>
      <c r="AG138" s="235">
        <v>1522748.0</v>
      </c>
      <c r="AH138" s="235">
        <v>1.89</v>
      </c>
      <c r="AI138" s="235">
        <v>2.14</v>
      </c>
      <c r="AJ138" s="235">
        <v>71.64</v>
      </c>
      <c r="AK138" s="235">
        <v>63.72</v>
      </c>
      <c r="AL138" s="235">
        <v>46.15</v>
      </c>
      <c r="AM138" s="235"/>
      <c r="AN138" s="235"/>
      <c r="AO138" s="235"/>
      <c r="AP138" s="235"/>
      <c r="AQ138" s="235">
        <v>1486770.0</v>
      </c>
    </row>
    <row r="139" ht="15.75" customHeight="1">
      <c r="A139" s="10"/>
      <c r="B139" s="276" t="s">
        <v>243</v>
      </c>
      <c r="C139" s="254" t="s">
        <v>1787</v>
      </c>
      <c r="D139" s="254" t="s">
        <v>1788</v>
      </c>
      <c r="E139" s="252" t="s">
        <v>2124</v>
      </c>
      <c r="F139" s="50" t="s">
        <v>2311</v>
      </c>
      <c r="G139" s="253" t="s">
        <v>2312</v>
      </c>
      <c r="H139" s="254" t="s">
        <v>2313</v>
      </c>
      <c r="I139" s="254" t="s">
        <v>2128</v>
      </c>
      <c r="J139" s="255" t="str">
        <f t="shared" si="2"/>
        <v>D1_S320_10L-m_R01</v>
      </c>
      <c r="K139" s="49" t="s">
        <v>101</v>
      </c>
      <c r="L139" s="49" t="s">
        <v>1205</v>
      </c>
      <c r="M139" s="49" t="s">
        <v>1792</v>
      </c>
      <c r="N139" s="49" t="s">
        <v>1182</v>
      </c>
      <c r="O139" s="49">
        <v>10.0</v>
      </c>
      <c r="P139" s="49">
        <v>4.99999999999998</v>
      </c>
      <c r="Q139" s="49" t="s">
        <v>1183</v>
      </c>
      <c r="R139" s="49" t="s">
        <v>1195</v>
      </c>
      <c r="S139" s="256" t="s">
        <v>1105</v>
      </c>
      <c r="T139" s="261" t="s">
        <v>1885</v>
      </c>
      <c r="U139" s="277"/>
      <c r="V139" s="276" t="s">
        <v>2314</v>
      </c>
      <c r="W139" s="258" t="s">
        <v>2130</v>
      </c>
      <c r="X139" s="50" t="s">
        <v>2315</v>
      </c>
      <c r="Y139" s="235" t="s">
        <v>2132</v>
      </c>
      <c r="Z139" s="235" t="s">
        <v>2133</v>
      </c>
      <c r="AA139" s="235" t="s">
        <v>1890</v>
      </c>
      <c r="AB139" s="235">
        <v>2230422.0</v>
      </c>
      <c r="AC139" s="278">
        <v>43076.0</v>
      </c>
      <c r="AD139" s="235" t="s">
        <v>1532</v>
      </c>
      <c r="AE139" s="235">
        <v>82.42</v>
      </c>
      <c r="AF139" s="235">
        <v>34.98</v>
      </c>
      <c r="AG139" s="235">
        <v>2230422.0</v>
      </c>
      <c r="AH139" s="235">
        <v>1.89</v>
      </c>
      <c r="AI139" s="235">
        <v>3.13</v>
      </c>
      <c r="AJ139" s="235">
        <v>73.59</v>
      </c>
      <c r="AK139" s="235">
        <v>64.55</v>
      </c>
      <c r="AL139" s="235">
        <v>46.95</v>
      </c>
      <c r="AM139" s="235"/>
      <c r="AN139" s="235"/>
      <c r="AO139" s="235"/>
      <c r="AP139" s="235"/>
      <c r="AQ139" s="235">
        <v>2178505.0</v>
      </c>
    </row>
    <row r="140" ht="15.75" customHeight="1">
      <c r="A140" s="10"/>
      <c r="B140" s="276" t="s">
        <v>251</v>
      </c>
      <c r="C140" s="254" t="s">
        <v>1795</v>
      </c>
      <c r="D140" s="254" t="s">
        <v>1796</v>
      </c>
      <c r="E140" s="252" t="s">
        <v>2124</v>
      </c>
      <c r="F140" s="50" t="s">
        <v>2316</v>
      </c>
      <c r="G140" s="253" t="s">
        <v>2317</v>
      </c>
      <c r="H140" s="254" t="s">
        <v>2318</v>
      </c>
      <c r="I140" s="254" t="s">
        <v>2128</v>
      </c>
      <c r="J140" s="255" t="str">
        <f t="shared" si="2"/>
        <v>D1_S320_10L-m_R02</v>
      </c>
      <c r="K140" s="49" t="s">
        <v>101</v>
      </c>
      <c r="L140" s="49" t="s">
        <v>1205</v>
      </c>
      <c r="M140" s="49" t="s">
        <v>1792</v>
      </c>
      <c r="N140" s="49" t="s">
        <v>1182</v>
      </c>
      <c r="O140" s="49">
        <v>10.0</v>
      </c>
      <c r="P140" s="49">
        <v>6.99999999999998</v>
      </c>
      <c r="Q140" s="49" t="s">
        <v>1183</v>
      </c>
      <c r="R140" s="49" t="s">
        <v>1195</v>
      </c>
      <c r="S140" s="256" t="s">
        <v>1111</v>
      </c>
      <c r="T140" s="261" t="s">
        <v>1885</v>
      </c>
      <c r="U140" s="277"/>
      <c r="V140" s="276" t="s">
        <v>2319</v>
      </c>
      <c r="W140" s="258" t="s">
        <v>2130</v>
      </c>
      <c r="X140" s="50" t="s">
        <v>2320</v>
      </c>
      <c r="Y140" s="235" t="s">
        <v>2132</v>
      </c>
      <c r="Z140" s="235" t="s">
        <v>2133</v>
      </c>
      <c r="AA140" s="235" t="s">
        <v>1890</v>
      </c>
      <c r="AB140" s="235">
        <v>2244736.0</v>
      </c>
      <c r="AC140" s="278">
        <v>43076.0</v>
      </c>
      <c r="AD140" s="235" t="s">
        <v>1532</v>
      </c>
      <c r="AE140" s="235">
        <v>80.89</v>
      </c>
      <c r="AF140" s="235">
        <v>34.63</v>
      </c>
      <c r="AG140" s="235">
        <v>2244736.0</v>
      </c>
      <c r="AH140" s="235">
        <v>1.89</v>
      </c>
      <c r="AI140" s="235">
        <v>3.15</v>
      </c>
      <c r="AJ140" s="235">
        <v>72.12</v>
      </c>
      <c r="AK140" s="235">
        <v>62.03</v>
      </c>
      <c r="AL140" s="235">
        <v>44.29</v>
      </c>
      <c r="AM140" s="235"/>
      <c r="AN140" s="235"/>
      <c r="AO140" s="235"/>
      <c r="AP140" s="235"/>
      <c r="AQ140" s="235">
        <v>2143761.0</v>
      </c>
    </row>
    <row r="141" ht="15.75" customHeight="1">
      <c r="A141" s="10"/>
      <c r="B141" s="276" t="s">
        <v>256</v>
      </c>
      <c r="C141" s="254" t="s">
        <v>1802</v>
      </c>
      <c r="D141" s="254" t="s">
        <v>1803</v>
      </c>
      <c r="E141" s="252" t="s">
        <v>2124</v>
      </c>
      <c r="F141" s="50" t="s">
        <v>2321</v>
      </c>
      <c r="G141" s="253" t="s">
        <v>2322</v>
      </c>
      <c r="H141" s="254" t="s">
        <v>2323</v>
      </c>
      <c r="I141" s="254" t="s">
        <v>2128</v>
      </c>
      <c r="J141" s="255" t="str">
        <f t="shared" si="2"/>
        <v>D1_S320_10L-m_R03</v>
      </c>
      <c r="K141" s="49" t="s">
        <v>101</v>
      </c>
      <c r="L141" s="49" t="s">
        <v>1205</v>
      </c>
      <c r="M141" s="49" t="s">
        <v>1792</v>
      </c>
      <c r="N141" s="49" t="s">
        <v>1182</v>
      </c>
      <c r="O141" s="49">
        <v>10.0</v>
      </c>
      <c r="P141" s="49">
        <v>5.99999999999998</v>
      </c>
      <c r="Q141" s="49" t="s">
        <v>1183</v>
      </c>
      <c r="R141" s="49" t="s">
        <v>1195</v>
      </c>
      <c r="S141" s="256" t="s">
        <v>1115</v>
      </c>
      <c r="T141" s="261" t="s">
        <v>1885</v>
      </c>
      <c r="U141" s="277"/>
      <c r="V141" s="276" t="s">
        <v>2324</v>
      </c>
      <c r="W141" s="258" t="s">
        <v>2130</v>
      </c>
      <c r="X141" s="50" t="s">
        <v>2325</v>
      </c>
      <c r="Y141" s="235" t="s">
        <v>2132</v>
      </c>
      <c r="Z141" s="235" t="s">
        <v>2133</v>
      </c>
      <c r="AA141" s="235" t="s">
        <v>1890</v>
      </c>
      <c r="AB141" s="235">
        <v>2125536.0</v>
      </c>
      <c r="AC141" s="278">
        <v>43076.0</v>
      </c>
      <c r="AD141" s="235" t="s">
        <v>1532</v>
      </c>
      <c r="AE141" s="235">
        <v>80.91</v>
      </c>
      <c r="AF141" s="235">
        <v>34.63</v>
      </c>
      <c r="AG141" s="235">
        <v>2125536.0</v>
      </c>
      <c r="AH141" s="235">
        <v>1.89</v>
      </c>
      <c r="AI141" s="235">
        <v>2.98</v>
      </c>
      <c r="AJ141" s="235">
        <v>72.98</v>
      </c>
      <c r="AK141" s="235">
        <v>62.74</v>
      </c>
      <c r="AL141" s="235">
        <v>45.24</v>
      </c>
      <c r="AM141" s="235"/>
      <c r="AN141" s="235"/>
      <c r="AO141" s="235"/>
      <c r="AP141" s="235"/>
      <c r="AQ141" s="235">
        <v>2069643.0</v>
      </c>
    </row>
    <row r="142" ht="15.75" customHeight="1">
      <c r="A142" s="10"/>
      <c r="B142" s="276" t="s">
        <v>422</v>
      </c>
      <c r="C142" s="254" t="s">
        <v>1809</v>
      </c>
      <c r="D142" s="254" t="s">
        <v>1810</v>
      </c>
      <c r="E142" s="252" t="s">
        <v>2124</v>
      </c>
      <c r="F142" s="50" t="s">
        <v>2326</v>
      </c>
      <c r="G142" s="253" t="s">
        <v>2327</v>
      </c>
      <c r="H142" s="254" t="s">
        <v>2328</v>
      </c>
      <c r="I142" s="254" t="s">
        <v>2128</v>
      </c>
      <c r="J142" s="255" t="str">
        <f t="shared" si="2"/>
        <v>D1_S320_496L-m_R00</v>
      </c>
      <c r="K142" s="49" t="s">
        <v>101</v>
      </c>
      <c r="L142" s="49" t="s">
        <v>1205</v>
      </c>
      <c r="M142" s="49" t="s">
        <v>300</v>
      </c>
      <c r="N142" s="49" t="s">
        <v>1267</v>
      </c>
      <c r="O142" s="49">
        <v>496.0</v>
      </c>
      <c r="P142" s="49">
        <v>445.0</v>
      </c>
      <c r="Q142" s="49" t="s">
        <v>1183</v>
      </c>
      <c r="R142" s="49" t="s">
        <v>1228</v>
      </c>
      <c r="S142" s="256" t="s">
        <v>1229</v>
      </c>
      <c r="T142" s="261" t="s">
        <v>1885</v>
      </c>
      <c r="U142" s="277"/>
      <c r="V142" s="276" t="s">
        <v>2329</v>
      </c>
      <c r="W142" s="258" t="s">
        <v>2130</v>
      </c>
      <c r="X142" s="50" t="s">
        <v>2330</v>
      </c>
      <c r="Y142" s="235" t="s">
        <v>2132</v>
      </c>
      <c r="Z142" s="235" t="s">
        <v>2133</v>
      </c>
      <c r="AA142" s="235" t="s">
        <v>1890</v>
      </c>
      <c r="AB142" s="235">
        <v>1521030.0</v>
      </c>
      <c r="AC142" s="278">
        <v>43076.0</v>
      </c>
      <c r="AD142" s="235" t="s">
        <v>1532</v>
      </c>
      <c r="AE142" s="235">
        <v>82.97</v>
      </c>
      <c r="AF142" s="235">
        <v>35.12</v>
      </c>
      <c r="AG142" s="235">
        <v>1521030.0</v>
      </c>
      <c r="AH142" s="235">
        <v>1.89</v>
      </c>
      <c r="AI142" s="235">
        <v>2.13</v>
      </c>
      <c r="AJ142" s="235">
        <v>72.09</v>
      </c>
      <c r="AK142" s="235">
        <v>63.58</v>
      </c>
      <c r="AL142" s="235">
        <v>46.14</v>
      </c>
      <c r="AM142" s="235"/>
      <c r="AN142" s="235"/>
      <c r="AO142" s="235"/>
      <c r="AP142" s="235"/>
      <c r="AQ142" s="235">
        <v>1486521.0</v>
      </c>
    </row>
    <row r="143" ht="15.75" customHeight="1">
      <c r="A143" s="10"/>
      <c r="B143" s="276" t="s">
        <v>341</v>
      </c>
      <c r="C143" s="254" t="s">
        <v>1816</v>
      </c>
      <c r="D143" s="254" t="s">
        <v>1817</v>
      </c>
      <c r="E143" s="252" t="s">
        <v>2124</v>
      </c>
      <c r="F143" s="50" t="s">
        <v>2331</v>
      </c>
      <c r="G143" s="253" t="s">
        <v>2332</v>
      </c>
      <c r="H143" s="254" t="s">
        <v>2333</v>
      </c>
      <c r="I143" s="254" t="s">
        <v>2128</v>
      </c>
      <c r="J143" s="255" t="str">
        <f t="shared" si="2"/>
        <v>D1_S320_60L-m_R01</v>
      </c>
      <c r="K143" s="49" t="s">
        <v>101</v>
      </c>
      <c r="L143" s="49" t="s">
        <v>1205</v>
      </c>
      <c r="M143" s="49" t="s">
        <v>300</v>
      </c>
      <c r="N143" s="49" t="s">
        <v>1216</v>
      </c>
      <c r="O143" s="49">
        <v>60.0</v>
      </c>
      <c r="P143" s="49">
        <v>225.0</v>
      </c>
      <c r="Q143" s="49" t="s">
        <v>1183</v>
      </c>
      <c r="R143" s="49" t="s">
        <v>1217</v>
      </c>
      <c r="S143" s="256" t="s">
        <v>1105</v>
      </c>
      <c r="T143" s="261" t="s">
        <v>1885</v>
      </c>
      <c r="U143" s="277"/>
      <c r="V143" s="276" t="s">
        <v>2334</v>
      </c>
      <c r="W143" s="258" t="s">
        <v>2130</v>
      </c>
      <c r="X143" s="50" t="s">
        <v>2335</v>
      </c>
      <c r="Y143" s="235" t="s">
        <v>2132</v>
      </c>
      <c r="Z143" s="235" t="s">
        <v>2133</v>
      </c>
      <c r="AA143" s="235" t="s">
        <v>1890</v>
      </c>
      <c r="AB143" s="235">
        <v>918352.0</v>
      </c>
      <c r="AC143" s="278">
        <v>43076.0</v>
      </c>
      <c r="AD143" s="235" t="s">
        <v>1532</v>
      </c>
      <c r="AE143" s="235">
        <v>83.27</v>
      </c>
      <c r="AF143" s="235">
        <v>35.19</v>
      </c>
      <c r="AG143" s="235">
        <v>918352.0</v>
      </c>
      <c r="AH143" s="235">
        <v>1.89</v>
      </c>
      <c r="AI143" s="235">
        <v>1.29</v>
      </c>
      <c r="AJ143" s="235">
        <v>70.76</v>
      </c>
      <c r="AK143" s="235">
        <v>62.34</v>
      </c>
      <c r="AL143" s="235">
        <v>44.81</v>
      </c>
      <c r="AM143" s="235"/>
      <c r="AN143" s="235"/>
      <c r="AO143" s="235"/>
      <c r="AP143" s="235"/>
      <c r="AQ143" s="235">
        <v>896612.0</v>
      </c>
    </row>
    <row r="144" ht="15.75" customHeight="1">
      <c r="A144" s="10"/>
      <c r="B144" s="276" t="s">
        <v>351</v>
      </c>
      <c r="C144" s="254" t="s">
        <v>1823</v>
      </c>
      <c r="D144" s="254" t="s">
        <v>1824</v>
      </c>
      <c r="E144" s="252" t="s">
        <v>2124</v>
      </c>
      <c r="F144" s="50" t="s">
        <v>2336</v>
      </c>
      <c r="G144" s="253" t="s">
        <v>2337</v>
      </c>
      <c r="H144" s="254" t="s">
        <v>2338</v>
      </c>
      <c r="I144" s="254" t="s">
        <v>2128</v>
      </c>
      <c r="J144" s="255" t="str">
        <f t="shared" si="2"/>
        <v>D1_S320_60L-m_R03</v>
      </c>
      <c r="K144" s="49" t="s">
        <v>101</v>
      </c>
      <c r="L144" s="49" t="s">
        <v>1205</v>
      </c>
      <c r="M144" s="49" t="s">
        <v>300</v>
      </c>
      <c r="N144" s="49" t="s">
        <v>1216</v>
      </c>
      <c r="O144" s="49">
        <v>60.0</v>
      </c>
      <c r="P144" s="49">
        <v>167.0</v>
      </c>
      <c r="Q144" s="49" t="s">
        <v>1183</v>
      </c>
      <c r="R144" s="49" t="s">
        <v>1217</v>
      </c>
      <c r="S144" s="256" t="s">
        <v>1115</v>
      </c>
      <c r="T144" s="261" t="s">
        <v>1885</v>
      </c>
      <c r="U144" s="277"/>
      <c r="V144" s="276" t="s">
        <v>2339</v>
      </c>
      <c r="W144" s="258" t="s">
        <v>2130</v>
      </c>
      <c r="X144" s="50" t="s">
        <v>2340</v>
      </c>
      <c r="Y144" s="235" t="s">
        <v>2132</v>
      </c>
      <c r="Z144" s="235" t="s">
        <v>2133</v>
      </c>
      <c r="AA144" s="235" t="s">
        <v>1890</v>
      </c>
      <c r="AB144" s="235">
        <v>1154302.0</v>
      </c>
      <c r="AC144" s="278">
        <v>43076.0</v>
      </c>
      <c r="AD144" s="235" t="s">
        <v>1532</v>
      </c>
      <c r="AE144" s="235">
        <v>84.15</v>
      </c>
      <c r="AF144" s="235">
        <v>35.4</v>
      </c>
      <c r="AG144" s="235">
        <v>1154302.0</v>
      </c>
      <c r="AH144" s="235">
        <v>1.89</v>
      </c>
      <c r="AI144" s="235">
        <v>1.62</v>
      </c>
      <c r="AJ144" s="235">
        <v>71.14</v>
      </c>
      <c r="AK144" s="235">
        <v>64.17</v>
      </c>
      <c r="AL144" s="235">
        <v>45.24</v>
      </c>
      <c r="AM144" s="235"/>
      <c r="AN144" s="235"/>
      <c r="AO144" s="235"/>
      <c r="AP144" s="235"/>
      <c r="AQ144" s="235">
        <v>1129444.0</v>
      </c>
    </row>
    <row r="145" ht="15.75" customHeight="1">
      <c r="A145" s="10" t="s">
        <v>1836</v>
      </c>
      <c r="B145" s="279" t="s">
        <v>543</v>
      </c>
      <c r="C145" s="265" t="s">
        <v>1837</v>
      </c>
      <c r="D145" s="265" t="s">
        <v>1838</v>
      </c>
      <c r="E145" s="262" t="s">
        <v>2124</v>
      </c>
      <c r="F145" s="263" t="s">
        <v>2341</v>
      </c>
      <c r="G145" s="264" t="s">
        <v>2342</v>
      </c>
      <c r="H145" s="265" t="s">
        <v>2343</v>
      </c>
      <c r="I145" s="265" t="s">
        <v>2128</v>
      </c>
      <c r="J145" s="266" t="str">
        <f t="shared" si="2"/>
        <v>D2_S023_1000L-m_R00</v>
      </c>
      <c r="K145" s="267" t="s">
        <v>463</v>
      </c>
      <c r="L145" s="267" t="s">
        <v>1194</v>
      </c>
      <c r="M145" s="267" t="s">
        <v>294</v>
      </c>
      <c r="N145" s="267" t="s">
        <v>1330</v>
      </c>
      <c r="O145" s="267">
        <v>1000.0</v>
      </c>
      <c r="P145" s="267">
        <v>116.0</v>
      </c>
      <c r="Q145" s="267" t="s">
        <v>1183</v>
      </c>
      <c r="R145" s="267" t="s">
        <v>1228</v>
      </c>
      <c r="S145" s="268" t="s">
        <v>1229</v>
      </c>
      <c r="T145" s="280" t="s">
        <v>1885</v>
      </c>
      <c r="U145" s="281"/>
      <c r="V145" s="279" t="s">
        <v>2344</v>
      </c>
      <c r="W145" s="271" t="s">
        <v>2130</v>
      </c>
      <c r="X145" s="263" t="s">
        <v>2345</v>
      </c>
      <c r="Y145" s="272" t="s">
        <v>2132</v>
      </c>
      <c r="Z145" s="272" t="s">
        <v>2133</v>
      </c>
      <c r="AA145" s="272" t="s">
        <v>1890</v>
      </c>
      <c r="AB145" s="272">
        <v>1130110.0</v>
      </c>
      <c r="AC145" s="282">
        <v>43076.0</v>
      </c>
      <c r="AD145" s="272" t="s">
        <v>1532</v>
      </c>
      <c r="AE145" s="272">
        <v>83.44</v>
      </c>
      <c r="AF145" s="272">
        <v>35.24</v>
      </c>
      <c r="AG145" s="272">
        <v>1130110.0</v>
      </c>
      <c r="AH145" s="272">
        <v>1.89</v>
      </c>
      <c r="AI145" s="272">
        <v>1.58</v>
      </c>
      <c r="AJ145" s="272">
        <v>72.51</v>
      </c>
      <c r="AK145" s="272">
        <v>65.59</v>
      </c>
      <c r="AL145" s="272">
        <v>50.38</v>
      </c>
      <c r="AM145" s="272"/>
      <c r="AN145" s="272"/>
      <c r="AO145" s="272"/>
      <c r="AP145" s="272"/>
      <c r="AQ145" s="272">
        <v>1081952.0</v>
      </c>
    </row>
    <row r="146" ht="15.75" customHeight="1">
      <c r="A146" s="10" t="s">
        <v>1836</v>
      </c>
      <c r="B146" s="279" t="s">
        <v>618</v>
      </c>
      <c r="C146" s="265" t="s">
        <v>1845</v>
      </c>
      <c r="D146" s="265" t="s">
        <v>1846</v>
      </c>
      <c r="E146" s="262" t="s">
        <v>2124</v>
      </c>
      <c r="F146" s="263" t="s">
        <v>2346</v>
      </c>
      <c r="G146" s="264" t="s">
        <v>2347</v>
      </c>
      <c r="H146" s="265" t="s">
        <v>2348</v>
      </c>
      <c r="I146" s="265" t="s">
        <v>2128</v>
      </c>
      <c r="J146" s="266" t="str">
        <f t="shared" si="2"/>
        <v>D2_S023_100L-m_R11</v>
      </c>
      <c r="K146" s="267" t="s">
        <v>463</v>
      </c>
      <c r="L146" s="267" t="s">
        <v>1194</v>
      </c>
      <c r="M146" s="267" t="s">
        <v>294</v>
      </c>
      <c r="N146" s="267" t="s">
        <v>1216</v>
      </c>
      <c r="O146" s="267">
        <v>100.0</v>
      </c>
      <c r="P146" s="267">
        <v>153.0</v>
      </c>
      <c r="Q146" s="267" t="s">
        <v>1183</v>
      </c>
      <c r="R146" s="267" t="s">
        <v>1228</v>
      </c>
      <c r="S146" s="268" t="s">
        <v>1370</v>
      </c>
      <c r="T146" s="280" t="s">
        <v>1885</v>
      </c>
      <c r="U146" s="281"/>
      <c r="V146" s="279" t="s">
        <v>2349</v>
      </c>
      <c r="W146" s="271" t="s">
        <v>2130</v>
      </c>
      <c r="X146" s="263" t="s">
        <v>2350</v>
      </c>
      <c r="Y146" s="272" t="s">
        <v>2132</v>
      </c>
      <c r="Z146" s="272" t="s">
        <v>2133</v>
      </c>
      <c r="AA146" s="272" t="s">
        <v>1890</v>
      </c>
      <c r="AB146" s="272">
        <v>1021850.0</v>
      </c>
      <c r="AC146" s="282">
        <v>43076.0</v>
      </c>
      <c r="AD146" s="272" t="s">
        <v>1532</v>
      </c>
      <c r="AE146" s="272">
        <v>84.52</v>
      </c>
      <c r="AF146" s="272">
        <v>35.48</v>
      </c>
      <c r="AG146" s="272">
        <v>1021850.0</v>
      </c>
      <c r="AH146" s="272">
        <v>1.89</v>
      </c>
      <c r="AI146" s="272">
        <v>1.43</v>
      </c>
      <c r="AJ146" s="272">
        <v>73.52</v>
      </c>
      <c r="AK146" s="272">
        <v>67.19</v>
      </c>
      <c r="AL146" s="272">
        <v>52.68</v>
      </c>
      <c r="AM146" s="272"/>
      <c r="AN146" s="272"/>
      <c r="AO146" s="272"/>
      <c r="AP146" s="272"/>
      <c r="AQ146" s="272">
        <v>996593.0</v>
      </c>
    </row>
    <row r="147" ht="15.75" customHeight="1">
      <c r="A147" s="10" t="s">
        <v>1836</v>
      </c>
      <c r="B147" s="279" t="s">
        <v>460</v>
      </c>
      <c r="C147" s="265" t="s">
        <v>1852</v>
      </c>
      <c r="D147" s="265" t="s">
        <v>1853</v>
      </c>
      <c r="E147" s="262" t="s">
        <v>2124</v>
      </c>
      <c r="F147" s="263" t="s">
        <v>2351</v>
      </c>
      <c r="G147" s="264" t="s">
        <v>2352</v>
      </c>
      <c r="H147" s="265" t="s">
        <v>2353</v>
      </c>
      <c r="I147" s="265" t="s">
        <v>2128</v>
      </c>
      <c r="J147" s="266" t="str">
        <f t="shared" si="2"/>
        <v>D2_S20_1000L-m_R00</v>
      </c>
      <c r="K147" s="267" t="s">
        <v>463</v>
      </c>
      <c r="L147" s="267" t="s">
        <v>1221</v>
      </c>
      <c r="M147" s="267" t="s">
        <v>279</v>
      </c>
      <c r="N147" s="267" t="s">
        <v>1330</v>
      </c>
      <c r="O147" s="267">
        <v>1000.0</v>
      </c>
      <c r="P147" s="267">
        <v>90.9999999999999</v>
      </c>
      <c r="Q147" s="267" t="s">
        <v>1183</v>
      </c>
      <c r="R147" s="267" t="s">
        <v>1228</v>
      </c>
      <c r="S147" s="268" t="s">
        <v>1229</v>
      </c>
      <c r="T147" s="280" t="s">
        <v>1885</v>
      </c>
      <c r="U147" s="281"/>
      <c r="V147" s="279" t="s">
        <v>2354</v>
      </c>
      <c r="W147" s="271" t="s">
        <v>2130</v>
      </c>
      <c r="X147" s="263" t="s">
        <v>2355</v>
      </c>
      <c r="Y147" s="272" t="s">
        <v>2132</v>
      </c>
      <c r="Z147" s="272" t="s">
        <v>2133</v>
      </c>
      <c r="AA147" s="272" t="s">
        <v>1890</v>
      </c>
      <c r="AB147" s="272">
        <v>1031480.0</v>
      </c>
      <c r="AC147" s="282">
        <v>43076.0</v>
      </c>
      <c r="AD147" s="272" t="s">
        <v>1532</v>
      </c>
      <c r="AE147" s="272">
        <v>81.02</v>
      </c>
      <c r="AF147" s="272">
        <v>34.64</v>
      </c>
      <c r="AG147" s="272">
        <v>1031480.0</v>
      </c>
      <c r="AH147" s="272">
        <v>1.88</v>
      </c>
      <c r="AI147" s="272">
        <v>1.45</v>
      </c>
      <c r="AJ147" s="272">
        <v>76.32</v>
      </c>
      <c r="AK147" s="272">
        <v>66.64</v>
      </c>
      <c r="AL147" s="272">
        <v>55.87</v>
      </c>
      <c r="AM147" s="272"/>
      <c r="AN147" s="272"/>
      <c r="AO147" s="272"/>
      <c r="AP147" s="272"/>
      <c r="AQ147" s="272">
        <v>1007516.0</v>
      </c>
    </row>
    <row r="148" ht="15.75" customHeight="1">
      <c r="A148" s="10" t="s">
        <v>1836</v>
      </c>
      <c r="B148" s="279" t="s">
        <v>460</v>
      </c>
      <c r="C148" s="265" t="s">
        <v>1852</v>
      </c>
      <c r="D148" s="265" t="s">
        <v>1853</v>
      </c>
      <c r="E148" s="262" t="s">
        <v>2124</v>
      </c>
      <c r="F148" s="263" t="s">
        <v>2356</v>
      </c>
      <c r="G148" s="264" t="s">
        <v>2357</v>
      </c>
      <c r="H148" s="265" t="s">
        <v>2358</v>
      </c>
      <c r="I148" s="265" t="s">
        <v>2128</v>
      </c>
      <c r="J148" s="266" t="str">
        <f t="shared" si="2"/>
        <v>D2_S20_1000L-m_R00</v>
      </c>
      <c r="K148" s="267" t="s">
        <v>463</v>
      </c>
      <c r="L148" s="267" t="s">
        <v>1221</v>
      </c>
      <c r="M148" s="267" t="s">
        <v>279</v>
      </c>
      <c r="N148" s="267" t="s">
        <v>1330</v>
      </c>
      <c r="O148" s="267">
        <v>1000.0</v>
      </c>
      <c r="P148" s="267">
        <v>90.9999999999999</v>
      </c>
      <c r="Q148" s="267" t="s">
        <v>1183</v>
      </c>
      <c r="R148" s="267" t="s">
        <v>1228</v>
      </c>
      <c r="S148" s="268" t="s">
        <v>1229</v>
      </c>
      <c r="T148" s="280" t="s">
        <v>2252</v>
      </c>
      <c r="U148" s="281"/>
      <c r="V148" s="279" t="s">
        <v>2359</v>
      </c>
      <c r="W148" s="271" t="s">
        <v>2130</v>
      </c>
      <c r="X148" s="263" t="s">
        <v>2360</v>
      </c>
      <c r="Y148" s="272" t="s">
        <v>2132</v>
      </c>
      <c r="Z148" s="272" t="s">
        <v>2133</v>
      </c>
      <c r="AA148" s="272" t="s">
        <v>1890</v>
      </c>
      <c r="AB148" s="272">
        <v>1123947.0</v>
      </c>
      <c r="AC148" s="282">
        <v>43076.0</v>
      </c>
      <c r="AD148" s="272" t="s">
        <v>1532</v>
      </c>
      <c r="AE148" s="272">
        <v>80.62</v>
      </c>
      <c r="AF148" s="272">
        <v>34.56</v>
      </c>
      <c r="AG148" s="272">
        <v>1123947.0</v>
      </c>
      <c r="AH148" s="272">
        <v>1.88</v>
      </c>
      <c r="AI148" s="272">
        <v>1.58</v>
      </c>
      <c r="AJ148" s="272">
        <v>76.04</v>
      </c>
      <c r="AK148" s="272">
        <v>65.85</v>
      </c>
      <c r="AL148" s="272">
        <v>54.8</v>
      </c>
      <c r="AM148" s="272"/>
      <c r="AN148" s="272"/>
      <c r="AO148" s="272"/>
      <c r="AP148" s="272"/>
      <c r="AQ148" s="272">
        <v>1094602.0</v>
      </c>
    </row>
    <row r="149" ht="15.75" customHeight="1">
      <c r="A149" s="10" t="s">
        <v>1836</v>
      </c>
      <c r="B149" s="279" t="s">
        <v>531</v>
      </c>
      <c r="C149" s="265" t="s">
        <v>1859</v>
      </c>
      <c r="D149" s="265" t="s">
        <v>1860</v>
      </c>
      <c r="E149" s="262" t="s">
        <v>2124</v>
      </c>
      <c r="F149" s="263" t="s">
        <v>2361</v>
      </c>
      <c r="G149" s="264" t="s">
        <v>2362</v>
      </c>
      <c r="H149" s="265" t="s">
        <v>2363</v>
      </c>
      <c r="I149" s="265" t="s">
        <v>2128</v>
      </c>
      <c r="J149" s="266" t="str">
        <f t="shared" si="2"/>
        <v>D2_S20_100L-m_R11</v>
      </c>
      <c r="K149" s="267" t="s">
        <v>463</v>
      </c>
      <c r="L149" s="267" t="s">
        <v>1221</v>
      </c>
      <c r="M149" s="267" t="s">
        <v>279</v>
      </c>
      <c r="N149" s="267" t="s">
        <v>1216</v>
      </c>
      <c r="O149" s="267">
        <v>100.0</v>
      </c>
      <c r="P149" s="267">
        <v>93.0</v>
      </c>
      <c r="Q149" s="267" t="s">
        <v>1183</v>
      </c>
      <c r="R149" s="267" t="s">
        <v>1228</v>
      </c>
      <c r="S149" s="268" t="s">
        <v>1370</v>
      </c>
      <c r="T149" s="280" t="s">
        <v>1885</v>
      </c>
      <c r="U149" s="281"/>
      <c r="V149" s="279" t="s">
        <v>2364</v>
      </c>
      <c r="W149" s="271" t="s">
        <v>2130</v>
      </c>
      <c r="X149" s="263" t="s">
        <v>2365</v>
      </c>
      <c r="Y149" s="272" t="s">
        <v>2132</v>
      </c>
      <c r="Z149" s="272" t="s">
        <v>2133</v>
      </c>
      <c r="AA149" s="272" t="s">
        <v>1890</v>
      </c>
      <c r="AB149" s="272">
        <v>885084.0</v>
      </c>
      <c r="AC149" s="282">
        <v>43076.0</v>
      </c>
      <c r="AD149" s="272" t="s">
        <v>1532</v>
      </c>
      <c r="AE149" s="272">
        <v>81.04</v>
      </c>
      <c r="AF149" s="272">
        <v>34.65</v>
      </c>
      <c r="AG149" s="272">
        <v>885084.0</v>
      </c>
      <c r="AH149" s="272">
        <v>1.88</v>
      </c>
      <c r="AI149" s="272">
        <v>1.24</v>
      </c>
      <c r="AJ149" s="272">
        <v>75.37</v>
      </c>
      <c r="AK149" s="272">
        <v>65.4</v>
      </c>
      <c r="AL149" s="272">
        <v>54.08</v>
      </c>
      <c r="AM149" s="272"/>
      <c r="AN149" s="272"/>
      <c r="AO149" s="272"/>
      <c r="AP149" s="272"/>
      <c r="AQ149" s="272">
        <v>863751.0</v>
      </c>
    </row>
    <row r="150" ht="15.75" customHeight="1">
      <c r="A150" s="10" t="s">
        <v>1836</v>
      </c>
      <c r="B150" s="279" t="s">
        <v>634</v>
      </c>
      <c r="C150" s="265" t="s">
        <v>1866</v>
      </c>
      <c r="D150" s="265" t="s">
        <v>1867</v>
      </c>
      <c r="E150" s="262" t="s">
        <v>2124</v>
      </c>
      <c r="F150" s="263" t="s">
        <v>2366</v>
      </c>
      <c r="G150" s="264" t="s">
        <v>2367</v>
      </c>
      <c r="H150" s="265" t="s">
        <v>2368</v>
      </c>
      <c r="I150" s="265" t="s">
        <v>2128</v>
      </c>
      <c r="J150" s="266" t="str">
        <f t="shared" si="2"/>
        <v>D2_S320_1000L-m_R00</v>
      </c>
      <c r="K150" s="267" t="s">
        <v>463</v>
      </c>
      <c r="L150" s="267" t="s">
        <v>1205</v>
      </c>
      <c r="M150" s="267" t="s">
        <v>300</v>
      </c>
      <c r="N150" s="267" t="s">
        <v>1330</v>
      </c>
      <c r="O150" s="267">
        <v>1000.0</v>
      </c>
      <c r="P150" s="267">
        <v>90.9999999999999</v>
      </c>
      <c r="Q150" s="267" t="s">
        <v>1183</v>
      </c>
      <c r="R150" s="267" t="s">
        <v>1228</v>
      </c>
      <c r="S150" s="268" t="s">
        <v>1229</v>
      </c>
      <c r="T150" s="280" t="s">
        <v>1885</v>
      </c>
      <c r="U150" s="281"/>
      <c r="V150" s="279" t="s">
        <v>2369</v>
      </c>
      <c r="W150" s="271" t="s">
        <v>2130</v>
      </c>
      <c r="X150" s="263" t="s">
        <v>2370</v>
      </c>
      <c r="Y150" s="272" t="s">
        <v>2132</v>
      </c>
      <c r="Z150" s="272" t="s">
        <v>2133</v>
      </c>
      <c r="AA150" s="272" t="s">
        <v>1890</v>
      </c>
      <c r="AB150" s="272">
        <v>2229051.0</v>
      </c>
      <c r="AC150" s="282">
        <v>43076.0</v>
      </c>
      <c r="AD150" s="272" t="s">
        <v>1532</v>
      </c>
      <c r="AE150" s="272">
        <v>82.3</v>
      </c>
      <c r="AF150" s="272">
        <v>34.95</v>
      </c>
      <c r="AG150" s="272">
        <v>2229051.0</v>
      </c>
      <c r="AH150" s="272">
        <v>1.89</v>
      </c>
      <c r="AI150" s="272">
        <v>3.13</v>
      </c>
      <c r="AJ150" s="272">
        <v>73.85</v>
      </c>
      <c r="AK150" s="272">
        <v>65.49</v>
      </c>
      <c r="AL150" s="272">
        <v>47.87</v>
      </c>
      <c r="AM150" s="272"/>
      <c r="AN150" s="272"/>
      <c r="AO150" s="272"/>
      <c r="AP150" s="272"/>
      <c r="AQ150" s="272">
        <v>2178504.0</v>
      </c>
    </row>
    <row r="151" ht="15.75" customHeight="1">
      <c r="A151" s="10" t="s">
        <v>1836</v>
      </c>
      <c r="B151" s="279" t="s">
        <v>689</v>
      </c>
      <c r="C151" s="265" t="s">
        <v>1873</v>
      </c>
      <c r="D151" s="265" t="s">
        <v>1874</v>
      </c>
      <c r="E151" s="262" t="s">
        <v>2124</v>
      </c>
      <c r="F151" s="263" t="s">
        <v>2371</v>
      </c>
      <c r="G151" s="264" t="s">
        <v>2372</v>
      </c>
      <c r="H151" s="265" t="s">
        <v>2373</v>
      </c>
      <c r="I151" s="265" t="s">
        <v>2128</v>
      </c>
      <c r="J151" s="266" t="str">
        <f t="shared" si="2"/>
        <v>D2_S320_100L-m_R11</v>
      </c>
      <c r="K151" s="267" t="s">
        <v>463</v>
      </c>
      <c r="L151" s="267" t="s">
        <v>1205</v>
      </c>
      <c r="M151" s="267" t="s">
        <v>300</v>
      </c>
      <c r="N151" s="267" t="s">
        <v>1216</v>
      </c>
      <c r="O151" s="267">
        <v>100.0</v>
      </c>
      <c r="P151" s="267">
        <v>93.0</v>
      </c>
      <c r="Q151" s="267" t="s">
        <v>1183</v>
      </c>
      <c r="R151" s="267" t="s">
        <v>1228</v>
      </c>
      <c r="S151" s="268" t="s">
        <v>1370</v>
      </c>
      <c r="T151" s="280" t="s">
        <v>1885</v>
      </c>
      <c r="U151" s="281"/>
      <c r="V151" s="279" t="s">
        <v>2374</v>
      </c>
      <c r="W151" s="271" t="s">
        <v>2130</v>
      </c>
      <c r="X151" s="263" t="s">
        <v>2375</v>
      </c>
      <c r="Y151" s="272" t="s">
        <v>2132</v>
      </c>
      <c r="Z151" s="272" t="s">
        <v>2133</v>
      </c>
      <c r="AA151" s="272" t="s">
        <v>1890</v>
      </c>
      <c r="AB151" s="272">
        <v>1777902.0</v>
      </c>
      <c r="AC151" s="282">
        <v>43076.0</v>
      </c>
      <c r="AD151" s="272" t="s">
        <v>1532</v>
      </c>
      <c r="AE151" s="272">
        <v>81.19</v>
      </c>
      <c r="AF151" s="272">
        <v>34.7</v>
      </c>
      <c r="AG151" s="272">
        <v>1777902.0</v>
      </c>
      <c r="AH151" s="272">
        <v>1.89</v>
      </c>
      <c r="AI151" s="272">
        <v>2.49</v>
      </c>
      <c r="AJ151" s="272">
        <v>72.21</v>
      </c>
      <c r="AK151" s="272">
        <v>61.97</v>
      </c>
      <c r="AL151" s="272">
        <v>44.0</v>
      </c>
      <c r="AM151" s="272"/>
      <c r="AN151" s="272"/>
      <c r="AO151" s="272"/>
      <c r="AP151" s="272"/>
      <c r="AQ151" s="272">
        <v>1735022.0</v>
      </c>
    </row>
    <row r="152" ht="15.75" customHeight="1">
      <c r="A152" s="10"/>
      <c r="B152" s="276" t="s">
        <v>2376</v>
      </c>
      <c r="C152" s="254" t="s">
        <v>2377</v>
      </c>
      <c r="D152" s="254" t="s">
        <v>2378</v>
      </c>
      <c r="E152" s="252" t="s">
        <v>2124</v>
      </c>
      <c r="F152" s="50" t="s">
        <v>2379</v>
      </c>
      <c r="G152" s="253" t="s">
        <v>2380</v>
      </c>
      <c r="H152" s="254" t="s">
        <v>2381</v>
      </c>
      <c r="I152" s="254" t="s">
        <v>2128</v>
      </c>
      <c r="J152" s="255" t="str">
        <f t="shared" ref="J152:J155" si="3">B152</f>
        <v>EMOSE_EVEN-MOCK-16S</v>
      </c>
      <c r="K152" s="49"/>
      <c r="L152" s="49"/>
      <c r="M152" s="49"/>
      <c r="N152" s="49"/>
      <c r="O152" s="49"/>
      <c r="P152" s="49"/>
      <c r="Q152" s="49"/>
      <c r="R152" s="49"/>
      <c r="S152" s="256" t="str">
        <f t="shared" ref="S152:S155" si="4">#N/A</f>
        <v>#N/A</v>
      </c>
      <c r="T152" s="261" t="s">
        <v>1885</v>
      </c>
      <c r="U152" s="274"/>
      <c r="V152" s="254" t="s">
        <v>2382</v>
      </c>
      <c r="W152" s="258" t="s">
        <v>2130</v>
      </c>
      <c r="X152" s="50" t="s">
        <v>2383</v>
      </c>
      <c r="Y152" s="235" t="s">
        <v>2132</v>
      </c>
      <c r="Z152" s="235" t="s">
        <v>2133</v>
      </c>
      <c r="AA152" s="235" t="s">
        <v>1890</v>
      </c>
      <c r="AB152" s="235">
        <v>1132086.0</v>
      </c>
      <c r="AC152" s="278">
        <v>43076.0</v>
      </c>
      <c r="AD152" s="235" t="s">
        <v>1532</v>
      </c>
      <c r="AE152" s="235">
        <v>85.34</v>
      </c>
      <c r="AF152" s="235">
        <v>35.69</v>
      </c>
      <c r="AG152" s="235">
        <v>1132086.0</v>
      </c>
      <c r="AH152" s="235">
        <v>1.89</v>
      </c>
      <c r="AI152" s="235">
        <v>1.59</v>
      </c>
      <c r="AJ152" s="235">
        <v>79.2</v>
      </c>
      <c r="AK152" s="235">
        <v>76.65</v>
      </c>
      <c r="AL152" s="235">
        <v>68.05</v>
      </c>
      <c r="AM152" s="235"/>
      <c r="AN152" s="235"/>
      <c r="AO152" s="235"/>
      <c r="AP152" s="235"/>
      <c r="AQ152" s="235">
        <v>1109096.0</v>
      </c>
    </row>
    <row r="153" ht="15.75" customHeight="1">
      <c r="A153" s="10"/>
      <c r="B153" s="276" t="s">
        <v>2384</v>
      </c>
      <c r="C153" s="254" t="s">
        <v>2385</v>
      </c>
      <c r="D153" s="254" t="s">
        <v>2386</v>
      </c>
      <c r="E153" s="252" t="s">
        <v>2124</v>
      </c>
      <c r="F153" s="50" t="s">
        <v>2387</v>
      </c>
      <c r="G153" s="253" t="s">
        <v>2388</v>
      </c>
      <c r="H153" s="254" t="s">
        <v>2389</v>
      </c>
      <c r="I153" s="254" t="s">
        <v>2128</v>
      </c>
      <c r="J153" s="255" t="str">
        <f t="shared" si="3"/>
        <v>EMOSE_EVEN-MOCK-18S</v>
      </c>
      <c r="K153" s="49"/>
      <c r="L153" s="49"/>
      <c r="M153" s="49"/>
      <c r="N153" s="49"/>
      <c r="O153" s="49"/>
      <c r="P153" s="49"/>
      <c r="Q153" s="49"/>
      <c r="R153" s="49"/>
      <c r="S153" s="256" t="str">
        <f t="shared" si="4"/>
        <v>#N/A</v>
      </c>
      <c r="T153" s="261" t="s">
        <v>2252</v>
      </c>
      <c r="U153" s="277"/>
      <c r="V153" s="276" t="s">
        <v>2390</v>
      </c>
      <c r="W153" s="258" t="s">
        <v>2130</v>
      </c>
      <c r="X153" s="50" t="s">
        <v>2391</v>
      </c>
      <c r="Y153" s="235" t="s">
        <v>2132</v>
      </c>
      <c r="Z153" s="235" t="s">
        <v>2133</v>
      </c>
      <c r="AA153" s="235" t="s">
        <v>1890</v>
      </c>
      <c r="AB153" s="235">
        <v>1756104.0</v>
      </c>
      <c r="AC153" s="278">
        <v>43076.0</v>
      </c>
      <c r="AD153" s="235" t="s">
        <v>1532</v>
      </c>
      <c r="AE153" s="235">
        <v>79.88</v>
      </c>
      <c r="AF153" s="235">
        <v>34.38</v>
      </c>
      <c r="AG153" s="235">
        <v>1756104.0</v>
      </c>
      <c r="AH153" s="235">
        <v>1.88</v>
      </c>
      <c r="AI153" s="235">
        <v>2.46</v>
      </c>
      <c r="AJ153" s="235">
        <v>77.88</v>
      </c>
      <c r="AK153" s="235">
        <v>68.21</v>
      </c>
      <c r="AL153" s="235">
        <v>60.01</v>
      </c>
      <c r="AM153" s="235"/>
      <c r="AN153" s="235"/>
      <c r="AO153" s="235"/>
      <c r="AP153" s="235"/>
      <c r="AQ153" s="235">
        <v>1708595.0</v>
      </c>
    </row>
    <row r="154" ht="15.75" customHeight="1">
      <c r="A154" s="10"/>
      <c r="B154" s="276" t="s">
        <v>2392</v>
      </c>
      <c r="C154" s="254" t="s">
        <v>2393</v>
      </c>
      <c r="D154" s="254" t="s">
        <v>2394</v>
      </c>
      <c r="E154" s="252" t="s">
        <v>2124</v>
      </c>
      <c r="F154" s="50" t="s">
        <v>2395</v>
      </c>
      <c r="G154" s="253" t="s">
        <v>2396</v>
      </c>
      <c r="H154" s="254" t="s">
        <v>2397</v>
      </c>
      <c r="I154" s="254" t="s">
        <v>2128</v>
      </c>
      <c r="J154" s="255" t="str">
        <f t="shared" si="3"/>
        <v>EMOSE_STAG-MOCK-16S</v>
      </c>
      <c r="K154" s="49"/>
      <c r="L154" s="49"/>
      <c r="M154" s="49"/>
      <c r="N154" s="49"/>
      <c r="O154" s="49"/>
      <c r="P154" s="49"/>
      <c r="Q154" s="49"/>
      <c r="R154" s="49"/>
      <c r="S154" s="256" t="str">
        <f t="shared" si="4"/>
        <v>#N/A</v>
      </c>
      <c r="T154" s="261" t="s">
        <v>1885</v>
      </c>
      <c r="U154" s="274"/>
      <c r="V154" s="254" t="s">
        <v>2398</v>
      </c>
      <c r="W154" s="258" t="s">
        <v>2130</v>
      </c>
      <c r="X154" s="50" t="s">
        <v>2399</v>
      </c>
      <c r="Y154" s="235" t="s">
        <v>2132</v>
      </c>
      <c r="Z154" s="235" t="s">
        <v>2133</v>
      </c>
      <c r="AA154" s="235" t="s">
        <v>1890</v>
      </c>
      <c r="AB154" s="235">
        <v>1050714.0</v>
      </c>
      <c r="AC154" s="278">
        <v>43076.0</v>
      </c>
      <c r="AD154" s="235" t="s">
        <v>1532</v>
      </c>
      <c r="AE154" s="235">
        <v>85.94</v>
      </c>
      <c r="AF154" s="235">
        <v>35.83</v>
      </c>
      <c r="AG154" s="235">
        <v>1050714.0</v>
      </c>
      <c r="AH154" s="235">
        <v>1.89</v>
      </c>
      <c r="AI154" s="235">
        <v>1.47</v>
      </c>
      <c r="AJ154" s="235">
        <v>79.36</v>
      </c>
      <c r="AK154" s="235">
        <v>76.94</v>
      </c>
      <c r="AL154" s="235">
        <v>69.1</v>
      </c>
      <c r="AM154" s="235"/>
      <c r="AN154" s="235"/>
      <c r="AO154" s="235"/>
      <c r="AP154" s="235"/>
      <c r="AQ154" s="235">
        <v>1028762.0</v>
      </c>
    </row>
    <row r="155" ht="15.75" customHeight="1">
      <c r="A155" s="10"/>
      <c r="B155" s="276" t="s">
        <v>2400</v>
      </c>
      <c r="C155" s="254" t="s">
        <v>2401</v>
      </c>
      <c r="D155" s="254" t="s">
        <v>2402</v>
      </c>
      <c r="E155" s="252" t="s">
        <v>2124</v>
      </c>
      <c r="F155" s="50" t="s">
        <v>2403</v>
      </c>
      <c r="G155" s="253" t="s">
        <v>2404</v>
      </c>
      <c r="H155" s="254" t="s">
        <v>2405</v>
      </c>
      <c r="I155" s="254" t="s">
        <v>2128</v>
      </c>
      <c r="J155" s="255" t="str">
        <f t="shared" si="3"/>
        <v>EMOSE_STAG-MOCK-18S</v>
      </c>
      <c r="K155" s="49"/>
      <c r="L155" s="49"/>
      <c r="M155" s="49"/>
      <c r="N155" s="49"/>
      <c r="O155" s="49"/>
      <c r="P155" s="49"/>
      <c r="Q155" s="49"/>
      <c r="R155" s="49"/>
      <c r="S155" s="256" t="str">
        <f t="shared" si="4"/>
        <v>#N/A</v>
      </c>
      <c r="T155" s="261" t="s">
        <v>2252</v>
      </c>
      <c r="U155" s="277"/>
      <c r="V155" s="276" t="s">
        <v>2406</v>
      </c>
      <c r="W155" s="258" t="s">
        <v>2130</v>
      </c>
      <c r="X155" s="50" t="s">
        <v>2407</v>
      </c>
      <c r="Y155" s="235" t="s">
        <v>2132</v>
      </c>
      <c r="Z155" s="235" t="s">
        <v>2133</v>
      </c>
      <c r="AA155" s="235" t="s">
        <v>1890</v>
      </c>
      <c r="AB155" s="235">
        <v>1378056.0</v>
      </c>
      <c r="AC155" s="278">
        <v>43076.0</v>
      </c>
      <c r="AD155" s="235" t="s">
        <v>1532</v>
      </c>
      <c r="AE155" s="235">
        <v>79.82</v>
      </c>
      <c r="AF155" s="235">
        <v>34.37</v>
      </c>
      <c r="AG155" s="235">
        <v>1378056.0</v>
      </c>
      <c r="AH155" s="235">
        <v>1.88</v>
      </c>
      <c r="AI155" s="235">
        <v>1.93</v>
      </c>
      <c r="AJ155" s="235">
        <v>77.46</v>
      </c>
      <c r="AK155" s="235">
        <v>67.19</v>
      </c>
      <c r="AL155" s="235">
        <v>58.08</v>
      </c>
      <c r="AM155" s="235"/>
      <c r="AN155" s="235"/>
      <c r="AO155" s="235"/>
      <c r="AP155" s="235"/>
      <c r="AQ155" s="235">
        <v>1343440.0</v>
      </c>
    </row>
    <row r="156" ht="15.75" customHeight="1">
      <c r="A156" s="10"/>
      <c r="B156" s="276" t="s">
        <v>200</v>
      </c>
      <c r="C156" s="254" t="s">
        <v>1518</v>
      </c>
      <c r="D156" s="254" t="s">
        <v>1519</v>
      </c>
      <c r="E156" s="252" t="s">
        <v>2408</v>
      </c>
      <c r="F156" s="50" t="s">
        <v>2409</v>
      </c>
      <c r="G156" s="253" t="s">
        <v>2410</v>
      </c>
      <c r="H156" s="254" t="s">
        <v>2411</v>
      </c>
      <c r="I156" s="254" t="s">
        <v>2412</v>
      </c>
      <c r="J156" s="255" t="str">
        <f t="shared" ref="J156:J204" si="5">LEFT(K156,1)&amp;RIGHT(K156,1)&amp;"_"&amp;L156&amp;"_"&amp;O156&amp;"L-"&amp;LEFT(Q156,1)&amp;"_"&amp;S156</f>
        <v>D1_S02_10L-m_R01</v>
      </c>
      <c r="K156" s="49" t="s">
        <v>101</v>
      </c>
      <c r="L156" s="49" t="s">
        <v>1101</v>
      </c>
      <c r="M156" s="49" t="s">
        <v>204</v>
      </c>
      <c r="N156" s="49" t="s">
        <v>1182</v>
      </c>
      <c r="O156" s="49">
        <v>10.0</v>
      </c>
      <c r="P156" s="49">
        <v>5.00000000000006</v>
      </c>
      <c r="Q156" s="49" t="s">
        <v>1183</v>
      </c>
      <c r="R156" s="49" t="s">
        <v>1104</v>
      </c>
      <c r="S156" s="256" t="s">
        <v>1105</v>
      </c>
      <c r="T156" s="256" t="s">
        <v>1885</v>
      </c>
      <c r="U156" s="277"/>
      <c r="V156" s="276" t="s">
        <v>2129</v>
      </c>
      <c r="W156" s="258" t="s">
        <v>2130</v>
      </c>
      <c r="X156" s="50" t="s">
        <v>2413</v>
      </c>
      <c r="Y156" s="10" t="s">
        <v>2132</v>
      </c>
      <c r="Z156" s="10" t="s">
        <v>2133</v>
      </c>
      <c r="AA156" s="235" t="s">
        <v>1890</v>
      </c>
      <c r="AB156" s="235">
        <v>1165630.0</v>
      </c>
      <c r="AC156" s="278">
        <v>43076.0</v>
      </c>
      <c r="AD156" s="235" t="s">
        <v>1532</v>
      </c>
      <c r="AE156" s="235">
        <v>84.87</v>
      </c>
      <c r="AF156" s="235">
        <v>35.58</v>
      </c>
      <c r="AG156" s="235">
        <v>1165630.0</v>
      </c>
      <c r="AH156" s="235">
        <v>1.89</v>
      </c>
      <c r="AI156" s="235">
        <v>1.62</v>
      </c>
      <c r="AJ156" s="235">
        <v>73.46</v>
      </c>
      <c r="AK156" s="235">
        <v>64.85</v>
      </c>
      <c r="AL156" s="235">
        <v>51.77</v>
      </c>
      <c r="AM156" s="235"/>
      <c r="AN156" s="235"/>
      <c r="AO156" s="235"/>
      <c r="AP156" s="235"/>
      <c r="AQ156" s="235">
        <v>1144914.0</v>
      </c>
    </row>
    <row r="157" ht="15.75" customHeight="1">
      <c r="A157" s="10"/>
      <c r="B157" s="276" t="s">
        <v>210</v>
      </c>
      <c r="C157" s="254" t="s">
        <v>1533</v>
      </c>
      <c r="D157" s="254" t="s">
        <v>1534</v>
      </c>
      <c r="E157" s="252" t="s">
        <v>2408</v>
      </c>
      <c r="F157" s="50" t="s">
        <v>2414</v>
      </c>
      <c r="G157" s="253" t="s">
        <v>2415</v>
      </c>
      <c r="H157" s="254" t="s">
        <v>2416</v>
      </c>
      <c r="I157" s="254" t="s">
        <v>2412</v>
      </c>
      <c r="J157" s="255" t="str">
        <f t="shared" si="5"/>
        <v>D1_S02_10L-m_R02</v>
      </c>
      <c r="K157" s="49" t="s">
        <v>101</v>
      </c>
      <c r="L157" s="49" t="s">
        <v>1101</v>
      </c>
      <c r="M157" s="49" t="s">
        <v>204</v>
      </c>
      <c r="N157" s="49" t="s">
        <v>1182</v>
      </c>
      <c r="O157" s="49">
        <v>10.0</v>
      </c>
      <c r="P157" s="49">
        <v>6.99999999999998</v>
      </c>
      <c r="Q157" s="49" t="s">
        <v>1183</v>
      </c>
      <c r="R157" s="49" t="s">
        <v>1104</v>
      </c>
      <c r="S157" s="256" t="s">
        <v>1111</v>
      </c>
      <c r="T157" s="256" t="s">
        <v>1885</v>
      </c>
      <c r="U157" s="277"/>
      <c r="V157" s="276" t="s">
        <v>2137</v>
      </c>
      <c r="W157" s="258" t="s">
        <v>2130</v>
      </c>
      <c r="X157" s="50" t="s">
        <v>2417</v>
      </c>
      <c r="Y157" s="10" t="s">
        <v>2132</v>
      </c>
      <c r="Z157" s="10" t="s">
        <v>2133</v>
      </c>
      <c r="AA157" s="235" t="s">
        <v>1890</v>
      </c>
      <c r="AB157" s="235">
        <v>1015874.0</v>
      </c>
      <c r="AC157" s="278">
        <v>43076.0</v>
      </c>
      <c r="AD157" s="235" t="s">
        <v>1532</v>
      </c>
      <c r="AE157" s="235">
        <v>85.16</v>
      </c>
      <c r="AF157" s="235">
        <v>35.65</v>
      </c>
      <c r="AG157" s="235">
        <v>1015874.0</v>
      </c>
      <c r="AH157" s="235">
        <v>1.89</v>
      </c>
      <c r="AI157" s="235">
        <v>1.41</v>
      </c>
      <c r="AJ157" s="235">
        <v>74.26</v>
      </c>
      <c r="AK157" s="235">
        <v>65.73</v>
      </c>
      <c r="AL157" s="235">
        <v>53.43</v>
      </c>
      <c r="AM157" s="235"/>
      <c r="AN157" s="235"/>
      <c r="AO157" s="235"/>
      <c r="AP157" s="235"/>
      <c r="AQ157" s="235">
        <v>1000418.0</v>
      </c>
    </row>
    <row r="158" ht="15.75" customHeight="1">
      <c r="A158" s="10"/>
      <c r="B158" s="276" t="s">
        <v>215</v>
      </c>
      <c r="C158" s="254" t="s">
        <v>1540</v>
      </c>
      <c r="D158" s="254" t="s">
        <v>1541</v>
      </c>
      <c r="E158" s="252" t="s">
        <v>2408</v>
      </c>
      <c r="F158" s="50" t="s">
        <v>2418</v>
      </c>
      <c r="G158" s="253" t="s">
        <v>2419</v>
      </c>
      <c r="H158" s="254" t="s">
        <v>2420</v>
      </c>
      <c r="I158" s="254" t="s">
        <v>2412</v>
      </c>
      <c r="J158" s="255" t="str">
        <f t="shared" si="5"/>
        <v>D1_S02_10L-m_R03</v>
      </c>
      <c r="K158" s="49" t="s">
        <v>101</v>
      </c>
      <c r="L158" s="49" t="s">
        <v>1101</v>
      </c>
      <c r="M158" s="49" t="s">
        <v>204</v>
      </c>
      <c r="N158" s="49" t="s">
        <v>1182</v>
      </c>
      <c r="O158" s="49">
        <v>10.0</v>
      </c>
      <c r="P158" s="49">
        <v>5.99999999999998</v>
      </c>
      <c r="Q158" s="49" t="s">
        <v>1183</v>
      </c>
      <c r="R158" s="49" t="s">
        <v>1104</v>
      </c>
      <c r="S158" s="256" t="s">
        <v>1115</v>
      </c>
      <c r="T158" s="256" t="s">
        <v>1885</v>
      </c>
      <c r="U158" s="277"/>
      <c r="V158" s="276" t="s">
        <v>2142</v>
      </c>
      <c r="W158" s="258" t="s">
        <v>2130</v>
      </c>
      <c r="X158" s="50" t="s">
        <v>2421</v>
      </c>
      <c r="Y158" s="10" t="s">
        <v>2132</v>
      </c>
      <c r="Z158" s="10" t="s">
        <v>2133</v>
      </c>
      <c r="AA158" s="235" t="s">
        <v>1890</v>
      </c>
      <c r="AB158" s="235">
        <v>1286307.0</v>
      </c>
      <c r="AC158" s="278">
        <v>43076.0</v>
      </c>
      <c r="AD158" s="235" t="s">
        <v>1532</v>
      </c>
      <c r="AE158" s="235">
        <v>86.01</v>
      </c>
      <c r="AF158" s="235">
        <v>35.85</v>
      </c>
      <c r="AG158" s="235">
        <v>1286307.0</v>
      </c>
      <c r="AH158" s="235">
        <v>1.89</v>
      </c>
      <c r="AI158" s="235">
        <v>1.79</v>
      </c>
      <c r="AJ158" s="235">
        <v>74.93</v>
      </c>
      <c r="AK158" s="235">
        <v>68.1</v>
      </c>
      <c r="AL158" s="235">
        <v>55.06</v>
      </c>
      <c r="AM158" s="235"/>
      <c r="AN158" s="235"/>
      <c r="AO158" s="235"/>
      <c r="AP158" s="235"/>
      <c r="AQ158" s="235">
        <v>1267583.0</v>
      </c>
    </row>
    <row r="159" ht="15.75" customHeight="1">
      <c r="A159" s="10"/>
      <c r="B159" s="276" t="s">
        <v>131</v>
      </c>
      <c r="C159" s="254" t="s">
        <v>1547</v>
      </c>
      <c r="D159" s="254" t="s">
        <v>1548</v>
      </c>
      <c r="E159" s="252" t="s">
        <v>2408</v>
      </c>
      <c r="F159" s="50" t="s">
        <v>2422</v>
      </c>
      <c r="G159" s="253" t="s">
        <v>2423</v>
      </c>
      <c r="H159" s="254" t="s">
        <v>2424</v>
      </c>
      <c r="I159" s="254" t="s">
        <v>2412</v>
      </c>
      <c r="J159" s="255" t="str">
        <f t="shared" si="5"/>
        <v>D1_S02_10L-s_R01</v>
      </c>
      <c r="K159" s="49" t="s">
        <v>101</v>
      </c>
      <c r="L159" s="49" t="s">
        <v>1101</v>
      </c>
      <c r="M159" s="49" t="s">
        <v>135</v>
      </c>
      <c r="N159" s="49" t="s">
        <v>1119</v>
      </c>
      <c r="O159" s="49">
        <v>10.0</v>
      </c>
      <c r="P159" s="49">
        <v>58.0</v>
      </c>
      <c r="Q159" s="49" t="s">
        <v>1103</v>
      </c>
      <c r="R159" s="49" t="s">
        <v>1104</v>
      </c>
      <c r="S159" s="256" t="s">
        <v>1105</v>
      </c>
      <c r="T159" s="256" t="s">
        <v>1885</v>
      </c>
      <c r="U159" s="277"/>
      <c r="V159" s="276" t="s">
        <v>2147</v>
      </c>
      <c r="W159" s="258" t="s">
        <v>2130</v>
      </c>
      <c r="X159" s="50" t="s">
        <v>2425</v>
      </c>
      <c r="Y159" s="10" t="s">
        <v>2132</v>
      </c>
      <c r="Z159" s="10" t="s">
        <v>2133</v>
      </c>
      <c r="AA159" s="235" t="s">
        <v>1890</v>
      </c>
      <c r="AB159" s="235">
        <v>1101652.0</v>
      </c>
      <c r="AC159" s="278">
        <v>43076.0</v>
      </c>
      <c r="AD159" s="235" t="s">
        <v>1532</v>
      </c>
      <c r="AE159" s="235">
        <v>86.18</v>
      </c>
      <c r="AF159" s="235">
        <v>35.89</v>
      </c>
      <c r="AG159" s="235">
        <v>1101652.0</v>
      </c>
      <c r="AH159" s="235">
        <v>1.89</v>
      </c>
      <c r="AI159" s="235">
        <v>1.53</v>
      </c>
      <c r="AJ159" s="235">
        <v>75.58</v>
      </c>
      <c r="AK159" s="235">
        <v>68.46</v>
      </c>
      <c r="AL159" s="235">
        <v>57.92</v>
      </c>
      <c r="AM159" s="235"/>
      <c r="AN159" s="235"/>
      <c r="AO159" s="235"/>
      <c r="AP159" s="235"/>
      <c r="AQ159" s="235">
        <v>1087262.0</v>
      </c>
    </row>
    <row r="160" ht="15.75" customHeight="1">
      <c r="A160" s="10"/>
      <c r="B160" s="276" t="s">
        <v>156</v>
      </c>
      <c r="C160" s="254" t="s">
        <v>1554</v>
      </c>
      <c r="D160" s="254" t="s">
        <v>1555</v>
      </c>
      <c r="E160" s="252" t="s">
        <v>2408</v>
      </c>
      <c r="F160" s="50" t="s">
        <v>2426</v>
      </c>
      <c r="G160" s="253" t="s">
        <v>2427</v>
      </c>
      <c r="H160" s="254" t="s">
        <v>2428</v>
      </c>
      <c r="I160" s="254" t="s">
        <v>2412</v>
      </c>
      <c r="J160" s="255" t="str">
        <f t="shared" si="5"/>
        <v>D1_S02_10L-s_R02</v>
      </c>
      <c r="K160" s="49" t="s">
        <v>101</v>
      </c>
      <c r="L160" s="49" t="s">
        <v>1101</v>
      </c>
      <c r="M160" s="49" t="s">
        <v>135</v>
      </c>
      <c r="N160" s="49" t="s">
        <v>1119</v>
      </c>
      <c r="O160" s="49">
        <v>10.0</v>
      </c>
      <c r="P160" s="49">
        <v>58.0000000000001</v>
      </c>
      <c r="Q160" s="49" t="s">
        <v>1103</v>
      </c>
      <c r="R160" s="49" t="s">
        <v>1104</v>
      </c>
      <c r="S160" s="256" t="s">
        <v>1111</v>
      </c>
      <c r="T160" s="256" t="s">
        <v>1885</v>
      </c>
      <c r="U160" s="277"/>
      <c r="V160" s="276" t="s">
        <v>2152</v>
      </c>
      <c r="W160" s="258" t="s">
        <v>2130</v>
      </c>
      <c r="X160" s="50" t="s">
        <v>2429</v>
      </c>
      <c r="Y160" s="10" t="s">
        <v>2132</v>
      </c>
      <c r="Z160" s="10" t="s">
        <v>2133</v>
      </c>
      <c r="AA160" s="235" t="s">
        <v>1890</v>
      </c>
      <c r="AB160" s="235">
        <v>1057661.0</v>
      </c>
      <c r="AC160" s="278">
        <v>43076.0</v>
      </c>
      <c r="AD160" s="235" t="s">
        <v>1532</v>
      </c>
      <c r="AE160" s="235">
        <v>85.86</v>
      </c>
      <c r="AF160" s="235">
        <v>35.82</v>
      </c>
      <c r="AG160" s="235">
        <v>1057661.0</v>
      </c>
      <c r="AH160" s="235">
        <v>1.89</v>
      </c>
      <c r="AI160" s="235">
        <v>1.47</v>
      </c>
      <c r="AJ160" s="235">
        <v>75.18</v>
      </c>
      <c r="AK160" s="235">
        <v>67.94</v>
      </c>
      <c r="AL160" s="235">
        <v>56.85</v>
      </c>
      <c r="AM160" s="235"/>
      <c r="AN160" s="235"/>
      <c r="AO160" s="235"/>
      <c r="AP160" s="235"/>
      <c r="AQ160" s="235">
        <v>1041329.0</v>
      </c>
    </row>
    <row r="161" ht="15.75" customHeight="1">
      <c r="A161" s="10"/>
      <c r="B161" s="276" t="s">
        <v>178</v>
      </c>
      <c r="C161" s="254" t="s">
        <v>1561</v>
      </c>
      <c r="D161" s="254" t="s">
        <v>1562</v>
      </c>
      <c r="E161" s="252" t="s">
        <v>2408</v>
      </c>
      <c r="F161" s="50" t="s">
        <v>2430</v>
      </c>
      <c r="G161" s="253" t="s">
        <v>2431</v>
      </c>
      <c r="H161" s="254" t="s">
        <v>2432</v>
      </c>
      <c r="I161" s="254" t="s">
        <v>2412</v>
      </c>
      <c r="J161" s="255" t="str">
        <f t="shared" si="5"/>
        <v>D1_S02_10L-s_R03</v>
      </c>
      <c r="K161" s="49" t="s">
        <v>101</v>
      </c>
      <c r="L161" s="49" t="s">
        <v>1101</v>
      </c>
      <c r="M161" s="49" t="s">
        <v>135</v>
      </c>
      <c r="N161" s="49" t="s">
        <v>1119</v>
      </c>
      <c r="O161" s="49">
        <v>10.0</v>
      </c>
      <c r="P161" s="49">
        <v>54.0000000000001</v>
      </c>
      <c r="Q161" s="49" t="s">
        <v>1103</v>
      </c>
      <c r="R161" s="49" t="s">
        <v>1104</v>
      </c>
      <c r="S161" s="256" t="s">
        <v>1115</v>
      </c>
      <c r="T161" s="256" t="s">
        <v>1885</v>
      </c>
      <c r="U161" s="277"/>
      <c r="V161" s="276" t="s">
        <v>2157</v>
      </c>
      <c r="W161" s="258" t="s">
        <v>2130</v>
      </c>
      <c r="X161" s="50" t="s">
        <v>2433</v>
      </c>
      <c r="Y161" s="10" t="s">
        <v>2132</v>
      </c>
      <c r="Z161" s="10" t="s">
        <v>2133</v>
      </c>
      <c r="AA161" s="235" t="s">
        <v>1890</v>
      </c>
      <c r="AB161" s="235">
        <v>977724.0</v>
      </c>
      <c r="AC161" s="278">
        <v>43076.0</v>
      </c>
      <c r="AD161" s="235" t="s">
        <v>1532</v>
      </c>
      <c r="AE161" s="235">
        <v>85.91</v>
      </c>
      <c r="AF161" s="235">
        <v>35.83</v>
      </c>
      <c r="AG161" s="235">
        <v>977724.0</v>
      </c>
      <c r="AH161" s="235">
        <v>1.89</v>
      </c>
      <c r="AI161" s="235">
        <v>1.36</v>
      </c>
      <c r="AJ161" s="235">
        <v>75.17</v>
      </c>
      <c r="AK161" s="235">
        <v>67.9</v>
      </c>
      <c r="AL161" s="235">
        <v>57.49</v>
      </c>
      <c r="AM161" s="235"/>
      <c r="AN161" s="235"/>
      <c r="AO161" s="235"/>
      <c r="AP161" s="235"/>
      <c r="AQ161" s="235">
        <v>964208.0</v>
      </c>
    </row>
    <row r="162" ht="15.75" customHeight="1">
      <c r="A162" s="10"/>
      <c r="B162" s="276" t="s">
        <v>139</v>
      </c>
      <c r="C162" s="254" t="s">
        <v>1589</v>
      </c>
      <c r="D162" s="254" t="s">
        <v>1590</v>
      </c>
      <c r="E162" s="252" t="s">
        <v>2408</v>
      </c>
      <c r="F162" s="50" t="s">
        <v>2434</v>
      </c>
      <c r="G162" s="253" t="s">
        <v>2435</v>
      </c>
      <c r="H162" s="254" t="s">
        <v>2436</v>
      </c>
      <c r="I162" s="254" t="s">
        <v>2412</v>
      </c>
      <c r="J162" s="255" t="str">
        <f t="shared" si="5"/>
        <v>D1_S02_2,5L-s_R01.1</v>
      </c>
      <c r="K162" s="49" t="s">
        <v>101</v>
      </c>
      <c r="L162" s="49" t="s">
        <v>1101</v>
      </c>
      <c r="M162" s="49" t="s">
        <v>135</v>
      </c>
      <c r="N162" s="49" t="s">
        <v>1124</v>
      </c>
      <c r="O162" s="49">
        <v>2.5</v>
      </c>
      <c r="P162" s="49">
        <v>58.0</v>
      </c>
      <c r="Q162" s="49" t="s">
        <v>1103</v>
      </c>
      <c r="R162" s="49" t="s">
        <v>1104</v>
      </c>
      <c r="S162" s="256" t="s">
        <v>1125</v>
      </c>
      <c r="T162" s="256" t="s">
        <v>1885</v>
      </c>
      <c r="U162" s="277"/>
      <c r="V162" s="276" t="s">
        <v>2162</v>
      </c>
      <c r="W162" s="258" t="s">
        <v>2130</v>
      </c>
      <c r="X162" s="50" t="s">
        <v>2437</v>
      </c>
      <c r="Y162" s="10" t="s">
        <v>2132</v>
      </c>
      <c r="Z162" s="10" t="s">
        <v>2133</v>
      </c>
      <c r="AA162" s="235" t="s">
        <v>1890</v>
      </c>
      <c r="AB162" s="235">
        <v>1131447.0</v>
      </c>
      <c r="AC162" s="278">
        <v>43076.0</v>
      </c>
      <c r="AD162" s="235" t="s">
        <v>1532</v>
      </c>
      <c r="AE162" s="235">
        <v>85.65</v>
      </c>
      <c r="AF162" s="235">
        <v>35.77</v>
      </c>
      <c r="AG162" s="235">
        <v>1131447.0</v>
      </c>
      <c r="AH162" s="235">
        <v>1.89</v>
      </c>
      <c r="AI162" s="235">
        <v>1.57</v>
      </c>
      <c r="AJ162" s="235">
        <v>75.0</v>
      </c>
      <c r="AK162" s="235">
        <v>67.86</v>
      </c>
      <c r="AL162" s="235">
        <v>57.24</v>
      </c>
      <c r="AM162" s="235"/>
      <c r="AN162" s="235"/>
      <c r="AO162" s="235"/>
      <c r="AP162" s="235"/>
      <c r="AQ162" s="235">
        <v>1111703.0</v>
      </c>
    </row>
    <row r="163" ht="15.75" customHeight="1">
      <c r="A163" s="10"/>
      <c r="B163" s="276" t="s">
        <v>144</v>
      </c>
      <c r="C163" s="254" t="s">
        <v>1596</v>
      </c>
      <c r="D163" s="254" t="s">
        <v>1597</v>
      </c>
      <c r="E163" s="252" t="s">
        <v>2408</v>
      </c>
      <c r="F163" s="50" t="s">
        <v>2438</v>
      </c>
      <c r="G163" s="253" t="s">
        <v>2439</v>
      </c>
      <c r="H163" s="254" t="s">
        <v>2440</v>
      </c>
      <c r="I163" s="254" t="s">
        <v>2412</v>
      </c>
      <c r="J163" s="255" t="str">
        <f t="shared" si="5"/>
        <v>D1_S02_2,5L-s_R01.2</v>
      </c>
      <c r="K163" s="49" t="s">
        <v>101</v>
      </c>
      <c r="L163" s="49" t="s">
        <v>1101</v>
      </c>
      <c r="M163" s="49" t="s">
        <v>135</v>
      </c>
      <c r="N163" s="49" t="s">
        <v>1124</v>
      </c>
      <c r="O163" s="49">
        <v>2.5</v>
      </c>
      <c r="P163" s="49">
        <v>58.0</v>
      </c>
      <c r="Q163" s="49" t="s">
        <v>1103</v>
      </c>
      <c r="R163" s="49" t="s">
        <v>1104</v>
      </c>
      <c r="S163" s="256" t="s">
        <v>1129</v>
      </c>
      <c r="T163" s="256" t="s">
        <v>1885</v>
      </c>
      <c r="U163" s="277"/>
      <c r="V163" s="276" t="s">
        <v>2167</v>
      </c>
      <c r="W163" s="258" t="s">
        <v>2130</v>
      </c>
      <c r="X163" s="50" t="s">
        <v>2441</v>
      </c>
      <c r="Y163" s="10" t="s">
        <v>2132</v>
      </c>
      <c r="Z163" s="10" t="s">
        <v>2133</v>
      </c>
      <c r="AA163" s="235" t="s">
        <v>1890</v>
      </c>
      <c r="AB163" s="235">
        <v>1243658.0</v>
      </c>
      <c r="AC163" s="278">
        <v>43076.0</v>
      </c>
      <c r="AD163" s="235" t="s">
        <v>1532</v>
      </c>
      <c r="AE163" s="235">
        <v>85.46</v>
      </c>
      <c r="AF163" s="235">
        <v>35.72</v>
      </c>
      <c r="AG163" s="235">
        <v>1243658.0</v>
      </c>
      <c r="AH163" s="235">
        <v>1.89</v>
      </c>
      <c r="AI163" s="235">
        <v>1.73</v>
      </c>
      <c r="AJ163" s="235">
        <v>75.19</v>
      </c>
      <c r="AK163" s="235">
        <v>68.24</v>
      </c>
      <c r="AL163" s="235">
        <v>57.57</v>
      </c>
      <c r="AM163" s="235"/>
      <c r="AN163" s="235"/>
      <c r="AO163" s="235"/>
      <c r="AP163" s="235"/>
      <c r="AQ163" s="235">
        <v>1223298.0</v>
      </c>
    </row>
    <row r="164" ht="15.75" customHeight="1">
      <c r="A164" s="10"/>
      <c r="B164" s="276" t="s">
        <v>148</v>
      </c>
      <c r="C164" s="254" t="s">
        <v>1603</v>
      </c>
      <c r="D164" s="254" t="s">
        <v>1604</v>
      </c>
      <c r="E164" s="252" t="s">
        <v>2408</v>
      </c>
      <c r="F164" s="50" t="s">
        <v>2442</v>
      </c>
      <c r="G164" s="253" t="s">
        <v>2443</v>
      </c>
      <c r="H164" s="254" t="s">
        <v>2444</v>
      </c>
      <c r="I164" s="254" t="s">
        <v>2412</v>
      </c>
      <c r="J164" s="255" t="str">
        <f t="shared" si="5"/>
        <v>D1_S02_2,5L-s_R01.3</v>
      </c>
      <c r="K164" s="49" t="s">
        <v>101</v>
      </c>
      <c r="L164" s="49" t="s">
        <v>1101</v>
      </c>
      <c r="M164" s="49" t="s">
        <v>135</v>
      </c>
      <c r="N164" s="49" t="s">
        <v>1124</v>
      </c>
      <c r="O164" s="49">
        <v>2.5</v>
      </c>
      <c r="P164" s="49">
        <v>58.0</v>
      </c>
      <c r="Q164" s="49" t="s">
        <v>1103</v>
      </c>
      <c r="R164" s="49" t="s">
        <v>1104</v>
      </c>
      <c r="S164" s="256" t="s">
        <v>1133</v>
      </c>
      <c r="T164" s="256" t="s">
        <v>1885</v>
      </c>
      <c r="U164" s="277"/>
      <c r="V164" s="276" t="s">
        <v>2172</v>
      </c>
      <c r="W164" s="258" t="s">
        <v>2130</v>
      </c>
      <c r="X164" s="50" t="s">
        <v>2445</v>
      </c>
      <c r="Y164" s="10" t="s">
        <v>2132</v>
      </c>
      <c r="Z164" s="10" t="s">
        <v>2133</v>
      </c>
      <c r="AA164" s="235" t="s">
        <v>1890</v>
      </c>
      <c r="AB164" s="235">
        <v>1185303.0</v>
      </c>
      <c r="AC164" s="278">
        <v>43076.0</v>
      </c>
      <c r="AD164" s="235" t="s">
        <v>1532</v>
      </c>
      <c r="AE164" s="235">
        <v>85.64</v>
      </c>
      <c r="AF164" s="235">
        <v>35.76</v>
      </c>
      <c r="AG164" s="235">
        <v>1185303.0</v>
      </c>
      <c r="AH164" s="235">
        <v>1.89</v>
      </c>
      <c r="AI164" s="235">
        <v>1.65</v>
      </c>
      <c r="AJ164" s="235">
        <v>75.57</v>
      </c>
      <c r="AK164" s="235">
        <v>68.13</v>
      </c>
      <c r="AL164" s="235">
        <v>57.87</v>
      </c>
      <c r="AM164" s="235"/>
      <c r="AN164" s="235"/>
      <c r="AO164" s="235"/>
      <c r="AP164" s="235"/>
      <c r="AQ164" s="235">
        <v>1168507.0</v>
      </c>
    </row>
    <row r="165" ht="15.75" customHeight="1">
      <c r="A165" s="10"/>
      <c r="B165" s="276" t="s">
        <v>152</v>
      </c>
      <c r="C165" s="254" t="s">
        <v>1610</v>
      </c>
      <c r="D165" s="254" t="s">
        <v>1611</v>
      </c>
      <c r="E165" s="252" t="s">
        <v>2408</v>
      </c>
      <c r="F165" s="50" t="s">
        <v>2446</v>
      </c>
      <c r="G165" s="253" t="s">
        <v>2447</v>
      </c>
      <c r="H165" s="254" t="s">
        <v>2448</v>
      </c>
      <c r="I165" s="254" t="s">
        <v>2412</v>
      </c>
      <c r="J165" s="255" t="str">
        <f t="shared" si="5"/>
        <v>D1_S02_2,5L-s_R01.4</v>
      </c>
      <c r="K165" s="49" t="s">
        <v>101</v>
      </c>
      <c r="L165" s="49" t="s">
        <v>1101</v>
      </c>
      <c r="M165" s="49" t="s">
        <v>135</v>
      </c>
      <c r="N165" s="49" t="s">
        <v>1124</v>
      </c>
      <c r="O165" s="49">
        <v>2.5</v>
      </c>
      <c r="P165" s="49">
        <v>58.0</v>
      </c>
      <c r="Q165" s="49" t="s">
        <v>1103</v>
      </c>
      <c r="R165" s="49" t="s">
        <v>1104</v>
      </c>
      <c r="S165" s="256" t="s">
        <v>1137</v>
      </c>
      <c r="T165" s="256" t="s">
        <v>1885</v>
      </c>
      <c r="U165" s="277"/>
      <c r="V165" s="276" t="s">
        <v>2177</v>
      </c>
      <c r="W165" s="258" t="s">
        <v>2130</v>
      </c>
      <c r="X165" s="50" t="s">
        <v>2449</v>
      </c>
      <c r="Y165" s="10" t="s">
        <v>2132</v>
      </c>
      <c r="Z165" s="10" t="s">
        <v>2133</v>
      </c>
      <c r="AA165" s="235" t="s">
        <v>1890</v>
      </c>
      <c r="AB165" s="235">
        <v>1002687.0</v>
      </c>
      <c r="AC165" s="278">
        <v>43076.0</v>
      </c>
      <c r="AD165" s="235" t="s">
        <v>1532</v>
      </c>
      <c r="AE165" s="235">
        <v>85.47</v>
      </c>
      <c r="AF165" s="235">
        <v>35.72</v>
      </c>
      <c r="AG165" s="235">
        <v>1002687.0</v>
      </c>
      <c r="AH165" s="235">
        <v>1.89</v>
      </c>
      <c r="AI165" s="235">
        <v>1.39</v>
      </c>
      <c r="AJ165" s="235">
        <v>74.76</v>
      </c>
      <c r="AK165" s="235">
        <v>67.05</v>
      </c>
      <c r="AL165" s="235">
        <v>56.09</v>
      </c>
      <c r="AM165" s="235"/>
      <c r="AN165" s="235"/>
      <c r="AO165" s="235"/>
      <c r="AP165" s="235"/>
      <c r="AQ165" s="235">
        <v>987473.0</v>
      </c>
    </row>
    <row r="166" ht="15.75" customHeight="1">
      <c r="A166" s="10"/>
      <c r="B166" s="276" t="s">
        <v>394</v>
      </c>
      <c r="C166" s="254" t="s">
        <v>1617</v>
      </c>
      <c r="D166" s="254" t="s">
        <v>1618</v>
      </c>
      <c r="E166" s="252" t="s">
        <v>2408</v>
      </c>
      <c r="F166" s="50" t="s">
        <v>2450</v>
      </c>
      <c r="G166" s="253" t="s">
        <v>2451</v>
      </c>
      <c r="H166" s="254" t="s">
        <v>2452</v>
      </c>
      <c r="I166" s="254" t="s">
        <v>2412</v>
      </c>
      <c r="J166" s="255" t="str">
        <f t="shared" si="5"/>
        <v>D1_S023_100L-m_R01</v>
      </c>
      <c r="K166" s="49" t="s">
        <v>101</v>
      </c>
      <c r="L166" s="49" t="s">
        <v>1194</v>
      </c>
      <c r="M166" s="49" t="s">
        <v>294</v>
      </c>
      <c r="N166" s="49" t="s">
        <v>1216</v>
      </c>
      <c r="O166" s="49">
        <v>100.0</v>
      </c>
      <c r="P166" s="49">
        <v>140.0</v>
      </c>
      <c r="Q166" s="49" t="s">
        <v>1183</v>
      </c>
      <c r="R166" s="49" t="s">
        <v>1228</v>
      </c>
      <c r="S166" s="256" t="s">
        <v>1105</v>
      </c>
      <c r="T166" s="261" t="s">
        <v>1885</v>
      </c>
      <c r="U166" s="277"/>
      <c r="V166" s="276" t="s">
        <v>2182</v>
      </c>
      <c r="W166" s="258" t="s">
        <v>2130</v>
      </c>
      <c r="X166" s="50" t="s">
        <v>2453</v>
      </c>
      <c r="Y166" s="235" t="s">
        <v>2132</v>
      </c>
      <c r="Z166" s="235" t="s">
        <v>2133</v>
      </c>
      <c r="AA166" s="235" t="s">
        <v>1890</v>
      </c>
      <c r="AB166" s="235">
        <v>1075017.0</v>
      </c>
      <c r="AC166" s="278">
        <v>43076.0</v>
      </c>
      <c r="AD166" s="235" t="s">
        <v>1532</v>
      </c>
      <c r="AE166" s="235">
        <v>85.78</v>
      </c>
      <c r="AF166" s="235">
        <v>35.8</v>
      </c>
      <c r="AG166" s="235">
        <v>1075017.0</v>
      </c>
      <c r="AH166" s="235">
        <v>1.89</v>
      </c>
      <c r="AI166" s="235">
        <v>1.49</v>
      </c>
      <c r="AJ166" s="235">
        <v>75.09</v>
      </c>
      <c r="AK166" s="235">
        <v>68.09</v>
      </c>
      <c r="AL166" s="235">
        <v>55.72</v>
      </c>
      <c r="AM166" s="235"/>
      <c r="AN166" s="235"/>
      <c r="AO166" s="235"/>
      <c r="AP166" s="235"/>
      <c r="AQ166" s="235">
        <v>1060300.0</v>
      </c>
    </row>
    <row r="167" ht="15.75" customHeight="1">
      <c r="A167" s="10"/>
      <c r="B167" s="276" t="s">
        <v>329</v>
      </c>
      <c r="C167" s="254" t="s">
        <v>1624</v>
      </c>
      <c r="D167" s="254" t="s">
        <v>1625</v>
      </c>
      <c r="E167" s="252" t="s">
        <v>2408</v>
      </c>
      <c r="F167" s="50" t="s">
        <v>2454</v>
      </c>
      <c r="G167" s="253" t="s">
        <v>2455</v>
      </c>
      <c r="H167" s="254" t="s">
        <v>2456</v>
      </c>
      <c r="I167" s="254" t="s">
        <v>2412</v>
      </c>
      <c r="J167" s="255" t="str">
        <f t="shared" si="5"/>
        <v>D1_S023_100L-m_R02</v>
      </c>
      <c r="K167" s="49" t="s">
        <v>101</v>
      </c>
      <c r="L167" s="49" t="s">
        <v>1194</v>
      </c>
      <c r="M167" s="49" t="s">
        <v>294</v>
      </c>
      <c r="N167" s="49" t="s">
        <v>1216</v>
      </c>
      <c r="O167" s="49">
        <v>100.0</v>
      </c>
      <c r="P167" s="49">
        <v>152.0</v>
      </c>
      <c r="Q167" s="49" t="s">
        <v>1183</v>
      </c>
      <c r="R167" s="49" t="s">
        <v>1217</v>
      </c>
      <c r="S167" s="256" t="s">
        <v>1111</v>
      </c>
      <c r="T167" s="261" t="s">
        <v>1885</v>
      </c>
      <c r="U167" s="277"/>
      <c r="V167" s="276" t="s">
        <v>2187</v>
      </c>
      <c r="W167" s="258" t="s">
        <v>2130</v>
      </c>
      <c r="X167" s="50" t="s">
        <v>2457</v>
      </c>
      <c r="Y167" s="235" t="s">
        <v>2132</v>
      </c>
      <c r="Z167" s="235" t="s">
        <v>2133</v>
      </c>
      <c r="AA167" s="235" t="s">
        <v>1890</v>
      </c>
      <c r="AB167" s="235">
        <v>1378065.0</v>
      </c>
      <c r="AC167" s="278">
        <v>43076.0</v>
      </c>
      <c r="AD167" s="235" t="s">
        <v>1532</v>
      </c>
      <c r="AE167" s="235">
        <v>85.73</v>
      </c>
      <c r="AF167" s="235">
        <v>35.78</v>
      </c>
      <c r="AG167" s="235">
        <v>1378065.0</v>
      </c>
      <c r="AH167" s="235">
        <v>1.89</v>
      </c>
      <c r="AI167" s="235">
        <v>1.92</v>
      </c>
      <c r="AJ167" s="235">
        <v>75.32</v>
      </c>
      <c r="AK167" s="235">
        <v>68.33</v>
      </c>
      <c r="AL167" s="235">
        <v>56.25</v>
      </c>
      <c r="AM167" s="235"/>
      <c r="AN167" s="235"/>
      <c r="AO167" s="235"/>
      <c r="AP167" s="235"/>
      <c r="AQ167" s="235">
        <v>1358952.0</v>
      </c>
    </row>
    <row r="168" ht="15.75" customHeight="1">
      <c r="A168" s="10"/>
      <c r="B168" s="276" t="s">
        <v>400</v>
      </c>
      <c r="C168" s="254" t="s">
        <v>1631</v>
      </c>
      <c r="D168" s="254" t="s">
        <v>1632</v>
      </c>
      <c r="E168" s="252" t="s">
        <v>2408</v>
      </c>
      <c r="F168" s="50" t="s">
        <v>2458</v>
      </c>
      <c r="G168" s="253" t="s">
        <v>2459</v>
      </c>
      <c r="H168" s="254" t="s">
        <v>2460</v>
      </c>
      <c r="I168" s="254" t="s">
        <v>2412</v>
      </c>
      <c r="J168" s="255" t="str">
        <f t="shared" si="5"/>
        <v>D1_S023_100L-m_R02</v>
      </c>
      <c r="K168" s="49" t="s">
        <v>101</v>
      </c>
      <c r="L168" s="49" t="s">
        <v>1194</v>
      </c>
      <c r="M168" s="49" t="s">
        <v>294</v>
      </c>
      <c r="N168" s="49" t="s">
        <v>1216</v>
      </c>
      <c r="O168" s="49">
        <v>100.0</v>
      </c>
      <c r="P168" s="49">
        <v>132.0</v>
      </c>
      <c r="Q168" s="49" t="s">
        <v>1183</v>
      </c>
      <c r="R168" s="49" t="s">
        <v>1228</v>
      </c>
      <c r="S168" s="256" t="s">
        <v>1111</v>
      </c>
      <c r="T168" s="261" t="s">
        <v>1885</v>
      </c>
      <c r="U168" s="277"/>
      <c r="V168" s="276" t="s">
        <v>2192</v>
      </c>
      <c r="W168" s="258" t="s">
        <v>2130</v>
      </c>
      <c r="X168" s="50" t="s">
        <v>2461</v>
      </c>
      <c r="Y168" s="235" t="s">
        <v>2132</v>
      </c>
      <c r="Z168" s="235" t="s">
        <v>2133</v>
      </c>
      <c r="AA168" s="235" t="s">
        <v>1890</v>
      </c>
      <c r="AB168" s="235">
        <v>1499083.0</v>
      </c>
      <c r="AC168" s="278">
        <v>43076.0</v>
      </c>
      <c r="AD168" s="235" t="s">
        <v>1532</v>
      </c>
      <c r="AE168" s="235">
        <v>85.32</v>
      </c>
      <c r="AF168" s="235">
        <v>35.69</v>
      </c>
      <c r="AG168" s="235">
        <v>1499083.0</v>
      </c>
      <c r="AH168" s="235">
        <v>1.89</v>
      </c>
      <c r="AI168" s="235">
        <v>2.08</v>
      </c>
      <c r="AJ168" s="235">
        <v>76.03</v>
      </c>
      <c r="AK168" s="235">
        <v>68.22</v>
      </c>
      <c r="AL168" s="235">
        <v>56.58</v>
      </c>
      <c r="AM168" s="235"/>
      <c r="AN168" s="235"/>
      <c r="AO168" s="235"/>
      <c r="AP168" s="235"/>
      <c r="AQ168" s="235">
        <v>1478461.0</v>
      </c>
    </row>
    <row r="169" ht="15.75" customHeight="1">
      <c r="A169" s="10"/>
      <c r="B169" s="276" t="s">
        <v>405</v>
      </c>
      <c r="C169" s="254" t="s">
        <v>1638</v>
      </c>
      <c r="D169" s="254" t="s">
        <v>1639</v>
      </c>
      <c r="E169" s="252" t="s">
        <v>2408</v>
      </c>
      <c r="F169" s="50" t="s">
        <v>2462</v>
      </c>
      <c r="G169" s="253" t="s">
        <v>2463</v>
      </c>
      <c r="H169" s="254" t="s">
        <v>2464</v>
      </c>
      <c r="I169" s="254" t="s">
        <v>2412</v>
      </c>
      <c r="J169" s="255" t="str">
        <f t="shared" si="5"/>
        <v>D1_S023_100L-m_R03</v>
      </c>
      <c r="K169" s="49" t="s">
        <v>101</v>
      </c>
      <c r="L169" s="49" t="s">
        <v>1194</v>
      </c>
      <c r="M169" s="49" t="s">
        <v>294</v>
      </c>
      <c r="N169" s="49" t="s">
        <v>1216</v>
      </c>
      <c r="O169" s="49">
        <v>100.0</v>
      </c>
      <c r="P169" s="49">
        <v>285.0</v>
      </c>
      <c r="Q169" s="49" t="s">
        <v>1183</v>
      </c>
      <c r="R169" s="49" t="s">
        <v>1228</v>
      </c>
      <c r="S169" s="256" t="s">
        <v>1115</v>
      </c>
      <c r="T169" s="261" t="s">
        <v>1885</v>
      </c>
      <c r="U169" s="277"/>
      <c r="V169" s="276" t="s">
        <v>2197</v>
      </c>
      <c r="W169" s="258" t="s">
        <v>2130</v>
      </c>
      <c r="X169" s="50" t="s">
        <v>2465</v>
      </c>
      <c r="Y169" s="235" t="s">
        <v>2132</v>
      </c>
      <c r="Z169" s="235" t="s">
        <v>2133</v>
      </c>
      <c r="AA169" s="235" t="s">
        <v>1890</v>
      </c>
      <c r="AB169" s="235">
        <v>1762630.0</v>
      </c>
      <c r="AC169" s="278">
        <v>43076.0</v>
      </c>
      <c r="AD169" s="235" t="s">
        <v>1532</v>
      </c>
      <c r="AE169" s="235">
        <v>85.84</v>
      </c>
      <c r="AF169" s="235">
        <v>35.82</v>
      </c>
      <c r="AG169" s="235">
        <v>1762630.0</v>
      </c>
      <c r="AH169" s="235">
        <v>1.89</v>
      </c>
      <c r="AI169" s="235">
        <v>2.45</v>
      </c>
      <c r="AJ169" s="235">
        <v>75.53</v>
      </c>
      <c r="AK169" s="235">
        <v>68.83</v>
      </c>
      <c r="AL169" s="235">
        <v>56.35</v>
      </c>
      <c r="AM169" s="235"/>
      <c r="AN169" s="235"/>
      <c r="AO169" s="235"/>
      <c r="AP169" s="235"/>
      <c r="AQ169" s="235">
        <v>1737392.0</v>
      </c>
    </row>
    <row r="170" ht="15.75" customHeight="1">
      <c r="A170" s="10"/>
      <c r="B170" s="276" t="s">
        <v>221</v>
      </c>
      <c r="C170" s="254" t="s">
        <v>1645</v>
      </c>
      <c r="D170" s="254" t="s">
        <v>1646</v>
      </c>
      <c r="E170" s="252" t="s">
        <v>2408</v>
      </c>
      <c r="F170" s="50" t="s">
        <v>2466</v>
      </c>
      <c r="G170" s="253" t="s">
        <v>2467</v>
      </c>
      <c r="H170" s="254" t="s">
        <v>2468</v>
      </c>
      <c r="I170" s="254" t="s">
        <v>2412</v>
      </c>
      <c r="J170" s="255" t="str">
        <f t="shared" si="5"/>
        <v>D1_S023_10L-m_R01</v>
      </c>
      <c r="K170" s="49" t="s">
        <v>101</v>
      </c>
      <c r="L170" s="49" t="s">
        <v>1194</v>
      </c>
      <c r="M170" s="49" t="s">
        <v>225</v>
      </c>
      <c r="N170" s="49" t="s">
        <v>1182</v>
      </c>
      <c r="O170" s="49">
        <v>10.0</v>
      </c>
      <c r="P170" s="49">
        <v>4.99999999999998</v>
      </c>
      <c r="Q170" s="49" t="s">
        <v>1183</v>
      </c>
      <c r="R170" s="49" t="s">
        <v>1195</v>
      </c>
      <c r="S170" s="256" t="s">
        <v>1105</v>
      </c>
      <c r="T170" s="256" t="s">
        <v>1885</v>
      </c>
      <c r="U170" s="277"/>
      <c r="V170" s="276" t="s">
        <v>2202</v>
      </c>
      <c r="W170" s="258" t="s">
        <v>2130</v>
      </c>
      <c r="X170" s="50" t="s">
        <v>2469</v>
      </c>
      <c r="Y170" s="10" t="s">
        <v>2132</v>
      </c>
      <c r="Z170" s="10" t="s">
        <v>2133</v>
      </c>
      <c r="AA170" s="235" t="s">
        <v>1890</v>
      </c>
      <c r="AB170" s="235">
        <v>1096052.0</v>
      </c>
      <c r="AC170" s="278">
        <v>43076.0</v>
      </c>
      <c r="AD170" s="235" t="s">
        <v>1532</v>
      </c>
      <c r="AE170" s="235">
        <v>83.93</v>
      </c>
      <c r="AF170" s="235">
        <v>35.36</v>
      </c>
      <c r="AG170" s="235">
        <v>1096052.0</v>
      </c>
      <c r="AH170" s="235">
        <v>1.89</v>
      </c>
      <c r="AI170" s="235">
        <v>1.52</v>
      </c>
      <c r="AJ170" s="235">
        <v>73.42</v>
      </c>
      <c r="AK170" s="235">
        <v>65.22</v>
      </c>
      <c r="AL170" s="235">
        <v>54.24</v>
      </c>
      <c r="AM170" s="235"/>
      <c r="AN170" s="235"/>
      <c r="AO170" s="235"/>
      <c r="AP170" s="235"/>
      <c r="AQ170" s="235">
        <v>1077959.0</v>
      </c>
    </row>
    <row r="171" ht="15.75" customHeight="1">
      <c r="A171" s="10"/>
      <c r="B171" s="276" t="s">
        <v>230</v>
      </c>
      <c r="C171" s="254" t="s">
        <v>1652</v>
      </c>
      <c r="D171" s="254" t="s">
        <v>1653</v>
      </c>
      <c r="E171" s="252" t="s">
        <v>2408</v>
      </c>
      <c r="F171" s="50" t="s">
        <v>2470</v>
      </c>
      <c r="G171" s="253" t="s">
        <v>2471</v>
      </c>
      <c r="H171" s="254" t="s">
        <v>2472</v>
      </c>
      <c r="I171" s="254" t="s">
        <v>2412</v>
      </c>
      <c r="J171" s="255" t="str">
        <f t="shared" si="5"/>
        <v>D1_S023_10L-m_R02</v>
      </c>
      <c r="K171" s="49" t="s">
        <v>101</v>
      </c>
      <c r="L171" s="49" t="s">
        <v>1194</v>
      </c>
      <c r="M171" s="49" t="s">
        <v>225</v>
      </c>
      <c r="N171" s="49" t="s">
        <v>1182</v>
      </c>
      <c r="O171" s="49">
        <v>10.0</v>
      </c>
      <c r="P171" s="49">
        <v>6.99999999999998</v>
      </c>
      <c r="Q171" s="49" t="s">
        <v>1183</v>
      </c>
      <c r="R171" s="49" t="s">
        <v>1195</v>
      </c>
      <c r="S171" s="256" t="s">
        <v>1111</v>
      </c>
      <c r="T171" s="256" t="s">
        <v>1885</v>
      </c>
      <c r="U171" s="277"/>
      <c r="V171" s="276" t="s">
        <v>2207</v>
      </c>
      <c r="W171" s="258" t="s">
        <v>2130</v>
      </c>
      <c r="X171" s="50" t="s">
        <v>2473</v>
      </c>
      <c r="Y171" s="10" t="s">
        <v>2132</v>
      </c>
      <c r="Z171" s="10" t="s">
        <v>2133</v>
      </c>
      <c r="AA171" s="235" t="s">
        <v>1890</v>
      </c>
      <c r="AB171" s="235">
        <v>1242367.0</v>
      </c>
      <c r="AC171" s="278">
        <v>43076.0</v>
      </c>
      <c r="AD171" s="235" t="s">
        <v>1532</v>
      </c>
      <c r="AE171" s="235">
        <v>85.98</v>
      </c>
      <c r="AF171" s="235">
        <v>35.85</v>
      </c>
      <c r="AG171" s="235">
        <v>1242367.0</v>
      </c>
      <c r="AH171" s="235">
        <v>1.89</v>
      </c>
      <c r="AI171" s="235">
        <v>1.73</v>
      </c>
      <c r="AJ171" s="235">
        <v>75.55</v>
      </c>
      <c r="AK171" s="235">
        <v>68.88</v>
      </c>
      <c r="AL171" s="235">
        <v>56.42</v>
      </c>
      <c r="AM171" s="235"/>
      <c r="AN171" s="235"/>
      <c r="AO171" s="235"/>
      <c r="AP171" s="235"/>
      <c r="AQ171" s="235">
        <v>1224947.0</v>
      </c>
    </row>
    <row r="172" ht="15.75" customHeight="1">
      <c r="A172" s="10"/>
      <c r="B172" s="276" t="s">
        <v>236</v>
      </c>
      <c r="C172" s="254" t="s">
        <v>1659</v>
      </c>
      <c r="D172" s="254" t="s">
        <v>1660</v>
      </c>
      <c r="E172" s="252" t="s">
        <v>2408</v>
      </c>
      <c r="F172" s="50" t="s">
        <v>2474</v>
      </c>
      <c r="G172" s="253" t="s">
        <v>2475</v>
      </c>
      <c r="H172" s="254" t="s">
        <v>2476</v>
      </c>
      <c r="I172" s="254" t="s">
        <v>2412</v>
      </c>
      <c r="J172" s="255" t="str">
        <f t="shared" si="5"/>
        <v>D1_S023_10L-m_R03</v>
      </c>
      <c r="K172" s="49" t="s">
        <v>101</v>
      </c>
      <c r="L172" s="49" t="s">
        <v>1194</v>
      </c>
      <c r="M172" s="49" t="s">
        <v>225</v>
      </c>
      <c r="N172" s="49" t="s">
        <v>1182</v>
      </c>
      <c r="O172" s="49">
        <v>10.0</v>
      </c>
      <c r="P172" s="49">
        <v>5.99999999999998</v>
      </c>
      <c r="Q172" s="49" t="s">
        <v>1183</v>
      </c>
      <c r="R172" s="49" t="s">
        <v>1195</v>
      </c>
      <c r="S172" s="256" t="s">
        <v>1115</v>
      </c>
      <c r="T172" s="256" t="s">
        <v>1885</v>
      </c>
      <c r="U172" s="277"/>
      <c r="V172" s="276" t="s">
        <v>2212</v>
      </c>
      <c r="W172" s="258" t="s">
        <v>2130</v>
      </c>
      <c r="X172" s="50" t="s">
        <v>2477</v>
      </c>
      <c r="Y172" s="10" t="s">
        <v>2132</v>
      </c>
      <c r="Z172" s="10" t="s">
        <v>2133</v>
      </c>
      <c r="AA172" s="235" t="s">
        <v>1890</v>
      </c>
      <c r="AB172" s="235">
        <v>1116562.0</v>
      </c>
      <c r="AC172" s="278">
        <v>43076.0</v>
      </c>
      <c r="AD172" s="235" t="s">
        <v>1532</v>
      </c>
      <c r="AE172" s="235">
        <v>85.61</v>
      </c>
      <c r="AF172" s="235">
        <v>35.76</v>
      </c>
      <c r="AG172" s="235">
        <v>1116562.0</v>
      </c>
      <c r="AH172" s="235">
        <v>1.89</v>
      </c>
      <c r="AI172" s="235">
        <v>1.55</v>
      </c>
      <c r="AJ172" s="235">
        <v>74.95</v>
      </c>
      <c r="AK172" s="235">
        <v>66.51</v>
      </c>
      <c r="AL172" s="235">
        <v>54.32</v>
      </c>
      <c r="AM172" s="235"/>
      <c r="AN172" s="235"/>
      <c r="AO172" s="235"/>
      <c r="AP172" s="235"/>
      <c r="AQ172" s="235">
        <v>1098504.0</v>
      </c>
    </row>
    <row r="173" ht="15.75" customHeight="1">
      <c r="A173" s="10"/>
      <c r="B173" s="276" t="s">
        <v>391</v>
      </c>
      <c r="C173" s="254" t="s">
        <v>1666</v>
      </c>
      <c r="D173" s="254" t="s">
        <v>1667</v>
      </c>
      <c r="E173" s="252" t="s">
        <v>2408</v>
      </c>
      <c r="F173" s="50" t="s">
        <v>2478</v>
      </c>
      <c r="G173" s="253" t="s">
        <v>2479</v>
      </c>
      <c r="H173" s="254" t="s">
        <v>2480</v>
      </c>
      <c r="I173" s="254" t="s">
        <v>2412</v>
      </c>
      <c r="J173" s="255" t="str">
        <f t="shared" si="5"/>
        <v>D1_S023_496L-m_R00</v>
      </c>
      <c r="K173" s="49" t="s">
        <v>101</v>
      </c>
      <c r="L173" s="49" t="s">
        <v>1194</v>
      </c>
      <c r="M173" s="49" t="s">
        <v>294</v>
      </c>
      <c r="N173" s="49" t="s">
        <v>1267</v>
      </c>
      <c r="O173" s="49">
        <v>496.0</v>
      </c>
      <c r="P173" s="49">
        <v>445.0</v>
      </c>
      <c r="Q173" s="49" t="s">
        <v>1183</v>
      </c>
      <c r="R173" s="49" t="s">
        <v>1228</v>
      </c>
      <c r="S173" s="256" t="s">
        <v>1229</v>
      </c>
      <c r="T173" s="261" t="s">
        <v>1885</v>
      </c>
      <c r="U173" s="277"/>
      <c r="V173" s="276" t="s">
        <v>2217</v>
      </c>
      <c r="W173" s="258" t="s">
        <v>2130</v>
      </c>
      <c r="X173" s="50" t="s">
        <v>2481</v>
      </c>
      <c r="Y173" s="235" t="s">
        <v>2132</v>
      </c>
      <c r="Z173" s="235" t="s">
        <v>2133</v>
      </c>
      <c r="AA173" s="235" t="s">
        <v>1890</v>
      </c>
      <c r="AB173" s="235">
        <v>1152857.0</v>
      </c>
      <c r="AC173" s="278">
        <v>43076.0</v>
      </c>
      <c r="AD173" s="235" t="s">
        <v>1532</v>
      </c>
      <c r="AE173" s="235">
        <v>85.13</v>
      </c>
      <c r="AF173" s="235">
        <v>35.64</v>
      </c>
      <c r="AG173" s="235">
        <v>1152857.0</v>
      </c>
      <c r="AH173" s="235">
        <v>1.89</v>
      </c>
      <c r="AI173" s="235">
        <v>1.6</v>
      </c>
      <c r="AJ173" s="235">
        <v>75.18</v>
      </c>
      <c r="AK173" s="235">
        <v>67.33</v>
      </c>
      <c r="AL173" s="235">
        <v>55.71</v>
      </c>
      <c r="AM173" s="235"/>
      <c r="AN173" s="235"/>
      <c r="AO173" s="235"/>
      <c r="AP173" s="235"/>
      <c r="AQ173" s="235">
        <v>1134944.0</v>
      </c>
    </row>
    <row r="174" ht="15.75" customHeight="1">
      <c r="A174" s="10"/>
      <c r="B174" s="276" t="s">
        <v>323</v>
      </c>
      <c r="C174" s="254" t="s">
        <v>1674</v>
      </c>
      <c r="D174" s="254" t="s">
        <v>1675</v>
      </c>
      <c r="E174" s="252" t="s">
        <v>2408</v>
      </c>
      <c r="F174" s="50" t="s">
        <v>2482</v>
      </c>
      <c r="G174" s="253" t="s">
        <v>2483</v>
      </c>
      <c r="H174" s="254" t="s">
        <v>2484</v>
      </c>
      <c r="I174" s="254" t="s">
        <v>2412</v>
      </c>
      <c r="J174" s="255" t="str">
        <f t="shared" si="5"/>
        <v>D1_S023_60L-m_R01</v>
      </c>
      <c r="K174" s="49" t="s">
        <v>101</v>
      </c>
      <c r="L174" s="49" t="s">
        <v>1194</v>
      </c>
      <c r="M174" s="49" t="s">
        <v>294</v>
      </c>
      <c r="N174" s="49" t="s">
        <v>1216</v>
      </c>
      <c r="O174" s="49">
        <v>60.0</v>
      </c>
      <c r="P174" s="49">
        <v>225.0</v>
      </c>
      <c r="Q174" s="49" t="s">
        <v>1183</v>
      </c>
      <c r="R174" s="49" t="s">
        <v>1217</v>
      </c>
      <c r="S174" s="256" t="s">
        <v>1105</v>
      </c>
      <c r="T174" s="261" t="s">
        <v>1885</v>
      </c>
      <c r="U174" s="277"/>
      <c r="V174" s="276" t="s">
        <v>2222</v>
      </c>
      <c r="W174" s="258" t="s">
        <v>2130</v>
      </c>
      <c r="X174" s="50" t="s">
        <v>2485</v>
      </c>
      <c r="Y174" s="235" t="s">
        <v>2132</v>
      </c>
      <c r="Z174" s="235" t="s">
        <v>2133</v>
      </c>
      <c r="AA174" s="235" t="s">
        <v>1890</v>
      </c>
      <c r="AB174" s="235">
        <v>1299674.0</v>
      </c>
      <c r="AC174" s="278">
        <v>43076.0</v>
      </c>
      <c r="AD174" s="235" t="s">
        <v>1532</v>
      </c>
      <c r="AE174" s="235">
        <v>85.47</v>
      </c>
      <c r="AF174" s="235">
        <v>35.73</v>
      </c>
      <c r="AG174" s="235">
        <v>1299674.0</v>
      </c>
      <c r="AH174" s="235">
        <v>1.89</v>
      </c>
      <c r="AI174" s="235">
        <v>1.81</v>
      </c>
      <c r="AJ174" s="235">
        <v>74.31</v>
      </c>
      <c r="AK174" s="235">
        <v>67.13</v>
      </c>
      <c r="AL174" s="235">
        <v>54.2</v>
      </c>
      <c r="AM174" s="235"/>
      <c r="AN174" s="235"/>
      <c r="AO174" s="235"/>
      <c r="AP174" s="235"/>
      <c r="AQ174" s="235">
        <v>1277855.0</v>
      </c>
    </row>
    <row r="175" ht="15.75" customHeight="1">
      <c r="A175" s="10"/>
      <c r="B175" s="276" t="s">
        <v>335</v>
      </c>
      <c r="C175" s="254" t="s">
        <v>1681</v>
      </c>
      <c r="D175" s="254" t="s">
        <v>1682</v>
      </c>
      <c r="E175" s="252" t="s">
        <v>2408</v>
      </c>
      <c r="F175" s="50" t="s">
        <v>2486</v>
      </c>
      <c r="G175" s="253" t="s">
        <v>2487</v>
      </c>
      <c r="H175" s="254" t="s">
        <v>2488</v>
      </c>
      <c r="I175" s="254" t="s">
        <v>2412</v>
      </c>
      <c r="J175" s="255" t="str">
        <f t="shared" si="5"/>
        <v>D1_S023_60L-m_R03</v>
      </c>
      <c r="K175" s="49" t="s">
        <v>101</v>
      </c>
      <c r="L175" s="49" t="s">
        <v>1194</v>
      </c>
      <c r="M175" s="49" t="s">
        <v>294</v>
      </c>
      <c r="N175" s="49" t="s">
        <v>1216</v>
      </c>
      <c r="O175" s="49">
        <v>60.0</v>
      </c>
      <c r="P175" s="49">
        <v>167.0</v>
      </c>
      <c r="Q175" s="49" t="s">
        <v>1183</v>
      </c>
      <c r="R175" s="49" t="s">
        <v>1217</v>
      </c>
      <c r="S175" s="256" t="s">
        <v>1115</v>
      </c>
      <c r="T175" s="261" t="s">
        <v>1885</v>
      </c>
      <c r="U175" s="277"/>
      <c r="V175" s="276" t="s">
        <v>2227</v>
      </c>
      <c r="W175" s="258" t="s">
        <v>2130</v>
      </c>
      <c r="X175" s="50" t="s">
        <v>2489</v>
      </c>
      <c r="Y175" s="235" t="s">
        <v>2132</v>
      </c>
      <c r="Z175" s="235" t="s">
        <v>2133</v>
      </c>
      <c r="AA175" s="235" t="s">
        <v>1890</v>
      </c>
      <c r="AB175" s="235">
        <v>1322528.0</v>
      </c>
      <c r="AC175" s="278">
        <v>43076.0</v>
      </c>
      <c r="AD175" s="235" t="s">
        <v>1532</v>
      </c>
      <c r="AE175" s="235">
        <v>85.96</v>
      </c>
      <c r="AF175" s="235">
        <v>35.84</v>
      </c>
      <c r="AG175" s="235">
        <v>1322528.0</v>
      </c>
      <c r="AH175" s="235">
        <v>1.89</v>
      </c>
      <c r="AI175" s="235">
        <v>1.84</v>
      </c>
      <c r="AJ175" s="235">
        <v>76.02</v>
      </c>
      <c r="AK175" s="235">
        <v>68.91</v>
      </c>
      <c r="AL175" s="235">
        <v>56.88</v>
      </c>
      <c r="AM175" s="235"/>
      <c r="AN175" s="235"/>
      <c r="AO175" s="235"/>
      <c r="AP175" s="235"/>
      <c r="AQ175" s="235">
        <v>1304067.0</v>
      </c>
    </row>
    <row r="176" ht="15.75" customHeight="1">
      <c r="A176" s="10"/>
      <c r="B176" s="276" t="s">
        <v>361</v>
      </c>
      <c r="C176" s="254" t="s">
        <v>1696</v>
      </c>
      <c r="D176" s="254" t="s">
        <v>1697</v>
      </c>
      <c r="E176" s="252" t="s">
        <v>2408</v>
      </c>
      <c r="F176" s="50" t="s">
        <v>2490</v>
      </c>
      <c r="G176" s="253" t="s">
        <v>2491</v>
      </c>
      <c r="H176" s="254" t="s">
        <v>2492</v>
      </c>
      <c r="I176" s="254" t="s">
        <v>2412</v>
      </c>
      <c r="J176" s="255" t="str">
        <f t="shared" si="5"/>
        <v>D1_S20_100L-m_R01</v>
      </c>
      <c r="K176" s="49" t="s">
        <v>101</v>
      </c>
      <c r="L176" s="49" t="s">
        <v>1221</v>
      </c>
      <c r="M176" s="49" t="s">
        <v>279</v>
      </c>
      <c r="N176" s="49" t="s">
        <v>1216</v>
      </c>
      <c r="O176" s="49">
        <v>100.0</v>
      </c>
      <c r="P176" s="49">
        <v>98.0</v>
      </c>
      <c r="Q176" s="49" t="s">
        <v>1183</v>
      </c>
      <c r="R176" s="49" t="s">
        <v>1228</v>
      </c>
      <c r="S176" s="256" t="s">
        <v>1105</v>
      </c>
      <c r="T176" s="261" t="s">
        <v>1885</v>
      </c>
      <c r="U176" s="277"/>
      <c r="V176" s="276" t="s">
        <v>2232</v>
      </c>
      <c r="W176" s="258" t="s">
        <v>2130</v>
      </c>
      <c r="X176" s="50" t="s">
        <v>2493</v>
      </c>
      <c r="Y176" s="235" t="s">
        <v>2132</v>
      </c>
      <c r="Z176" s="235" t="s">
        <v>2133</v>
      </c>
      <c r="AA176" s="235" t="s">
        <v>1890</v>
      </c>
      <c r="AB176" s="235">
        <v>1311552.0</v>
      </c>
      <c r="AC176" s="278">
        <v>43076.0</v>
      </c>
      <c r="AD176" s="235" t="s">
        <v>1532</v>
      </c>
      <c r="AE176" s="235">
        <v>85.62</v>
      </c>
      <c r="AF176" s="235">
        <v>35.77</v>
      </c>
      <c r="AG176" s="235">
        <v>1311552.0</v>
      </c>
      <c r="AH176" s="235">
        <v>1.88</v>
      </c>
      <c r="AI176" s="235">
        <v>1.82</v>
      </c>
      <c r="AJ176" s="235">
        <v>72.93</v>
      </c>
      <c r="AK176" s="235">
        <v>64.63</v>
      </c>
      <c r="AL176" s="235">
        <v>48.71</v>
      </c>
      <c r="AM176" s="235"/>
      <c r="AN176" s="235"/>
      <c r="AO176" s="235"/>
      <c r="AP176" s="235"/>
      <c r="AQ176" s="235">
        <v>1293031.0</v>
      </c>
    </row>
    <row r="177" ht="15.75" customHeight="1">
      <c r="A177" s="10"/>
      <c r="B177" s="276" t="s">
        <v>311</v>
      </c>
      <c r="C177" s="254" t="s">
        <v>1703</v>
      </c>
      <c r="D177" s="254" t="s">
        <v>1704</v>
      </c>
      <c r="E177" s="252" t="s">
        <v>2408</v>
      </c>
      <c r="F177" s="50" t="s">
        <v>2494</v>
      </c>
      <c r="G177" s="253" t="s">
        <v>2495</v>
      </c>
      <c r="H177" s="254" t="s">
        <v>2496</v>
      </c>
      <c r="I177" s="254" t="s">
        <v>2412</v>
      </c>
      <c r="J177" s="255" t="str">
        <f t="shared" si="5"/>
        <v>D1_S20_100L-m_R02</v>
      </c>
      <c r="K177" s="49" t="s">
        <v>101</v>
      </c>
      <c r="L177" s="49" t="s">
        <v>1221</v>
      </c>
      <c r="M177" s="49" t="s">
        <v>279</v>
      </c>
      <c r="N177" s="49" t="s">
        <v>1216</v>
      </c>
      <c r="O177" s="49">
        <v>100.0</v>
      </c>
      <c r="P177" s="49">
        <v>152.0</v>
      </c>
      <c r="Q177" s="49" t="s">
        <v>1183</v>
      </c>
      <c r="R177" s="49" t="s">
        <v>1217</v>
      </c>
      <c r="S177" s="256" t="s">
        <v>1111</v>
      </c>
      <c r="T177" s="256" t="s">
        <v>1885</v>
      </c>
      <c r="U177" s="277"/>
      <c r="V177" s="276" t="s">
        <v>2237</v>
      </c>
      <c r="W177" s="258" t="s">
        <v>2130</v>
      </c>
      <c r="X177" s="50" t="s">
        <v>2497</v>
      </c>
      <c r="Y177" s="10" t="s">
        <v>2132</v>
      </c>
      <c r="Z177" s="10" t="s">
        <v>2133</v>
      </c>
      <c r="AA177" s="235" t="s">
        <v>1890</v>
      </c>
      <c r="AB177" s="235">
        <v>1319345.0</v>
      </c>
      <c r="AC177" s="278">
        <v>43076.0</v>
      </c>
      <c r="AD177" s="235" t="s">
        <v>1532</v>
      </c>
      <c r="AE177" s="235">
        <v>85.76</v>
      </c>
      <c r="AF177" s="235">
        <v>35.8</v>
      </c>
      <c r="AG177" s="235">
        <v>1319345.0</v>
      </c>
      <c r="AH177" s="235">
        <v>1.88</v>
      </c>
      <c r="AI177" s="235">
        <v>1.83</v>
      </c>
      <c r="AJ177" s="235">
        <v>72.36</v>
      </c>
      <c r="AK177" s="235">
        <v>64.12</v>
      </c>
      <c r="AL177" s="235">
        <v>48.48</v>
      </c>
      <c r="AM177" s="235"/>
      <c r="AN177" s="235"/>
      <c r="AO177" s="235"/>
      <c r="AP177" s="235"/>
      <c r="AQ177" s="235">
        <v>1300241.0</v>
      </c>
    </row>
    <row r="178" ht="15.75" customHeight="1">
      <c r="A178" s="10"/>
      <c r="B178" s="276" t="s">
        <v>367</v>
      </c>
      <c r="C178" s="254" t="s">
        <v>1710</v>
      </c>
      <c r="D178" s="254" t="s">
        <v>1711</v>
      </c>
      <c r="E178" s="252" t="s">
        <v>2408</v>
      </c>
      <c r="F178" s="50" t="s">
        <v>2498</v>
      </c>
      <c r="G178" s="253" t="s">
        <v>2499</v>
      </c>
      <c r="H178" s="254" t="s">
        <v>2500</v>
      </c>
      <c r="I178" s="254" t="s">
        <v>2412</v>
      </c>
      <c r="J178" s="255" t="str">
        <f t="shared" si="5"/>
        <v>D1_S20_100L-m_R02</v>
      </c>
      <c r="K178" s="49" t="s">
        <v>101</v>
      </c>
      <c r="L178" s="49" t="s">
        <v>1221</v>
      </c>
      <c r="M178" s="49" t="s">
        <v>279</v>
      </c>
      <c r="N178" s="49" t="s">
        <v>1216</v>
      </c>
      <c r="O178" s="49">
        <v>100.0</v>
      </c>
      <c r="P178" s="49">
        <v>110.0</v>
      </c>
      <c r="Q178" s="49" t="s">
        <v>1183</v>
      </c>
      <c r="R178" s="49" t="s">
        <v>1228</v>
      </c>
      <c r="S178" s="256" t="s">
        <v>1111</v>
      </c>
      <c r="T178" s="261" t="s">
        <v>1885</v>
      </c>
      <c r="U178" s="277"/>
      <c r="V178" s="276" t="s">
        <v>2242</v>
      </c>
      <c r="W178" s="258" t="s">
        <v>2130</v>
      </c>
      <c r="X178" s="50" t="s">
        <v>2501</v>
      </c>
      <c r="Y178" s="235" t="s">
        <v>2132</v>
      </c>
      <c r="Z178" s="235" t="s">
        <v>2133</v>
      </c>
      <c r="AA178" s="235" t="s">
        <v>1890</v>
      </c>
      <c r="AB178" s="235">
        <v>915879.0</v>
      </c>
      <c r="AC178" s="278">
        <v>43076.0</v>
      </c>
      <c r="AD178" s="235" t="s">
        <v>1532</v>
      </c>
      <c r="AE178" s="235">
        <v>85.59</v>
      </c>
      <c r="AF178" s="235">
        <v>35.76</v>
      </c>
      <c r="AG178" s="235">
        <v>915879.0</v>
      </c>
      <c r="AH178" s="235">
        <v>1.88</v>
      </c>
      <c r="AI178" s="235">
        <v>1.27</v>
      </c>
      <c r="AJ178" s="235">
        <v>72.02</v>
      </c>
      <c r="AK178" s="235">
        <v>63.75</v>
      </c>
      <c r="AL178" s="235">
        <v>48.47</v>
      </c>
      <c r="AM178" s="235"/>
      <c r="AN178" s="235"/>
      <c r="AO178" s="235"/>
      <c r="AP178" s="235"/>
      <c r="AQ178" s="235">
        <v>901388.0</v>
      </c>
    </row>
    <row r="179" ht="15.75" customHeight="1">
      <c r="A179" s="10"/>
      <c r="B179" s="276" t="s">
        <v>373</v>
      </c>
      <c r="C179" s="254" t="s">
        <v>1717</v>
      </c>
      <c r="D179" s="254" t="s">
        <v>1718</v>
      </c>
      <c r="E179" s="252" t="s">
        <v>2408</v>
      </c>
      <c r="F179" s="50" t="s">
        <v>2502</v>
      </c>
      <c r="G179" s="253" t="s">
        <v>2503</v>
      </c>
      <c r="H179" s="254" t="s">
        <v>2504</v>
      </c>
      <c r="I179" s="254" t="s">
        <v>2412</v>
      </c>
      <c r="J179" s="255" t="str">
        <f t="shared" si="5"/>
        <v>D1_S20_100L-m_R03</v>
      </c>
      <c r="K179" s="49" t="s">
        <v>101</v>
      </c>
      <c r="L179" s="49" t="s">
        <v>1221</v>
      </c>
      <c r="M179" s="49" t="s">
        <v>279</v>
      </c>
      <c r="N179" s="49" t="s">
        <v>1216</v>
      </c>
      <c r="O179" s="49">
        <v>100.0</v>
      </c>
      <c r="P179" s="49">
        <v>285.0</v>
      </c>
      <c r="Q179" s="49" t="s">
        <v>1183</v>
      </c>
      <c r="R179" s="49" t="s">
        <v>1228</v>
      </c>
      <c r="S179" s="256" t="s">
        <v>1115</v>
      </c>
      <c r="T179" s="261" t="s">
        <v>1885</v>
      </c>
      <c r="U179" s="277"/>
      <c r="V179" s="276" t="s">
        <v>2247</v>
      </c>
      <c r="W179" s="258" t="s">
        <v>2130</v>
      </c>
      <c r="X179" s="50" t="s">
        <v>2505</v>
      </c>
      <c r="Y179" s="235" t="s">
        <v>2132</v>
      </c>
      <c r="Z179" s="235" t="s">
        <v>2133</v>
      </c>
      <c r="AA179" s="235" t="s">
        <v>1890</v>
      </c>
      <c r="AB179" s="235">
        <v>1872511.0</v>
      </c>
      <c r="AC179" s="278">
        <v>43076.0</v>
      </c>
      <c r="AD179" s="235" t="s">
        <v>1532</v>
      </c>
      <c r="AE179" s="235">
        <v>85.4</v>
      </c>
      <c r="AF179" s="235">
        <v>35.71</v>
      </c>
      <c r="AG179" s="235">
        <v>1872511.0</v>
      </c>
      <c r="AH179" s="235">
        <v>1.88</v>
      </c>
      <c r="AI179" s="235">
        <v>2.6</v>
      </c>
      <c r="AJ179" s="235">
        <v>73.66</v>
      </c>
      <c r="AK179" s="235">
        <v>66.03</v>
      </c>
      <c r="AL179" s="235">
        <v>51.54</v>
      </c>
      <c r="AM179" s="235"/>
      <c r="AN179" s="235"/>
      <c r="AO179" s="235"/>
      <c r="AP179" s="235"/>
      <c r="AQ179" s="235">
        <v>1843922.0</v>
      </c>
    </row>
    <row r="180" ht="15.75" customHeight="1">
      <c r="A180" s="10"/>
      <c r="B180" s="276" t="s">
        <v>373</v>
      </c>
      <c r="C180" s="254" t="s">
        <v>1717</v>
      </c>
      <c r="D180" s="254" t="s">
        <v>1718</v>
      </c>
      <c r="E180" s="252" t="s">
        <v>2408</v>
      </c>
      <c r="F180" s="50" t="s">
        <v>2506</v>
      </c>
      <c r="G180" s="253" t="s">
        <v>2507</v>
      </c>
      <c r="H180" s="254" t="s">
        <v>2508</v>
      </c>
      <c r="I180" s="254" t="s">
        <v>2412</v>
      </c>
      <c r="J180" s="255" t="str">
        <f t="shared" si="5"/>
        <v>D1_S20_100L-m_R03</v>
      </c>
      <c r="K180" s="49" t="s">
        <v>101</v>
      </c>
      <c r="L180" s="49" t="s">
        <v>1221</v>
      </c>
      <c r="M180" s="49" t="s">
        <v>279</v>
      </c>
      <c r="N180" s="49" t="s">
        <v>1216</v>
      </c>
      <c r="O180" s="49">
        <v>100.0</v>
      </c>
      <c r="P180" s="49">
        <v>285.0</v>
      </c>
      <c r="Q180" s="49" t="s">
        <v>1183</v>
      </c>
      <c r="R180" s="49" t="s">
        <v>1228</v>
      </c>
      <c r="S180" s="256" t="s">
        <v>1115</v>
      </c>
      <c r="T180" s="261" t="s">
        <v>2252</v>
      </c>
      <c r="U180" s="277"/>
      <c r="V180" s="276" t="s">
        <v>2253</v>
      </c>
      <c r="W180" s="258" t="s">
        <v>2130</v>
      </c>
      <c r="X180" s="50" t="s">
        <v>2509</v>
      </c>
      <c r="Y180" s="235" t="s">
        <v>2132</v>
      </c>
      <c r="Z180" s="235" t="s">
        <v>2133</v>
      </c>
      <c r="AA180" s="235" t="s">
        <v>1890</v>
      </c>
      <c r="AB180" s="235">
        <v>1572497.0</v>
      </c>
      <c r="AC180" s="278">
        <v>43076.0</v>
      </c>
      <c r="AD180" s="235" t="s">
        <v>1532</v>
      </c>
      <c r="AE180" s="235">
        <v>85.97</v>
      </c>
      <c r="AF180" s="235">
        <v>35.85</v>
      </c>
      <c r="AG180" s="235">
        <v>1572497.0</v>
      </c>
      <c r="AH180" s="235">
        <v>1.88</v>
      </c>
      <c r="AI180" s="235">
        <v>2.19</v>
      </c>
      <c r="AJ180" s="235">
        <v>73.44</v>
      </c>
      <c r="AK180" s="235">
        <v>65.91</v>
      </c>
      <c r="AL180" s="235">
        <v>50.67</v>
      </c>
      <c r="AM180" s="235"/>
      <c r="AN180" s="235"/>
      <c r="AO180" s="235"/>
      <c r="AP180" s="235"/>
      <c r="AQ180" s="235">
        <v>1551875.0</v>
      </c>
    </row>
    <row r="181" ht="15.75" customHeight="1">
      <c r="A181" s="10"/>
      <c r="B181" s="276" t="s">
        <v>303</v>
      </c>
      <c r="C181" s="254" t="s">
        <v>1724</v>
      </c>
      <c r="D181" s="254" t="s">
        <v>1725</v>
      </c>
      <c r="E181" s="252" t="s">
        <v>2408</v>
      </c>
      <c r="F181" s="50" t="s">
        <v>2510</v>
      </c>
      <c r="G181" s="253" t="s">
        <v>2511</v>
      </c>
      <c r="H181" s="254" t="s">
        <v>2512</v>
      </c>
      <c r="I181" s="254" t="s">
        <v>2412</v>
      </c>
      <c r="J181" s="255" t="str">
        <f t="shared" si="5"/>
        <v>D1_S20_120L-m_R01</v>
      </c>
      <c r="K181" s="49" t="s">
        <v>101</v>
      </c>
      <c r="L181" s="49" t="s">
        <v>1221</v>
      </c>
      <c r="M181" s="49" t="s">
        <v>279</v>
      </c>
      <c r="N181" s="49" t="s">
        <v>1216</v>
      </c>
      <c r="O181" s="49">
        <v>120.0</v>
      </c>
      <c r="P181" s="49">
        <v>225.0</v>
      </c>
      <c r="Q181" s="49" t="s">
        <v>1183</v>
      </c>
      <c r="R181" s="49" t="s">
        <v>1217</v>
      </c>
      <c r="S181" s="256" t="s">
        <v>1105</v>
      </c>
      <c r="T181" s="256" t="s">
        <v>1885</v>
      </c>
      <c r="U181" s="277"/>
      <c r="V181" s="276" t="s">
        <v>2258</v>
      </c>
      <c r="W181" s="258" t="s">
        <v>2130</v>
      </c>
      <c r="X181" s="50" t="s">
        <v>2513</v>
      </c>
      <c r="Y181" s="10" t="s">
        <v>2132</v>
      </c>
      <c r="Z181" s="10" t="s">
        <v>2133</v>
      </c>
      <c r="AA181" s="235" t="s">
        <v>1890</v>
      </c>
      <c r="AB181" s="235">
        <v>1808516.0</v>
      </c>
      <c r="AC181" s="278">
        <v>43076.0</v>
      </c>
      <c r="AD181" s="235" t="s">
        <v>1532</v>
      </c>
      <c r="AE181" s="235">
        <v>85.36</v>
      </c>
      <c r="AF181" s="235">
        <v>35.7</v>
      </c>
      <c r="AG181" s="235">
        <v>1808516.0</v>
      </c>
      <c r="AH181" s="235">
        <v>1.88</v>
      </c>
      <c r="AI181" s="235">
        <v>2.51</v>
      </c>
      <c r="AJ181" s="235">
        <v>73.89</v>
      </c>
      <c r="AK181" s="235">
        <v>65.25</v>
      </c>
      <c r="AL181" s="235">
        <v>51.56</v>
      </c>
      <c r="AM181" s="235"/>
      <c r="AN181" s="235"/>
      <c r="AO181" s="235"/>
      <c r="AP181" s="235"/>
      <c r="AQ181" s="235">
        <v>1779065.0</v>
      </c>
    </row>
    <row r="182" ht="15.75" customHeight="1">
      <c r="A182" s="10"/>
      <c r="B182" s="276" t="s">
        <v>303</v>
      </c>
      <c r="C182" s="254" t="s">
        <v>1724</v>
      </c>
      <c r="D182" s="254" t="s">
        <v>1725</v>
      </c>
      <c r="E182" s="252" t="s">
        <v>2408</v>
      </c>
      <c r="F182" s="50" t="s">
        <v>2514</v>
      </c>
      <c r="G182" s="253" t="s">
        <v>2515</v>
      </c>
      <c r="H182" s="254" t="s">
        <v>2516</v>
      </c>
      <c r="I182" s="254" t="s">
        <v>2412</v>
      </c>
      <c r="J182" s="255" t="str">
        <f t="shared" si="5"/>
        <v>D1_S20_120L-m_R01</v>
      </c>
      <c r="K182" s="49" t="s">
        <v>101</v>
      </c>
      <c r="L182" s="49" t="s">
        <v>1221</v>
      </c>
      <c r="M182" s="49" t="s">
        <v>279</v>
      </c>
      <c r="N182" s="49" t="s">
        <v>1216</v>
      </c>
      <c r="O182" s="49">
        <v>120.0</v>
      </c>
      <c r="P182" s="49">
        <v>225.0</v>
      </c>
      <c r="Q182" s="49" t="s">
        <v>1183</v>
      </c>
      <c r="R182" s="49" t="s">
        <v>1217</v>
      </c>
      <c r="S182" s="256" t="s">
        <v>1105</v>
      </c>
      <c r="T182" s="261" t="s">
        <v>2252</v>
      </c>
      <c r="U182" s="277"/>
      <c r="V182" s="276" t="s">
        <v>2263</v>
      </c>
      <c r="W182" s="258" t="s">
        <v>2130</v>
      </c>
      <c r="X182" s="50" t="s">
        <v>2517</v>
      </c>
      <c r="Y182" s="235" t="s">
        <v>2132</v>
      </c>
      <c r="Z182" s="235" t="s">
        <v>2133</v>
      </c>
      <c r="AA182" s="235" t="s">
        <v>1890</v>
      </c>
      <c r="AB182" s="235">
        <v>1644589.0</v>
      </c>
      <c r="AC182" s="278">
        <v>43076.0</v>
      </c>
      <c r="AD182" s="235" t="s">
        <v>1532</v>
      </c>
      <c r="AE182" s="235">
        <v>85.64</v>
      </c>
      <c r="AF182" s="235">
        <v>35.77</v>
      </c>
      <c r="AG182" s="235">
        <v>1644589.0</v>
      </c>
      <c r="AH182" s="235">
        <v>1.88</v>
      </c>
      <c r="AI182" s="235">
        <v>2.29</v>
      </c>
      <c r="AJ182" s="235">
        <v>72.91</v>
      </c>
      <c r="AK182" s="235">
        <v>63.69</v>
      </c>
      <c r="AL182" s="235">
        <v>49.0</v>
      </c>
      <c r="AM182" s="235"/>
      <c r="AN182" s="235"/>
      <c r="AO182" s="235"/>
      <c r="AP182" s="235"/>
      <c r="AQ182" s="235">
        <v>1621314.0</v>
      </c>
    </row>
    <row r="183" ht="15.75" customHeight="1">
      <c r="A183" s="10"/>
      <c r="B183" s="276" t="s">
        <v>276</v>
      </c>
      <c r="C183" s="254" t="s">
        <v>1731</v>
      </c>
      <c r="D183" s="254" t="s">
        <v>1732</v>
      </c>
      <c r="E183" s="252" t="s">
        <v>2408</v>
      </c>
      <c r="F183" s="50" t="s">
        <v>2518</v>
      </c>
      <c r="G183" s="253" t="s">
        <v>2519</v>
      </c>
      <c r="H183" s="254" t="s">
        <v>2520</v>
      </c>
      <c r="I183" s="254" t="s">
        <v>2412</v>
      </c>
      <c r="J183" s="255" t="str">
        <f t="shared" si="5"/>
        <v>D1_S20_30L-m_R123</v>
      </c>
      <c r="K183" s="49" t="s">
        <v>101</v>
      </c>
      <c r="L183" s="49" t="s">
        <v>1221</v>
      </c>
      <c r="M183" s="49" t="s">
        <v>279</v>
      </c>
      <c r="N183" s="49" t="s">
        <v>1216</v>
      </c>
      <c r="O183" s="49">
        <v>30.0</v>
      </c>
      <c r="P183" s="49">
        <v>91.0</v>
      </c>
      <c r="Q183" s="49" t="s">
        <v>1183</v>
      </c>
      <c r="R183" s="49" t="s">
        <v>1217</v>
      </c>
      <c r="S183" s="256" t="s">
        <v>1736</v>
      </c>
      <c r="T183" s="256" t="s">
        <v>1885</v>
      </c>
      <c r="U183" s="277"/>
      <c r="V183" s="276" t="s">
        <v>2269</v>
      </c>
      <c r="W183" s="258" t="s">
        <v>2130</v>
      </c>
      <c r="X183" s="50" t="s">
        <v>2521</v>
      </c>
      <c r="Y183" s="10" t="s">
        <v>2132</v>
      </c>
      <c r="Z183" s="10" t="s">
        <v>2133</v>
      </c>
      <c r="AA183" s="235" t="s">
        <v>1890</v>
      </c>
      <c r="AB183" s="235">
        <v>1274374.0</v>
      </c>
      <c r="AC183" s="278">
        <v>43076.0</v>
      </c>
      <c r="AD183" s="235" t="s">
        <v>1532</v>
      </c>
      <c r="AE183" s="235">
        <v>85.31</v>
      </c>
      <c r="AF183" s="235">
        <v>35.69</v>
      </c>
      <c r="AG183" s="235">
        <v>1274374.0</v>
      </c>
      <c r="AH183" s="235">
        <v>1.88</v>
      </c>
      <c r="AI183" s="235">
        <v>1.77</v>
      </c>
      <c r="AJ183" s="235">
        <v>73.37</v>
      </c>
      <c r="AK183" s="235">
        <v>64.57</v>
      </c>
      <c r="AL183" s="235">
        <v>50.57</v>
      </c>
      <c r="AM183" s="235"/>
      <c r="AN183" s="235"/>
      <c r="AO183" s="235"/>
      <c r="AP183" s="235"/>
      <c r="AQ183" s="235">
        <v>1255201.0</v>
      </c>
    </row>
    <row r="184" ht="15.75" customHeight="1">
      <c r="A184" s="10"/>
      <c r="B184" s="276" t="s">
        <v>276</v>
      </c>
      <c r="C184" s="254" t="s">
        <v>1731</v>
      </c>
      <c r="D184" s="254" t="s">
        <v>1732</v>
      </c>
      <c r="E184" s="252" t="s">
        <v>2408</v>
      </c>
      <c r="F184" s="50" t="s">
        <v>2522</v>
      </c>
      <c r="G184" s="253" t="s">
        <v>2523</v>
      </c>
      <c r="H184" s="254" t="s">
        <v>2524</v>
      </c>
      <c r="I184" s="254" t="s">
        <v>2412</v>
      </c>
      <c r="J184" s="255" t="str">
        <f t="shared" si="5"/>
        <v>D1_S20_30L-m_R123</v>
      </c>
      <c r="K184" s="49" t="s">
        <v>101</v>
      </c>
      <c r="L184" s="49" t="s">
        <v>1221</v>
      </c>
      <c r="M184" s="49" t="s">
        <v>279</v>
      </c>
      <c r="N184" s="49" t="s">
        <v>1216</v>
      </c>
      <c r="O184" s="49">
        <v>30.0</v>
      </c>
      <c r="P184" s="49">
        <v>91.0</v>
      </c>
      <c r="Q184" s="49" t="s">
        <v>1183</v>
      </c>
      <c r="R184" s="49" t="s">
        <v>1217</v>
      </c>
      <c r="S184" s="256" t="s">
        <v>1736</v>
      </c>
      <c r="T184" s="261" t="s">
        <v>2252</v>
      </c>
      <c r="U184" s="277"/>
      <c r="V184" s="276" t="s">
        <v>2274</v>
      </c>
      <c r="W184" s="258" t="s">
        <v>2130</v>
      </c>
      <c r="X184" s="50" t="s">
        <v>2525</v>
      </c>
      <c r="Y184" s="235" t="s">
        <v>2132</v>
      </c>
      <c r="Z184" s="235" t="s">
        <v>2133</v>
      </c>
      <c r="AA184" s="235" t="s">
        <v>1890</v>
      </c>
      <c r="AB184" s="235">
        <v>1144648.0</v>
      </c>
      <c r="AC184" s="278">
        <v>43076.0</v>
      </c>
      <c r="AD184" s="235" t="s">
        <v>1532</v>
      </c>
      <c r="AE184" s="235">
        <v>84.84</v>
      </c>
      <c r="AF184" s="235">
        <v>35.58</v>
      </c>
      <c r="AG184" s="235">
        <v>1144648.0</v>
      </c>
      <c r="AH184" s="235">
        <v>1.88</v>
      </c>
      <c r="AI184" s="235">
        <v>1.59</v>
      </c>
      <c r="AJ184" s="235">
        <v>72.0</v>
      </c>
      <c r="AK184" s="235">
        <v>62.37</v>
      </c>
      <c r="AL184" s="235">
        <v>47.24</v>
      </c>
      <c r="AM184" s="235"/>
      <c r="AN184" s="235"/>
      <c r="AO184" s="235"/>
      <c r="AP184" s="235"/>
      <c r="AQ184" s="235">
        <v>1125833.0</v>
      </c>
    </row>
    <row r="185" ht="15.75" customHeight="1">
      <c r="A185" s="10"/>
      <c r="B185" s="276" t="s">
        <v>356</v>
      </c>
      <c r="C185" s="254" t="s">
        <v>1739</v>
      </c>
      <c r="D185" s="254" t="s">
        <v>1740</v>
      </c>
      <c r="E185" s="252" t="s">
        <v>2408</v>
      </c>
      <c r="F185" s="50" t="s">
        <v>2526</v>
      </c>
      <c r="G185" s="253" t="s">
        <v>2527</v>
      </c>
      <c r="H185" s="254" t="s">
        <v>2528</v>
      </c>
      <c r="I185" s="254" t="s">
        <v>2412</v>
      </c>
      <c r="J185" s="255" t="str">
        <f t="shared" si="5"/>
        <v>D1_S20_496L-m_R00</v>
      </c>
      <c r="K185" s="49" t="s">
        <v>101</v>
      </c>
      <c r="L185" s="49" t="s">
        <v>1221</v>
      </c>
      <c r="M185" s="49" t="s">
        <v>279</v>
      </c>
      <c r="N185" s="49" t="s">
        <v>1267</v>
      </c>
      <c r="O185" s="49">
        <v>496.0</v>
      </c>
      <c r="P185" s="49">
        <v>445.0</v>
      </c>
      <c r="Q185" s="49" t="s">
        <v>1183</v>
      </c>
      <c r="R185" s="49" t="s">
        <v>1228</v>
      </c>
      <c r="S185" s="256" t="s">
        <v>1229</v>
      </c>
      <c r="T185" s="261" t="s">
        <v>1885</v>
      </c>
      <c r="U185" s="277"/>
      <c r="V185" s="276" t="s">
        <v>2279</v>
      </c>
      <c r="W185" s="258" t="s">
        <v>2130</v>
      </c>
      <c r="X185" s="50" t="s">
        <v>2529</v>
      </c>
      <c r="Y185" s="235" t="s">
        <v>2132</v>
      </c>
      <c r="Z185" s="235" t="s">
        <v>2133</v>
      </c>
      <c r="AA185" s="235" t="s">
        <v>1890</v>
      </c>
      <c r="AB185" s="235">
        <v>1499084.0</v>
      </c>
      <c r="AC185" s="278">
        <v>43076.0</v>
      </c>
      <c r="AD185" s="235" t="s">
        <v>1532</v>
      </c>
      <c r="AE185" s="235">
        <v>86.03</v>
      </c>
      <c r="AF185" s="235">
        <v>35.86</v>
      </c>
      <c r="AG185" s="235">
        <v>1499084.0</v>
      </c>
      <c r="AH185" s="235">
        <v>1.88</v>
      </c>
      <c r="AI185" s="235">
        <v>2.08</v>
      </c>
      <c r="AJ185" s="235">
        <v>73.39</v>
      </c>
      <c r="AK185" s="235">
        <v>65.57</v>
      </c>
      <c r="AL185" s="235">
        <v>50.38</v>
      </c>
      <c r="AM185" s="235"/>
      <c r="AN185" s="235"/>
      <c r="AO185" s="235"/>
      <c r="AP185" s="235"/>
      <c r="AQ185" s="235">
        <v>1478624.0</v>
      </c>
    </row>
    <row r="186" ht="15.75" customHeight="1">
      <c r="A186" s="10"/>
      <c r="B186" s="276" t="s">
        <v>356</v>
      </c>
      <c r="C186" s="254" t="s">
        <v>1739</v>
      </c>
      <c r="D186" s="254" t="s">
        <v>1740</v>
      </c>
      <c r="E186" s="252" t="s">
        <v>2408</v>
      </c>
      <c r="F186" s="50" t="s">
        <v>2530</v>
      </c>
      <c r="G186" s="253" t="s">
        <v>2531</v>
      </c>
      <c r="H186" s="254" t="s">
        <v>2532</v>
      </c>
      <c r="I186" s="254" t="s">
        <v>2412</v>
      </c>
      <c r="J186" s="255" t="str">
        <f t="shared" si="5"/>
        <v>D1_S20_496L-m_R00</v>
      </c>
      <c r="K186" s="49" t="s">
        <v>101</v>
      </c>
      <c r="L186" s="49" t="s">
        <v>1221</v>
      </c>
      <c r="M186" s="49" t="s">
        <v>279</v>
      </c>
      <c r="N186" s="49" t="s">
        <v>1267</v>
      </c>
      <c r="O186" s="49">
        <v>496.0</v>
      </c>
      <c r="P186" s="49">
        <v>445.0</v>
      </c>
      <c r="Q186" s="49" t="s">
        <v>1183</v>
      </c>
      <c r="R186" s="49" t="s">
        <v>1228</v>
      </c>
      <c r="S186" s="256" t="s">
        <v>1229</v>
      </c>
      <c r="T186" s="261" t="s">
        <v>2252</v>
      </c>
      <c r="U186" s="277"/>
      <c r="V186" s="276" t="s">
        <v>2284</v>
      </c>
      <c r="W186" s="258" t="s">
        <v>2130</v>
      </c>
      <c r="X186" s="50" t="s">
        <v>2533</v>
      </c>
      <c r="Y186" s="235" t="s">
        <v>2132</v>
      </c>
      <c r="Z186" s="235" t="s">
        <v>2133</v>
      </c>
      <c r="AA186" s="235" t="s">
        <v>1890</v>
      </c>
      <c r="AB186" s="235">
        <v>1225579.0</v>
      </c>
      <c r="AC186" s="278">
        <v>43076.0</v>
      </c>
      <c r="AD186" s="235" t="s">
        <v>1532</v>
      </c>
      <c r="AE186" s="235">
        <v>85.5</v>
      </c>
      <c r="AF186" s="235">
        <v>35.74</v>
      </c>
      <c r="AG186" s="235">
        <v>1225579.0</v>
      </c>
      <c r="AH186" s="235">
        <v>1.88</v>
      </c>
      <c r="AI186" s="235">
        <v>1.7</v>
      </c>
      <c r="AJ186" s="235">
        <v>71.76</v>
      </c>
      <c r="AK186" s="235">
        <v>63.37</v>
      </c>
      <c r="AL186" s="235">
        <v>46.68</v>
      </c>
      <c r="AM186" s="235"/>
      <c r="AN186" s="235"/>
      <c r="AO186" s="235"/>
      <c r="AP186" s="235"/>
      <c r="AQ186" s="235">
        <v>1208073.0</v>
      </c>
    </row>
    <row r="187" ht="15.75" customHeight="1">
      <c r="A187" s="10"/>
      <c r="B187" s="276" t="s">
        <v>317</v>
      </c>
      <c r="C187" s="254" t="s">
        <v>1746</v>
      </c>
      <c r="D187" s="254" t="s">
        <v>1747</v>
      </c>
      <c r="E187" s="252" t="s">
        <v>2408</v>
      </c>
      <c r="F187" s="50" t="s">
        <v>2534</v>
      </c>
      <c r="G187" s="253" t="s">
        <v>2535</v>
      </c>
      <c r="H187" s="254" t="s">
        <v>2536</v>
      </c>
      <c r="I187" s="254" t="s">
        <v>2412</v>
      </c>
      <c r="J187" s="255" t="str">
        <f t="shared" si="5"/>
        <v>D1_S20_60L-m_R03</v>
      </c>
      <c r="K187" s="49" t="s">
        <v>101</v>
      </c>
      <c r="L187" s="49" t="s">
        <v>1221</v>
      </c>
      <c r="M187" s="49" t="s">
        <v>279</v>
      </c>
      <c r="N187" s="49" t="s">
        <v>1216</v>
      </c>
      <c r="O187" s="49">
        <v>60.0</v>
      </c>
      <c r="P187" s="49">
        <v>167.0</v>
      </c>
      <c r="Q187" s="49" t="s">
        <v>1183</v>
      </c>
      <c r="R187" s="49" t="s">
        <v>1217</v>
      </c>
      <c r="S187" s="256" t="s">
        <v>1115</v>
      </c>
      <c r="T187" s="261" t="s">
        <v>1885</v>
      </c>
      <c r="U187" s="277"/>
      <c r="V187" s="276" t="s">
        <v>2289</v>
      </c>
      <c r="W187" s="258" t="s">
        <v>2130</v>
      </c>
      <c r="X187" s="50" t="s">
        <v>2537</v>
      </c>
      <c r="Y187" s="235" t="s">
        <v>2132</v>
      </c>
      <c r="Z187" s="235" t="s">
        <v>2133</v>
      </c>
      <c r="AA187" s="235" t="s">
        <v>1890</v>
      </c>
      <c r="AB187" s="235">
        <v>779739.0</v>
      </c>
      <c r="AC187" s="278">
        <v>43076.0</v>
      </c>
      <c r="AD187" s="235" t="s">
        <v>1532</v>
      </c>
      <c r="AE187" s="235">
        <v>84.84</v>
      </c>
      <c r="AF187" s="235">
        <v>35.58</v>
      </c>
      <c r="AG187" s="235">
        <v>779739.0</v>
      </c>
      <c r="AH187" s="235">
        <v>1.88</v>
      </c>
      <c r="AI187" s="235">
        <v>1.08</v>
      </c>
      <c r="AJ187" s="235">
        <v>71.91</v>
      </c>
      <c r="AK187" s="235">
        <v>63.24</v>
      </c>
      <c r="AL187" s="235">
        <v>48.54</v>
      </c>
      <c r="AM187" s="235"/>
      <c r="AN187" s="235"/>
      <c r="AO187" s="235"/>
      <c r="AP187" s="235"/>
      <c r="AQ187" s="235">
        <v>764019.0</v>
      </c>
    </row>
    <row r="188" ht="15.75" customHeight="1">
      <c r="A188" s="10"/>
      <c r="B188" s="276" t="s">
        <v>426</v>
      </c>
      <c r="C188" s="254" t="s">
        <v>1759</v>
      </c>
      <c r="D188" s="254" t="s">
        <v>1760</v>
      </c>
      <c r="E188" s="252" t="s">
        <v>2408</v>
      </c>
      <c r="F188" s="50" t="s">
        <v>2538</v>
      </c>
      <c r="G188" s="253" t="s">
        <v>2539</v>
      </c>
      <c r="H188" s="254" t="s">
        <v>2540</v>
      </c>
      <c r="I188" s="254" t="s">
        <v>2412</v>
      </c>
      <c r="J188" s="255" t="str">
        <f t="shared" si="5"/>
        <v>D1_S320_100L-m_R01</v>
      </c>
      <c r="K188" s="49" t="s">
        <v>101</v>
      </c>
      <c r="L188" s="49" t="s">
        <v>1205</v>
      </c>
      <c r="M188" s="49" t="s">
        <v>300</v>
      </c>
      <c r="N188" s="49" t="s">
        <v>1311</v>
      </c>
      <c r="O188" s="49">
        <v>100.0</v>
      </c>
      <c r="P188" s="49">
        <v>98.0</v>
      </c>
      <c r="Q188" s="49" t="s">
        <v>1183</v>
      </c>
      <c r="R188" s="49" t="s">
        <v>1228</v>
      </c>
      <c r="S188" s="256" t="s">
        <v>1105</v>
      </c>
      <c r="T188" s="261" t="s">
        <v>1885</v>
      </c>
      <c r="U188" s="277"/>
      <c r="V188" s="276" t="s">
        <v>2294</v>
      </c>
      <c r="W188" s="258" t="s">
        <v>2130</v>
      </c>
      <c r="X188" s="50" t="s">
        <v>2541</v>
      </c>
      <c r="Y188" s="235" t="s">
        <v>2132</v>
      </c>
      <c r="Z188" s="235" t="s">
        <v>2133</v>
      </c>
      <c r="AA188" s="235" t="s">
        <v>1890</v>
      </c>
      <c r="AB188" s="235">
        <v>712774.0</v>
      </c>
      <c r="AC188" s="278">
        <v>43076.0</v>
      </c>
      <c r="AD188" s="235" t="s">
        <v>1532</v>
      </c>
      <c r="AE188" s="235">
        <v>85.71</v>
      </c>
      <c r="AF188" s="235">
        <v>35.79</v>
      </c>
      <c r="AG188" s="235">
        <v>712774.0</v>
      </c>
      <c r="AH188" s="235">
        <v>1.89</v>
      </c>
      <c r="AI188" s="235">
        <v>0.99</v>
      </c>
      <c r="AJ188" s="235">
        <v>72.03</v>
      </c>
      <c r="AK188" s="235">
        <v>64.86</v>
      </c>
      <c r="AL188" s="235">
        <v>50.62</v>
      </c>
      <c r="AM188" s="235"/>
      <c r="AN188" s="235"/>
      <c r="AO188" s="235"/>
      <c r="AP188" s="235"/>
      <c r="AQ188" s="235">
        <v>703335.0</v>
      </c>
    </row>
    <row r="189" ht="15.75" customHeight="1">
      <c r="A189" s="10"/>
      <c r="B189" s="276" t="s">
        <v>346</v>
      </c>
      <c r="C189" s="254" t="s">
        <v>1766</v>
      </c>
      <c r="D189" s="254" t="s">
        <v>1767</v>
      </c>
      <c r="E189" s="252" t="s">
        <v>2408</v>
      </c>
      <c r="F189" s="50" t="s">
        <v>2542</v>
      </c>
      <c r="G189" s="253" t="s">
        <v>2543</v>
      </c>
      <c r="H189" s="254" t="s">
        <v>2544</v>
      </c>
      <c r="I189" s="254" t="s">
        <v>2412</v>
      </c>
      <c r="J189" s="255" t="str">
        <f t="shared" si="5"/>
        <v>D1_S320_100L-m_R02</v>
      </c>
      <c r="K189" s="49" t="s">
        <v>101</v>
      </c>
      <c r="L189" s="49" t="s">
        <v>1205</v>
      </c>
      <c r="M189" s="49" t="s">
        <v>300</v>
      </c>
      <c r="N189" s="49" t="s">
        <v>1216</v>
      </c>
      <c r="O189" s="49">
        <v>100.0</v>
      </c>
      <c r="P189" s="49">
        <v>152.0</v>
      </c>
      <c r="Q189" s="49" t="s">
        <v>1183</v>
      </c>
      <c r="R189" s="49" t="s">
        <v>1217</v>
      </c>
      <c r="S189" s="256" t="s">
        <v>1111</v>
      </c>
      <c r="T189" s="261" t="s">
        <v>1885</v>
      </c>
      <c r="U189" s="277"/>
      <c r="V189" s="276" t="s">
        <v>2299</v>
      </c>
      <c r="W189" s="258" t="s">
        <v>2130</v>
      </c>
      <c r="X189" s="50" t="s">
        <v>2545</v>
      </c>
      <c r="Y189" s="235" t="s">
        <v>2132</v>
      </c>
      <c r="Z189" s="235" t="s">
        <v>2133</v>
      </c>
      <c r="AA189" s="235" t="s">
        <v>1890</v>
      </c>
      <c r="AB189" s="235">
        <v>980521.0</v>
      </c>
      <c r="AC189" s="278">
        <v>43076.0</v>
      </c>
      <c r="AD189" s="235" t="s">
        <v>1532</v>
      </c>
      <c r="AE189" s="235">
        <v>85.49</v>
      </c>
      <c r="AF189" s="235">
        <v>35.73</v>
      </c>
      <c r="AG189" s="235">
        <v>980521.0</v>
      </c>
      <c r="AH189" s="235">
        <v>1.89</v>
      </c>
      <c r="AI189" s="235">
        <v>1.36</v>
      </c>
      <c r="AJ189" s="235">
        <v>72.94</v>
      </c>
      <c r="AK189" s="235">
        <v>64.67</v>
      </c>
      <c r="AL189" s="235">
        <v>50.1</v>
      </c>
      <c r="AM189" s="235"/>
      <c r="AN189" s="235"/>
      <c r="AO189" s="235"/>
      <c r="AP189" s="235"/>
      <c r="AQ189" s="235">
        <v>965429.0</v>
      </c>
    </row>
    <row r="190" ht="15.75" customHeight="1">
      <c r="A190" s="10"/>
      <c r="B190" s="276" t="s">
        <v>440</v>
      </c>
      <c r="C190" s="254" t="s">
        <v>1773</v>
      </c>
      <c r="D190" s="254" t="s">
        <v>1774</v>
      </c>
      <c r="E190" s="252" t="s">
        <v>2408</v>
      </c>
      <c r="F190" s="50" t="s">
        <v>2546</v>
      </c>
      <c r="G190" s="253" t="s">
        <v>2547</v>
      </c>
      <c r="H190" s="254" t="s">
        <v>2548</v>
      </c>
      <c r="I190" s="254" t="s">
        <v>2412</v>
      </c>
      <c r="J190" s="255" t="str">
        <f t="shared" si="5"/>
        <v>D1_S320_100L-m_R02</v>
      </c>
      <c r="K190" s="49" t="s">
        <v>101</v>
      </c>
      <c r="L190" s="49" t="s">
        <v>1205</v>
      </c>
      <c r="M190" s="49" t="s">
        <v>300</v>
      </c>
      <c r="N190" s="49" t="s">
        <v>1216</v>
      </c>
      <c r="O190" s="49">
        <v>100.0</v>
      </c>
      <c r="P190" s="49">
        <v>110.0</v>
      </c>
      <c r="Q190" s="49" t="s">
        <v>1183</v>
      </c>
      <c r="R190" s="49" t="s">
        <v>1228</v>
      </c>
      <c r="S190" s="256" t="s">
        <v>1111</v>
      </c>
      <c r="T190" s="261" t="s">
        <v>1885</v>
      </c>
      <c r="U190" s="277"/>
      <c r="V190" s="276" t="s">
        <v>2304</v>
      </c>
      <c r="W190" s="258" t="s">
        <v>2130</v>
      </c>
      <c r="X190" s="50" t="s">
        <v>2549</v>
      </c>
      <c r="Y190" s="235" t="s">
        <v>2132</v>
      </c>
      <c r="Z190" s="235" t="s">
        <v>2133</v>
      </c>
      <c r="AA190" s="235" t="s">
        <v>1890</v>
      </c>
      <c r="AB190" s="235">
        <v>1200793.0</v>
      </c>
      <c r="AC190" s="278">
        <v>43076.0</v>
      </c>
      <c r="AD190" s="235" t="s">
        <v>1532</v>
      </c>
      <c r="AE190" s="235">
        <v>84.78</v>
      </c>
      <c r="AF190" s="235">
        <v>35.57</v>
      </c>
      <c r="AG190" s="235">
        <v>1200793.0</v>
      </c>
      <c r="AH190" s="235">
        <v>1.89</v>
      </c>
      <c r="AI190" s="235">
        <v>1.67</v>
      </c>
      <c r="AJ190" s="235">
        <v>72.79</v>
      </c>
      <c r="AK190" s="235">
        <v>64.18</v>
      </c>
      <c r="AL190" s="235">
        <v>49.6</v>
      </c>
      <c r="AM190" s="235"/>
      <c r="AN190" s="235"/>
      <c r="AO190" s="235"/>
      <c r="AP190" s="235"/>
      <c r="AQ190" s="235">
        <v>1182678.0</v>
      </c>
    </row>
    <row r="191" ht="15.75" customHeight="1">
      <c r="A191" s="10"/>
      <c r="B191" s="276" t="s">
        <v>445</v>
      </c>
      <c r="C191" s="254" t="s">
        <v>1780</v>
      </c>
      <c r="D191" s="254" t="s">
        <v>1781</v>
      </c>
      <c r="E191" s="252" t="s">
        <v>2408</v>
      </c>
      <c r="F191" s="50" t="s">
        <v>2550</v>
      </c>
      <c r="G191" s="253" t="s">
        <v>2551</v>
      </c>
      <c r="H191" s="254" t="s">
        <v>2552</v>
      </c>
      <c r="I191" s="254" t="s">
        <v>2412</v>
      </c>
      <c r="J191" s="255" t="str">
        <f t="shared" si="5"/>
        <v>D1_S320_100L-m_R03</v>
      </c>
      <c r="K191" s="49" t="s">
        <v>101</v>
      </c>
      <c r="L191" s="49" t="s">
        <v>1205</v>
      </c>
      <c r="M191" s="49" t="s">
        <v>300</v>
      </c>
      <c r="N191" s="49" t="s">
        <v>1216</v>
      </c>
      <c r="O191" s="49">
        <v>100.0</v>
      </c>
      <c r="P191" s="49">
        <v>285.0</v>
      </c>
      <c r="Q191" s="49" t="s">
        <v>1183</v>
      </c>
      <c r="R191" s="49" t="s">
        <v>1228</v>
      </c>
      <c r="S191" s="256" t="s">
        <v>1115</v>
      </c>
      <c r="T191" s="261" t="s">
        <v>1885</v>
      </c>
      <c r="U191" s="277"/>
      <c r="V191" s="276" t="s">
        <v>2309</v>
      </c>
      <c r="W191" s="258" t="s">
        <v>2130</v>
      </c>
      <c r="X191" s="50" t="s">
        <v>2553</v>
      </c>
      <c r="Y191" s="235" t="s">
        <v>2132</v>
      </c>
      <c r="Z191" s="235" t="s">
        <v>2133</v>
      </c>
      <c r="AA191" s="235" t="s">
        <v>1890</v>
      </c>
      <c r="AB191" s="235">
        <v>1299212.0</v>
      </c>
      <c r="AC191" s="278">
        <v>43076.0</v>
      </c>
      <c r="AD191" s="235" t="s">
        <v>1532</v>
      </c>
      <c r="AE191" s="235">
        <v>85.52</v>
      </c>
      <c r="AF191" s="235">
        <v>35.74</v>
      </c>
      <c r="AG191" s="235">
        <v>1299212.0</v>
      </c>
      <c r="AH191" s="235">
        <v>1.89</v>
      </c>
      <c r="AI191" s="235">
        <v>1.81</v>
      </c>
      <c r="AJ191" s="235">
        <v>73.63</v>
      </c>
      <c r="AK191" s="235">
        <v>66.17</v>
      </c>
      <c r="AL191" s="235">
        <v>52.49</v>
      </c>
      <c r="AM191" s="235"/>
      <c r="AN191" s="235"/>
      <c r="AO191" s="235"/>
      <c r="AP191" s="235"/>
      <c r="AQ191" s="235">
        <v>1280645.0</v>
      </c>
    </row>
    <row r="192" ht="15.75" customHeight="1">
      <c r="A192" s="10"/>
      <c r="B192" s="276" t="s">
        <v>243</v>
      </c>
      <c r="C192" s="254" t="s">
        <v>1787</v>
      </c>
      <c r="D192" s="254" t="s">
        <v>1788</v>
      </c>
      <c r="E192" s="252" t="s">
        <v>2408</v>
      </c>
      <c r="F192" s="50" t="s">
        <v>2554</v>
      </c>
      <c r="G192" s="253" t="s">
        <v>2555</v>
      </c>
      <c r="H192" s="254" t="s">
        <v>2556</v>
      </c>
      <c r="I192" s="254" t="s">
        <v>2412</v>
      </c>
      <c r="J192" s="255" t="str">
        <f t="shared" si="5"/>
        <v>D1_S320_10L-m_R01</v>
      </c>
      <c r="K192" s="49" t="s">
        <v>101</v>
      </c>
      <c r="L192" s="49" t="s">
        <v>1205</v>
      </c>
      <c r="M192" s="49" t="s">
        <v>1792</v>
      </c>
      <c r="N192" s="49" t="s">
        <v>1182</v>
      </c>
      <c r="O192" s="49">
        <v>10.0</v>
      </c>
      <c r="P192" s="49">
        <v>4.99999999999998</v>
      </c>
      <c r="Q192" s="49" t="s">
        <v>1183</v>
      </c>
      <c r="R192" s="49" t="s">
        <v>1195</v>
      </c>
      <c r="S192" s="256" t="s">
        <v>1105</v>
      </c>
      <c r="T192" s="256" t="s">
        <v>1885</v>
      </c>
      <c r="U192" s="277"/>
      <c r="V192" s="276" t="s">
        <v>2314</v>
      </c>
      <c r="W192" s="258" t="s">
        <v>2130</v>
      </c>
      <c r="X192" s="50" t="s">
        <v>2557</v>
      </c>
      <c r="Y192" s="10" t="s">
        <v>2132</v>
      </c>
      <c r="Z192" s="10" t="s">
        <v>2133</v>
      </c>
      <c r="AA192" s="235" t="s">
        <v>1890</v>
      </c>
      <c r="AB192" s="235">
        <v>1144647.0</v>
      </c>
      <c r="AC192" s="278">
        <v>43076.0</v>
      </c>
      <c r="AD192" s="235" t="s">
        <v>1532</v>
      </c>
      <c r="AE192" s="235">
        <v>85.89</v>
      </c>
      <c r="AF192" s="235">
        <v>35.84</v>
      </c>
      <c r="AG192" s="235">
        <v>1144647.0</v>
      </c>
      <c r="AH192" s="235">
        <v>1.89</v>
      </c>
      <c r="AI192" s="235">
        <v>1.59</v>
      </c>
      <c r="AJ192" s="235">
        <v>72.55</v>
      </c>
      <c r="AK192" s="235">
        <v>65.04</v>
      </c>
      <c r="AL192" s="235">
        <v>49.84</v>
      </c>
      <c r="AM192" s="235"/>
      <c r="AN192" s="235"/>
      <c r="AO192" s="235"/>
      <c r="AP192" s="235"/>
      <c r="AQ192" s="235">
        <v>1128826.0</v>
      </c>
    </row>
    <row r="193" ht="15.75" customHeight="1">
      <c r="A193" s="10"/>
      <c r="B193" s="276" t="s">
        <v>251</v>
      </c>
      <c r="C193" s="254" t="s">
        <v>1795</v>
      </c>
      <c r="D193" s="254" t="s">
        <v>1796</v>
      </c>
      <c r="E193" s="252" t="s">
        <v>2408</v>
      </c>
      <c r="F193" s="50" t="s">
        <v>2558</v>
      </c>
      <c r="G193" s="253" t="s">
        <v>2559</v>
      </c>
      <c r="H193" s="254" t="s">
        <v>2560</v>
      </c>
      <c r="I193" s="254" t="s">
        <v>2412</v>
      </c>
      <c r="J193" s="255" t="str">
        <f t="shared" si="5"/>
        <v>D1_S320_10L-m_R02</v>
      </c>
      <c r="K193" s="49" t="s">
        <v>101</v>
      </c>
      <c r="L193" s="49" t="s">
        <v>1205</v>
      </c>
      <c r="M193" s="49" t="s">
        <v>1792</v>
      </c>
      <c r="N193" s="49" t="s">
        <v>1182</v>
      </c>
      <c r="O193" s="49">
        <v>10.0</v>
      </c>
      <c r="P193" s="49">
        <v>6.99999999999998</v>
      </c>
      <c r="Q193" s="49" t="s">
        <v>1183</v>
      </c>
      <c r="R193" s="49" t="s">
        <v>1195</v>
      </c>
      <c r="S193" s="256" t="s">
        <v>1111</v>
      </c>
      <c r="T193" s="256" t="s">
        <v>1885</v>
      </c>
      <c r="U193" s="277"/>
      <c r="V193" s="276" t="s">
        <v>2319</v>
      </c>
      <c r="W193" s="258" t="s">
        <v>2130</v>
      </c>
      <c r="X193" s="50" t="s">
        <v>2561</v>
      </c>
      <c r="Y193" s="10" t="s">
        <v>2132</v>
      </c>
      <c r="Z193" s="10" t="s">
        <v>2133</v>
      </c>
      <c r="AA193" s="235" t="s">
        <v>1890</v>
      </c>
      <c r="AB193" s="235">
        <v>1121173.0</v>
      </c>
      <c r="AC193" s="278">
        <v>43076.0</v>
      </c>
      <c r="AD193" s="235" t="s">
        <v>1532</v>
      </c>
      <c r="AE193" s="235">
        <v>84.31</v>
      </c>
      <c r="AF193" s="235">
        <v>35.46</v>
      </c>
      <c r="AG193" s="235">
        <v>1121173.0</v>
      </c>
      <c r="AH193" s="235">
        <v>1.89</v>
      </c>
      <c r="AI193" s="235">
        <v>1.56</v>
      </c>
      <c r="AJ193" s="235">
        <v>70.86</v>
      </c>
      <c r="AK193" s="235">
        <v>62.32</v>
      </c>
      <c r="AL193" s="235">
        <v>46.97</v>
      </c>
      <c r="AM193" s="235"/>
      <c r="AN193" s="235"/>
      <c r="AO193" s="235"/>
      <c r="AP193" s="235"/>
      <c r="AQ193" s="235">
        <v>1080166.0</v>
      </c>
    </row>
    <row r="194" ht="15.75" customHeight="1">
      <c r="A194" s="10"/>
      <c r="B194" s="276" t="s">
        <v>256</v>
      </c>
      <c r="C194" s="254" t="s">
        <v>1802</v>
      </c>
      <c r="D194" s="254" t="s">
        <v>1803</v>
      </c>
      <c r="E194" s="252" t="s">
        <v>2408</v>
      </c>
      <c r="F194" s="50" t="s">
        <v>2562</v>
      </c>
      <c r="G194" s="253" t="s">
        <v>2563</v>
      </c>
      <c r="H194" s="254" t="s">
        <v>2564</v>
      </c>
      <c r="I194" s="254" t="s">
        <v>2412</v>
      </c>
      <c r="J194" s="255" t="str">
        <f t="shared" si="5"/>
        <v>D1_S320_10L-m_R03</v>
      </c>
      <c r="K194" s="49" t="s">
        <v>101</v>
      </c>
      <c r="L194" s="49" t="s">
        <v>1205</v>
      </c>
      <c r="M194" s="49" t="s">
        <v>1792</v>
      </c>
      <c r="N194" s="49" t="s">
        <v>1182</v>
      </c>
      <c r="O194" s="49">
        <v>10.0</v>
      </c>
      <c r="P194" s="49">
        <v>5.99999999999998</v>
      </c>
      <c r="Q194" s="49" t="s">
        <v>1183</v>
      </c>
      <c r="R194" s="49" t="s">
        <v>1195</v>
      </c>
      <c r="S194" s="256" t="s">
        <v>1115</v>
      </c>
      <c r="T194" s="256" t="s">
        <v>1885</v>
      </c>
      <c r="U194" s="277"/>
      <c r="V194" s="276" t="s">
        <v>2324</v>
      </c>
      <c r="W194" s="258" t="s">
        <v>2130</v>
      </c>
      <c r="X194" s="50" t="s">
        <v>2565</v>
      </c>
      <c r="Y194" s="10" t="s">
        <v>2132</v>
      </c>
      <c r="Z194" s="10" t="s">
        <v>2133</v>
      </c>
      <c r="AA194" s="235" t="s">
        <v>1890</v>
      </c>
      <c r="AB194" s="235">
        <v>1009737.0</v>
      </c>
      <c r="AC194" s="278">
        <v>43076.0</v>
      </c>
      <c r="AD194" s="235" t="s">
        <v>1532</v>
      </c>
      <c r="AE194" s="235">
        <v>85.21</v>
      </c>
      <c r="AF194" s="235">
        <v>35.67</v>
      </c>
      <c r="AG194" s="235">
        <v>1009737.0</v>
      </c>
      <c r="AH194" s="235">
        <v>1.89</v>
      </c>
      <c r="AI194" s="235">
        <v>1.4</v>
      </c>
      <c r="AJ194" s="235">
        <v>72.72</v>
      </c>
      <c r="AK194" s="235">
        <v>63.93</v>
      </c>
      <c r="AL194" s="235">
        <v>50.88</v>
      </c>
      <c r="AM194" s="235"/>
      <c r="AN194" s="235"/>
      <c r="AO194" s="235"/>
      <c r="AP194" s="235"/>
      <c r="AQ194" s="235">
        <v>994953.0</v>
      </c>
    </row>
    <row r="195" ht="15.75" customHeight="1">
      <c r="A195" s="10"/>
      <c r="B195" s="276" t="s">
        <v>422</v>
      </c>
      <c r="C195" s="254" t="s">
        <v>1809</v>
      </c>
      <c r="D195" s="254" t="s">
        <v>1810</v>
      </c>
      <c r="E195" s="252" t="s">
        <v>2408</v>
      </c>
      <c r="F195" s="50" t="s">
        <v>2566</v>
      </c>
      <c r="G195" s="253" t="s">
        <v>2567</v>
      </c>
      <c r="H195" s="254" t="s">
        <v>2568</v>
      </c>
      <c r="I195" s="254" t="s">
        <v>2412</v>
      </c>
      <c r="J195" s="255" t="str">
        <f t="shared" si="5"/>
        <v>D1_S320_496L-m_R00</v>
      </c>
      <c r="K195" s="49" t="s">
        <v>101</v>
      </c>
      <c r="L195" s="49" t="s">
        <v>1205</v>
      </c>
      <c r="M195" s="49" t="s">
        <v>300</v>
      </c>
      <c r="N195" s="49" t="s">
        <v>1267</v>
      </c>
      <c r="O195" s="49">
        <v>496.0</v>
      </c>
      <c r="P195" s="49">
        <v>445.0</v>
      </c>
      <c r="Q195" s="49" t="s">
        <v>1183</v>
      </c>
      <c r="R195" s="49" t="s">
        <v>1228</v>
      </c>
      <c r="S195" s="256" t="s">
        <v>1229</v>
      </c>
      <c r="T195" s="261" t="s">
        <v>1885</v>
      </c>
      <c r="U195" s="277"/>
      <c r="V195" s="276" t="s">
        <v>2329</v>
      </c>
      <c r="W195" s="258" t="s">
        <v>2130</v>
      </c>
      <c r="X195" s="50" t="s">
        <v>2569</v>
      </c>
      <c r="Y195" s="235" t="s">
        <v>2132</v>
      </c>
      <c r="Z195" s="235" t="s">
        <v>2133</v>
      </c>
      <c r="AA195" s="235" t="s">
        <v>1890</v>
      </c>
      <c r="AB195" s="235">
        <v>1130809.0</v>
      </c>
      <c r="AC195" s="278">
        <v>43076.0</v>
      </c>
      <c r="AD195" s="235" t="s">
        <v>1532</v>
      </c>
      <c r="AE195" s="235">
        <v>85.28</v>
      </c>
      <c r="AF195" s="235">
        <v>35.68</v>
      </c>
      <c r="AG195" s="235">
        <v>1130809.0</v>
      </c>
      <c r="AH195" s="235">
        <v>1.89</v>
      </c>
      <c r="AI195" s="235">
        <v>1.57</v>
      </c>
      <c r="AJ195" s="235">
        <v>73.32</v>
      </c>
      <c r="AK195" s="235">
        <v>65.22</v>
      </c>
      <c r="AL195" s="235">
        <v>51.46</v>
      </c>
      <c r="AM195" s="235"/>
      <c r="AN195" s="235"/>
      <c r="AO195" s="235"/>
      <c r="AP195" s="235"/>
      <c r="AQ195" s="235">
        <v>1114532.0</v>
      </c>
    </row>
    <row r="196" ht="15.75" customHeight="1">
      <c r="A196" s="10"/>
      <c r="B196" s="276" t="s">
        <v>341</v>
      </c>
      <c r="C196" s="254" t="s">
        <v>1816</v>
      </c>
      <c r="D196" s="254" t="s">
        <v>1817</v>
      </c>
      <c r="E196" s="252" t="s">
        <v>2408</v>
      </c>
      <c r="F196" s="50" t="s">
        <v>2570</v>
      </c>
      <c r="G196" s="253" t="s">
        <v>2571</v>
      </c>
      <c r="H196" s="254" t="s">
        <v>2572</v>
      </c>
      <c r="I196" s="254" t="s">
        <v>2412</v>
      </c>
      <c r="J196" s="255" t="str">
        <f t="shared" si="5"/>
        <v>D1_S320_60L-m_R01</v>
      </c>
      <c r="K196" s="49" t="s">
        <v>101</v>
      </c>
      <c r="L196" s="49" t="s">
        <v>1205</v>
      </c>
      <c r="M196" s="49" t="s">
        <v>300</v>
      </c>
      <c r="N196" s="49" t="s">
        <v>1216</v>
      </c>
      <c r="O196" s="49">
        <v>60.0</v>
      </c>
      <c r="P196" s="49">
        <v>225.0</v>
      </c>
      <c r="Q196" s="49" t="s">
        <v>1183</v>
      </c>
      <c r="R196" s="49" t="s">
        <v>1217</v>
      </c>
      <c r="S196" s="256" t="s">
        <v>1105</v>
      </c>
      <c r="T196" s="261" t="s">
        <v>1885</v>
      </c>
      <c r="U196" s="277"/>
      <c r="V196" s="276" t="s">
        <v>2334</v>
      </c>
      <c r="W196" s="258" t="s">
        <v>2130</v>
      </c>
      <c r="X196" s="50" t="s">
        <v>2573</v>
      </c>
      <c r="Y196" s="235" t="s">
        <v>2132</v>
      </c>
      <c r="Z196" s="235" t="s">
        <v>2133</v>
      </c>
      <c r="AA196" s="235" t="s">
        <v>1890</v>
      </c>
      <c r="AB196" s="235">
        <v>857577.0</v>
      </c>
      <c r="AC196" s="278">
        <v>43076.0</v>
      </c>
      <c r="AD196" s="235" t="s">
        <v>1532</v>
      </c>
      <c r="AE196" s="235">
        <v>85.33</v>
      </c>
      <c r="AF196" s="235">
        <v>35.7</v>
      </c>
      <c r="AG196" s="235">
        <v>857577.0</v>
      </c>
      <c r="AH196" s="235">
        <v>1.89</v>
      </c>
      <c r="AI196" s="235">
        <v>1.19</v>
      </c>
      <c r="AJ196" s="235">
        <v>72.23</v>
      </c>
      <c r="AK196" s="235">
        <v>64.4</v>
      </c>
      <c r="AL196" s="235">
        <v>49.77</v>
      </c>
      <c r="AM196" s="235"/>
      <c r="AN196" s="235"/>
      <c r="AO196" s="235"/>
      <c r="AP196" s="235"/>
      <c r="AQ196" s="235">
        <v>844292.0</v>
      </c>
    </row>
    <row r="197" ht="15.75" customHeight="1">
      <c r="A197" s="10"/>
      <c r="B197" s="276" t="s">
        <v>351</v>
      </c>
      <c r="C197" s="254" t="s">
        <v>1823</v>
      </c>
      <c r="D197" s="254" t="s">
        <v>1824</v>
      </c>
      <c r="E197" s="252" t="s">
        <v>2408</v>
      </c>
      <c r="F197" s="50" t="s">
        <v>2574</v>
      </c>
      <c r="G197" s="253" t="s">
        <v>2575</v>
      </c>
      <c r="H197" s="254" t="s">
        <v>2576</v>
      </c>
      <c r="I197" s="254" t="s">
        <v>2412</v>
      </c>
      <c r="J197" s="255" t="str">
        <f t="shared" si="5"/>
        <v>D1_S320_60L-m_R03</v>
      </c>
      <c r="K197" s="49" t="s">
        <v>101</v>
      </c>
      <c r="L197" s="49" t="s">
        <v>1205</v>
      </c>
      <c r="M197" s="49" t="s">
        <v>300</v>
      </c>
      <c r="N197" s="49" t="s">
        <v>1216</v>
      </c>
      <c r="O197" s="49">
        <v>60.0</v>
      </c>
      <c r="P197" s="49">
        <v>167.0</v>
      </c>
      <c r="Q197" s="49" t="s">
        <v>1183</v>
      </c>
      <c r="R197" s="49" t="s">
        <v>1217</v>
      </c>
      <c r="S197" s="256" t="s">
        <v>1115</v>
      </c>
      <c r="T197" s="261" t="s">
        <v>1885</v>
      </c>
      <c r="U197" s="277"/>
      <c r="V197" s="276" t="s">
        <v>2339</v>
      </c>
      <c r="W197" s="258" t="s">
        <v>2130</v>
      </c>
      <c r="X197" s="50" t="s">
        <v>2577</v>
      </c>
      <c r="Y197" s="235" t="s">
        <v>2132</v>
      </c>
      <c r="Z197" s="235" t="s">
        <v>2133</v>
      </c>
      <c r="AA197" s="235" t="s">
        <v>1890</v>
      </c>
      <c r="AB197" s="235">
        <v>966920.0</v>
      </c>
      <c r="AC197" s="278">
        <v>43076.0</v>
      </c>
      <c r="AD197" s="235" t="s">
        <v>1532</v>
      </c>
      <c r="AE197" s="235">
        <v>86.4</v>
      </c>
      <c r="AF197" s="235">
        <v>35.95</v>
      </c>
      <c r="AG197" s="235">
        <v>966920.0</v>
      </c>
      <c r="AH197" s="235">
        <v>1.89</v>
      </c>
      <c r="AI197" s="235">
        <v>1.34</v>
      </c>
      <c r="AJ197" s="235">
        <v>73.15</v>
      </c>
      <c r="AK197" s="235">
        <v>66.79</v>
      </c>
      <c r="AL197" s="235">
        <v>51.81</v>
      </c>
      <c r="AM197" s="235"/>
      <c r="AN197" s="235"/>
      <c r="AO197" s="235"/>
      <c r="AP197" s="235"/>
      <c r="AQ197" s="235">
        <v>954458.0</v>
      </c>
    </row>
    <row r="198" ht="15.75" customHeight="1">
      <c r="A198" s="10" t="s">
        <v>1836</v>
      </c>
      <c r="B198" s="279" t="s">
        <v>543</v>
      </c>
      <c r="C198" s="265" t="s">
        <v>1837</v>
      </c>
      <c r="D198" s="265" t="s">
        <v>1838</v>
      </c>
      <c r="E198" s="262" t="s">
        <v>2408</v>
      </c>
      <c r="F198" s="263" t="s">
        <v>2578</v>
      </c>
      <c r="G198" s="264" t="s">
        <v>2579</v>
      </c>
      <c r="H198" s="265" t="s">
        <v>2580</v>
      </c>
      <c r="I198" s="265" t="s">
        <v>2412</v>
      </c>
      <c r="J198" s="266" t="str">
        <f t="shared" si="5"/>
        <v>D2_S023_1000L-m_R00</v>
      </c>
      <c r="K198" s="267" t="s">
        <v>463</v>
      </c>
      <c r="L198" s="267" t="s">
        <v>1194</v>
      </c>
      <c r="M198" s="267" t="s">
        <v>294</v>
      </c>
      <c r="N198" s="267" t="s">
        <v>1330</v>
      </c>
      <c r="O198" s="267">
        <v>1000.0</v>
      </c>
      <c r="P198" s="267">
        <v>116.0</v>
      </c>
      <c r="Q198" s="267" t="s">
        <v>1183</v>
      </c>
      <c r="R198" s="267" t="s">
        <v>1228</v>
      </c>
      <c r="S198" s="268" t="s">
        <v>1229</v>
      </c>
      <c r="T198" s="280" t="s">
        <v>1885</v>
      </c>
      <c r="U198" s="281"/>
      <c r="V198" s="279" t="s">
        <v>2344</v>
      </c>
      <c r="W198" s="271" t="s">
        <v>2130</v>
      </c>
      <c r="X198" s="263" t="s">
        <v>2581</v>
      </c>
      <c r="Y198" s="272" t="s">
        <v>2132</v>
      </c>
      <c r="Z198" s="272" t="s">
        <v>2133</v>
      </c>
      <c r="AA198" s="272" t="s">
        <v>1890</v>
      </c>
      <c r="AB198" s="272">
        <v>1510522.0</v>
      </c>
      <c r="AC198" s="282">
        <v>43076.0</v>
      </c>
      <c r="AD198" s="272" t="s">
        <v>1532</v>
      </c>
      <c r="AE198" s="272">
        <v>84.57</v>
      </c>
      <c r="AF198" s="272">
        <v>35.52</v>
      </c>
      <c r="AG198" s="272">
        <v>1510522.0</v>
      </c>
      <c r="AH198" s="272">
        <v>1.89</v>
      </c>
      <c r="AI198" s="272">
        <v>2.1</v>
      </c>
      <c r="AJ198" s="272">
        <v>75.37</v>
      </c>
      <c r="AK198" s="272">
        <v>67.86</v>
      </c>
      <c r="AL198" s="272">
        <v>55.39</v>
      </c>
      <c r="AM198" s="272"/>
      <c r="AN198" s="272"/>
      <c r="AO198" s="272"/>
      <c r="AP198" s="272"/>
      <c r="AQ198" s="272">
        <v>1456229.0</v>
      </c>
    </row>
    <row r="199" ht="15.75" customHeight="1">
      <c r="A199" s="10" t="s">
        <v>1836</v>
      </c>
      <c r="B199" s="279" t="s">
        <v>618</v>
      </c>
      <c r="C199" s="265" t="s">
        <v>1845</v>
      </c>
      <c r="D199" s="265" t="s">
        <v>1846</v>
      </c>
      <c r="E199" s="262" t="s">
        <v>2408</v>
      </c>
      <c r="F199" s="263" t="s">
        <v>2582</v>
      </c>
      <c r="G199" s="264" t="s">
        <v>2583</v>
      </c>
      <c r="H199" s="265" t="s">
        <v>2584</v>
      </c>
      <c r="I199" s="265" t="s">
        <v>2412</v>
      </c>
      <c r="J199" s="266" t="str">
        <f t="shared" si="5"/>
        <v>D2_S023_100L-m_R11</v>
      </c>
      <c r="K199" s="267" t="s">
        <v>463</v>
      </c>
      <c r="L199" s="267" t="s">
        <v>1194</v>
      </c>
      <c r="M199" s="267" t="s">
        <v>294</v>
      </c>
      <c r="N199" s="267" t="s">
        <v>1216</v>
      </c>
      <c r="O199" s="267">
        <v>100.0</v>
      </c>
      <c r="P199" s="267">
        <v>153.0</v>
      </c>
      <c r="Q199" s="267" t="s">
        <v>1183</v>
      </c>
      <c r="R199" s="267" t="s">
        <v>1228</v>
      </c>
      <c r="S199" s="268" t="s">
        <v>1370</v>
      </c>
      <c r="T199" s="280" t="s">
        <v>1885</v>
      </c>
      <c r="U199" s="281"/>
      <c r="V199" s="279" t="s">
        <v>2349</v>
      </c>
      <c r="W199" s="271" t="s">
        <v>2130</v>
      </c>
      <c r="X199" s="263" t="s">
        <v>2585</v>
      </c>
      <c r="Y199" s="272" t="s">
        <v>2132</v>
      </c>
      <c r="Z199" s="272" t="s">
        <v>2133</v>
      </c>
      <c r="AA199" s="272" t="s">
        <v>1890</v>
      </c>
      <c r="AB199" s="272">
        <v>1276866.0</v>
      </c>
      <c r="AC199" s="282">
        <v>43076.0</v>
      </c>
      <c r="AD199" s="272" t="s">
        <v>1532</v>
      </c>
      <c r="AE199" s="272">
        <v>85.71</v>
      </c>
      <c r="AF199" s="272">
        <v>35.78</v>
      </c>
      <c r="AG199" s="272">
        <v>1276866.0</v>
      </c>
      <c r="AH199" s="272">
        <v>1.89</v>
      </c>
      <c r="AI199" s="272">
        <v>1.78</v>
      </c>
      <c r="AJ199" s="272">
        <v>76.19</v>
      </c>
      <c r="AK199" s="272">
        <v>69.34</v>
      </c>
      <c r="AL199" s="272">
        <v>57.57</v>
      </c>
      <c r="AM199" s="272"/>
      <c r="AN199" s="272"/>
      <c r="AO199" s="272"/>
      <c r="AP199" s="272"/>
      <c r="AQ199" s="272">
        <v>1257507.0</v>
      </c>
    </row>
    <row r="200" ht="15.75" customHeight="1">
      <c r="A200" s="10" t="s">
        <v>1836</v>
      </c>
      <c r="B200" s="279" t="s">
        <v>460</v>
      </c>
      <c r="C200" s="265" t="s">
        <v>1852</v>
      </c>
      <c r="D200" s="265" t="s">
        <v>1853</v>
      </c>
      <c r="E200" s="262" t="s">
        <v>2408</v>
      </c>
      <c r="F200" s="263" t="s">
        <v>2586</v>
      </c>
      <c r="G200" s="264" t="s">
        <v>2587</v>
      </c>
      <c r="H200" s="265" t="s">
        <v>2588</v>
      </c>
      <c r="I200" s="265" t="s">
        <v>2412</v>
      </c>
      <c r="J200" s="266" t="str">
        <f t="shared" si="5"/>
        <v>D2_S20_1000L-m_R00</v>
      </c>
      <c r="K200" s="267" t="s">
        <v>463</v>
      </c>
      <c r="L200" s="267" t="s">
        <v>1221</v>
      </c>
      <c r="M200" s="267" t="s">
        <v>279</v>
      </c>
      <c r="N200" s="267" t="s">
        <v>1330</v>
      </c>
      <c r="O200" s="267">
        <v>1000.0</v>
      </c>
      <c r="P200" s="267">
        <v>90.9999999999999</v>
      </c>
      <c r="Q200" s="267" t="s">
        <v>1183</v>
      </c>
      <c r="R200" s="267" t="s">
        <v>1228</v>
      </c>
      <c r="S200" s="268" t="s">
        <v>1229</v>
      </c>
      <c r="T200" s="280" t="s">
        <v>1885</v>
      </c>
      <c r="U200" s="281"/>
      <c r="V200" s="279" t="s">
        <v>2354</v>
      </c>
      <c r="W200" s="271" t="s">
        <v>2130</v>
      </c>
      <c r="X200" s="263" t="s">
        <v>2589</v>
      </c>
      <c r="Y200" s="272" t="s">
        <v>2132</v>
      </c>
      <c r="Z200" s="272" t="s">
        <v>2133</v>
      </c>
      <c r="AA200" s="272" t="s">
        <v>1890</v>
      </c>
      <c r="AB200" s="272">
        <v>1109450.0</v>
      </c>
      <c r="AC200" s="282">
        <v>43076.0</v>
      </c>
      <c r="AD200" s="272" t="s">
        <v>1532</v>
      </c>
      <c r="AE200" s="272">
        <v>85.69</v>
      </c>
      <c r="AF200" s="272">
        <v>35.78</v>
      </c>
      <c r="AG200" s="272">
        <v>1109450.0</v>
      </c>
      <c r="AH200" s="272">
        <v>1.88</v>
      </c>
      <c r="AI200" s="272">
        <v>1.54</v>
      </c>
      <c r="AJ200" s="272">
        <v>73.48</v>
      </c>
      <c r="AK200" s="272">
        <v>65.39</v>
      </c>
      <c r="AL200" s="272">
        <v>51.37</v>
      </c>
      <c r="AM200" s="272"/>
      <c r="AN200" s="272"/>
      <c r="AO200" s="272"/>
      <c r="AP200" s="272"/>
      <c r="AQ200" s="272">
        <v>1093749.0</v>
      </c>
    </row>
    <row r="201" ht="15.75" customHeight="1">
      <c r="A201" s="10" t="s">
        <v>1836</v>
      </c>
      <c r="B201" s="279" t="s">
        <v>460</v>
      </c>
      <c r="C201" s="265" t="s">
        <v>1852</v>
      </c>
      <c r="D201" s="265" t="s">
        <v>1853</v>
      </c>
      <c r="E201" s="262" t="s">
        <v>2408</v>
      </c>
      <c r="F201" s="263" t="s">
        <v>2590</v>
      </c>
      <c r="G201" s="264" t="s">
        <v>2591</v>
      </c>
      <c r="H201" s="265" t="s">
        <v>2592</v>
      </c>
      <c r="I201" s="265" t="s">
        <v>2412</v>
      </c>
      <c r="J201" s="266" t="str">
        <f t="shared" si="5"/>
        <v>D2_S20_1000L-m_R00</v>
      </c>
      <c r="K201" s="267" t="s">
        <v>463</v>
      </c>
      <c r="L201" s="267" t="s">
        <v>1221</v>
      </c>
      <c r="M201" s="267" t="s">
        <v>279</v>
      </c>
      <c r="N201" s="267" t="s">
        <v>1330</v>
      </c>
      <c r="O201" s="267">
        <v>1000.0</v>
      </c>
      <c r="P201" s="267">
        <v>90.9999999999999</v>
      </c>
      <c r="Q201" s="267" t="s">
        <v>1183</v>
      </c>
      <c r="R201" s="267" t="s">
        <v>1228</v>
      </c>
      <c r="S201" s="268" t="s">
        <v>1229</v>
      </c>
      <c r="T201" s="280" t="s">
        <v>2252</v>
      </c>
      <c r="U201" s="281"/>
      <c r="V201" s="279" t="s">
        <v>2359</v>
      </c>
      <c r="W201" s="271" t="s">
        <v>2130</v>
      </c>
      <c r="X201" s="263" t="s">
        <v>2593</v>
      </c>
      <c r="Y201" s="272" t="s">
        <v>2132</v>
      </c>
      <c r="Z201" s="272" t="s">
        <v>2133</v>
      </c>
      <c r="AA201" s="272" t="s">
        <v>1890</v>
      </c>
      <c r="AB201" s="272">
        <v>1067413.0</v>
      </c>
      <c r="AC201" s="282">
        <v>43076.0</v>
      </c>
      <c r="AD201" s="272" t="s">
        <v>1532</v>
      </c>
      <c r="AE201" s="272">
        <v>85.45</v>
      </c>
      <c r="AF201" s="272">
        <v>35.72</v>
      </c>
      <c r="AG201" s="272">
        <v>1067413.0</v>
      </c>
      <c r="AH201" s="272">
        <v>1.88</v>
      </c>
      <c r="AI201" s="272">
        <v>1.48</v>
      </c>
      <c r="AJ201" s="272">
        <v>72.42</v>
      </c>
      <c r="AK201" s="272">
        <v>63.85</v>
      </c>
      <c r="AL201" s="272">
        <v>48.3</v>
      </c>
      <c r="AM201" s="272"/>
      <c r="AN201" s="272"/>
      <c r="AO201" s="272"/>
      <c r="AP201" s="272"/>
      <c r="AQ201" s="272">
        <v>1051802.0</v>
      </c>
    </row>
    <row r="202" ht="15.75" customHeight="1">
      <c r="A202" s="10" t="s">
        <v>1836</v>
      </c>
      <c r="B202" s="279" t="s">
        <v>531</v>
      </c>
      <c r="C202" s="265" t="s">
        <v>1859</v>
      </c>
      <c r="D202" s="265" t="s">
        <v>1860</v>
      </c>
      <c r="E202" s="262" t="s">
        <v>2408</v>
      </c>
      <c r="F202" s="263" t="s">
        <v>2594</v>
      </c>
      <c r="G202" s="264" t="s">
        <v>2595</v>
      </c>
      <c r="H202" s="265" t="s">
        <v>2596</v>
      </c>
      <c r="I202" s="265" t="s">
        <v>2412</v>
      </c>
      <c r="J202" s="266" t="str">
        <f t="shared" si="5"/>
        <v>D2_S20_100L-m_R11</v>
      </c>
      <c r="K202" s="267" t="s">
        <v>463</v>
      </c>
      <c r="L202" s="267" t="s">
        <v>1221</v>
      </c>
      <c r="M202" s="267" t="s">
        <v>279</v>
      </c>
      <c r="N202" s="267" t="s">
        <v>1216</v>
      </c>
      <c r="O202" s="267">
        <v>100.0</v>
      </c>
      <c r="P202" s="267">
        <v>93.0</v>
      </c>
      <c r="Q202" s="267" t="s">
        <v>1183</v>
      </c>
      <c r="R202" s="267" t="s">
        <v>1228</v>
      </c>
      <c r="S202" s="268" t="s">
        <v>1370</v>
      </c>
      <c r="T202" s="280" t="s">
        <v>1885</v>
      </c>
      <c r="U202" s="281"/>
      <c r="V202" s="279" t="s">
        <v>2364</v>
      </c>
      <c r="W202" s="271" t="s">
        <v>2130</v>
      </c>
      <c r="X202" s="263" t="s">
        <v>2597</v>
      </c>
      <c r="Y202" s="272" t="s">
        <v>2132</v>
      </c>
      <c r="Z202" s="272" t="s">
        <v>2133</v>
      </c>
      <c r="AA202" s="272" t="s">
        <v>1890</v>
      </c>
      <c r="AB202" s="272">
        <v>1195612.0</v>
      </c>
      <c r="AC202" s="282">
        <v>43076.0</v>
      </c>
      <c r="AD202" s="272" t="s">
        <v>1532</v>
      </c>
      <c r="AE202" s="272">
        <v>85.27</v>
      </c>
      <c r="AF202" s="272">
        <v>35.68</v>
      </c>
      <c r="AG202" s="272">
        <v>1195612.0</v>
      </c>
      <c r="AH202" s="272">
        <v>1.88</v>
      </c>
      <c r="AI202" s="272">
        <v>1.66</v>
      </c>
      <c r="AJ202" s="272">
        <v>72.96</v>
      </c>
      <c r="AK202" s="272">
        <v>64.22</v>
      </c>
      <c r="AL202" s="272">
        <v>50.13</v>
      </c>
      <c r="AM202" s="272"/>
      <c r="AN202" s="272"/>
      <c r="AO202" s="272"/>
      <c r="AP202" s="272"/>
      <c r="AQ202" s="272">
        <v>1178010.0</v>
      </c>
    </row>
    <row r="203" ht="15.75" customHeight="1">
      <c r="A203" s="10" t="s">
        <v>1836</v>
      </c>
      <c r="B203" s="279" t="s">
        <v>634</v>
      </c>
      <c r="C203" s="265" t="s">
        <v>1866</v>
      </c>
      <c r="D203" s="265" t="s">
        <v>1867</v>
      </c>
      <c r="E203" s="262" t="s">
        <v>2408</v>
      </c>
      <c r="F203" s="263" t="s">
        <v>2598</v>
      </c>
      <c r="G203" s="264" t="s">
        <v>2599</v>
      </c>
      <c r="H203" s="265" t="s">
        <v>2600</v>
      </c>
      <c r="I203" s="265" t="s">
        <v>2412</v>
      </c>
      <c r="J203" s="266" t="str">
        <f t="shared" si="5"/>
        <v>D2_S320_1000L-m_R00</v>
      </c>
      <c r="K203" s="267" t="s">
        <v>463</v>
      </c>
      <c r="L203" s="267" t="s">
        <v>1205</v>
      </c>
      <c r="M203" s="267" t="s">
        <v>300</v>
      </c>
      <c r="N203" s="267" t="s">
        <v>1330</v>
      </c>
      <c r="O203" s="267">
        <v>1000.0</v>
      </c>
      <c r="P203" s="267">
        <v>90.9999999999999</v>
      </c>
      <c r="Q203" s="267" t="s">
        <v>1183</v>
      </c>
      <c r="R203" s="267" t="s">
        <v>1228</v>
      </c>
      <c r="S203" s="268" t="s">
        <v>1229</v>
      </c>
      <c r="T203" s="280" t="s">
        <v>1885</v>
      </c>
      <c r="U203" s="281"/>
      <c r="V203" s="279" t="s">
        <v>2369</v>
      </c>
      <c r="W203" s="271" t="s">
        <v>2130</v>
      </c>
      <c r="X203" s="263" t="s">
        <v>2601</v>
      </c>
      <c r="Y203" s="272" t="s">
        <v>2132</v>
      </c>
      <c r="Z203" s="272" t="s">
        <v>2133</v>
      </c>
      <c r="AA203" s="272" t="s">
        <v>1890</v>
      </c>
      <c r="AB203" s="272">
        <v>1126376.0</v>
      </c>
      <c r="AC203" s="282">
        <v>43076.0</v>
      </c>
      <c r="AD203" s="272" t="s">
        <v>1532</v>
      </c>
      <c r="AE203" s="272">
        <v>86.13</v>
      </c>
      <c r="AF203" s="272">
        <v>35.89</v>
      </c>
      <c r="AG203" s="272">
        <v>1126376.0</v>
      </c>
      <c r="AH203" s="272">
        <v>1.89</v>
      </c>
      <c r="AI203" s="272">
        <v>1.57</v>
      </c>
      <c r="AJ203" s="272">
        <v>73.85</v>
      </c>
      <c r="AK203" s="272">
        <v>66.56</v>
      </c>
      <c r="AL203" s="272">
        <v>51.76</v>
      </c>
      <c r="AM203" s="272"/>
      <c r="AN203" s="272"/>
      <c r="AO203" s="272"/>
      <c r="AP203" s="272"/>
      <c r="AQ203" s="272">
        <v>1111414.0</v>
      </c>
    </row>
    <row r="204" ht="15.75" customHeight="1">
      <c r="A204" s="10" t="s">
        <v>1836</v>
      </c>
      <c r="B204" s="279" t="s">
        <v>689</v>
      </c>
      <c r="C204" s="265" t="s">
        <v>1873</v>
      </c>
      <c r="D204" s="265" t="s">
        <v>1874</v>
      </c>
      <c r="E204" s="262" t="s">
        <v>2408</v>
      </c>
      <c r="F204" s="263" t="s">
        <v>2602</v>
      </c>
      <c r="G204" s="264" t="s">
        <v>2603</v>
      </c>
      <c r="H204" s="265" t="s">
        <v>2604</v>
      </c>
      <c r="I204" s="265" t="s">
        <v>2412</v>
      </c>
      <c r="J204" s="266" t="str">
        <f t="shared" si="5"/>
        <v>D2_S320_100L-m_R11</v>
      </c>
      <c r="K204" s="267" t="s">
        <v>463</v>
      </c>
      <c r="L204" s="267" t="s">
        <v>1205</v>
      </c>
      <c r="M204" s="267" t="s">
        <v>300</v>
      </c>
      <c r="N204" s="267" t="s">
        <v>1216</v>
      </c>
      <c r="O204" s="267">
        <v>100.0</v>
      </c>
      <c r="P204" s="267">
        <v>93.0</v>
      </c>
      <c r="Q204" s="267" t="s">
        <v>1183</v>
      </c>
      <c r="R204" s="267" t="s">
        <v>1228</v>
      </c>
      <c r="S204" s="268" t="s">
        <v>1370</v>
      </c>
      <c r="T204" s="280" t="s">
        <v>1885</v>
      </c>
      <c r="U204" s="281"/>
      <c r="V204" s="279" t="s">
        <v>2374</v>
      </c>
      <c r="W204" s="271" t="s">
        <v>2130</v>
      </c>
      <c r="X204" s="263" t="s">
        <v>2605</v>
      </c>
      <c r="Y204" s="272" t="s">
        <v>2132</v>
      </c>
      <c r="Z204" s="272" t="s">
        <v>2133</v>
      </c>
      <c r="AA204" s="272" t="s">
        <v>1890</v>
      </c>
      <c r="AB204" s="272">
        <v>1078777.0</v>
      </c>
      <c r="AC204" s="282">
        <v>43076.0</v>
      </c>
      <c r="AD204" s="272" t="s">
        <v>1532</v>
      </c>
      <c r="AE204" s="272">
        <v>85.25</v>
      </c>
      <c r="AF204" s="272">
        <v>35.68</v>
      </c>
      <c r="AG204" s="272">
        <v>1078777.0</v>
      </c>
      <c r="AH204" s="272">
        <v>1.89</v>
      </c>
      <c r="AI204" s="272">
        <v>1.5</v>
      </c>
      <c r="AJ204" s="272">
        <v>73.55</v>
      </c>
      <c r="AK204" s="272">
        <v>66.12</v>
      </c>
      <c r="AL204" s="272">
        <v>52.58</v>
      </c>
      <c r="AM204" s="272"/>
      <c r="AN204" s="272"/>
      <c r="AO204" s="272"/>
      <c r="AP204" s="272"/>
      <c r="AQ204" s="272">
        <v>1062657.0</v>
      </c>
    </row>
    <row r="205" ht="15.75" customHeight="1">
      <c r="A205" s="10"/>
      <c r="B205" s="276" t="s">
        <v>2376</v>
      </c>
      <c r="C205" s="254" t="s">
        <v>2377</v>
      </c>
      <c r="D205" s="254" t="s">
        <v>2378</v>
      </c>
      <c r="E205" s="252" t="s">
        <v>2408</v>
      </c>
      <c r="F205" s="50" t="s">
        <v>2606</v>
      </c>
      <c r="G205" s="253" t="s">
        <v>2607</v>
      </c>
      <c r="H205" s="254" t="s">
        <v>2608</v>
      </c>
      <c r="I205" s="254" t="s">
        <v>2412</v>
      </c>
      <c r="J205" s="255" t="str">
        <f t="shared" ref="J205:J208" si="6">B205</f>
        <v>EMOSE_EVEN-MOCK-16S</v>
      </c>
      <c r="K205" s="49"/>
      <c r="L205" s="49"/>
      <c r="M205" s="49"/>
      <c r="N205" s="49"/>
      <c r="O205" s="49"/>
      <c r="P205" s="49"/>
      <c r="Q205" s="49"/>
      <c r="R205" s="49"/>
      <c r="S205" s="256" t="str">
        <f t="shared" ref="S205:S208" si="7">#N/A</f>
        <v>#N/A</v>
      </c>
      <c r="T205" s="261" t="s">
        <v>1885</v>
      </c>
      <c r="U205" s="274"/>
      <c r="V205" s="254" t="s">
        <v>2382</v>
      </c>
      <c r="W205" s="258" t="s">
        <v>2130</v>
      </c>
      <c r="X205" s="50" t="s">
        <v>2609</v>
      </c>
      <c r="Y205" s="235" t="s">
        <v>2132</v>
      </c>
      <c r="Z205" s="235" t="s">
        <v>2133</v>
      </c>
      <c r="AA205" s="235" t="s">
        <v>1890</v>
      </c>
      <c r="AB205" s="235">
        <v>1367909.0</v>
      </c>
      <c r="AC205" s="278">
        <v>43076.0</v>
      </c>
      <c r="AD205" s="235" t="s">
        <v>1532</v>
      </c>
      <c r="AE205" s="235">
        <v>85.14</v>
      </c>
      <c r="AF205" s="235">
        <v>35.64</v>
      </c>
      <c r="AG205" s="235">
        <v>1367909.0</v>
      </c>
      <c r="AH205" s="235">
        <v>1.89</v>
      </c>
      <c r="AI205" s="235">
        <v>1.9</v>
      </c>
      <c r="AJ205" s="235">
        <v>80.16</v>
      </c>
      <c r="AK205" s="235">
        <v>75.36</v>
      </c>
      <c r="AL205" s="235">
        <v>68.05</v>
      </c>
      <c r="AM205" s="235"/>
      <c r="AN205" s="235"/>
      <c r="AO205" s="235"/>
      <c r="AP205" s="235"/>
      <c r="AQ205" s="235">
        <v>1348646.0</v>
      </c>
    </row>
    <row r="206" ht="15.75" customHeight="1">
      <c r="A206" s="10"/>
      <c r="B206" s="276" t="s">
        <v>2384</v>
      </c>
      <c r="C206" s="254" t="s">
        <v>2385</v>
      </c>
      <c r="D206" s="254" t="s">
        <v>2386</v>
      </c>
      <c r="E206" s="252" t="s">
        <v>2408</v>
      </c>
      <c r="F206" s="50" t="s">
        <v>2610</v>
      </c>
      <c r="G206" s="253" t="s">
        <v>2611</v>
      </c>
      <c r="H206" s="254" t="s">
        <v>2612</v>
      </c>
      <c r="I206" s="254" t="s">
        <v>2412</v>
      </c>
      <c r="J206" s="255" t="str">
        <f t="shared" si="6"/>
        <v>EMOSE_EVEN-MOCK-18S</v>
      </c>
      <c r="K206" s="49"/>
      <c r="L206" s="49"/>
      <c r="M206" s="49"/>
      <c r="N206" s="49"/>
      <c r="O206" s="49"/>
      <c r="P206" s="49"/>
      <c r="Q206" s="49"/>
      <c r="R206" s="49"/>
      <c r="S206" s="256" t="str">
        <f t="shared" si="7"/>
        <v>#N/A</v>
      </c>
      <c r="T206" s="261" t="s">
        <v>2252</v>
      </c>
      <c r="U206" s="277"/>
      <c r="V206" s="276" t="s">
        <v>2390</v>
      </c>
      <c r="W206" s="258" t="s">
        <v>2130</v>
      </c>
      <c r="X206" s="50" t="s">
        <v>2613</v>
      </c>
      <c r="Y206" s="235" t="s">
        <v>2132</v>
      </c>
      <c r="Z206" s="235" t="s">
        <v>2133</v>
      </c>
      <c r="AA206" s="235" t="s">
        <v>1890</v>
      </c>
      <c r="AB206" s="235">
        <v>161462.0</v>
      </c>
      <c r="AC206" s="278">
        <v>43076.0</v>
      </c>
      <c r="AD206" s="235" t="s">
        <v>1532</v>
      </c>
      <c r="AE206" s="235">
        <v>83.36</v>
      </c>
      <c r="AF206" s="235">
        <v>35.24</v>
      </c>
      <c r="AG206" s="235">
        <v>161462.0</v>
      </c>
      <c r="AH206" s="235">
        <v>1.88</v>
      </c>
      <c r="AI206" s="235">
        <v>0.22</v>
      </c>
      <c r="AJ206" s="235">
        <v>74.67</v>
      </c>
      <c r="AK206" s="235">
        <v>68.55</v>
      </c>
      <c r="AL206" s="235">
        <v>62.0</v>
      </c>
      <c r="AM206" s="235"/>
      <c r="AN206" s="235"/>
      <c r="AO206" s="235"/>
      <c r="AP206" s="235"/>
      <c r="AQ206" s="235">
        <v>158663.0</v>
      </c>
    </row>
    <row r="207" ht="15.75" customHeight="1">
      <c r="A207" s="10"/>
      <c r="B207" s="276" t="s">
        <v>2392</v>
      </c>
      <c r="C207" s="254" t="s">
        <v>2393</v>
      </c>
      <c r="D207" s="254" t="s">
        <v>2394</v>
      </c>
      <c r="E207" s="252" t="s">
        <v>2408</v>
      </c>
      <c r="F207" s="50" t="s">
        <v>2614</v>
      </c>
      <c r="G207" s="253" t="s">
        <v>2615</v>
      </c>
      <c r="H207" s="254" t="s">
        <v>2616</v>
      </c>
      <c r="I207" s="254" t="s">
        <v>2412</v>
      </c>
      <c r="J207" s="255" t="str">
        <f t="shared" si="6"/>
        <v>EMOSE_STAG-MOCK-16S</v>
      </c>
      <c r="K207" s="49"/>
      <c r="L207" s="49"/>
      <c r="M207" s="49"/>
      <c r="N207" s="49"/>
      <c r="O207" s="49"/>
      <c r="P207" s="49"/>
      <c r="Q207" s="49"/>
      <c r="R207" s="49"/>
      <c r="S207" s="256" t="str">
        <f t="shared" si="7"/>
        <v>#N/A</v>
      </c>
      <c r="T207" s="261" t="s">
        <v>1885</v>
      </c>
      <c r="U207" s="274"/>
      <c r="V207" s="254" t="s">
        <v>2398</v>
      </c>
      <c r="W207" s="258" t="s">
        <v>2130</v>
      </c>
      <c r="X207" s="50" t="s">
        <v>2617</v>
      </c>
      <c r="Y207" s="235" t="s">
        <v>2132</v>
      </c>
      <c r="Z207" s="235" t="s">
        <v>2133</v>
      </c>
      <c r="AA207" s="235" t="s">
        <v>1890</v>
      </c>
      <c r="AB207" s="235">
        <v>1501878.0</v>
      </c>
      <c r="AC207" s="278">
        <v>43076.0</v>
      </c>
      <c r="AD207" s="235" t="s">
        <v>1532</v>
      </c>
      <c r="AE207" s="235">
        <v>85.7</v>
      </c>
      <c r="AF207" s="235">
        <v>35.78</v>
      </c>
      <c r="AG207" s="235">
        <v>1501878.0</v>
      </c>
      <c r="AH207" s="235">
        <v>1.89</v>
      </c>
      <c r="AI207" s="235">
        <v>2.09</v>
      </c>
      <c r="AJ207" s="235">
        <v>80.77</v>
      </c>
      <c r="AK207" s="235">
        <v>76.06</v>
      </c>
      <c r="AL207" s="235">
        <v>69.36</v>
      </c>
      <c r="AM207" s="235"/>
      <c r="AN207" s="235"/>
      <c r="AO207" s="235"/>
      <c r="AP207" s="235"/>
      <c r="AQ207" s="235">
        <v>1481640.0</v>
      </c>
    </row>
    <row r="208" ht="15.75" customHeight="1">
      <c r="A208" s="136"/>
      <c r="B208" s="276" t="s">
        <v>2400</v>
      </c>
      <c r="C208" s="254" t="s">
        <v>2401</v>
      </c>
      <c r="D208" s="254" t="s">
        <v>2402</v>
      </c>
      <c r="E208" s="252" t="s">
        <v>2408</v>
      </c>
      <c r="F208" s="50" t="s">
        <v>2618</v>
      </c>
      <c r="G208" s="253" t="s">
        <v>2619</v>
      </c>
      <c r="H208" s="254" t="s">
        <v>2620</v>
      </c>
      <c r="I208" s="254" t="s">
        <v>2412</v>
      </c>
      <c r="J208" s="255" t="str">
        <f t="shared" si="6"/>
        <v>EMOSE_STAG-MOCK-18S</v>
      </c>
      <c r="K208" s="49"/>
      <c r="L208" s="49"/>
      <c r="M208" s="49"/>
      <c r="N208" s="49"/>
      <c r="O208" s="49"/>
      <c r="P208" s="49"/>
      <c r="Q208" s="49"/>
      <c r="R208" s="49"/>
      <c r="S208" s="256" t="str">
        <f t="shared" si="7"/>
        <v>#N/A</v>
      </c>
      <c r="T208" s="261" t="s">
        <v>2252</v>
      </c>
      <c r="U208" s="277"/>
      <c r="V208" s="276" t="s">
        <v>2406</v>
      </c>
      <c r="W208" s="258" t="s">
        <v>2130</v>
      </c>
      <c r="X208" s="50" t="s">
        <v>2621</v>
      </c>
      <c r="Y208" s="235" t="s">
        <v>2132</v>
      </c>
      <c r="Z208" s="235" t="s">
        <v>2133</v>
      </c>
      <c r="AA208" s="235" t="s">
        <v>1890</v>
      </c>
      <c r="AB208" s="235">
        <v>100454.0</v>
      </c>
      <c r="AC208" s="278">
        <v>43076.0</v>
      </c>
      <c r="AD208" s="235" t="s">
        <v>1532</v>
      </c>
      <c r="AE208" s="235">
        <v>83.63</v>
      </c>
      <c r="AF208" s="235">
        <v>35.31</v>
      </c>
      <c r="AG208" s="235">
        <v>100454.0</v>
      </c>
      <c r="AH208" s="235">
        <v>1.88</v>
      </c>
      <c r="AI208" s="235">
        <v>0.14</v>
      </c>
      <c r="AJ208" s="235">
        <v>74.89</v>
      </c>
      <c r="AK208" s="235">
        <v>67.91</v>
      </c>
      <c r="AL208" s="235">
        <v>61.83</v>
      </c>
      <c r="AM208" s="235"/>
      <c r="AN208" s="235"/>
      <c r="AO208" s="235"/>
      <c r="AP208" s="235"/>
      <c r="AQ208" s="235">
        <v>98846.0</v>
      </c>
    </row>
    <row r="209" ht="15.75" customHeight="1">
      <c r="A209" s="136"/>
      <c r="B209" s="50" t="s">
        <v>200</v>
      </c>
      <c r="C209" s="50" t="s">
        <v>1518</v>
      </c>
      <c r="D209" s="50" t="s">
        <v>1519</v>
      </c>
      <c r="E209" s="10" t="s">
        <v>2622</v>
      </c>
      <c r="F209" s="50" t="s">
        <v>2623</v>
      </c>
      <c r="G209" s="283" t="s">
        <v>2624</v>
      </c>
      <c r="H209" s="50" t="s">
        <v>2625</v>
      </c>
      <c r="I209" s="50" t="s">
        <v>2626</v>
      </c>
      <c r="J209" s="255" t="str">
        <f t="shared" ref="J209:J260" si="8">LEFT(K209,1)&amp;RIGHT(K209,1)&amp;"_"&amp;L209&amp;"_"&amp;O209&amp;"L-"&amp;LEFT(Q209,1)&amp;"_"&amp;S209</f>
        <v>D1_S02_10L-m_R01</v>
      </c>
      <c r="K209" s="49" t="s">
        <v>101</v>
      </c>
      <c r="L209" s="49" t="s">
        <v>1101</v>
      </c>
      <c r="M209" s="49" t="s">
        <v>204</v>
      </c>
      <c r="N209" s="49" t="s">
        <v>1182</v>
      </c>
      <c r="O209" s="105">
        <v>10.0</v>
      </c>
      <c r="P209" s="105">
        <v>5.00000000000006</v>
      </c>
      <c r="Q209" s="49" t="s">
        <v>1183</v>
      </c>
      <c r="R209" s="49" t="s">
        <v>1104</v>
      </c>
      <c r="S209" s="49" t="s">
        <v>1105</v>
      </c>
      <c r="T209" s="49" t="s">
        <v>2627</v>
      </c>
      <c r="U209" s="50"/>
      <c r="V209" s="50"/>
      <c r="W209" s="284" t="s">
        <v>2628</v>
      </c>
      <c r="X209" s="50"/>
      <c r="Y209" s="10" t="s">
        <v>2132</v>
      </c>
      <c r="Z209" s="10" t="s">
        <v>2133</v>
      </c>
      <c r="AA209" s="50" t="s">
        <v>1890</v>
      </c>
      <c r="AB209" s="285">
        <v>1451864.0</v>
      </c>
      <c r="AC209" s="286">
        <v>42743.0</v>
      </c>
      <c r="AD209" s="287" t="s">
        <v>1532</v>
      </c>
      <c r="AE209" s="285">
        <v>68.61</v>
      </c>
      <c r="AF209" s="285">
        <v>31.21</v>
      </c>
      <c r="AG209" s="285">
        <v>1451864.0</v>
      </c>
      <c r="AH209" s="285">
        <v>12.5</v>
      </c>
      <c r="AI209" s="285">
        <v>9.44</v>
      </c>
      <c r="AJ209" s="285">
        <v>61.26</v>
      </c>
      <c r="AK209" s="285">
        <v>41.66</v>
      </c>
      <c r="AL209" s="285">
        <v>29.91</v>
      </c>
      <c r="AM209" s="287"/>
      <c r="AN209" s="287"/>
      <c r="AO209" s="287"/>
      <c r="AP209" s="287"/>
      <c r="AQ209" s="285">
        <v>1432071.0</v>
      </c>
    </row>
    <row r="210" ht="15.75" customHeight="1">
      <c r="A210" s="136"/>
      <c r="B210" s="276" t="s">
        <v>210</v>
      </c>
      <c r="C210" s="254" t="s">
        <v>1533</v>
      </c>
      <c r="D210" s="254" t="s">
        <v>1534</v>
      </c>
      <c r="E210" s="10" t="s">
        <v>2622</v>
      </c>
      <c r="F210" s="50" t="s">
        <v>2629</v>
      </c>
      <c r="G210" s="253" t="s">
        <v>2630</v>
      </c>
      <c r="H210" s="254" t="s">
        <v>2631</v>
      </c>
      <c r="I210" s="254" t="s">
        <v>2626</v>
      </c>
      <c r="J210" s="255" t="str">
        <f t="shared" si="8"/>
        <v>D1_S02_10L-m_R02</v>
      </c>
      <c r="K210" s="49" t="s">
        <v>101</v>
      </c>
      <c r="L210" s="49" t="s">
        <v>1101</v>
      </c>
      <c r="M210" s="49" t="s">
        <v>204</v>
      </c>
      <c r="N210" s="49" t="s">
        <v>1182</v>
      </c>
      <c r="O210" s="49">
        <v>10.0</v>
      </c>
      <c r="P210" s="49">
        <v>6.99999999999998</v>
      </c>
      <c r="Q210" s="49" t="s">
        <v>1183</v>
      </c>
      <c r="R210" s="49" t="s">
        <v>1104</v>
      </c>
      <c r="S210" s="256" t="s">
        <v>1111</v>
      </c>
      <c r="T210" s="256" t="s">
        <v>1885</v>
      </c>
      <c r="U210" s="277"/>
      <c r="V210" s="276" t="s">
        <v>2137</v>
      </c>
      <c r="W210" s="258" t="s">
        <v>2632</v>
      </c>
      <c r="X210" s="50" t="s">
        <v>2633</v>
      </c>
      <c r="Y210" s="10" t="s">
        <v>2132</v>
      </c>
      <c r="Z210" s="10" t="s">
        <v>2133</v>
      </c>
      <c r="AA210" s="235" t="s">
        <v>1890</v>
      </c>
      <c r="AB210" s="235">
        <v>1354917.0</v>
      </c>
      <c r="AC210" s="259" t="s">
        <v>2634</v>
      </c>
      <c r="AD210" s="235" t="s">
        <v>1532</v>
      </c>
      <c r="AE210" s="235">
        <v>83.31</v>
      </c>
      <c r="AF210" s="235">
        <v>35.21</v>
      </c>
      <c r="AG210" s="235">
        <v>1354917.0</v>
      </c>
      <c r="AH210" s="235">
        <v>1.82</v>
      </c>
      <c r="AI210" s="235">
        <v>1.67</v>
      </c>
      <c r="AJ210" s="235">
        <v>72.03</v>
      </c>
      <c r="AK210" s="235">
        <v>64.59</v>
      </c>
      <c r="AL210" s="235">
        <v>49.88</v>
      </c>
      <c r="AM210" s="235"/>
      <c r="AN210" s="235"/>
      <c r="AO210" s="235"/>
      <c r="AP210" s="235"/>
      <c r="AQ210" s="235">
        <v>1310500.0</v>
      </c>
    </row>
    <row r="211" ht="15.75" customHeight="1">
      <c r="A211" s="136"/>
      <c r="B211" s="50" t="s">
        <v>215</v>
      </c>
      <c r="C211" s="50" t="s">
        <v>1540</v>
      </c>
      <c r="D211" s="50" t="s">
        <v>1541</v>
      </c>
      <c r="E211" s="10" t="s">
        <v>2622</v>
      </c>
      <c r="F211" s="50" t="s">
        <v>2635</v>
      </c>
      <c r="G211" s="283" t="s">
        <v>2636</v>
      </c>
      <c r="H211" s="50" t="s">
        <v>2637</v>
      </c>
      <c r="I211" s="50" t="s">
        <v>2626</v>
      </c>
      <c r="J211" s="255" t="str">
        <f t="shared" si="8"/>
        <v>D1_S02_10L-m_R03</v>
      </c>
      <c r="K211" s="49" t="s">
        <v>101</v>
      </c>
      <c r="L211" s="49" t="s">
        <v>1101</v>
      </c>
      <c r="M211" s="49" t="s">
        <v>204</v>
      </c>
      <c r="N211" s="49" t="s">
        <v>1182</v>
      </c>
      <c r="O211" s="105">
        <v>10.0</v>
      </c>
      <c r="P211" s="105">
        <v>5.99999999999998</v>
      </c>
      <c r="Q211" s="49" t="s">
        <v>1183</v>
      </c>
      <c r="R211" s="49" t="s">
        <v>1104</v>
      </c>
      <c r="S211" s="49" t="s">
        <v>1115</v>
      </c>
      <c r="T211" s="49" t="s">
        <v>2627</v>
      </c>
      <c r="U211" s="50"/>
      <c r="V211" s="50"/>
      <c r="W211" s="284" t="s">
        <v>2628</v>
      </c>
      <c r="X211" s="50"/>
      <c r="Y211" s="10" t="s">
        <v>2132</v>
      </c>
      <c r="Z211" s="10" t="s">
        <v>2133</v>
      </c>
      <c r="AA211" s="50" t="s">
        <v>1890</v>
      </c>
      <c r="AB211" s="285">
        <v>1709497.0</v>
      </c>
      <c r="AC211" s="286">
        <v>42743.0</v>
      </c>
      <c r="AD211" s="287" t="s">
        <v>1532</v>
      </c>
      <c r="AE211" s="285">
        <v>71.76</v>
      </c>
      <c r="AF211" s="285">
        <v>31.9</v>
      </c>
      <c r="AG211" s="285">
        <v>1709497.0</v>
      </c>
      <c r="AH211" s="285">
        <v>12.5</v>
      </c>
      <c r="AI211" s="285">
        <v>11.11</v>
      </c>
      <c r="AJ211" s="285">
        <v>63.93</v>
      </c>
      <c r="AK211" s="285">
        <v>51.05</v>
      </c>
      <c r="AL211" s="285">
        <v>37.36</v>
      </c>
      <c r="AM211" s="287"/>
      <c r="AN211" s="287"/>
      <c r="AO211" s="287"/>
      <c r="AP211" s="287"/>
      <c r="AQ211" s="285">
        <v>1683292.0</v>
      </c>
    </row>
    <row r="212" ht="15.75" customHeight="1">
      <c r="A212" s="136"/>
      <c r="B212" s="276" t="s">
        <v>131</v>
      </c>
      <c r="C212" s="254" t="s">
        <v>1547</v>
      </c>
      <c r="D212" s="254" t="s">
        <v>1548</v>
      </c>
      <c r="E212" s="10" t="s">
        <v>2622</v>
      </c>
      <c r="F212" s="50" t="s">
        <v>2638</v>
      </c>
      <c r="G212" s="253" t="s">
        <v>2639</v>
      </c>
      <c r="H212" s="254" t="s">
        <v>2640</v>
      </c>
      <c r="I212" s="254" t="s">
        <v>2626</v>
      </c>
      <c r="J212" s="255" t="str">
        <f t="shared" si="8"/>
        <v>D1_S02_10L-s_R01</v>
      </c>
      <c r="K212" s="49" t="s">
        <v>101</v>
      </c>
      <c r="L212" s="49" t="s">
        <v>1101</v>
      </c>
      <c r="M212" s="49" t="s">
        <v>135</v>
      </c>
      <c r="N212" s="49" t="s">
        <v>1119</v>
      </c>
      <c r="O212" s="49">
        <v>10.0</v>
      </c>
      <c r="P212" s="49">
        <v>58.0</v>
      </c>
      <c r="Q212" s="49" t="s">
        <v>1103</v>
      </c>
      <c r="R212" s="49" t="s">
        <v>1104</v>
      </c>
      <c r="S212" s="256" t="s">
        <v>1105</v>
      </c>
      <c r="T212" s="256" t="s">
        <v>1885</v>
      </c>
      <c r="U212" s="277"/>
      <c r="V212" s="276" t="s">
        <v>2147</v>
      </c>
      <c r="W212" s="258" t="s">
        <v>2632</v>
      </c>
      <c r="X212" s="50" t="s">
        <v>2641</v>
      </c>
      <c r="Y212" s="10" t="s">
        <v>2132</v>
      </c>
      <c r="Z212" s="10" t="s">
        <v>2133</v>
      </c>
      <c r="AA212" s="235" t="s">
        <v>1890</v>
      </c>
      <c r="AB212" s="235">
        <v>1702821.0</v>
      </c>
      <c r="AC212" s="259" t="s">
        <v>2634</v>
      </c>
      <c r="AD212" s="235" t="s">
        <v>1532</v>
      </c>
      <c r="AE212" s="235">
        <v>84.8</v>
      </c>
      <c r="AF212" s="235">
        <v>35.57</v>
      </c>
      <c r="AG212" s="235">
        <v>1702821.0</v>
      </c>
      <c r="AH212" s="235">
        <v>1.82</v>
      </c>
      <c r="AI212" s="235">
        <v>2.1</v>
      </c>
      <c r="AJ212" s="235">
        <v>73.31</v>
      </c>
      <c r="AK212" s="235">
        <v>67.05</v>
      </c>
      <c r="AL212" s="235">
        <v>53.7</v>
      </c>
      <c r="AM212" s="235"/>
      <c r="AN212" s="235"/>
      <c r="AO212" s="235"/>
      <c r="AP212" s="235"/>
      <c r="AQ212" s="235">
        <v>1651659.0</v>
      </c>
    </row>
    <row r="213" ht="15.75" customHeight="1">
      <c r="A213" s="136"/>
      <c r="B213" s="50" t="s">
        <v>156</v>
      </c>
      <c r="C213" s="50" t="s">
        <v>1554</v>
      </c>
      <c r="D213" s="50" t="s">
        <v>1555</v>
      </c>
      <c r="E213" s="10" t="s">
        <v>2622</v>
      </c>
      <c r="F213" s="50" t="s">
        <v>2642</v>
      </c>
      <c r="G213" s="283" t="s">
        <v>2643</v>
      </c>
      <c r="H213" s="50" t="s">
        <v>2644</v>
      </c>
      <c r="I213" s="50" t="s">
        <v>2626</v>
      </c>
      <c r="J213" s="255" t="str">
        <f t="shared" si="8"/>
        <v>D1_S02_10L-s_R02</v>
      </c>
      <c r="K213" s="49" t="s">
        <v>101</v>
      </c>
      <c r="L213" s="49" t="s">
        <v>1101</v>
      </c>
      <c r="M213" s="49" t="s">
        <v>135</v>
      </c>
      <c r="N213" s="49" t="s">
        <v>1119</v>
      </c>
      <c r="O213" s="105">
        <v>10.0</v>
      </c>
      <c r="P213" s="105">
        <v>58.0000000000001</v>
      </c>
      <c r="Q213" s="49" t="s">
        <v>1103</v>
      </c>
      <c r="R213" s="49" t="s">
        <v>1104</v>
      </c>
      <c r="S213" s="49" t="s">
        <v>1111</v>
      </c>
      <c r="T213" s="49" t="s">
        <v>2627</v>
      </c>
      <c r="U213" s="50"/>
      <c r="V213" s="50"/>
      <c r="W213" s="284" t="s">
        <v>2628</v>
      </c>
      <c r="X213" s="50"/>
      <c r="Y213" s="10" t="s">
        <v>2132</v>
      </c>
      <c r="Z213" s="10" t="s">
        <v>2133</v>
      </c>
      <c r="AA213" s="50" t="s">
        <v>1890</v>
      </c>
      <c r="AB213" s="285">
        <v>1876803.0</v>
      </c>
      <c r="AC213" s="286">
        <v>42743.0</v>
      </c>
      <c r="AD213" s="287" t="s">
        <v>1532</v>
      </c>
      <c r="AE213" s="285">
        <v>71.26</v>
      </c>
      <c r="AF213" s="285">
        <v>31.77</v>
      </c>
      <c r="AG213" s="285">
        <v>1876803.0</v>
      </c>
      <c r="AH213" s="285">
        <v>12.5</v>
      </c>
      <c r="AI213" s="285">
        <v>12.2</v>
      </c>
      <c r="AJ213" s="285">
        <v>63.34</v>
      </c>
      <c r="AK213" s="285">
        <v>50.4</v>
      </c>
      <c r="AL213" s="285">
        <v>38.43</v>
      </c>
      <c r="AM213" s="287"/>
      <c r="AN213" s="287"/>
      <c r="AO213" s="287"/>
      <c r="AP213" s="287"/>
      <c r="AQ213" s="285">
        <v>1852581.0</v>
      </c>
    </row>
    <row r="214" ht="15.75" customHeight="1">
      <c r="A214" s="136"/>
      <c r="B214" s="276" t="s">
        <v>178</v>
      </c>
      <c r="C214" s="254" t="s">
        <v>1561</v>
      </c>
      <c r="D214" s="254" t="s">
        <v>1562</v>
      </c>
      <c r="E214" s="10" t="s">
        <v>2622</v>
      </c>
      <c r="F214" s="50" t="s">
        <v>2645</v>
      </c>
      <c r="G214" s="253" t="s">
        <v>2646</v>
      </c>
      <c r="H214" s="254" t="s">
        <v>2647</v>
      </c>
      <c r="I214" s="254" t="s">
        <v>2626</v>
      </c>
      <c r="J214" s="255" t="str">
        <f t="shared" si="8"/>
        <v>D1_S02_10L-s_R03</v>
      </c>
      <c r="K214" s="49" t="s">
        <v>101</v>
      </c>
      <c r="L214" s="49" t="s">
        <v>1101</v>
      </c>
      <c r="M214" s="49" t="s">
        <v>135</v>
      </c>
      <c r="N214" s="49" t="s">
        <v>1119</v>
      </c>
      <c r="O214" s="49">
        <v>10.0</v>
      </c>
      <c r="P214" s="49">
        <v>54.0000000000001</v>
      </c>
      <c r="Q214" s="49" t="s">
        <v>1103</v>
      </c>
      <c r="R214" s="49" t="s">
        <v>1104</v>
      </c>
      <c r="S214" s="256" t="s">
        <v>1115</v>
      </c>
      <c r="T214" s="256" t="s">
        <v>1885</v>
      </c>
      <c r="U214" s="277"/>
      <c r="V214" s="276" t="s">
        <v>2157</v>
      </c>
      <c r="W214" s="258" t="s">
        <v>2632</v>
      </c>
      <c r="X214" s="50" t="s">
        <v>2648</v>
      </c>
      <c r="Y214" s="10" t="s">
        <v>2132</v>
      </c>
      <c r="Z214" s="10" t="s">
        <v>2133</v>
      </c>
      <c r="AA214" s="235" t="s">
        <v>1890</v>
      </c>
      <c r="AB214" s="235">
        <v>1461818.0</v>
      </c>
      <c r="AC214" s="259" t="s">
        <v>2634</v>
      </c>
      <c r="AD214" s="235" t="s">
        <v>1532</v>
      </c>
      <c r="AE214" s="235">
        <v>84.5</v>
      </c>
      <c r="AF214" s="235">
        <v>35.5</v>
      </c>
      <c r="AG214" s="235">
        <v>1461818.0</v>
      </c>
      <c r="AH214" s="235">
        <v>1.82</v>
      </c>
      <c r="AI214" s="235">
        <v>1.8</v>
      </c>
      <c r="AJ214" s="235">
        <v>73.24</v>
      </c>
      <c r="AK214" s="235">
        <v>66.6</v>
      </c>
      <c r="AL214" s="235">
        <v>53.66</v>
      </c>
      <c r="AM214" s="235"/>
      <c r="AN214" s="235"/>
      <c r="AO214" s="235"/>
      <c r="AP214" s="235"/>
      <c r="AQ214" s="235">
        <v>1415849.0</v>
      </c>
    </row>
    <row r="215" ht="15.75" customHeight="1">
      <c r="A215" s="136"/>
      <c r="B215" s="276" t="s">
        <v>139</v>
      </c>
      <c r="C215" s="254" t="s">
        <v>1589</v>
      </c>
      <c r="D215" s="254" t="s">
        <v>1590</v>
      </c>
      <c r="E215" s="10" t="s">
        <v>2622</v>
      </c>
      <c r="F215" s="50" t="s">
        <v>2649</v>
      </c>
      <c r="G215" s="253" t="s">
        <v>2650</v>
      </c>
      <c r="H215" s="254" t="s">
        <v>2651</v>
      </c>
      <c r="I215" s="254" t="s">
        <v>2626</v>
      </c>
      <c r="J215" s="255" t="str">
        <f t="shared" si="8"/>
        <v>D1_S02_2,5L-s_R01.1</v>
      </c>
      <c r="K215" s="49" t="s">
        <v>101</v>
      </c>
      <c r="L215" s="49" t="s">
        <v>1101</v>
      </c>
      <c r="M215" s="49" t="s">
        <v>135</v>
      </c>
      <c r="N215" s="49" t="s">
        <v>1124</v>
      </c>
      <c r="O215" s="49">
        <v>2.5</v>
      </c>
      <c r="P215" s="49">
        <v>58.0</v>
      </c>
      <c r="Q215" s="49" t="s">
        <v>1103</v>
      </c>
      <c r="R215" s="49" t="s">
        <v>1104</v>
      </c>
      <c r="S215" s="256" t="s">
        <v>1125</v>
      </c>
      <c r="T215" s="256" t="s">
        <v>1885</v>
      </c>
      <c r="U215" s="277"/>
      <c r="V215" s="276" t="s">
        <v>2162</v>
      </c>
      <c r="W215" s="258" t="s">
        <v>2632</v>
      </c>
      <c r="X215" s="50" t="s">
        <v>2652</v>
      </c>
      <c r="Y215" s="10" t="s">
        <v>2132</v>
      </c>
      <c r="Z215" s="10" t="s">
        <v>2133</v>
      </c>
      <c r="AA215" s="235" t="s">
        <v>1890</v>
      </c>
      <c r="AB215" s="235">
        <v>1616639.0</v>
      </c>
      <c r="AC215" s="259" t="s">
        <v>2634</v>
      </c>
      <c r="AD215" s="235" t="s">
        <v>1532</v>
      </c>
      <c r="AE215" s="235">
        <v>84.04</v>
      </c>
      <c r="AF215" s="235">
        <v>35.4</v>
      </c>
      <c r="AG215" s="235">
        <v>1616639.0</v>
      </c>
      <c r="AH215" s="235">
        <v>1.82</v>
      </c>
      <c r="AI215" s="235">
        <v>1.99</v>
      </c>
      <c r="AJ215" s="235">
        <v>71.61</v>
      </c>
      <c r="AK215" s="235">
        <v>66.23</v>
      </c>
      <c r="AL215" s="235">
        <v>52.47</v>
      </c>
      <c r="AM215" s="235"/>
      <c r="AN215" s="235"/>
      <c r="AO215" s="235"/>
      <c r="AP215" s="235"/>
      <c r="AQ215" s="235">
        <v>1558297.0</v>
      </c>
    </row>
    <row r="216" ht="15.75" customHeight="1">
      <c r="A216" s="136"/>
      <c r="B216" s="276" t="s">
        <v>144</v>
      </c>
      <c r="C216" s="254" t="s">
        <v>1596</v>
      </c>
      <c r="D216" s="254" t="s">
        <v>1597</v>
      </c>
      <c r="E216" s="10" t="s">
        <v>2622</v>
      </c>
      <c r="F216" s="50" t="s">
        <v>2653</v>
      </c>
      <c r="G216" s="253" t="s">
        <v>2654</v>
      </c>
      <c r="H216" s="254" t="s">
        <v>2655</v>
      </c>
      <c r="I216" s="254" t="s">
        <v>2626</v>
      </c>
      <c r="J216" s="255" t="str">
        <f t="shared" si="8"/>
        <v>D1_S02_2,5L-s_R01.2</v>
      </c>
      <c r="K216" s="49" t="s">
        <v>101</v>
      </c>
      <c r="L216" s="49" t="s">
        <v>1101</v>
      </c>
      <c r="M216" s="49" t="s">
        <v>135</v>
      </c>
      <c r="N216" s="49" t="s">
        <v>1124</v>
      </c>
      <c r="O216" s="49">
        <v>2.5</v>
      </c>
      <c r="P216" s="49">
        <v>58.0</v>
      </c>
      <c r="Q216" s="49" t="s">
        <v>1103</v>
      </c>
      <c r="R216" s="49" t="s">
        <v>1104</v>
      </c>
      <c r="S216" s="256" t="s">
        <v>1129</v>
      </c>
      <c r="T216" s="256" t="s">
        <v>1885</v>
      </c>
      <c r="U216" s="277"/>
      <c r="V216" s="276" t="s">
        <v>2167</v>
      </c>
      <c r="W216" s="258" t="s">
        <v>2632</v>
      </c>
      <c r="X216" s="50" t="s">
        <v>2656</v>
      </c>
      <c r="Y216" s="10" t="s">
        <v>2132</v>
      </c>
      <c r="Z216" s="10" t="s">
        <v>2133</v>
      </c>
      <c r="AA216" s="235" t="s">
        <v>1890</v>
      </c>
      <c r="AB216" s="235">
        <v>1592864.0</v>
      </c>
      <c r="AC216" s="259" t="s">
        <v>2634</v>
      </c>
      <c r="AD216" s="235" t="s">
        <v>1532</v>
      </c>
      <c r="AE216" s="235">
        <v>84.29</v>
      </c>
      <c r="AF216" s="235">
        <v>35.45</v>
      </c>
      <c r="AG216" s="235">
        <v>1592864.0</v>
      </c>
      <c r="AH216" s="235">
        <v>1.82</v>
      </c>
      <c r="AI216" s="235">
        <v>1.96</v>
      </c>
      <c r="AJ216" s="235">
        <v>73.08</v>
      </c>
      <c r="AK216" s="235">
        <v>67.23</v>
      </c>
      <c r="AL216" s="235">
        <v>53.74</v>
      </c>
      <c r="AM216" s="235"/>
      <c r="AN216" s="235"/>
      <c r="AO216" s="235"/>
      <c r="AP216" s="235"/>
      <c r="AQ216" s="235">
        <v>1535823.0</v>
      </c>
    </row>
    <row r="217" ht="15.75" customHeight="1">
      <c r="A217" s="136"/>
      <c r="B217" s="276" t="s">
        <v>148</v>
      </c>
      <c r="C217" s="254" t="s">
        <v>1603</v>
      </c>
      <c r="D217" s="254" t="s">
        <v>1604</v>
      </c>
      <c r="E217" s="10" t="s">
        <v>2622</v>
      </c>
      <c r="F217" s="50" t="s">
        <v>2657</v>
      </c>
      <c r="G217" s="253" t="s">
        <v>2658</v>
      </c>
      <c r="H217" s="254" t="s">
        <v>2659</v>
      </c>
      <c r="I217" s="254" t="s">
        <v>2626</v>
      </c>
      <c r="J217" s="255" t="str">
        <f t="shared" si="8"/>
        <v>D1_S02_2,5L-s_R01.3</v>
      </c>
      <c r="K217" s="49" t="s">
        <v>101</v>
      </c>
      <c r="L217" s="49" t="s">
        <v>1101</v>
      </c>
      <c r="M217" s="49" t="s">
        <v>135</v>
      </c>
      <c r="N217" s="49" t="s">
        <v>1124</v>
      </c>
      <c r="O217" s="49">
        <v>2.5</v>
      </c>
      <c r="P217" s="49">
        <v>58.0</v>
      </c>
      <c r="Q217" s="49" t="s">
        <v>1103</v>
      </c>
      <c r="R217" s="49" t="s">
        <v>1104</v>
      </c>
      <c r="S217" s="256" t="s">
        <v>1133</v>
      </c>
      <c r="T217" s="256" t="s">
        <v>1885</v>
      </c>
      <c r="U217" s="277"/>
      <c r="V217" s="276" t="s">
        <v>2172</v>
      </c>
      <c r="W217" s="258" t="s">
        <v>2632</v>
      </c>
      <c r="X217" s="50" t="s">
        <v>2660</v>
      </c>
      <c r="Y217" s="10" t="s">
        <v>2132</v>
      </c>
      <c r="Z217" s="10" t="s">
        <v>2133</v>
      </c>
      <c r="AA217" s="235" t="s">
        <v>1890</v>
      </c>
      <c r="AB217" s="235">
        <v>1580015.0</v>
      </c>
      <c r="AC217" s="259" t="s">
        <v>2634</v>
      </c>
      <c r="AD217" s="235" t="s">
        <v>1532</v>
      </c>
      <c r="AE217" s="235">
        <v>84.25</v>
      </c>
      <c r="AF217" s="235">
        <v>35.44</v>
      </c>
      <c r="AG217" s="235">
        <v>1580015.0</v>
      </c>
      <c r="AH217" s="235">
        <v>1.82</v>
      </c>
      <c r="AI217" s="235">
        <v>1.95</v>
      </c>
      <c r="AJ217" s="235">
        <v>73.46</v>
      </c>
      <c r="AK217" s="235">
        <v>67.21</v>
      </c>
      <c r="AL217" s="235">
        <v>54.4</v>
      </c>
      <c r="AM217" s="235"/>
      <c r="AN217" s="235"/>
      <c r="AO217" s="235"/>
      <c r="AP217" s="235"/>
      <c r="AQ217" s="235">
        <v>1530960.0</v>
      </c>
    </row>
    <row r="218" ht="15.75" customHeight="1">
      <c r="A218" s="136"/>
      <c r="B218" s="50" t="s">
        <v>152</v>
      </c>
      <c r="C218" s="50" t="s">
        <v>1610</v>
      </c>
      <c r="D218" s="50" t="s">
        <v>1611</v>
      </c>
      <c r="E218" s="10" t="s">
        <v>2622</v>
      </c>
      <c r="F218" s="50" t="s">
        <v>2661</v>
      </c>
      <c r="G218" s="283" t="s">
        <v>2662</v>
      </c>
      <c r="H218" s="50" t="s">
        <v>2663</v>
      </c>
      <c r="I218" s="50" t="s">
        <v>2626</v>
      </c>
      <c r="J218" s="255" t="str">
        <f t="shared" si="8"/>
        <v>D1_S02_2,5L-s_R01.4</v>
      </c>
      <c r="K218" s="49" t="s">
        <v>101</v>
      </c>
      <c r="L218" s="49" t="s">
        <v>1101</v>
      </c>
      <c r="M218" s="49" t="s">
        <v>135</v>
      </c>
      <c r="N218" s="49" t="s">
        <v>1124</v>
      </c>
      <c r="O218" s="105">
        <v>2.5</v>
      </c>
      <c r="P218" s="105">
        <v>58.0</v>
      </c>
      <c r="Q218" s="49" t="s">
        <v>1103</v>
      </c>
      <c r="R218" s="49" t="s">
        <v>1104</v>
      </c>
      <c r="S218" s="49" t="s">
        <v>1137</v>
      </c>
      <c r="T218" s="49" t="s">
        <v>2627</v>
      </c>
      <c r="U218" s="50"/>
      <c r="V218" s="50"/>
      <c r="W218" s="284" t="s">
        <v>2628</v>
      </c>
      <c r="X218" s="50"/>
      <c r="Y218" s="10" t="s">
        <v>2132</v>
      </c>
      <c r="Z218" s="10" t="s">
        <v>2133</v>
      </c>
      <c r="AA218" s="50" t="s">
        <v>1890</v>
      </c>
      <c r="AB218" s="285">
        <v>1885949.0</v>
      </c>
      <c r="AC218" s="286">
        <v>42743.0</v>
      </c>
      <c r="AD218" s="287" t="s">
        <v>1532</v>
      </c>
      <c r="AE218" s="285">
        <v>70.36</v>
      </c>
      <c r="AF218" s="285">
        <v>31.58</v>
      </c>
      <c r="AG218" s="285">
        <v>1885949.0</v>
      </c>
      <c r="AH218" s="285">
        <v>12.5</v>
      </c>
      <c r="AI218" s="285">
        <v>12.26</v>
      </c>
      <c r="AJ218" s="285">
        <v>63.83</v>
      </c>
      <c r="AK218" s="285">
        <v>48.47</v>
      </c>
      <c r="AL218" s="285">
        <v>37.0</v>
      </c>
      <c r="AM218" s="287"/>
      <c r="AN218" s="287"/>
      <c r="AO218" s="287"/>
      <c r="AP218" s="287"/>
      <c r="AQ218" s="285">
        <v>1860035.0</v>
      </c>
    </row>
    <row r="219" ht="15.75" customHeight="1">
      <c r="A219" s="136"/>
      <c r="B219" s="276" t="s">
        <v>394</v>
      </c>
      <c r="C219" s="254" t="s">
        <v>1617</v>
      </c>
      <c r="D219" s="254" t="s">
        <v>1618</v>
      </c>
      <c r="E219" s="10" t="s">
        <v>2622</v>
      </c>
      <c r="F219" s="50" t="s">
        <v>2664</v>
      </c>
      <c r="G219" s="253" t="s">
        <v>2665</v>
      </c>
      <c r="H219" s="254" t="s">
        <v>2666</v>
      </c>
      <c r="I219" s="254" t="s">
        <v>2626</v>
      </c>
      <c r="J219" s="255" t="str">
        <f t="shared" si="8"/>
        <v>D1_S023_100L-m_R01</v>
      </c>
      <c r="K219" s="49" t="s">
        <v>101</v>
      </c>
      <c r="L219" s="49" t="s">
        <v>1194</v>
      </c>
      <c r="M219" s="49" t="s">
        <v>294</v>
      </c>
      <c r="N219" s="49" t="s">
        <v>1216</v>
      </c>
      <c r="O219" s="49">
        <v>100.0</v>
      </c>
      <c r="P219" s="49">
        <v>140.0</v>
      </c>
      <c r="Q219" s="49" t="s">
        <v>1183</v>
      </c>
      <c r="R219" s="49" t="s">
        <v>1228</v>
      </c>
      <c r="S219" s="256" t="s">
        <v>1105</v>
      </c>
      <c r="T219" s="256" t="s">
        <v>1885</v>
      </c>
      <c r="U219" s="277"/>
      <c r="V219" s="276" t="s">
        <v>2182</v>
      </c>
      <c r="W219" s="258" t="s">
        <v>2632</v>
      </c>
      <c r="X219" s="50" t="s">
        <v>2667</v>
      </c>
      <c r="Y219" s="10" t="s">
        <v>2132</v>
      </c>
      <c r="Z219" s="10" t="s">
        <v>2133</v>
      </c>
      <c r="AA219" s="235" t="s">
        <v>1890</v>
      </c>
      <c r="AB219" s="235">
        <v>1743561.0</v>
      </c>
      <c r="AC219" s="259" t="s">
        <v>2634</v>
      </c>
      <c r="AD219" s="235" t="s">
        <v>1532</v>
      </c>
      <c r="AE219" s="235">
        <v>84.94</v>
      </c>
      <c r="AF219" s="235">
        <v>35.61</v>
      </c>
      <c r="AG219" s="235">
        <v>1743561.0</v>
      </c>
      <c r="AH219" s="235">
        <v>1.82</v>
      </c>
      <c r="AI219" s="235">
        <v>2.15</v>
      </c>
      <c r="AJ219" s="235">
        <v>73.89</v>
      </c>
      <c r="AK219" s="235">
        <v>68.05</v>
      </c>
      <c r="AL219" s="235">
        <v>54.28</v>
      </c>
      <c r="AM219" s="235"/>
      <c r="AN219" s="235"/>
      <c r="AO219" s="235"/>
      <c r="AP219" s="235"/>
      <c r="AQ219" s="235">
        <v>1691449.0</v>
      </c>
    </row>
    <row r="220" ht="15.75" customHeight="1">
      <c r="A220" s="136"/>
      <c r="B220" s="276" t="s">
        <v>329</v>
      </c>
      <c r="C220" s="254" t="s">
        <v>1624</v>
      </c>
      <c r="D220" s="254" t="s">
        <v>1625</v>
      </c>
      <c r="E220" s="10" t="s">
        <v>2622</v>
      </c>
      <c r="F220" s="50" t="s">
        <v>2668</v>
      </c>
      <c r="G220" s="253" t="s">
        <v>2669</v>
      </c>
      <c r="H220" s="254" t="s">
        <v>2670</v>
      </c>
      <c r="I220" s="254" t="s">
        <v>2626</v>
      </c>
      <c r="J220" s="255" t="str">
        <f t="shared" si="8"/>
        <v>D1_S023_100L-m_R02</v>
      </c>
      <c r="K220" s="49" t="s">
        <v>101</v>
      </c>
      <c r="L220" s="49" t="s">
        <v>1194</v>
      </c>
      <c r="M220" s="49" t="s">
        <v>294</v>
      </c>
      <c r="N220" s="49" t="s">
        <v>1216</v>
      </c>
      <c r="O220" s="49">
        <v>100.0</v>
      </c>
      <c r="P220" s="49">
        <v>152.0</v>
      </c>
      <c r="Q220" s="49" t="s">
        <v>1183</v>
      </c>
      <c r="R220" s="49" t="s">
        <v>1217</v>
      </c>
      <c r="S220" s="256" t="s">
        <v>1111</v>
      </c>
      <c r="T220" s="256" t="s">
        <v>1885</v>
      </c>
      <c r="U220" s="277"/>
      <c r="V220" s="276" t="s">
        <v>2187</v>
      </c>
      <c r="W220" s="258" t="s">
        <v>2632</v>
      </c>
      <c r="X220" s="50" t="s">
        <v>2671</v>
      </c>
      <c r="Y220" s="10" t="s">
        <v>2132</v>
      </c>
      <c r="Z220" s="10" t="s">
        <v>2133</v>
      </c>
      <c r="AA220" s="235" t="s">
        <v>1890</v>
      </c>
      <c r="AB220" s="235">
        <v>1275965.0</v>
      </c>
      <c r="AC220" s="259" t="s">
        <v>2634</v>
      </c>
      <c r="AD220" s="235" t="s">
        <v>1532</v>
      </c>
      <c r="AE220" s="235">
        <v>84.81</v>
      </c>
      <c r="AF220" s="235">
        <v>35.57</v>
      </c>
      <c r="AG220" s="235">
        <v>1275965.0</v>
      </c>
      <c r="AH220" s="235">
        <v>1.82</v>
      </c>
      <c r="AI220" s="235">
        <v>1.57</v>
      </c>
      <c r="AJ220" s="235">
        <v>72.54</v>
      </c>
      <c r="AK220" s="235">
        <v>66.59</v>
      </c>
      <c r="AL220" s="235">
        <v>52.57</v>
      </c>
      <c r="AM220" s="235"/>
      <c r="AN220" s="235"/>
      <c r="AO220" s="235"/>
      <c r="AP220" s="235"/>
      <c r="AQ220" s="235">
        <v>1238159.0</v>
      </c>
    </row>
    <row r="221" ht="15.75" customHeight="1">
      <c r="A221" s="136"/>
      <c r="B221" s="276" t="s">
        <v>400</v>
      </c>
      <c r="C221" s="254" t="s">
        <v>1631</v>
      </c>
      <c r="D221" s="254" t="s">
        <v>1632</v>
      </c>
      <c r="E221" s="10" t="s">
        <v>2622</v>
      </c>
      <c r="F221" s="50" t="s">
        <v>2672</v>
      </c>
      <c r="G221" s="253" t="s">
        <v>2673</v>
      </c>
      <c r="H221" s="254" t="s">
        <v>2674</v>
      </c>
      <c r="I221" s="254" t="s">
        <v>2626</v>
      </c>
      <c r="J221" s="255" t="str">
        <f t="shared" si="8"/>
        <v>D1_S023_100L-m_R02</v>
      </c>
      <c r="K221" s="49" t="s">
        <v>101</v>
      </c>
      <c r="L221" s="49" t="s">
        <v>1194</v>
      </c>
      <c r="M221" s="49" t="s">
        <v>294</v>
      </c>
      <c r="N221" s="49" t="s">
        <v>1216</v>
      </c>
      <c r="O221" s="49">
        <v>100.0</v>
      </c>
      <c r="P221" s="49">
        <v>132.0</v>
      </c>
      <c r="Q221" s="49" t="s">
        <v>1183</v>
      </c>
      <c r="R221" s="49" t="s">
        <v>1228</v>
      </c>
      <c r="S221" s="256" t="s">
        <v>1111</v>
      </c>
      <c r="T221" s="256" t="s">
        <v>1885</v>
      </c>
      <c r="U221" s="277"/>
      <c r="V221" s="276" t="s">
        <v>2192</v>
      </c>
      <c r="W221" s="258" t="s">
        <v>2632</v>
      </c>
      <c r="X221" s="50" t="s">
        <v>2675</v>
      </c>
      <c r="Y221" s="10" t="s">
        <v>2132</v>
      </c>
      <c r="Z221" s="10" t="s">
        <v>2133</v>
      </c>
      <c r="AA221" s="235" t="s">
        <v>1890</v>
      </c>
      <c r="AB221" s="235">
        <v>1388149.0</v>
      </c>
      <c r="AC221" s="259" t="s">
        <v>2634</v>
      </c>
      <c r="AD221" s="235" t="s">
        <v>1532</v>
      </c>
      <c r="AE221" s="235">
        <v>84.47</v>
      </c>
      <c r="AF221" s="235">
        <v>35.49</v>
      </c>
      <c r="AG221" s="235">
        <v>1388149.0</v>
      </c>
      <c r="AH221" s="235">
        <v>1.82</v>
      </c>
      <c r="AI221" s="235">
        <v>1.71</v>
      </c>
      <c r="AJ221" s="235">
        <v>73.29</v>
      </c>
      <c r="AK221" s="235">
        <v>66.12</v>
      </c>
      <c r="AL221" s="235">
        <v>52.7</v>
      </c>
      <c r="AM221" s="235"/>
      <c r="AN221" s="235"/>
      <c r="AO221" s="235"/>
      <c r="AP221" s="235"/>
      <c r="AQ221" s="235">
        <v>1347644.0</v>
      </c>
    </row>
    <row r="222" ht="15.75" customHeight="1">
      <c r="A222" s="136"/>
      <c r="B222" s="276" t="s">
        <v>405</v>
      </c>
      <c r="C222" s="254" t="s">
        <v>1638</v>
      </c>
      <c r="D222" s="254" t="s">
        <v>1639</v>
      </c>
      <c r="E222" s="10" t="s">
        <v>2622</v>
      </c>
      <c r="F222" s="50" t="s">
        <v>2676</v>
      </c>
      <c r="G222" s="253" t="s">
        <v>2677</v>
      </c>
      <c r="H222" s="254" t="s">
        <v>2678</v>
      </c>
      <c r="I222" s="254" t="s">
        <v>2626</v>
      </c>
      <c r="J222" s="255" t="str">
        <f t="shared" si="8"/>
        <v>D1_S023_100L-m_R03</v>
      </c>
      <c r="K222" s="49" t="s">
        <v>101</v>
      </c>
      <c r="L222" s="49" t="s">
        <v>1194</v>
      </c>
      <c r="M222" s="49" t="s">
        <v>294</v>
      </c>
      <c r="N222" s="49" t="s">
        <v>1216</v>
      </c>
      <c r="O222" s="49">
        <v>100.0</v>
      </c>
      <c r="P222" s="49">
        <v>285.0</v>
      </c>
      <c r="Q222" s="49" t="s">
        <v>1183</v>
      </c>
      <c r="R222" s="49" t="s">
        <v>1228</v>
      </c>
      <c r="S222" s="256" t="s">
        <v>1115</v>
      </c>
      <c r="T222" s="256" t="s">
        <v>1885</v>
      </c>
      <c r="U222" s="277"/>
      <c r="V222" s="276" t="s">
        <v>2197</v>
      </c>
      <c r="W222" s="258" t="s">
        <v>2632</v>
      </c>
      <c r="X222" s="50" t="s">
        <v>2679</v>
      </c>
      <c r="Y222" s="10" t="s">
        <v>2132</v>
      </c>
      <c r="Z222" s="10" t="s">
        <v>2133</v>
      </c>
      <c r="AA222" s="235" t="s">
        <v>1890</v>
      </c>
      <c r="AB222" s="235">
        <v>1678640.0</v>
      </c>
      <c r="AC222" s="259" t="s">
        <v>2634</v>
      </c>
      <c r="AD222" s="235" t="s">
        <v>1532</v>
      </c>
      <c r="AE222" s="235">
        <v>84.77</v>
      </c>
      <c r="AF222" s="235">
        <v>35.57</v>
      </c>
      <c r="AG222" s="235">
        <v>1678640.0</v>
      </c>
      <c r="AH222" s="235">
        <v>1.82</v>
      </c>
      <c r="AI222" s="235">
        <v>2.07</v>
      </c>
      <c r="AJ222" s="235">
        <v>72.38</v>
      </c>
      <c r="AK222" s="235">
        <v>66.68</v>
      </c>
      <c r="AL222" s="235">
        <v>51.62</v>
      </c>
      <c r="AM222" s="235"/>
      <c r="AN222" s="235"/>
      <c r="AO222" s="235"/>
      <c r="AP222" s="235"/>
      <c r="AQ222" s="235">
        <v>1629541.0</v>
      </c>
    </row>
    <row r="223" ht="15.75" customHeight="1">
      <c r="A223" s="136"/>
      <c r="B223" s="276" t="s">
        <v>221</v>
      </c>
      <c r="C223" s="254" t="s">
        <v>1645</v>
      </c>
      <c r="D223" s="254" t="s">
        <v>1646</v>
      </c>
      <c r="E223" s="10" t="s">
        <v>2622</v>
      </c>
      <c r="F223" s="50" t="s">
        <v>2680</v>
      </c>
      <c r="G223" s="253" t="s">
        <v>2681</v>
      </c>
      <c r="H223" s="254" t="s">
        <v>2682</v>
      </c>
      <c r="I223" s="254" t="s">
        <v>2626</v>
      </c>
      <c r="J223" s="255" t="str">
        <f t="shared" si="8"/>
        <v>D1_S023_10L-m_R01</v>
      </c>
      <c r="K223" s="49" t="s">
        <v>101</v>
      </c>
      <c r="L223" s="49" t="s">
        <v>1194</v>
      </c>
      <c r="M223" s="49" t="s">
        <v>225</v>
      </c>
      <c r="N223" s="49" t="s">
        <v>1182</v>
      </c>
      <c r="O223" s="49">
        <v>10.0</v>
      </c>
      <c r="P223" s="49">
        <v>4.99999999999998</v>
      </c>
      <c r="Q223" s="49" t="s">
        <v>1183</v>
      </c>
      <c r="R223" s="49" t="s">
        <v>1195</v>
      </c>
      <c r="S223" s="256" t="s">
        <v>1105</v>
      </c>
      <c r="T223" s="256" t="s">
        <v>1885</v>
      </c>
      <c r="U223" s="277"/>
      <c r="V223" s="276" t="s">
        <v>2202</v>
      </c>
      <c r="W223" s="258" t="s">
        <v>2632</v>
      </c>
      <c r="X223" s="50" t="s">
        <v>2683</v>
      </c>
      <c r="Y223" s="10" t="s">
        <v>2132</v>
      </c>
      <c r="Z223" s="10" t="s">
        <v>2133</v>
      </c>
      <c r="AA223" s="235" t="s">
        <v>1890</v>
      </c>
      <c r="AB223" s="235">
        <v>1375938.0</v>
      </c>
      <c r="AC223" s="259" t="s">
        <v>2634</v>
      </c>
      <c r="AD223" s="235" t="s">
        <v>1532</v>
      </c>
      <c r="AE223" s="235">
        <v>81.6</v>
      </c>
      <c r="AF223" s="235">
        <v>34.83</v>
      </c>
      <c r="AG223" s="235">
        <v>1375938.0</v>
      </c>
      <c r="AH223" s="235">
        <v>1.82</v>
      </c>
      <c r="AI223" s="235">
        <v>1.7</v>
      </c>
      <c r="AJ223" s="235">
        <v>69.74</v>
      </c>
      <c r="AK223" s="235">
        <v>63.18</v>
      </c>
      <c r="AL223" s="235">
        <v>50.85</v>
      </c>
      <c r="AM223" s="235"/>
      <c r="AN223" s="235"/>
      <c r="AO223" s="235"/>
      <c r="AP223" s="235"/>
      <c r="AQ223" s="235">
        <v>1332252.0</v>
      </c>
    </row>
    <row r="224" ht="15.75" customHeight="1">
      <c r="A224" s="136"/>
      <c r="B224" s="276" t="s">
        <v>230</v>
      </c>
      <c r="C224" s="254" t="s">
        <v>1652</v>
      </c>
      <c r="D224" s="254" t="s">
        <v>1653</v>
      </c>
      <c r="E224" s="10" t="s">
        <v>2622</v>
      </c>
      <c r="F224" s="50" t="s">
        <v>2684</v>
      </c>
      <c r="G224" s="253" t="s">
        <v>2685</v>
      </c>
      <c r="H224" s="254" t="s">
        <v>2686</v>
      </c>
      <c r="I224" s="254" t="s">
        <v>2626</v>
      </c>
      <c r="J224" s="255" t="str">
        <f t="shared" si="8"/>
        <v>D1_S023_10L-m_R02</v>
      </c>
      <c r="K224" s="49" t="s">
        <v>101</v>
      </c>
      <c r="L224" s="49" t="s">
        <v>1194</v>
      </c>
      <c r="M224" s="49" t="s">
        <v>225</v>
      </c>
      <c r="N224" s="49" t="s">
        <v>1182</v>
      </c>
      <c r="O224" s="49">
        <v>10.0</v>
      </c>
      <c r="P224" s="49">
        <v>6.99999999999998</v>
      </c>
      <c r="Q224" s="49" t="s">
        <v>1183</v>
      </c>
      <c r="R224" s="49" t="s">
        <v>1195</v>
      </c>
      <c r="S224" s="256" t="s">
        <v>1111</v>
      </c>
      <c r="T224" s="256" t="s">
        <v>1885</v>
      </c>
      <c r="U224" s="277"/>
      <c r="V224" s="276" t="s">
        <v>2207</v>
      </c>
      <c r="W224" s="258" t="s">
        <v>2632</v>
      </c>
      <c r="X224" s="50" t="s">
        <v>2687</v>
      </c>
      <c r="Y224" s="10" t="s">
        <v>2132</v>
      </c>
      <c r="Z224" s="10" t="s">
        <v>2133</v>
      </c>
      <c r="AA224" s="235" t="s">
        <v>1890</v>
      </c>
      <c r="AB224" s="235">
        <v>1442129.0</v>
      </c>
      <c r="AC224" s="259" t="s">
        <v>2634</v>
      </c>
      <c r="AD224" s="235" t="s">
        <v>1532</v>
      </c>
      <c r="AE224" s="235">
        <v>85.06</v>
      </c>
      <c r="AF224" s="235">
        <v>35.63</v>
      </c>
      <c r="AG224" s="235">
        <v>1442129.0</v>
      </c>
      <c r="AH224" s="235">
        <v>1.82</v>
      </c>
      <c r="AI224" s="235">
        <v>1.78</v>
      </c>
      <c r="AJ224" s="235">
        <v>72.66</v>
      </c>
      <c r="AK224" s="235">
        <v>67.63</v>
      </c>
      <c r="AL224" s="235">
        <v>53.66</v>
      </c>
      <c r="AM224" s="235"/>
      <c r="AN224" s="235"/>
      <c r="AO224" s="235"/>
      <c r="AP224" s="235"/>
      <c r="AQ224" s="235">
        <v>1399325.0</v>
      </c>
    </row>
    <row r="225" ht="15.75" customHeight="1">
      <c r="A225" s="136"/>
      <c r="B225" s="276" t="s">
        <v>236</v>
      </c>
      <c r="C225" s="254" t="s">
        <v>1659</v>
      </c>
      <c r="D225" s="254" t="s">
        <v>1660</v>
      </c>
      <c r="E225" s="10" t="s">
        <v>2622</v>
      </c>
      <c r="F225" s="50" t="s">
        <v>2688</v>
      </c>
      <c r="G225" s="253" t="s">
        <v>2689</v>
      </c>
      <c r="H225" s="254" t="s">
        <v>2690</v>
      </c>
      <c r="I225" s="254" t="s">
        <v>2626</v>
      </c>
      <c r="J225" s="255" t="str">
        <f t="shared" si="8"/>
        <v>D1_S023_10L-m_R03</v>
      </c>
      <c r="K225" s="49" t="s">
        <v>101</v>
      </c>
      <c r="L225" s="49" t="s">
        <v>1194</v>
      </c>
      <c r="M225" s="49" t="s">
        <v>225</v>
      </c>
      <c r="N225" s="49" t="s">
        <v>1182</v>
      </c>
      <c r="O225" s="49">
        <v>10.0</v>
      </c>
      <c r="P225" s="49">
        <v>5.99999999999998</v>
      </c>
      <c r="Q225" s="49" t="s">
        <v>1183</v>
      </c>
      <c r="R225" s="49" t="s">
        <v>1195</v>
      </c>
      <c r="S225" s="256" t="s">
        <v>1115</v>
      </c>
      <c r="T225" s="256" t="s">
        <v>1885</v>
      </c>
      <c r="U225" s="277"/>
      <c r="V225" s="276" t="s">
        <v>2212</v>
      </c>
      <c r="W225" s="258" t="s">
        <v>2632</v>
      </c>
      <c r="X225" s="50" t="s">
        <v>2691</v>
      </c>
      <c r="Y225" s="10" t="s">
        <v>2132</v>
      </c>
      <c r="Z225" s="10" t="s">
        <v>2133</v>
      </c>
      <c r="AA225" s="235" t="s">
        <v>1890</v>
      </c>
      <c r="AB225" s="235">
        <v>1514596.0</v>
      </c>
      <c r="AC225" s="259" t="s">
        <v>2634</v>
      </c>
      <c r="AD225" s="235" t="s">
        <v>1532</v>
      </c>
      <c r="AE225" s="235">
        <v>84.14</v>
      </c>
      <c r="AF225" s="235">
        <v>35.42</v>
      </c>
      <c r="AG225" s="235">
        <v>1514596.0</v>
      </c>
      <c r="AH225" s="235">
        <v>1.82</v>
      </c>
      <c r="AI225" s="235">
        <v>1.87</v>
      </c>
      <c r="AJ225" s="235">
        <v>72.52</v>
      </c>
      <c r="AK225" s="235">
        <v>65.23</v>
      </c>
      <c r="AL225" s="235">
        <v>50.21</v>
      </c>
      <c r="AM225" s="235"/>
      <c r="AN225" s="235"/>
      <c r="AO225" s="235"/>
      <c r="AP225" s="235"/>
      <c r="AQ225" s="235">
        <v>1464935.0</v>
      </c>
    </row>
    <row r="226" ht="15.75" customHeight="1">
      <c r="A226" s="136"/>
      <c r="B226" s="276" t="s">
        <v>391</v>
      </c>
      <c r="C226" s="254" t="s">
        <v>1666</v>
      </c>
      <c r="D226" s="254" t="s">
        <v>1667</v>
      </c>
      <c r="E226" s="10" t="s">
        <v>2622</v>
      </c>
      <c r="F226" s="50" t="s">
        <v>2692</v>
      </c>
      <c r="G226" s="253" t="s">
        <v>2693</v>
      </c>
      <c r="H226" s="254" t="s">
        <v>2694</v>
      </c>
      <c r="I226" s="254" t="s">
        <v>2626</v>
      </c>
      <c r="J226" s="255" t="str">
        <f t="shared" si="8"/>
        <v>D1_S023_496L-m_R00</v>
      </c>
      <c r="K226" s="49" t="s">
        <v>101</v>
      </c>
      <c r="L226" s="49" t="s">
        <v>1194</v>
      </c>
      <c r="M226" s="49" t="s">
        <v>294</v>
      </c>
      <c r="N226" s="49" t="s">
        <v>1267</v>
      </c>
      <c r="O226" s="49">
        <v>496.0</v>
      </c>
      <c r="P226" s="49">
        <v>445.0</v>
      </c>
      <c r="Q226" s="49" t="s">
        <v>1183</v>
      </c>
      <c r="R226" s="49" t="s">
        <v>1228</v>
      </c>
      <c r="S226" s="256" t="s">
        <v>1229</v>
      </c>
      <c r="T226" s="256" t="s">
        <v>1885</v>
      </c>
      <c r="U226" s="277"/>
      <c r="V226" s="276" t="s">
        <v>2217</v>
      </c>
      <c r="W226" s="258" t="s">
        <v>2632</v>
      </c>
      <c r="X226" s="50" t="s">
        <v>2695</v>
      </c>
      <c r="Y226" s="10" t="s">
        <v>2132</v>
      </c>
      <c r="Z226" s="10" t="s">
        <v>2133</v>
      </c>
      <c r="AA226" s="235" t="s">
        <v>1890</v>
      </c>
      <c r="AB226" s="235">
        <v>1600302.0</v>
      </c>
      <c r="AC226" s="259" t="s">
        <v>2634</v>
      </c>
      <c r="AD226" s="235" t="s">
        <v>1532</v>
      </c>
      <c r="AE226" s="235">
        <v>84.28</v>
      </c>
      <c r="AF226" s="235">
        <v>35.45</v>
      </c>
      <c r="AG226" s="235">
        <v>1600302.0</v>
      </c>
      <c r="AH226" s="235">
        <v>1.82</v>
      </c>
      <c r="AI226" s="235">
        <v>1.97</v>
      </c>
      <c r="AJ226" s="235">
        <v>73.57</v>
      </c>
      <c r="AK226" s="235">
        <v>67.06</v>
      </c>
      <c r="AL226" s="235">
        <v>53.85</v>
      </c>
      <c r="AM226" s="235"/>
      <c r="AN226" s="235"/>
      <c r="AO226" s="235"/>
      <c r="AP226" s="235"/>
      <c r="AQ226" s="235">
        <v>1547703.0</v>
      </c>
    </row>
    <row r="227" ht="15.75" customHeight="1">
      <c r="A227" s="136"/>
      <c r="B227" s="276" t="s">
        <v>323</v>
      </c>
      <c r="C227" s="254" t="s">
        <v>1674</v>
      </c>
      <c r="D227" s="254" t="s">
        <v>1675</v>
      </c>
      <c r="E227" s="10" t="s">
        <v>2622</v>
      </c>
      <c r="F227" s="50" t="s">
        <v>2696</v>
      </c>
      <c r="G227" s="253" t="s">
        <v>2697</v>
      </c>
      <c r="H227" s="254" t="s">
        <v>2698</v>
      </c>
      <c r="I227" s="254" t="s">
        <v>2626</v>
      </c>
      <c r="J227" s="255" t="str">
        <f t="shared" si="8"/>
        <v>D1_S023_60L-m_R01</v>
      </c>
      <c r="K227" s="49" t="s">
        <v>101</v>
      </c>
      <c r="L227" s="49" t="s">
        <v>1194</v>
      </c>
      <c r="M227" s="49" t="s">
        <v>294</v>
      </c>
      <c r="N227" s="49" t="s">
        <v>1216</v>
      </c>
      <c r="O227" s="49">
        <v>60.0</v>
      </c>
      <c r="P227" s="49">
        <v>225.0</v>
      </c>
      <c r="Q227" s="49" t="s">
        <v>1183</v>
      </c>
      <c r="R227" s="49" t="s">
        <v>1217</v>
      </c>
      <c r="S227" s="256" t="s">
        <v>1105</v>
      </c>
      <c r="T227" s="256" t="s">
        <v>1885</v>
      </c>
      <c r="U227" s="277"/>
      <c r="V227" s="276" t="s">
        <v>2222</v>
      </c>
      <c r="W227" s="258" t="s">
        <v>2632</v>
      </c>
      <c r="X227" s="50" t="s">
        <v>2699</v>
      </c>
      <c r="Y227" s="10" t="s">
        <v>2132</v>
      </c>
      <c r="Z227" s="10" t="s">
        <v>2133</v>
      </c>
      <c r="AA227" s="235" t="s">
        <v>1890</v>
      </c>
      <c r="AB227" s="235">
        <v>1565249.0</v>
      </c>
      <c r="AC227" s="259" t="s">
        <v>2634</v>
      </c>
      <c r="AD227" s="235" t="s">
        <v>1532</v>
      </c>
      <c r="AE227" s="235">
        <v>84.55</v>
      </c>
      <c r="AF227" s="235">
        <v>35.51</v>
      </c>
      <c r="AG227" s="235">
        <v>1565249.0</v>
      </c>
      <c r="AH227" s="235">
        <v>1.82</v>
      </c>
      <c r="AI227" s="235">
        <v>1.93</v>
      </c>
      <c r="AJ227" s="235">
        <v>72.68</v>
      </c>
      <c r="AK227" s="235">
        <v>66.94</v>
      </c>
      <c r="AL227" s="235">
        <v>52.46</v>
      </c>
      <c r="AM227" s="235"/>
      <c r="AN227" s="235"/>
      <c r="AO227" s="235"/>
      <c r="AP227" s="235"/>
      <c r="AQ227" s="235">
        <v>1512256.0</v>
      </c>
    </row>
    <row r="228" ht="15.75" customHeight="1">
      <c r="A228" s="136"/>
      <c r="B228" s="276" t="s">
        <v>335</v>
      </c>
      <c r="C228" s="254" t="s">
        <v>1681</v>
      </c>
      <c r="D228" s="254" t="s">
        <v>1682</v>
      </c>
      <c r="E228" s="10" t="s">
        <v>2622</v>
      </c>
      <c r="F228" s="50" t="s">
        <v>2700</v>
      </c>
      <c r="G228" s="253" t="s">
        <v>2701</v>
      </c>
      <c r="H228" s="254" t="s">
        <v>2702</v>
      </c>
      <c r="I228" s="254" t="s">
        <v>2626</v>
      </c>
      <c r="J228" s="255" t="str">
        <f t="shared" si="8"/>
        <v>D1_S023_60L-m_R03</v>
      </c>
      <c r="K228" s="49" t="s">
        <v>101</v>
      </c>
      <c r="L228" s="49" t="s">
        <v>1194</v>
      </c>
      <c r="M228" s="49" t="s">
        <v>294</v>
      </c>
      <c r="N228" s="49" t="s">
        <v>1216</v>
      </c>
      <c r="O228" s="49">
        <v>60.0</v>
      </c>
      <c r="P228" s="49">
        <v>167.0</v>
      </c>
      <c r="Q228" s="49" t="s">
        <v>1183</v>
      </c>
      <c r="R228" s="49" t="s">
        <v>1217</v>
      </c>
      <c r="S228" s="256" t="s">
        <v>1115</v>
      </c>
      <c r="T228" s="256" t="s">
        <v>1885</v>
      </c>
      <c r="U228" s="277"/>
      <c r="V228" s="276" t="s">
        <v>2227</v>
      </c>
      <c r="W228" s="258" t="s">
        <v>2632</v>
      </c>
      <c r="X228" s="50" t="s">
        <v>2703</v>
      </c>
      <c r="Y228" s="10" t="s">
        <v>2132</v>
      </c>
      <c r="Z228" s="10" t="s">
        <v>2133</v>
      </c>
      <c r="AA228" s="235" t="s">
        <v>1890</v>
      </c>
      <c r="AB228" s="235">
        <v>1464829.0</v>
      </c>
      <c r="AC228" s="259" t="s">
        <v>2634</v>
      </c>
      <c r="AD228" s="235" t="s">
        <v>1532</v>
      </c>
      <c r="AE228" s="235">
        <v>85.05</v>
      </c>
      <c r="AF228" s="235">
        <v>35.63</v>
      </c>
      <c r="AG228" s="235">
        <v>1464829.0</v>
      </c>
      <c r="AH228" s="235">
        <v>1.82</v>
      </c>
      <c r="AI228" s="235">
        <v>1.81</v>
      </c>
      <c r="AJ228" s="235">
        <v>73.77</v>
      </c>
      <c r="AK228" s="235">
        <v>67.92</v>
      </c>
      <c r="AL228" s="235">
        <v>54.7</v>
      </c>
      <c r="AM228" s="235"/>
      <c r="AN228" s="235"/>
      <c r="AO228" s="235"/>
      <c r="AP228" s="235"/>
      <c r="AQ228" s="235">
        <v>1422025.0</v>
      </c>
    </row>
    <row r="229" ht="15.75" customHeight="1">
      <c r="A229" s="136"/>
      <c r="B229" s="10" t="s">
        <v>291</v>
      </c>
      <c r="C229" s="10" t="s">
        <v>1688</v>
      </c>
      <c r="D229" s="10" t="s">
        <v>1689</v>
      </c>
      <c r="E229" s="10" t="s">
        <v>1987</v>
      </c>
      <c r="F229" s="50" t="s">
        <v>2704</v>
      </c>
      <c r="G229" s="260" t="s">
        <v>2705</v>
      </c>
      <c r="H229" s="10" t="s">
        <v>2706</v>
      </c>
      <c r="I229" s="10" t="s">
        <v>2626</v>
      </c>
      <c r="J229" s="255" t="str">
        <f t="shared" si="8"/>
        <v>D1_S023_716L-m_R00</v>
      </c>
      <c r="K229" s="49" t="s">
        <v>101</v>
      </c>
      <c r="L229" s="49" t="s">
        <v>1194</v>
      </c>
      <c r="M229" s="49" t="s">
        <v>294</v>
      </c>
      <c r="N229" s="49" t="s">
        <v>1227</v>
      </c>
      <c r="O229" s="49">
        <v>716.0</v>
      </c>
      <c r="P229" s="49">
        <v>174.75</v>
      </c>
      <c r="Q229" s="49" t="s">
        <v>1183</v>
      </c>
      <c r="R229" s="49" t="s">
        <v>1228</v>
      </c>
      <c r="S229" s="49" t="s">
        <v>1229</v>
      </c>
      <c r="T229" s="261"/>
      <c r="U229" s="10"/>
      <c r="V229" s="257" t="s">
        <v>2707</v>
      </c>
      <c r="W229" s="258"/>
      <c r="X229" s="10" t="s">
        <v>2708</v>
      </c>
      <c r="Y229" s="235" t="s">
        <v>1993</v>
      </c>
      <c r="Z229" s="235">
        <v>300.0</v>
      </c>
      <c r="AB229" s="10">
        <v>768969.0</v>
      </c>
      <c r="AC229" s="259"/>
      <c r="AQ229" s="10">
        <v>753661.0</v>
      </c>
    </row>
    <row r="230" ht="15.75" customHeight="1">
      <c r="A230" s="136"/>
      <c r="B230" s="50" t="s">
        <v>361</v>
      </c>
      <c r="C230" s="50" t="s">
        <v>1696</v>
      </c>
      <c r="D230" s="50" t="s">
        <v>1697</v>
      </c>
      <c r="E230" s="10" t="s">
        <v>2622</v>
      </c>
      <c r="F230" s="50" t="s">
        <v>2709</v>
      </c>
      <c r="G230" s="283" t="s">
        <v>2710</v>
      </c>
      <c r="H230" s="50" t="s">
        <v>2711</v>
      </c>
      <c r="I230" s="50" t="s">
        <v>2626</v>
      </c>
      <c r="J230" s="255" t="str">
        <f t="shared" si="8"/>
        <v>D1_S20_100L-m_R01</v>
      </c>
      <c r="K230" s="49" t="s">
        <v>101</v>
      </c>
      <c r="L230" s="49" t="s">
        <v>1221</v>
      </c>
      <c r="M230" s="49" t="s">
        <v>279</v>
      </c>
      <c r="N230" s="49" t="s">
        <v>1216</v>
      </c>
      <c r="O230" s="105">
        <v>100.0</v>
      </c>
      <c r="P230" s="105">
        <v>98.0</v>
      </c>
      <c r="Q230" s="49" t="s">
        <v>1183</v>
      </c>
      <c r="R230" s="49" t="s">
        <v>1228</v>
      </c>
      <c r="S230" s="49" t="s">
        <v>1105</v>
      </c>
      <c r="T230" s="49" t="s">
        <v>2627</v>
      </c>
      <c r="U230" s="50"/>
      <c r="V230" s="50"/>
      <c r="W230" s="284" t="s">
        <v>2628</v>
      </c>
      <c r="X230" s="50"/>
      <c r="Y230" s="10" t="s">
        <v>2132</v>
      </c>
      <c r="Z230" s="10" t="s">
        <v>2133</v>
      </c>
      <c r="AA230" s="50" t="s">
        <v>1890</v>
      </c>
      <c r="AB230" s="285">
        <v>1640632.0</v>
      </c>
      <c r="AC230" s="286">
        <v>42743.0</v>
      </c>
      <c r="AD230" s="287" t="s">
        <v>1532</v>
      </c>
      <c r="AE230" s="285">
        <v>69.08</v>
      </c>
      <c r="AF230" s="285">
        <v>31.28</v>
      </c>
      <c r="AG230" s="285">
        <v>1640632.0</v>
      </c>
      <c r="AH230" s="285">
        <v>12.5</v>
      </c>
      <c r="AI230" s="285">
        <v>10.66</v>
      </c>
      <c r="AJ230" s="285">
        <v>61.57</v>
      </c>
      <c r="AK230" s="285">
        <v>45.68</v>
      </c>
      <c r="AL230" s="285">
        <v>31.4</v>
      </c>
      <c r="AM230" s="287"/>
      <c r="AN230" s="287"/>
      <c r="AO230" s="287"/>
      <c r="AP230" s="287"/>
      <c r="AQ230" s="285">
        <v>1616978.0</v>
      </c>
    </row>
    <row r="231" ht="15.75" customHeight="1">
      <c r="A231" s="136"/>
      <c r="B231" s="276" t="s">
        <v>311</v>
      </c>
      <c r="C231" s="254" t="s">
        <v>1703</v>
      </c>
      <c r="D231" s="254" t="s">
        <v>1704</v>
      </c>
      <c r="E231" s="10" t="s">
        <v>2622</v>
      </c>
      <c r="F231" s="50" t="s">
        <v>2712</v>
      </c>
      <c r="G231" s="253" t="s">
        <v>2713</v>
      </c>
      <c r="H231" s="254" t="s">
        <v>2714</v>
      </c>
      <c r="I231" s="254" t="s">
        <v>2626</v>
      </c>
      <c r="J231" s="255" t="str">
        <f t="shared" si="8"/>
        <v>D1_S20_100L-m_R02</v>
      </c>
      <c r="K231" s="49" t="s">
        <v>101</v>
      </c>
      <c r="L231" s="49" t="s">
        <v>1221</v>
      </c>
      <c r="M231" s="49" t="s">
        <v>279</v>
      </c>
      <c r="N231" s="49" t="s">
        <v>1216</v>
      </c>
      <c r="O231" s="49">
        <v>100.0</v>
      </c>
      <c r="P231" s="49">
        <v>152.0</v>
      </c>
      <c r="Q231" s="49" t="s">
        <v>1183</v>
      </c>
      <c r="R231" s="49" t="s">
        <v>1217</v>
      </c>
      <c r="S231" s="256" t="s">
        <v>1111</v>
      </c>
      <c r="T231" s="256" t="s">
        <v>1885</v>
      </c>
      <c r="U231" s="277"/>
      <c r="V231" s="276" t="s">
        <v>2237</v>
      </c>
      <c r="W231" s="258" t="s">
        <v>2632</v>
      </c>
      <c r="X231" s="50" t="s">
        <v>2715</v>
      </c>
      <c r="Y231" s="10" t="s">
        <v>2132</v>
      </c>
      <c r="Z231" s="10" t="s">
        <v>2133</v>
      </c>
      <c r="AA231" s="235" t="s">
        <v>1890</v>
      </c>
      <c r="AB231" s="235">
        <v>1354586.0</v>
      </c>
      <c r="AC231" s="259" t="s">
        <v>2634</v>
      </c>
      <c r="AD231" s="235" t="s">
        <v>1532</v>
      </c>
      <c r="AE231" s="235">
        <v>81.87</v>
      </c>
      <c r="AF231" s="235">
        <v>34.86</v>
      </c>
      <c r="AG231" s="235">
        <v>1354586.0</v>
      </c>
      <c r="AH231" s="235">
        <v>1.82</v>
      </c>
      <c r="AI231" s="235">
        <v>1.67</v>
      </c>
      <c r="AJ231" s="235">
        <v>72.72</v>
      </c>
      <c r="AK231" s="235">
        <v>64.02</v>
      </c>
      <c r="AL231" s="235">
        <v>50.1</v>
      </c>
      <c r="AM231" s="235"/>
      <c r="AN231" s="235"/>
      <c r="AO231" s="235"/>
      <c r="AP231" s="235"/>
      <c r="AQ231" s="235">
        <v>1312005.0</v>
      </c>
    </row>
    <row r="232" ht="15.75" customHeight="1">
      <c r="A232" s="136"/>
      <c r="B232" s="50" t="s">
        <v>367</v>
      </c>
      <c r="C232" s="50" t="s">
        <v>1710</v>
      </c>
      <c r="D232" s="50" t="s">
        <v>1711</v>
      </c>
      <c r="E232" s="10" t="s">
        <v>2622</v>
      </c>
      <c r="F232" s="50" t="s">
        <v>2716</v>
      </c>
      <c r="G232" s="283" t="s">
        <v>2717</v>
      </c>
      <c r="H232" s="50" t="s">
        <v>2718</v>
      </c>
      <c r="I232" s="50" t="s">
        <v>2626</v>
      </c>
      <c r="J232" s="255" t="str">
        <f t="shared" si="8"/>
        <v>D1_S20_100L-m_R02</v>
      </c>
      <c r="K232" s="49" t="s">
        <v>101</v>
      </c>
      <c r="L232" s="49" t="s">
        <v>1221</v>
      </c>
      <c r="M232" s="49" t="s">
        <v>279</v>
      </c>
      <c r="N232" s="49" t="s">
        <v>1216</v>
      </c>
      <c r="O232" s="105">
        <v>100.0</v>
      </c>
      <c r="P232" s="105">
        <v>110.0</v>
      </c>
      <c r="Q232" s="49" t="s">
        <v>1183</v>
      </c>
      <c r="R232" s="49" t="s">
        <v>1228</v>
      </c>
      <c r="S232" s="49" t="s">
        <v>1111</v>
      </c>
      <c r="T232" s="49" t="s">
        <v>2627</v>
      </c>
      <c r="U232" s="50"/>
      <c r="V232" s="50"/>
      <c r="W232" s="284" t="s">
        <v>2628</v>
      </c>
      <c r="X232" s="50"/>
      <c r="Y232" s="10" t="s">
        <v>2132</v>
      </c>
      <c r="Z232" s="10" t="s">
        <v>2133</v>
      </c>
      <c r="AA232" s="50" t="s">
        <v>1890</v>
      </c>
      <c r="AB232" s="285">
        <v>1420401.0</v>
      </c>
      <c r="AC232" s="286">
        <v>42743.0</v>
      </c>
      <c r="AD232" s="287" t="s">
        <v>1532</v>
      </c>
      <c r="AE232" s="285">
        <v>68.87</v>
      </c>
      <c r="AF232" s="285">
        <v>31.21</v>
      </c>
      <c r="AG232" s="285">
        <v>1420401.0</v>
      </c>
      <c r="AH232" s="285">
        <v>12.5</v>
      </c>
      <c r="AI232" s="285">
        <v>9.23</v>
      </c>
      <c r="AJ232" s="285">
        <v>63.38</v>
      </c>
      <c r="AK232" s="285">
        <v>46.48</v>
      </c>
      <c r="AL232" s="285">
        <v>33.99</v>
      </c>
      <c r="AM232" s="287"/>
      <c r="AN232" s="287"/>
      <c r="AO232" s="287"/>
      <c r="AP232" s="287"/>
      <c r="AQ232" s="285">
        <v>1396702.0</v>
      </c>
    </row>
    <row r="233" ht="15.75" customHeight="1">
      <c r="A233" s="136"/>
      <c r="B233" s="276" t="s">
        <v>373</v>
      </c>
      <c r="C233" s="254" t="s">
        <v>1717</v>
      </c>
      <c r="D233" s="254" t="s">
        <v>1718</v>
      </c>
      <c r="E233" s="10" t="s">
        <v>2622</v>
      </c>
      <c r="F233" s="50" t="s">
        <v>2719</v>
      </c>
      <c r="G233" s="253" t="s">
        <v>2720</v>
      </c>
      <c r="H233" s="254" t="s">
        <v>2721</v>
      </c>
      <c r="I233" s="254" t="s">
        <v>2626</v>
      </c>
      <c r="J233" s="255" t="str">
        <f t="shared" si="8"/>
        <v>D1_S20_100L-m_R03</v>
      </c>
      <c r="K233" s="49" t="s">
        <v>101</v>
      </c>
      <c r="L233" s="49" t="s">
        <v>1221</v>
      </c>
      <c r="M233" s="49" t="s">
        <v>279</v>
      </c>
      <c r="N233" s="49" t="s">
        <v>1216</v>
      </c>
      <c r="O233" s="49">
        <v>100.0</v>
      </c>
      <c r="P233" s="49">
        <v>285.0</v>
      </c>
      <c r="Q233" s="49" t="s">
        <v>1183</v>
      </c>
      <c r="R233" s="49" t="s">
        <v>1228</v>
      </c>
      <c r="S233" s="256" t="s">
        <v>1115</v>
      </c>
      <c r="T233" s="256" t="s">
        <v>1885</v>
      </c>
      <c r="U233" s="277"/>
      <c r="V233" s="276" t="s">
        <v>2247</v>
      </c>
      <c r="W233" s="258" t="s">
        <v>2632</v>
      </c>
      <c r="X233" s="50" t="s">
        <v>2722</v>
      </c>
      <c r="Y233" s="10" t="s">
        <v>2132</v>
      </c>
      <c r="Z233" s="10" t="s">
        <v>2133</v>
      </c>
      <c r="AA233" s="235" t="s">
        <v>1890</v>
      </c>
      <c r="AB233" s="235">
        <v>1367559.0</v>
      </c>
      <c r="AC233" s="259" t="s">
        <v>2634</v>
      </c>
      <c r="AD233" s="235" t="s">
        <v>1532</v>
      </c>
      <c r="AE233" s="235">
        <v>82.51</v>
      </c>
      <c r="AF233" s="235">
        <v>35.02</v>
      </c>
      <c r="AG233" s="235">
        <v>1367559.0</v>
      </c>
      <c r="AH233" s="235">
        <v>1.82</v>
      </c>
      <c r="AI233" s="235">
        <v>1.69</v>
      </c>
      <c r="AJ233" s="235">
        <v>71.37</v>
      </c>
      <c r="AK233" s="235">
        <v>62.65</v>
      </c>
      <c r="AL233" s="235">
        <v>47.68</v>
      </c>
      <c r="AM233" s="235"/>
      <c r="AN233" s="235"/>
      <c r="AO233" s="235"/>
      <c r="AP233" s="235"/>
      <c r="AQ233" s="235">
        <v>1322113.0</v>
      </c>
    </row>
    <row r="234" ht="15.75" customHeight="1">
      <c r="A234" s="136"/>
      <c r="B234" s="276" t="s">
        <v>373</v>
      </c>
      <c r="C234" s="254" t="s">
        <v>1717</v>
      </c>
      <c r="D234" s="254" t="s">
        <v>1718</v>
      </c>
      <c r="E234" s="10" t="s">
        <v>2622</v>
      </c>
      <c r="F234" s="50" t="s">
        <v>2723</v>
      </c>
      <c r="G234" s="253" t="s">
        <v>2724</v>
      </c>
      <c r="H234" s="254" t="s">
        <v>2725</v>
      </c>
      <c r="I234" s="254" t="s">
        <v>2626</v>
      </c>
      <c r="J234" s="255" t="str">
        <f t="shared" si="8"/>
        <v>D1_S20_100L-m_R03</v>
      </c>
      <c r="K234" s="49" t="s">
        <v>101</v>
      </c>
      <c r="L234" s="49" t="s">
        <v>1221</v>
      </c>
      <c r="M234" s="49" t="s">
        <v>279</v>
      </c>
      <c r="N234" s="49" t="s">
        <v>1216</v>
      </c>
      <c r="O234" s="49">
        <v>100.0</v>
      </c>
      <c r="P234" s="49">
        <v>285.0</v>
      </c>
      <c r="Q234" s="49" t="s">
        <v>1183</v>
      </c>
      <c r="R234" s="49" t="s">
        <v>1228</v>
      </c>
      <c r="S234" s="256" t="s">
        <v>1115</v>
      </c>
      <c r="T234" s="256" t="s">
        <v>2252</v>
      </c>
      <c r="U234" s="277"/>
      <c r="V234" s="276" t="s">
        <v>2253</v>
      </c>
      <c r="W234" s="258" t="s">
        <v>2632</v>
      </c>
      <c r="X234" s="50" t="s">
        <v>2726</v>
      </c>
      <c r="Y234" s="10" t="s">
        <v>2132</v>
      </c>
      <c r="Z234" s="10" t="s">
        <v>2133</v>
      </c>
      <c r="AA234" s="235" t="s">
        <v>1890</v>
      </c>
      <c r="AB234" s="235">
        <v>1401933.0</v>
      </c>
      <c r="AC234" s="259" t="s">
        <v>2634</v>
      </c>
      <c r="AD234" s="235" t="s">
        <v>1532</v>
      </c>
      <c r="AE234" s="235">
        <v>82.86</v>
      </c>
      <c r="AF234" s="235">
        <v>35.1</v>
      </c>
      <c r="AG234" s="235">
        <v>1401933.0</v>
      </c>
      <c r="AH234" s="235">
        <v>1.82</v>
      </c>
      <c r="AI234" s="235">
        <v>1.73</v>
      </c>
      <c r="AJ234" s="235">
        <v>72.29</v>
      </c>
      <c r="AK234" s="235">
        <v>63.68</v>
      </c>
      <c r="AL234" s="235">
        <v>48.6</v>
      </c>
      <c r="AM234" s="235"/>
      <c r="AN234" s="235"/>
      <c r="AO234" s="235"/>
      <c r="AP234" s="235"/>
      <c r="AQ234" s="235">
        <v>1358797.0</v>
      </c>
    </row>
    <row r="235" ht="15.75" customHeight="1">
      <c r="A235" s="136"/>
      <c r="B235" s="276" t="s">
        <v>303</v>
      </c>
      <c r="C235" s="254" t="s">
        <v>1724</v>
      </c>
      <c r="D235" s="254" t="s">
        <v>1725</v>
      </c>
      <c r="E235" s="10" t="s">
        <v>2622</v>
      </c>
      <c r="F235" s="50" t="s">
        <v>2727</v>
      </c>
      <c r="G235" s="253" t="s">
        <v>2728</v>
      </c>
      <c r="H235" s="254" t="s">
        <v>2729</v>
      </c>
      <c r="I235" s="254" t="s">
        <v>2626</v>
      </c>
      <c r="J235" s="255" t="str">
        <f t="shared" si="8"/>
        <v>D1_S20_120L-m_R01</v>
      </c>
      <c r="K235" s="49" t="s">
        <v>101</v>
      </c>
      <c r="L235" s="49" t="s">
        <v>1221</v>
      </c>
      <c r="M235" s="49" t="s">
        <v>279</v>
      </c>
      <c r="N235" s="49" t="s">
        <v>1216</v>
      </c>
      <c r="O235" s="49">
        <v>120.0</v>
      </c>
      <c r="P235" s="49">
        <v>225.0</v>
      </c>
      <c r="Q235" s="49" t="s">
        <v>1183</v>
      </c>
      <c r="R235" s="49" t="s">
        <v>1217</v>
      </c>
      <c r="S235" s="256" t="s">
        <v>1105</v>
      </c>
      <c r="T235" s="256" t="s">
        <v>1885</v>
      </c>
      <c r="U235" s="277"/>
      <c r="V235" s="276" t="s">
        <v>2258</v>
      </c>
      <c r="W235" s="258" t="s">
        <v>2632</v>
      </c>
      <c r="X235" s="50" t="s">
        <v>2730</v>
      </c>
      <c r="Y235" s="10" t="s">
        <v>2132</v>
      </c>
      <c r="Z235" s="10" t="s">
        <v>2133</v>
      </c>
      <c r="AA235" s="235" t="s">
        <v>1890</v>
      </c>
      <c r="AB235" s="235">
        <v>1334928.0</v>
      </c>
      <c r="AC235" s="259" t="s">
        <v>2634</v>
      </c>
      <c r="AD235" s="235" t="s">
        <v>1532</v>
      </c>
      <c r="AE235" s="235">
        <v>82.35</v>
      </c>
      <c r="AF235" s="235">
        <v>34.98</v>
      </c>
      <c r="AG235" s="235">
        <v>1334928.0</v>
      </c>
      <c r="AH235" s="235">
        <v>1.82</v>
      </c>
      <c r="AI235" s="235">
        <v>1.65</v>
      </c>
      <c r="AJ235" s="235">
        <v>71.51</v>
      </c>
      <c r="AK235" s="235">
        <v>63.07</v>
      </c>
      <c r="AL235" s="235">
        <v>47.88</v>
      </c>
      <c r="AM235" s="235"/>
      <c r="AN235" s="235"/>
      <c r="AO235" s="235"/>
      <c r="AP235" s="235"/>
      <c r="AQ235" s="235">
        <v>1288407.0</v>
      </c>
    </row>
    <row r="236" ht="15.75" customHeight="1">
      <c r="A236" s="136"/>
      <c r="B236" s="276" t="s">
        <v>303</v>
      </c>
      <c r="C236" s="254" t="s">
        <v>1724</v>
      </c>
      <c r="D236" s="254" t="s">
        <v>1725</v>
      </c>
      <c r="E236" s="10" t="s">
        <v>2622</v>
      </c>
      <c r="F236" s="50" t="s">
        <v>2731</v>
      </c>
      <c r="G236" s="253" t="s">
        <v>2732</v>
      </c>
      <c r="H236" s="254" t="s">
        <v>2733</v>
      </c>
      <c r="I236" s="254" t="s">
        <v>2626</v>
      </c>
      <c r="J236" s="255" t="str">
        <f t="shared" si="8"/>
        <v>D1_S20_120L-m_R01</v>
      </c>
      <c r="K236" s="49" t="s">
        <v>101</v>
      </c>
      <c r="L236" s="49" t="s">
        <v>1221</v>
      </c>
      <c r="M236" s="49" t="s">
        <v>279</v>
      </c>
      <c r="N236" s="49" t="s">
        <v>1216</v>
      </c>
      <c r="O236" s="49">
        <v>120.0</v>
      </c>
      <c r="P236" s="49">
        <v>225.0</v>
      </c>
      <c r="Q236" s="49" t="s">
        <v>1183</v>
      </c>
      <c r="R236" s="49" t="s">
        <v>1217</v>
      </c>
      <c r="S236" s="256" t="s">
        <v>1105</v>
      </c>
      <c r="T236" s="256" t="s">
        <v>2252</v>
      </c>
      <c r="U236" s="277"/>
      <c r="V236" s="276" t="s">
        <v>2263</v>
      </c>
      <c r="W236" s="258" t="s">
        <v>2632</v>
      </c>
      <c r="X236" s="50" t="s">
        <v>2734</v>
      </c>
      <c r="Y236" s="10" t="s">
        <v>2132</v>
      </c>
      <c r="Z236" s="10" t="s">
        <v>2133</v>
      </c>
      <c r="AA236" s="235" t="s">
        <v>1890</v>
      </c>
      <c r="AB236" s="235">
        <v>1588114.0</v>
      </c>
      <c r="AC236" s="259" t="s">
        <v>2634</v>
      </c>
      <c r="AD236" s="235" t="s">
        <v>1532</v>
      </c>
      <c r="AE236" s="235">
        <v>83.1</v>
      </c>
      <c r="AF236" s="235">
        <v>35.16</v>
      </c>
      <c r="AG236" s="235">
        <v>1588114.0</v>
      </c>
      <c r="AH236" s="235">
        <v>1.82</v>
      </c>
      <c r="AI236" s="235">
        <v>1.96</v>
      </c>
      <c r="AJ236" s="235">
        <v>70.65</v>
      </c>
      <c r="AK236" s="235">
        <v>62.52</v>
      </c>
      <c r="AL236" s="235">
        <v>46.39</v>
      </c>
      <c r="AM236" s="235"/>
      <c r="AN236" s="235"/>
      <c r="AO236" s="235"/>
      <c r="AP236" s="235"/>
      <c r="AQ236" s="235">
        <v>1537649.0</v>
      </c>
    </row>
    <row r="237" ht="15.75" customHeight="1">
      <c r="A237" s="136"/>
      <c r="B237" s="276" t="s">
        <v>276</v>
      </c>
      <c r="C237" s="254" t="s">
        <v>1731</v>
      </c>
      <c r="D237" s="254" t="s">
        <v>1732</v>
      </c>
      <c r="E237" s="10" t="s">
        <v>2622</v>
      </c>
      <c r="F237" s="50" t="s">
        <v>2735</v>
      </c>
      <c r="G237" s="253" t="s">
        <v>2736</v>
      </c>
      <c r="H237" s="254" t="s">
        <v>2737</v>
      </c>
      <c r="I237" s="254" t="s">
        <v>2626</v>
      </c>
      <c r="J237" s="255" t="str">
        <f t="shared" si="8"/>
        <v>D1_S20_30L-m_R123</v>
      </c>
      <c r="K237" s="49" t="s">
        <v>101</v>
      </c>
      <c r="L237" s="49" t="s">
        <v>1221</v>
      </c>
      <c r="M237" s="49" t="s">
        <v>279</v>
      </c>
      <c r="N237" s="49" t="s">
        <v>1216</v>
      </c>
      <c r="O237" s="49">
        <v>30.0</v>
      </c>
      <c r="P237" s="49">
        <v>91.0</v>
      </c>
      <c r="Q237" s="49" t="s">
        <v>1183</v>
      </c>
      <c r="R237" s="49" t="s">
        <v>1217</v>
      </c>
      <c r="S237" s="256" t="s">
        <v>1736</v>
      </c>
      <c r="T237" s="256" t="s">
        <v>1885</v>
      </c>
      <c r="U237" s="277"/>
      <c r="V237" s="276" t="s">
        <v>2269</v>
      </c>
      <c r="W237" s="258" t="s">
        <v>2632</v>
      </c>
      <c r="X237" s="50" t="s">
        <v>2738</v>
      </c>
      <c r="Y237" s="10" t="s">
        <v>2132</v>
      </c>
      <c r="Z237" s="10" t="s">
        <v>2133</v>
      </c>
      <c r="AA237" s="235" t="s">
        <v>1890</v>
      </c>
      <c r="AB237" s="235">
        <v>1467403.0</v>
      </c>
      <c r="AC237" s="259" t="s">
        <v>2634</v>
      </c>
      <c r="AD237" s="235" t="s">
        <v>1532</v>
      </c>
      <c r="AE237" s="235">
        <v>81.49</v>
      </c>
      <c r="AF237" s="235">
        <v>34.76</v>
      </c>
      <c r="AG237" s="235">
        <v>1467403.0</v>
      </c>
      <c r="AH237" s="235">
        <v>1.82</v>
      </c>
      <c r="AI237" s="235">
        <v>1.81</v>
      </c>
      <c r="AJ237" s="235">
        <v>72.71</v>
      </c>
      <c r="AK237" s="235">
        <v>63.02</v>
      </c>
      <c r="AL237" s="235">
        <v>49.33</v>
      </c>
      <c r="AM237" s="235"/>
      <c r="AN237" s="235"/>
      <c r="AO237" s="235"/>
      <c r="AP237" s="235"/>
      <c r="AQ237" s="235">
        <v>1419001.0</v>
      </c>
    </row>
    <row r="238" ht="15.75" customHeight="1">
      <c r="A238" s="136"/>
      <c r="B238" s="276" t="s">
        <v>276</v>
      </c>
      <c r="C238" s="254" t="s">
        <v>1731</v>
      </c>
      <c r="D238" s="254" t="s">
        <v>1732</v>
      </c>
      <c r="E238" s="10" t="s">
        <v>2622</v>
      </c>
      <c r="F238" s="50" t="s">
        <v>2739</v>
      </c>
      <c r="G238" s="253" t="s">
        <v>2740</v>
      </c>
      <c r="H238" s="254" t="s">
        <v>2741</v>
      </c>
      <c r="I238" s="254" t="s">
        <v>2626</v>
      </c>
      <c r="J238" s="255" t="str">
        <f t="shared" si="8"/>
        <v>D1_S20_30L-m_R123</v>
      </c>
      <c r="K238" s="49" t="s">
        <v>101</v>
      </c>
      <c r="L238" s="49" t="s">
        <v>1221</v>
      </c>
      <c r="M238" s="49" t="s">
        <v>279</v>
      </c>
      <c r="N238" s="49" t="s">
        <v>1216</v>
      </c>
      <c r="O238" s="49">
        <v>30.0</v>
      </c>
      <c r="P238" s="49">
        <v>91.0</v>
      </c>
      <c r="Q238" s="49" t="s">
        <v>1183</v>
      </c>
      <c r="R238" s="49" t="s">
        <v>1217</v>
      </c>
      <c r="S238" s="256" t="s">
        <v>1736</v>
      </c>
      <c r="T238" s="256" t="s">
        <v>2252</v>
      </c>
      <c r="U238" s="277"/>
      <c r="V238" s="276" t="s">
        <v>2274</v>
      </c>
      <c r="W238" s="258" t="s">
        <v>2632</v>
      </c>
      <c r="X238" s="50" t="s">
        <v>2742</v>
      </c>
      <c r="Y238" s="10" t="s">
        <v>2132</v>
      </c>
      <c r="Z238" s="10" t="s">
        <v>2133</v>
      </c>
      <c r="AA238" s="235" t="s">
        <v>1890</v>
      </c>
      <c r="AB238" s="235">
        <v>1536801.0</v>
      </c>
      <c r="AC238" s="259" t="s">
        <v>2634</v>
      </c>
      <c r="AD238" s="235" t="s">
        <v>1532</v>
      </c>
      <c r="AE238" s="235">
        <v>81.06</v>
      </c>
      <c r="AF238" s="235">
        <v>34.67</v>
      </c>
      <c r="AG238" s="235">
        <v>1536801.0</v>
      </c>
      <c r="AH238" s="235">
        <v>1.82</v>
      </c>
      <c r="AI238" s="235">
        <v>1.89</v>
      </c>
      <c r="AJ238" s="235">
        <v>71.91</v>
      </c>
      <c r="AK238" s="235">
        <v>61.5</v>
      </c>
      <c r="AL238" s="235">
        <v>47.05</v>
      </c>
      <c r="AM238" s="235"/>
      <c r="AN238" s="235"/>
      <c r="AO238" s="235"/>
      <c r="AP238" s="235"/>
      <c r="AQ238" s="235">
        <v>1480758.0</v>
      </c>
    </row>
    <row r="239" ht="15.75" customHeight="1">
      <c r="A239" s="136"/>
      <c r="B239" s="276" t="s">
        <v>356</v>
      </c>
      <c r="C239" s="254" t="s">
        <v>1739</v>
      </c>
      <c r="D239" s="254" t="s">
        <v>1740</v>
      </c>
      <c r="E239" s="10" t="s">
        <v>2622</v>
      </c>
      <c r="F239" s="50" t="s">
        <v>2743</v>
      </c>
      <c r="G239" s="253" t="s">
        <v>2744</v>
      </c>
      <c r="H239" s="254" t="s">
        <v>2745</v>
      </c>
      <c r="I239" s="254" t="s">
        <v>2626</v>
      </c>
      <c r="J239" s="255" t="str">
        <f t="shared" si="8"/>
        <v>D1_S20_496L-m_R00</v>
      </c>
      <c r="K239" s="49" t="s">
        <v>101</v>
      </c>
      <c r="L239" s="49" t="s">
        <v>1221</v>
      </c>
      <c r="M239" s="49" t="s">
        <v>279</v>
      </c>
      <c r="N239" s="49" t="s">
        <v>1267</v>
      </c>
      <c r="O239" s="49">
        <v>496.0</v>
      </c>
      <c r="P239" s="49">
        <v>445.0</v>
      </c>
      <c r="Q239" s="49" t="s">
        <v>1183</v>
      </c>
      <c r="R239" s="49" t="s">
        <v>1228</v>
      </c>
      <c r="S239" s="256" t="s">
        <v>1229</v>
      </c>
      <c r="T239" s="256" t="s">
        <v>1885</v>
      </c>
      <c r="U239" s="277"/>
      <c r="V239" s="276" t="s">
        <v>2279</v>
      </c>
      <c r="W239" s="258" t="s">
        <v>2632</v>
      </c>
      <c r="X239" s="50" t="s">
        <v>2746</v>
      </c>
      <c r="Y239" s="10" t="s">
        <v>2132</v>
      </c>
      <c r="Z239" s="10" t="s">
        <v>2133</v>
      </c>
      <c r="AA239" s="235" t="s">
        <v>1890</v>
      </c>
      <c r="AB239" s="235">
        <v>1436137.0</v>
      </c>
      <c r="AC239" s="259" t="s">
        <v>2634</v>
      </c>
      <c r="AD239" s="235" t="s">
        <v>1532</v>
      </c>
      <c r="AE239" s="235">
        <v>82.28</v>
      </c>
      <c r="AF239" s="235">
        <v>34.95</v>
      </c>
      <c r="AG239" s="235">
        <v>1436137.0</v>
      </c>
      <c r="AH239" s="235">
        <v>1.82</v>
      </c>
      <c r="AI239" s="235">
        <v>1.77</v>
      </c>
      <c r="AJ239" s="235">
        <v>72.45</v>
      </c>
      <c r="AK239" s="235">
        <v>63.19</v>
      </c>
      <c r="AL239" s="235">
        <v>49.35</v>
      </c>
      <c r="AM239" s="235"/>
      <c r="AN239" s="235"/>
      <c r="AO239" s="235"/>
      <c r="AP239" s="235"/>
      <c r="AQ239" s="235">
        <v>1389501.0</v>
      </c>
    </row>
    <row r="240" ht="15.75" customHeight="1">
      <c r="A240" s="136"/>
      <c r="B240" s="50" t="s">
        <v>356</v>
      </c>
      <c r="C240" s="50" t="s">
        <v>1739</v>
      </c>
      <c r="D240" s="50" t="s">
        <v>1740</v>
      </c>
      <c r="E240" s="10" t="s">
        <v>2622</v>
      </c>
      <c r="F240" s="50" t="s">
        <v>2747</v>
      </c>
      <c r="G240" s="283" t="s">
        <v>2748</v>
      </c>
      <c r="H240" s="50" t="s">
        <v>2749</v>
      </c>
      <c r="I240" s="50" t="s">
        <v>2626</v>
      </c>
      <c r="J240" s="255" t="str">
        <f t="shared" si="8"/>
        <v>D1_S20_496L-m_R00</v>
      </c>
      <c r="K240" s="49" t="s">
        <v>101</v>
      </c>
      <c r="L240" s="49" t="s">
        <v>1221</v>
      </c>
      <c r="M240" s="49" t="s">
        <v>279</v>
      </c>
      <c r="N240" s="49" t="s">
        <v>1267</v>
      </c>
      <c r="O240" s="105">
        <v>496.0</v>
      </c>
      <c r="P240" s="105">
        <v>445.0</v>
      </c>
      <c r="Q240" s="49" t="s">
        <v>1183</v>
      </c>
      <c r="R240" s="49" t="s">
        <v>1228</v>
      </c>
      <c r="S240" s="49" t="s">
        <v>1229</v>
      </c>
      <c r="T240" s="49" t="s">
        <v>2750</v>
      </c>
      <c r="U240" s="50"/>
      <c r="V240" s="50"/>
      <c r="W240" s="284" t="s">
        <v>2628</v>
      </c>
      <c r="X240" s="50"/>
      <c r="Y240" s="10" t="s">
        <v>2132</v>
      </c>
      <c r="Z240" s="10" t="s">
        <v>2133</v>
      </c>
      <c r="AA240" s="50" t="s">
        <v>1890</v>
      </c>
      <c r="AB240" s="285">
        <v>1849573.0</v>
      </c>
      <c r="AC240" s="286">
        <v>42743.0</v>
      </c>
      <c r="AD240" s="287" t="s">
        <v>1532</v>
      </c>
      <c r="AE240" s="285">
        <v>67.65</v>
      </c>
      <c r="AF240" s="285">
        <v>30.95</v>
      </c>
      <c r="AG240" s="285">
        <v>1849573.0</v>
      </c>
      <c r="AH240" s="285">
        <v>12.5</v>
      </c>
      <c r="AI240" s="285">
        <v>12.02</v>
      </c>
      <c r="AJ240" s="285">
        <v>61.91</v>
      </c>
      <c r="AK240" s="285">
        <v>41.32</v>
      </c>
      <c r="AL240" s="285">
        <v>28.75</v>
      </c>
      <c r="AM240" s="287"/>
      <c r="AN240" s="287"/>
      <c r="AO240" s="287"/>
      <c r="AP240" s="287"/>
      <c r="AQ240" s="285">
        <v>1824136.0</v>
      </c>
    </row>
    <row r="241" ht="15.75" customHeight="1">
      <c r="A241" s="136"/>
      <c r="B241" s="276" t="s">
        <v>317</v>
      </c>
      <c r="C241" s="254" t="s">
        <v>1746</v>
      </c>
      <c r="D241" s="254" t="s">
        <v>1747</v>
      </c>
      <c r="E241" s="10" t="s">
        <v>2622</v>
      </c>
      <c r="F241" s="50" t="s">
        <v>2751</v>
      </c>
      <c r="G241" s="253" t="s">
        <v>2752</v>
      </c>
      <c r="H241" s="254" t="s">
        <v>2753</v>
      </c>
      <c r="I241" s="254" t="s">
        <v>2626</v>
      </c>
      <c r="J241" s="255" t="str">
        <f t="shared" si="8"/>
        <v>D1_S20_60L-m_R03</v>
      </c>
      <c r="K241" s="49" t="s">
        <v>101</v>
      </c>
      <c r="L241" s="49" t="s">
        <v>1221</v>
      </c>
      <c r="M241" s="49" t="s">
        <v>279</v>
      </c>
      <c r="N241" s="49" t="s">
        <v>1216</v>
      </c>
      <c r="O241" s="49">
        <v>60.0</v>
      </c>
      <c r="P241" s="49">
        <v>167.0</v>
      </c>
      <c r="Q241" s="49" t="s">
        <v>1183</v>
      </c>
      <c r="R241" s="49" t="s">
        <v>1217</v>
      </c>
      <c r="S241" s="256" t="s">
        <v>1115</v>
      </c>
      <c r="T241" s="256" t="s">
        <v>1885</v>
      </c>
      <c r="U241" s="277"/>
      <c r="V241" s="276" t="s">
        <v>2289</v>
      </c>
      <c r="W241" s="258" t="s">
        <v>2632</v>
      </c>
      <c r="X241" s="50" t="s">
        <v>2754</v>
      </c>
      <c r="Y241" s="10" t="s">
        <v>2132</v>
      </c>
      <c r="Z241" s="10" t="s">
        <v>2133</v>
      </c>
      <c r="AA241" s="235" t="s">
        <v>1890</v>
      </c>
      <c r="AB241" s="235">
        <v>1396760.0</v>
      </c>
      <c r="AC241" s="259" t="s">
        <v>2634</v>
      </c>
      <c r="AD241" s="235" t="s">
        <v>1532</v>
      </c>
      <c r="AE241" s="235">
        <v>79.78</v>
      </c>
      <c r="AF241" s="235">
        <v>34.35</v>
      </c>
      <c r="AG241" s="235">
        <v>1396760.0</v>
      </c>
      <c r="AH241" s="235">
        <v>1.82</v>
      </c>
      <c r="AI241" s="235">
        <v>1.72</v>
      </c>
      <c r="AJ241" s="235">
        <v>74.25</v>
      </c>
      <c r="AK241" s="235">
        <v>63.19</v>
      </c>
      <c r="AL241" s="235">
        <v>50.97</v>
      </c>
      <c r="AM241" s="235"/>
      <c r="AN241" s="235"/>
      <c r="AO241" s="235"/>
      <c r="AP241" s="235"/>
      <c r="AQ241" s="235">
        <v>1340535.0</v>
      </c>
    </row>
    <row r="242" ht="15.75" customHeight="1">
      <c r="A242" s="136"/>
      <c r="B242" s="10" t="s">
        <v>285</v>
      </c>
      <c r="C242" s="10" t="s">
        <v>1753</v>
      </c>
      <c r="D242" s="10" t="s">
        <v>1754</v>
      </c>
      <c r="E242" s="10" t="s">
        <v>1987</v>
      </c>
      <c r="F242" s="50" t="s">
        <v>2755</v>
      </c>
      <c r="G242" s="260" t="s">
        <v>2756</v>
      </c>
      <c r="H242" s="10" t="s">
        <v>2757</v>
      </c>
      <c r="I242" s="10" t="s">
        <v>2626</v>
      </c>
      <c r="J242" s="255" t="str">
        <f t="shared" si="8"/>
        <v>D1_S20_776L-m_R00</v>
      </c>
      <c r="K242" s="49" t="s">
        <v>101</v>
      </c>
      <c r="L242" s="49" t="s">
        <v>1221</v>
      </c>
      <c r="M242" s="49" t="s">
        <v>279</v>
      </c>
      <c r="N242" s="49" t="s">
        <v>1227</v>
      </c>
      <c r="O242" s="49">
        <v>776.0</v>
      </c>
      <c r="P242" s="49">
        <v>166.75</v>
      </c>
      <c r="Q242" s="49" t="s">
        <v>1183</v>
      </c>
      <c r="R242" s="49" t="s">
        <v>1228</v>
      </c>
      <c r="S242" s="49" t="s">
        <v>1229</v>
      </c>
      <c r="T242" s="261"/>
      <c r="U242" s="10"/>
      <c r="V242" s="257" t="s">
        <v>2758</v>
      </c>
      <c r="W242" s="258"/>
      <c r="X242" s="10" t="s">
        <v>2759</v>
      </c>
      <c r="Y242" s="235" t="s">
        <v>1993</v>
      </c>
      <c r="Z242" s="235">
        <v>300.0</v>
      </c>
      <c r="AB242" s="10">
        <v>1309556.0</v>
      </c>
      <c r="AC242" s="259"/>
      <c r="AQ242" s="10">
        <v>1280406.0</v>
      </c>
    </row>
    <row r="243" ht="15.75" customHeight="1">
      <c r="A243" s="136"/>
      <c r="B243" s="276" t="s">
        <v>426</v>
      </c>
      <c r="C243" s="254" t="s">
        <v>1759</v>
      </c>
      <c r="D243" s="254" t="s">
        <v>1760</v>
      </c>
      <c r="E243" s="10" t="s">
        <v>2622</v>
      </c>
      <c r="F243" s="50" t="s">
        <v>2760</v>
      </c>
      <c r="G243" s="253" t="s">
        <v>2761</v>
      </c>
      <c r="H243" s="254" t="s">
        <v>2762</v>
      </c>
      <c r="I243" s="254" t="s">
        <v>2626</v>
      </c>
      <c r="J243" s="255" t="str">
        <f t="shared" si="8"/>
        <v>D1_S320_100L-m_R01</v>
      </c>
      <c r="K243" s="49" t="s">
        <v>101</v>
      </c>
      <c r="L243" s="49" t="s">
        <v>1205</v>
      </c>
      <c r="M243" s="49" t="s">
        <v>300</v>
      </c>
      <c r="N243" s="49" t="s">
        <v>1311</v>
      </c>
      <c r="O243" s="49">
        <v>100.0</v>
      </c>
      <c r="P243" s="49">
        <v>98.0</v>
      </c>
      <c r="Q243" s="49" t="s">
        <v>1183</v>
      </c>
      <c r="R243" s="49" t="s">
        <v>1228</v>
      </c>
      <c r="S243" s="256" t="s">
        <v>1105</v>
      </c>
      <c r="T243" s="256" t="s">
        <v>1885</v>
      </c>
      <c r="U243" s="277"/>
      <c r="V243" s="276" t="s">
        <v>2294</v>
      </c>
      <c r="W243" s="258" t="s">
        <v>2632</v>
      </c>
      <c r="X243" s="50" t="s">
        <v>2763</v>
      </c>
      <c r="Y243" s="10" t="s">
        <v>2132</v>
      </c>
      <c r="Z243" s="10" t="s">
        <v>2133</v>
      </c>
      <c r="AA243" s="235" t="s">
        <v>1890</v>
      </c>
      <c r="AB243" s="235">
        <v>1195659.0</v>
      </c>
      <c r="AC243" s="259" t="s">
        <v>2634</v>
      </c>
      <c r="AD243" s="235" t="s">
        <v>1532</v>
      </c>
      <c r="AE243" s="235">
        <v>84.11</v>
      </c>
      <c r="AF243" s="235">
        <v>35.41</v>
      </c>
      <c r="AG243" s="235">
        <v>1195659.0</v>
      </c>
      <c r="AH243" s="235">
        <v>1.82</v>
      </c>
      <c r="AI243" s="235">
        <v>1.47</v>
      </c>
      <c r="AJ243" s="235">
        <v>69.82</v>
      </c>
      <c r="AK243" s="235">
        <v>63.17</v>
      </c>
      <c r="AL243" s="235">
        <v>46.53</v>
      </c>
      <c r="AM243" s="235"/>
      <c r="AN243" s="235"/>
      <c r="AO243" s="235"/>
      <c r="AP243" s="235"/>
      <c r="AQ243" s="235">
        <v>1159442.0</v>
      </c>
    </row>
    <row r="244" ht="15.75" customHeight="1">
      <c r="A244" s="136"/>
      <c r="B244" s="276" t="s">
        <v>346</v>
      </c>
      <c r="C244" s="254" t="s">
        <v>1766</v>
      </c>
      <c r="D244" s="254" t="s">
        <v>1767</v>
      </c>
      <c r="E244" s="10" t="s">
        <v>2622</v>
      </c>
      <c r="F244" s="50" t="s">
        <v>2764</v>
      </c>
      <c r="G244" s="253" t="s">
        <v>2765</v>
      </c>
      <c r="H244" s="254" t="s">
        <v>2766</v>
      </c>
      <c r="I244" s="254" t="s">
        <v>2626</v>
      </c>
      <c r="J244" s="255" t="str">
        <f t="shared" si="8"/>
        <v>D1_S320_100L-m_R02</v>
      </c>
      <c r="K244" s="49" t="s">
        <v>101</v>
      </c>
      <c r="L244" s="49" t="s">
        <v>1205</v>
      </c>
      <c r="M244" s="49" t="s">
        <v>300</v>
      </c>
      <c r="N244" s="49" t="s">
        <v>1216</v>
      </c>
      <c r="O244" s="49">
        <v>100.0</v>
      </c>
      <c r="P244" s="49">
        <v>152.0</v>
      </c>
      <c r="Q244" s="49" t="s">
        <v>1183</v>
      </c>
      <c r="R244" s="49" t="s">
        <v>1217</v>
      </c>
      <c r="S244" s="256" t="s">
        <v>1111</v>
      </c>
      <c r="T244" s="256" t="s">
        <v>1885</v>
      </c>
      <c r="U244" s="277"/>
      <c r="V244" s="276" t="s">
        <v>2299</v>
      </c>
      <c r="W244" s="258" t="s">
        <v>2632</v>
      </c>
      <c r="X244" s="50" t="s">
        <v>2767</v>
      </c>
      <c r="Y244" s="10" t="s">
        <v>2132</v>
      </c>
      <c r="Z244" s="10" t="s">
        <v>2133</v>
      </c>
      <c r="AA244" s="235" t="s">
        <v>1890</v>
      </c>
      <c r="AB244" s="235">
        <v>1287010.0</v>
      </c>
      <c r="AC244" s="259" t="s">
        <v>2634</v>
      </c>
      <c r="AD244" s="235" t="s">
        <v>1532</v>
      </c>
      <c r="AE244" s="235">
        <v>83.87</v>
      </c>
      <c r="AF244" s="235">
        <v>35.35</v>
      </c>
      <c r="AG244" s="235">
        <v>1287010.0</v>
      </c>
      <c r="AH244" s="235">
        <v>1.82</v>
      </c>
      <c r="AI244" s="235">
        <v>1.59</v>
      </c>
      <c r="AJ244" s="235">
        <v>70.44</v>
      </c>
      <c r="AK244" s="235">
        <v>63.11</v>
      </c>
      <c r="AL244" s="235">
        <v>46.39</v>
      </c>
      <c r="AM244" s="235"/>
      <c r="AN244" s="235"/>
      <c r="AO244" s="235"/>
      <c r="AP244" s="235"/>
      <c r="AQ244" s="235">
        <v>1245585.0</v>
      </c>
    </row>
    <row r="245" ht="15.75" customHeight="1">
      <c r="A245" s="136"/>
      <c r="B245" s="276" t="s">
        <v>440</v>
      </c>
      <c r="C245" s="254" t="s">
        <v>1773</v>
      </c>
      <c r="D245" s="254" t="s">
        <v>1774</v>
      </c>
      <c r="E245" s="10" t="s">
        <v>2622</v>
      </c>
      <c r="F245" s="50" t="s">
        <v>2768</v>
      </c>
      <c r="G245" s="253" t="s">
        <v>2769</v>
      </c>
      <c r="H245" s="254" t="s">
        <v>2770</v>
      </c>
      <c r="I245" s="254" t="s">
        <v>2626</v>
      </c>
      <c r="J245" s="255" t="str">
        <f t="shared" si="8"/>
        <v>D1_S320_100L-m_R02</v>
      </c>
      <c r="K245" s="49" t="s">
        <v>101</v>
      </c>
      <c r="L245" s="49" t="s">
        <v>1205</v>
      </c>
      <c r="M245" s="49" t="s">
        <v>300</v>
      </c>
      <c r="N245" s="49" t="s">
        <v>1216</v>
      </c>
      <c r="O245" s="49">
        <v>100.0</v>
      </c>
      <c r="P245" s="49">
        <v>110.0</v>
      </c>
      <c r="Q245" s="49" t="s">
        <v>1183</v>
      </c>
      <c r="R245" s="49" t="s">
        <v>1228</v>
      </c>
      <c r="S245" s="256" t="s">
        <v>1111</v>
      </c>
      <c r="T245" s="256" t="s">
        <v>1885</v>
      </c>
      <c r="U245" s="277"/>
      <c r="V245" s="276" t="s">
        <v>2304</v>
      </c>
      <c r="W245" s="258" t="s">
        <v>2632</v>
      </c>
      <c r="X245" s="50" t="s">
        <v>2771</v>
      </c>
      <c r="Y245" s="10" t="s">
        <v>2132</v>
      </c>
      <c r="Z245" s="10" t="s">
        <v>2133</v>
      </c>
      <c r="AA245" s="235" t="s">
        <v>1890</v>
      </c>
      <c r="AB245" s="235">
        <v>2841890.0</v>
      </c>
      <c r="AC245" s="259" t="s">
        <v>2634</v>
      </c>
      <c r="AD245" s="235" t="s">
        <v>1532</v>
      </c>
      <c r="AE245" s="235">
        <v>83.08</v>
      </c>
      <c r="AF245" s="235">
        <v>35.17</v>
      </c>
      <c r="AG245" s="235">
        <v>2841890.0</v>
      </c>
      <c r="AH245" s="235">
        <v>1.82</v>
      </c>
      <c r="AI245" s="235">
        <v>3.5</v>
      </c>
      <c r="AJ245" s="235">
        <v>71.68</v>
      </c>
      <c r="AK245" s="235">
        <v>64.03</v>
      </c>
      <c r="AL245" s="235">
        <v>47.01</v>
      </c>
      <c r="AM245" s="235"/>
      <c r="AN245" s="235"/>
      <c r="AO245" s="235"/>
      <c r="AP245" s="235"/>
      <c r="AQ245" s="235">
        <v>2747157.0</v>
      </c>
    </row>
    <row r="246" ht="15.75" customHeight="1">
      <c r="A246" s="136"/>
      <c r="B246" s="50" t="s">
        <v>445</v>
      </c>
      <c r="C246" s="50" t="s">
        <v>1780</v>
      </c>
      <c r="D246" s="50" t="s">
        <v>1781</v>
      </c>
      <c r="E246" s="10" t="s">
        <v>2622</v>
      </c>
      <c r="F246" s="50" t="s">
        <v>2772</v>
      </c>
      <c r="G246" s="283" t="s">
        <v>2773</v>
      </c>
      <c r="H246" s="50" t="s">
        <v>2774</v>
      </c>
      <c r="I246" s="50" t="s">
        <v>2626</v>
      </c>
      <c r="J246" s="255" t="str">
        <f t="shared" si="8"/>
        <v>D1_S320_100L-m_R03</v>
      </c>
      <c r="K246" s="49" t="s">
        <v>101</v>
      </c>
      <c r="L246" s="49" t="s">
        <v>1205</v>
      </c>
      <c r="M246" s="49" t="s">
        <v>300</v>
      </c>
      <c r="N246" s="49" t="s">
        <v>1216</v>
      </c>
      <c r="O246" s="105">
        <v>100.0</v>
      </c>
      <c r="P246" s="105">
        <v>285.0</v>
      </c>
      <c r="Q246" s="49" t="s">
        <v>1183</v>
      </c>
      <c r="R246" s="49" t="s">
        <v>1228</v>
      </c>
      <c r="S246" s="49" t="s">
        <v>1115</v>
      </c>
      <c r="T246" s="49" t="s">
        <v>2627</v>
      </c>
      <c r="U246" s="50"/>
      <c r="V246" s="50"/>
      <c r="W246" s="284" t="s">
        <v>2628</v>
      </c>
      <c r="X246" s="50"/>
      <c r="Y246" s="10" t="s">
        <v>2132</v>
      </c>
      <c r="Z246" s="10" t="s">
        <v>2133</v>
      </c>
      <c r="AA246" s="50" t="s">
        <v>1890</v>
      </c>
      <c r="AB246" s="285">
        <v>2318886.0</v>
      </c>
      <c r="AC246" s="286">
        <v>42743.0</v>
      </c>
      <c r="AD246" s="287" t="s">
        <v>1532</v>
      </c>
      <c r="AE246" s="285">
        <v>70.88</v>
      </c>
      <c r="AF246" s="285">
        <v>31.69</v>
      </c>
      <c r="AG246" s="285">
        <v>2318886.0</v>
      </c>
      <c r="AH246" s="285">
        <v>12.5</v>
      </c>
      <c r="AI246" s="285">
        <v>15.07</v>
      </c>
      <c r="AJ246" s="285">
        <v>63.01</v>
      </c>
      <c r="AK246" s="285">
        <v>49.04</v>
      </c>
      <c r="AL246" s="285">
        <v>35.05</v>
      </c>
      <c r="AM246" s="287"/>
      <c r="AN246" s="287"/>
      <c r="AO246" s="287"/>
      <c r="AP246" s="287"/>
      <c r="AQ246" s="285">
        <v>2285192.0</v>
      </c>
    </row>
    <row r="247" ht="15.75" customHeight="1">
      <c r="A247" s="136"/>
      <c r="B247" s="276" t="s">
        <v>243</v>
      </c>
      <c r="C247" s="254" t="s">
        <v>1787</v>
      </c>
      <c r="D247" s="254" t="s">
        <v>1788</v>
      </c>
      <c r="E247" s="252" t="s">
        <v>2622</v>
      </c>
      <c r="F247" s="50" t="s">
        <v>2775</v>
      </c>
      <c r="G247" s="253" t="s">
        <v>2776</v>
      </c>
      <c r="H247" s="254" t="s">
        <v>2777</v>
      </c>
      <c r="I247" s="254" t="s">
        <v>2626</v>
      </c>
      <c r="J247" s="255" t="str">
        <f t="shared" si="8"/>
        <v>D1_S320_10L-m_R01</v>
      </c>
      <c r="K247" s="49" t="s">
        <v>101</v>
      </c>
      <c r="L247" s="49" t="s">
        <v>1205</v>
      </c>
      <c r="M247" s="49" t="s">
        <v>1792</v>
      </c>
      <c r="N247" s="49" t="s">
        <v>1182</v>
      </c>
      <c r="O247" s="49">
        <v>10.0</v>
      </c>
      <c r="P247" s="49">
        <v>4.99999999999998</v>
      </c>
      <c r="Q247" s="49" t="s">
        <v>1183</v>
      </c>
      <c r="R247" s="49" t="s">
        <v>1195</v>
      </c>
      <c r="S247" s="256" t="s">
        <v>1105</v>
      </c>
      <c r="T247" s="256" t="s">
        <v>1885</v>
      </c>
      <c r="U247" s="277"/>
      <c r="V247" s="276" t="s">
        <v>2314</v>
      </c>
      <c r="W247" s="258" t="s">
        <v>2632</v>
      </c>
      <c r="X247" s="50" t="s">
        <v>2778</v>
      </c>
      <c r="Y247" s="10" t="s">
        <v>2132</v>
      </c>
      <c r="Z247" s="10" t="s">
        <v>2133</v>
      </c>
      <c r="AA247" s="235" t="s">
        <v>1890</v>
      </c>
      <c r="AB247" s="235">
        <v>1528859.0</v>
      </c>
      <c r="AC247" s="259" t="s">
        <v>2634</v>
      </c>
      <c r="AD247" s="235" t="s">
        <v>1532</v>
      </c>
      <c r="AE247" s="235">
        <v>83.6</v>
      </c>
      <c r="AF247" s="235">
        <v>35.29</v>
      </c>
      <c r="AG247" s="235">
        <v>1528859.0</v>
      </c>
      <c r="AH247" s="235">
        <v>1.82</v>
      </c>
      <c r="AI247" s="235">
        <v>1.88</v>
      </c>
      <c r="AJ247" s="235">
        <v>70.18</v>
      </c>
      <c r="AK247" s="235">
        <v>62.53</v>
      </c>
      <c r="AL247" s="235">
        <v>45.13</v>
      </c>
      <c r="AM247" s="235"/>
      <c r="AN247" s="235"/>
      <c r="AO247" s="235"/>
      <c r="AP247" s="235"/>
      <c r="AQ247" s="235">
        <v>1481018.0</v>
      </c>
    </row>
    <row r="248" ht="15.75" customHeight="1">
      <c r="A248" s="136"/>
      <c r="B248" s="276" t="s">
        <v>251</v>
      </c>
      <c r="C248" s="254" t="s">
        <v>1795</v>
      </c>
      <c r="D248" s="254" t="s">
        <v>1796</v>
      </c>
      <c r="E248" s="252" t="s">
        <v>2622</v>
      </c>
      <c r="F248" s="50" t="s">
        <v>2779</v>
      </c>
      <c r="G248" s="253" t="s">
        <v>2780</v>
      </c>
      <c r="H248" s="254" t="s">
        <v>2781</v>
      </c>
      <c r="I248" s="254" t="s">
        <v>2626</v>
      </c>
      <c r="J248" s="255" t="str">
        <f t="shared" si="8"/>
        <v>D1_S320_10L-m_R02</v>
      </c>
      <c r="K248" s="49" t="s">
        <v>101</v>
      </c>
      <c r="L248" s="49" t="s">
        <v>1205</v>
      </c>
      <c r="M248" s="49" t="s">
        <v>1792</v>
      </c>
      <c r="N248" s="49" t="s">
        <v>1182</v>
      </c>
      <c r="O248" s="49">
        <v>10.0</v>
      </c>
      <c r="P248" s="49">
        <v>6.99999999999998</v>
      </c>
      <c r="Q248" s="49" t="s">
        <v>1183</v>
      </c>
      <c r="R248" s="49" t="s">
        <v>1195</v>
      </c>
      <c r="S248" s="256" t="s">
        <v>1111</v>
      </c>
      <c r="T248" s="256" t="s">
        <v>1885</v>
      </c>
      <c r="U248" s="277"/>
      <c r="V248" s="276" t="s">
        <v>2319</v>
      </c>
      <c r="W248" s="258" t="s">
        <v>2632</v>
      </c>
      <c r="X248" s="50" t="s">
        <v>2782</v>
      </c>
      <c r="Y248" s="10" t="s">
        <v>2132</v>
      </c>
      <c r="Z248" s="10" t="s">
        <v>2133</v>
      </c>
      <c r="AA248" s="235" t="s">
        <v>1890</v>
      </c>
      <c r="AB248" s="235">
        <v>1675361.0</v>
      </c>
      <c r="AC248" s="259" t="s">
        <v>2634</v>
      </c>
      <c r="AD248" s="235" t="s">
        <v>1532</v>
      </c>
      <c r="AE248" s="235">
        <v>82.19</v>
      </c>
      <c r="AF248" s="235">
        <v>34.96</v>
      </c>
      <c r="AG248" s="235">
        <v>1675361.0</v>
      </c>
      <c r="AH248" s="235">
        <v>1.82</v>
      </c>
      <c r="AI248" s="235">
        <v>2.06</v>
      </c>
      <c r="AJ248" s="235">
        <v>69.46</v>
      </c>
      <c r="AK248" s="235">
        <v>60.92</v>
      </c>
      <c r="AL248" s="235">
        <v>44.02</v>
      </c>
      <c r="AM248" s="235"/>
      <c r="AN248" s="235"/>
      <c r="AO248" s="235"/>
      <c r="AP248" s="235"/>
      <c r="AQ248" s="235">
        <v>1599374.0</v>
      </c>
    </row>
    <row r="249" ht="15.75" customHeight="1">
      <c r="A249" s="136"/>
      <c r="B249" s="276" t="s">
        <v>256</v>
      </c>
      <c r="C249" s="254" t="s">
        <v>1802</v>
      </c>
      <c r="D249" s="254" t="s">
        <v>1803</v>
      </c>
      <c r="E249" s="252" t="s">
        <v>2622</v>
      </c>
      <c r="F249" s="50" t="s">
        <v>2783</v>
      </c>
      <c r="G249" s="253" t="s">
        <v>2784</v>
      </c>
      <c r="H249" s="254" t="s">
        <v>2785</v>
      </c>
      <c r="I249" s="254" t="s">
        <v>2626</v>
      </c>
      <c r="J249" s="255" t="str">
        <f t="shared" si="8"/>
        <v>D1_S320_10L-m_R03</v>
      </c>
      <c r="K249" s="49" t="s">
        <v>101</v>
      </c>
      <c r="L249" s="49" t="s">
        <v>1205</v>
      </c>
      <c r="M249" s="49" t="s">
        <v>1792</v>
      </c>
      <c r="N249" s="49" t="s">
        <v>1182</v>
      </c>
      <c r="O249" s="49">
        <v>10.0</v>
      </c>
      <c r="P249" s="49">
        <v>5.99999999999998</v>
      </c>
      <c r="Q249" s="49" t="s">
        <v>1183</v>
      </c>
      <c r="R249" s="49" t="s">
        <v>1195</v>
      </c>
      <c r="S249" s="256" t="s">
        <v>1115</v>
      </c>
      <c r="T249" s="256" t="s">
        <v>1885</v>
      </c>
      <c r="U249" s="277"/>
      <c r="V249" s="276" t="s">
        <v>2324</v>
      </c>
      <c r="W249" s="258" t="s">
        <v>2632</v>
      </c>
      <c r="X249" s="50" t="s">
        <v>2786</v>
      </c>
      <c r="Y249" s="10" t="s">
        <v>2132</v>
      </c>
      <c r="Z249" s="10" t="s">
        <v>2133</v>
      </c>
      <c r="AA249" s="235" t="s">
        <v>1890</v>
      </c>
      <c r="AB249" s="235">
        <v>1618656.0</v>
      </c>
      <c r="AC249" s="259" t="s">
        <v>2634</v>
      </c>
      <c r="AD249" s="235" t="s">
        <v>1532</v>
      </c>
      <c r="AE249" s="235">
        <v>82.39</v>
      </c>
      <c r="AF249" s="235">
        <v>35.01</v>
      </c>
      <c r="AG249" s="235">
        <v>1618656.0</v>
      </c>
      <c r="AH249" s="235">
        <v>1.82</v>
      </c>
      <c r="AI249" s="235">
        <v>2.0</v>
      </c>
      <c r="AJ249" s="235">
        <v>69.87</v>
      </c>
      <c r="AK249" s="235">
        <v>61.56</v>
      </c>
      <c r="AL249" s="235">
        <v>45.54</v>
      </c>
      <c r="AM249" s="235"/>
      <c r="AN249" s="235"/>
      <c r="AO249" s="235"/>
      <c r="AP249" s="235"/>
      <c r="AQ249" s="235">
        <v>1564460.0</v>
      </c>
    </row>
    <row r="250" ht="15.75" customHeight="1">
      <c r="A250" s="136"/>
      <c r="B250" s="276" t="s">
        <v>422</v>
      </c>
      <c r="C250" s="254" t="s">
        <v>1809</v>
      </c>
      <c r="D250" s="254" t="s">
        <v>1810</v>
      </c>
      <c r="E250" s="252" t="s">
        <v>2622</v>
      </c>
      <c r="F250" s="50" t="s">
        <v>2787</v>
      </c>
      <c r="G250" s="253" t="s">
        <v>2788</v>
      </c>
      <c r="H250" s="254" t="s">
        <v>2789</v>
      </c>
      <c r="I250" s="254" t="s">
        <v>2626</v>
      </c>
      <c r="J250" s="255" t="str">
        <f t="shared" si="8"/>
        <v>D1_S320_496L-m_R00</v>
      </c>
      <c r="K250" s="49" t="s">
        <v>101</v>
      </c>
      <c r="L250" s="49" t="s">
        <v>1205</v>
      </c>
      <c r="M250" s="49" t="s">
        <v>300</v>
      </c>
      <c r="N250" s="49" t="s">
        <v>1267</v>
      </c>
      <c r="O250" s="49">
        <v>496.0</v>
      </c>
      <c r="P250" s="49">
        <v>445.0</v>
      </c>
      <c r="Q250" s="49" t="s">
        <v>1183</v>
      </c>
      <c r="R250" s="49" t="s">
        <v>1228</v>
      </c>
      <c r="S250" s="256" t="s">
        <v>1229</v>
      </c>
      <c r="T250" s="256" t="s">
        <v>1885</v>
      </c>
      <c r="U250" s="277"/>
      <c r="V250" s="276" t="s">
        <v>2329</v>
      </c>
      <c r="W250" s="258" t="s">
        <v>2632</v>
      </c>
      <c r="X250" s="50" t="s">
        <v>2790</v>
      </c>
      <c r="Y250" s="10" t="s">
        <v>2132</v>
      </c>
      <c r="Z250" s="10" t="s">
        <v>2133</v>
      </c>
      <c r="AA250" s="235" t="s">
        <v>1890</v>
      </c>
      <c r="AB250" s="235">
        <v>1566627.0</v>
      </c>
      <c r="AC250" s="259" t="s">
        <v>2634</v>
      </c>
      <c r="AD250" s="235" t="s">
        <v>1532</v>
      </c>
      <c r="AE250" s="235">
        <v>83.69</v>
      </c>
      <c r="AF250" s="235">
        <v>35.31</v>
      </c>
      <c r="AG250" s="235">
        <v>1566627.0</v>
      </c>
      <c r="AH250" s="235">
        <v>1.82</v>
      </c>
      <c r="AI250" s="235">
        <v>1.93</v>
      </c>
      <c r="AJ250" s="235">
        <v>71.39</v>
      </c>
      <c r="AK250" s="235">
        <v>64.54</v>
      </c>
      <c r="AL250" s="235">
        <v>48.05</v>
      </c>
      <c r="AM250" s="235"/>
      <c r="AN250" s="235"/>
      <c r="AO250" s="235"/>
      <c r="AP250" s="235"/>
      <c r="AQ250" s="235">
        <v>1517735.0</v>
      </c>
    </row>
    <row r="251" ht="15.75" customHeight="1">
      <c r="A251" s="136"/>
      <c r="B251" s="276" t="s">
        <v>341</v>
      </c>
      <c r="C251" s="254" t="s">
        <v>1816</v>
      </c>
      <c r="D251" s="254" t="s">
        <v>1817</v>
      </c>
      <c r="E251" s="252" t="s">
        <v>2622</v>
      </c>
      <c r="F251" s="50" t="s">
        <v>2791</v>
      </c>
      <c r="G251" s="253" t="s">
        <v>2792</v>
      </c>
      <c r="H251" s="254" t="s">
        <v>2793</v>
      </c>
      <c r="I251" s="254" t="s">
        <v>2626</v>
      </c>
      <c r="J251" s="255" t="str">
        <f t="shared" si="8"/>
        <v>D1_S320_60L-m_R01</v>
      </c>
      <c r="K251" s="49" t="s">
        <v>101</v>
      </c>
      <c r="L251" s="49" t="s">
        <v>1205</v>
      </c>
      <c r="M251" s="49" t="s">
        <v>300</v>
      </c>
      <c r="N251" s="49" t="s">
        <v>1216</v>
      </c>
      <c r="O251" s="49">
        <v>60.0</v>
      </c>
      <c r="P251" s="49">
        <v>225.0</v>
      </c>
      <c r="Q251" s="49" t="s">
        <v>1183</v>
      </c>
      <c r="R251" s="49" t="s">
        <v>1217</v>
      </c>
      <c r="S251" s="256" t="s">
        <v>1105</v>
      </c>
      <c r="T251" s="256" t="s">
        <v>1885</v>
      </c>
      <c r="U251" s="277"/>
      <c r="V251" s="276" t="s">
        <v>2334</v>
      </c>
      <c r="W251" s="258" t="s">
        <v>2632</v>
      </c>
      <c r="X251" s="50" t="s">
        <v>2794</v>
      </c>
      <c r="Y251" s="10" t="s">
        <v>2132</v>
      </c>
      <c r="Z251" s="10" t="s">
        <v>2133</v>
      </c>
      <c r="AA251" s="235" t="s">
        <v>1890</v>
      </c>
      <c r="AB251" s="235">
        <v>1364727.0</v>
      </c>
      <c r="AC251" s="259" t="s">
        <v>2634</v>
      </c>
      <c r="AD251" s="235" t="s">
        <v>1532</v>
      </c>
      <c r="AE251" s="235">
        <v>84.09</v>
      </c>
      <c r="AF251" s="235">
        <v>35.41</v>
      </c>
      <c r="AG251" s="235">
        <v>1364727.0</v>
      </c>
      <c r="AH251" s="235">
        <v>1.82</v>
      </c>
      <c r="AI251" s="235">
        <v>1.68</v>
      </c>
      <c r="AJ251" s="235">
        <v>70.51</v>
      </c>
      <c r="AK251" s="235">
        <v>63.87</v>
      </c>
      <c r="AL251" s="235">
        <v>47.41</v>
      </c>
      <c r="AM251" s="235"/>
      <c r="AN251" s="235"/>
      <c r="AO251" s="235"/>
      <c r="AP251" s="235"/>
      <c r="AQ251" s="235">
        <v>1322524.0</v>
      </c>
    </row>
    <row r="252" ht="15.75" customHeight="1">
      <c r="A252" s="136"/>
      <c r="B252" s="276" t="s">
        <v>351</v>
      </c>
      <c r="C252" s="254" t="s">
        <v>1823</v>
      </c>
      <c r="D252" s="254" t="s">
        <v>1824</v>
      </c>
      <c r="E252" s="252" t="s">
        <v>2622</v>
      </c>
      <c r="F252" s="50" t="s">
        <v>2795</v>
      </c>
      <c r="G252" s="253" t="s">
        <v>2796</v>
      </c>
      <c r="H252" s="254" t="s">
        <v>2797</v>
      </c>
      <c r="I252" s="254" t="s">
        <v>2626</v>
      </c>
      <c r="J252" s="255" t="str">
        <f t="shared" si="8"/>
        <v>D1_S320_60L-m_R03</v>
      </c>
      <c r="K252" s="49" t="s">
        <v>101</v>
      </c>
      <c r="L252" s="49" t="s">
        <v>1205</v>
      </c>
      <c r="M252" s="49" t="s">
        <v>300</v>
      </c>
      <c r="N252" s="49" t="s">
        <v>1216</v>
      </c>
      <c r="O252" s="49">
        <v>60.0</v>
      </c>
      <c r="P252" s="49">
        <v>167.0</v>
      </c>
      <c r="Q252" s="49" t="s">
        <v>1183</v>
      </c>
      <c r="R252" s="49" t="s">
        <v>1217</v>
      </c>
      <c r="S252" s="256" t="s">
        <v>1115</v>
      </c>
      <c r="T252" s="256" t="s">
        <v>1885</v>
      </c>
      <c r="U252" s="277"/>
      <c r="V252" s="276" t="s">
        <v>2339</v>
      </c>
      <c r="W252" s="258" t="s">
        <v>2632</v>
      </c>
      <c r="X252" s="50" t="s">
        <v>2798</v>
      </c>
      <c r="Y252" s="10" t="s">
        <v>2132</v>
      </c>
      <c r="Z252" s="10" t="s">
        <v>2133</v>
      </c>
      <c r="AA252" s="235" t="s">
        <v>1890</v>
      </c>
      <c r="AB252" s="235">
        <v>1279353.0</v>
      </c>
      <c r="AC252" s="259" t="s">
        <v>2634</v>
      </c>
      <c r="AD252" s="235" t="s">
        <v>1532</v>
      </c>
      <c r="AE252" s="235">
        <v>84.96</v>
      </c>
      <c r="AF252" s="235">
        <v>35.61</v>
      </c>
      <c r="AG252" s="235">
        <v>1279353.0</v>
      </c>
      <c r="AH252" s="235">
        <v>1.82</v>
      </c>
      <c r="AI252" s="235">
        <v>1.58</v>
      </c>
      <c r="AJ252" s="235">
        <v>70.74</v>
      </c>
      <c r="AK252" s="235">
        <v>65.29</v>
      </c>
      <c r="AL252" s="235">
        <v>47.78</v>
      </c>
      <c r="AM252" s="235"/>
      <c r="AN252" s="235"/>
      <c r="AO252" s="235"/>
      <c r="AP252" s="235"/>
      <c r="AQ252" s="235">
        <v>1242787.0</v>
      </c>
    </row>
    <row r="253" ht="15.75" customHeight="1">
      <c r="A253" s="136"/>
      <c r="B253" s="10" t="s">
        <v>297</v>
      </c>
      <c r="C253" s="10" t="s">
        <v>1830</v>
      </c>
      <c r="D253" s="10" t="s">
        <v>1831</v>
      </c>
      <c r="E253" s="10" t="s">
        <v>1987</v>
      </c>
      <c r="F253" s="50" t="s">
        <v>2799</v>
      </c>
      <c r="G253" s="260" t="s">
        <v>2800</v>
      </c>
      <c r="H253" s="10" t="s">
        <v>2801</v>
      </c>
      <c r="I253" s="10" t="s">
        <v>2626</v>
      </c>
      <c r="J253" s="255" t="str">
        <f t="shared" si="8"/>
        <v>D1_S320_716L-m_R00</v>
      </c>
      <c r="K253" s="49" t="s">
        <v>101</v>
      </c>
      <c r="L253" s="49" t="s">
        <v>1205</v>
      </c>
      <c r="M253" s="49" t="s">
        <v>300</v>
      </c>
      <c r="N253" s="49" t="s">
        <v>1227</v>
      </c>
      <c r="O253" s="49">
        <v>716.0</v>
      </c>
      <c r="P253" s="49">
        <v>166.75</v>
      </c>
      <c r="Q253" s="49" t="s">
        <v>1183</v>
      </c>
      <c r="R253" s="49" t="s">
        <v>1228</v>
      </c>
      <c r="S253" s="49" t="s">
        <v>1229</v>
      </c>
      <c r="T253" s="261"/>
      <c r="U253" s="10"/>
      <c r="V253" s="257" t="s">
        <v>2802</v>
      </c>
      <c r="W253" s="258"/>
      <c r="X253" s="10" t="s">
        <v>2803</v>
      </c>
      <c r="Y253" s="235" t="s">
        <v>1993</v>
      </c>
      <c r="Z253" s="235">
        <v>300.0</v>
      </c>
      <c r="AB253" s="10">
        <v>1791873.0</v>
      </c>
      <c r="AC253" s="259"/>
      <c r="AQ253" s="10">
        <v>1754654.0</v>
      </c>
    </row>
    <row r="254" ht="15.75" customHeight="1">
      <c r="A254" s="136" t="s">
        <v>1836</v>
      </c>
      <c r="B254" s="279" t="s">
        <v>543</v>
      </c>
      <c r="C254" s="265" t="s">
        <v>1837</v>
      </c>
      <c r="D254" s="265" t="s">
        <v>1838</v>
      </c>
      <c r="E254" s="262" t="s">
        <v>2622</v>
      </c>
      <c r="F254" s="263" t="s">
        <v>2804</v>
      </c>
      <c r="G254" s="264" t="s">
        <v>2805</v>
      </c>
      <c r="H254" s="265" t="s">
        <v>2806</v>
      </c>
      <c r="I254" s="265" t="s">
        <v>2626</v>
      </c>
      <c r="J254" s="266" t="str">
        <f t="shared" si="8"/>
        <v>D2_S023_1000L-m_R00</v>
      </c>
      <c r="K254" s="267" t="s">
        <v>463</v>
      </c>
      <c r="L254" s="267" t="s">
        <v>1194</v>
      </c>
      <c r="M254" s="267" t="s">
        <v>294</v>
      </c>
      <c r="N254" s="267" t="s">
        <v>1330</v>
      </c>
      <c r="O254" s="267">
        <v>1000.0</v>
      </c>
      <c r="P254" s="267">
        <v>116.0</v>
      </c>
      <c r="Q254" s="267" t="s">
        <v>1183</v>
      </c>
      <c r="R254" s="267" t="s">
        <v>1228</v>
      </c>
      <c r="S254" s="268" t="s">
        <v>1229</v>
      </c>
      <c r="T254" s="268" t="s">
        <v>1885</v>
      </c>
      <c r="U254" s="281"/>
      <c r="V254" s="279" t="s">
        <v>2344</v>
      </c>
      <c r="W254" s="271" t="s">
        <v>2632</v>
      </c>
      <c r="X254" s="263" t="s">
        <v>2807</v>
      </c>
      <c r="Y254" s="262" t="s">
        <v>2132</v>
      </c>
      <c r="Z254" s="262" t="s">
        <v>2133</v>
      </c>
      <c r="AA254" s="272" t="s">
        <v>1890</v>
      </c>
      <c r="AB254" s="272">
        <v>1640632.0</v>
      </c>
      <c r="AC254" s="273" t="s">
        <v>2634</v>
      </c>
      <c r="AD254" s="272" t="s">
        <v>1532</v>
      </c>
      <c r="AE254" s="272">
        <v>84.0</v>
      </c>
      <c r="AF254" s="272">
        <v>35.39</v>
      </c>
      <c r="AG254" s="272">
        <v>1640632.0</v>
      </c>
      <c r="AH254" s="272">
        <v>1.82</v>
      </c>
      <c r="AI254" s="272">
        <v>2.02</v>
      </c>
      <c r="AJ254" s="272">
        <v>73.02</v>
      </c>
      <c r="AK254" s="272">
        <v>67.11</v>
      </c>
      <c r="AL254" s="272">
        <v>53.04</v>
      </c>
      <c r="AM254" s="272"/>
      <c r="AN254" s="272"/>
      <c r="AO254" s="272"/>
      <c r="AP254" s="272"/>
      <c r="AQ254" s="272">
        <v>1567438.0</v>
      </c>
    </row>
    <row r="255" ht="15.75" customHeight="1">
      <c r="A255" s="136" t="s">
        <v>1836</v>
      </c>
      <c r="B255" s="279" t="s">
        <v>618</v>
      </c>
      <c r="C255" s="265" t="s">
        <v>1845</v>
      </c>
      <c r="D255" s="265" t="s">
        <v>1846</v>
      </c>
      <c r="E255" s="262" t="s">
        <v>2622</v>
      </c>
      <c r="F255" s="263" t="s">
        <v>2808</v>
      </c>
      <c r="G255" s="264" t="s">
        <v>2809</v>
      </c>
      <c r="H255" s="265" t="s">
        <v>2810</v>
      </c>
      <c r="I255" s="265" t="s">
        <v>2626</v>
      </c>
      <c r="J255" s="266" t="str">
        <f t="shared" si="8"/>
        <v>D2_S023_100L-m_R11</v>
      </c>
      <c r="K255" s="267" t="s">
        <v>463</v>
      </c>
      <c r="L255" s="267" t="s">
        <v>1194</v>
      </c>
      <c r="M255" s="267" t="s">
        <v>294</v>
      </c>
      <c r="N255" s="267" t="s">
        <v>1216</v>
      </c>
      <c r="O255" s="267">
        <v>100.0</v>
      </c>
      <c r="P255" s="267">
        <v>153.0</v>
      </c>
      <c r="Q255" s="267" t="s">
        <v>1183</v>
      </c>
      <c r="R255" s="267" t="s">
        <v>1228</v>
      </c>
      <c r="S255" s="268" t="s">
        <v>1370</v>
      </c>
      <c r="T255" s="268" t="s">
        <v>1885</v>
      </c>
      <c r="U255" s="281"/>
      <c r="V255" s="279" t="s">
        <v>2349</v>
      </c>
      <c r="W255" s="271" t="s">
        <v>2632</v>
      </c>
      <c r="X255" s="263" t="s">
        <v>2811</v>
      </c>
      <c r="Y255" s="262" t="s">
        <v>2132</v>
      </c>
      <c r="Z255" s="262" t="s">
        <v>2133</v>
      </c>
      <c r="AA255" s="272" t="s">
        <v>1890</v>
      </c>
      <c r="AB255" s="272">
        <v>1463351.0</v>
      </c>
      <c r="AC255" s="273" t="s">
        <v>2634</v>
      </c>
      <c r="AD255" s="272" t="s">
        <v>1532</v>
      </c>
      <c r="AE255" s="272">
        <v>84.84</v>
      </c>
      <c r="AF255" s="272">
        <v>35.58</v>
      </c>
      <c r="AG255" s="272">
        <v>1463351.0</v>
      </c>
      <c r="AH255" s="272">
        <v>1.82</v>
      </c>
      <c r="AI255" s="272">
        <v>1.8</v>
      </c>
      <c r="AJ255" s="272">
        <v>73.91</v>
      </c>
      <c r="AK255" s="272">
        <v>68.32</v>
      </c>
      <c r="AL255" s="272">
        <v>54.8</v>
      </c>
      <c r="AM255" s="272"/>
      <c r="AN255" s="272"/>
      <c r="AO255" s="272"/>
      <c r="AP255" s="272"/>
      <c r="AQ255" s="272">
        <v>1417630.0</v>
      </c>
    </row>
    <row r="256" ht="15.75" customHeight="1">
      <c r="A256" s="136" t="s">
        <v>1836</v>
      </c>
      <c r="B256" s="279" t="s">
        <v>460</v>
      </c>
      <c r="C256" s="265" t="s">
        <v>1852</v>
      </c>
      <c r="D256" s="265" t="s">
        <v>1853</v>
      </c>
      <c r="E256" s="262" t="s">
        <v>2622</v>
      </c>
      <c r="F256" s="263" t="s">
        <v>2812</v>
      </c>
      <c r="G256" s="264" t="s">
        <v>2813</v>
      </c>
      <c r="H256" s="265" t="s">
        <v>2814</v>
      </c>
      <c r="I256" s="265" t="s">
        <v>2626</v>
      </c>
      <c r="J256" s="266" t="str">
        <f t="shared" si="8"/>
        <v>D2_S20_1000L-m_R00</v>
      </c>
      <c r="K256" s="267" t="s">
        <v>463</v>
      </c>
      <c r="L256" s="267" t="s">
        <v>1221</v>
      </c>
      <c r="M256" s="267" t="s">
        <v>279</v>
      </c>
      <c r="N256" s="267" t="s">
        <v>1330</v>
      </c>
      <c r="O256" s="267">
        <v>1000.0</v>
      </c>
      <c r="P256" s="267">
        <v>90.9999999999999</v>
      </c>
      <c r="Q256" s="267" t="s">
        <v>1183</v>
      </c>
      <c r="R256" s="267" t="s">
        <v>1228</v>
      </c>
      <c r="S256" s="268" t="s">
        <v>1229</v>
      </c>
      <c r="T256" s="268" t="s">
        <v>1885</v>
      </c>
      <c r="U256" s="281"/>
      <c r="V256" s="279" t="s">
        <v>2354</v>
      </c>
      <c r="W256" s="271" t="s">
        <v>2632</v>
      </c>
      <c r="X256" s="263" t="s">
        <v>2815</v>
      </c>
      <c r="Y256" s="262" t="s">
        <v>2132</v>
      </c>
      <c r="Z256" s="262" t="s">
        <v>2133</v>
      </c>
      <c r="AA256" s="272" t="s">
        <v>1890</v>
      </c>
      <c r="AB256" s="272">
        <v>1599500.0</v>
      </c>
      <c r="AC256" s="273" t="s">
        <v>2634</v>
      </c>
      <c r="AD256" s="272" t="s">
        <v>1532</v>
      </c>
      <c r="AE256" s="272">
        <v>81.21</v>
      </c>
      <c r="AF256" s="272">
        <v>34.7</v>
      </c>
      <c r="AG256" s="272">
        <v>1599500.0</v>
      </c>
      <c r="AH256" s="272">
        <v>1.82</v>
      </c>
      <c r="AI256" s="272">
        <v>1.97</v>
      </c>
      <c r="AJ256" s="272">
        <v>73.04</v>
      </c>
      <c r="AK256" s="272">
        <v>63.44</v>
      </c>
      <c r="AL256" s="272">
        <v>50.07</v>
      </c>
      <c r="AM256" s="272"/>
      <c r="AN256" s="272"/>
      <c r="AO256" s="272"/>
      <c r="AP256" s="272"/>
      <c r="AQ256" s="272">
        <v>1546507.0</v>
      </c>
    </row>
    <row r="257" ht="15.75" customHeight="1">
      <c r="A257" s="136" t="s">
        <v>1836</v>
      </c>
      <c r="B257" s="279" t="s">
        <v>460</v>
      </c>
      <c r="C257" s="265" t="s">
        <v>1852</v>
      </c>
      <c r="D257" s="265" t="s">
        <v>1853</v>
      </c>
      <c r="E257" s="262" t="s">
        <v>2622</v>
      </c>
      <c r="F257" s="263" t="s">
        <v>2816</v>
      </c>
      <c r="G257" s="264" t="s">
        <v>2817</v>
      </c>
      <c r="H257" s="265" t="s">
        <v>2818</v>
      </c>
      <c r="I257" s="265" t="s">
        <v>2626</v>
      </c>
      <c r="J257" s="266" t="str">
        <f t="shared" si="8"/>
        <v>D2_S20_1000L-m_R00</v>
      </c>
      <c r="K257" s="267" t="s">
        <v>463</v>
      </c>
      <c r="L257" s="267" t="s">
        <v>1221</v>
      </c>
      <c r="M257" s="267" t="s">
        <v>279</v>
      </c>
      <c r="N257" s="267" t="s">
        <v>1330</v>
      </c>
      <c r="O257" s="267">
        <v>1000.0</v>
      </c>
      <c r="P257" s="267">
        <v>90.9999999999999</v>
      </c>
      <c r="Q257" s="267" t="s">
        <v>1183</v>
      </c>
      <c r="R257" s="267" t="s">
        <v>1228</v>
      </c>
      <c r="S257" s="268" t="s">
        <v>1229</v>
      </c>
      <c r="T257" s="268" t="s">
        <v>2252</v>
      </c>
      <c r="U257" s="281"/>
      <c r="V257" s="279" t="s">
        <v>2359</v>
      </c>
      <c r="W257" s="271" t="s">
        <v>2632</v>
      </c>
      <c r="X257" s="263" t="s">
        <v>2819</v>
      </c>
      <c r="Y257" s="262" t="s">
        <v>2132</v>
      </c>
      <c r="Z257" s="262" t="s">
        <v>2133</v>
      </c>
      <c r="AA257" s="272" t="s">
        <v>1890</v>
      </c>
      <c r="AB257" s="272">
        <v>1682949.0</v>
      </c>
      <c r="AC257" s="273" t="s">
        <v>2634</v>
      </c>
      <c r="AD257" s="272" t="s">
        <v>1532</v>
      </c>
      <c r="AE257" s="272">
        <v>80.71</v>
      </c>
      <c r="AF257" s="272">
        <v>34.58</v>
      </c>
      <c r="AG257" s="272">
        <v>1682949.0</v>
      </c>
      <c r="AH257" s="272">
        <v>1.82</v>
      </c>
      <c r="AI257" s="272">
        <v>2.07</v>
      </c>
      <c r="AJ257" s="272">
        <v>73.12</v>
      </c>
      <c r="AK257" s="272">
        <v>63.18</v>
      </c>
      <c r="AL257" s="272">
        <v>49.11</v>
      </c>
      <c r="AM257" s="272"/>
      <c r="AN257" s="272"/>
      <c r="AO257" s="272"/>
      <c r="AP257" s="272"/>
      <c r="AQ257" s="272">
        <v>1623506.0</v>
      </c>
    </row>
    <row r="258" ht="15.75" customHeight="1">
      <c r="A258" s="136" t="s">
        <v>1836</v>
      </c>
      <c r="B258" s="279" t="s">
        <v>531</v>
      </c>
      <c r="C258" s="265" t="s">
        <v>1859</v>
      </c>
      <c r="D258" s="265" t="s">
        <v>1860</v>
      </c>
      <c r="E258" s="262" t="s">
        <v>2622</v>
      </c>
      <c r="F258" s="263" t="s">
        <v>2820</v>
      </c>
      <c r="G258" s="264" t="s">
        <v>2821</v>
      </c>
      <c r="H258" s="265" t="s">
        <v>2822</v>
      </c>
      <c r="I258" s="265" t="s">
        <v>2626</v>
      </c>
      <c r="J258" s="266" t="str">
        <f t="shared" si="8"/>
        <v>D2_S20_100L-m_R11</v>
      </c>
      <c r="K258" s="267" t="s">
        <v>463</v>
      </c>
      <c r="L258" s="267" t="s">
        <v>1221</v>
      </c>
      <c r="M258" s="267" t="s">
        <v>279</v>
      </c>
      <c r="N258" s="267" t="s">
        <v>1216</v>
      </c>
      <c r="O258" s="267">
        <v>100.0</v>
      </c>
      <c r="P258" s="267">
        <v>93.0</v>
      </c>
      <c r="Q258" s="267" t="s">
        <v>1183</v>
      </c>
      <c r="R258" s="267" t="s">
        <v>1228</v>
      </c>
      <c r="S258" s="268" t="s">
        <v>1370</v>
      </c>
      <c r="T258" s="268" t="s">
        <v>1885</v>
      </c>
      <c r="U258" s="281"/>
      <c r="V258" s="279" t="s">
        <v>2364</v>
      </c>
      <c r="W258" s="271" t="s">
        <v>2632</v>
      </c>
      <c r="X258" s="263" t="s">
        <v>2823</v>
      </c>
      <c r="Y258" s="262" t="s">
        <v>2132</v>
      </c>
      <c r="Z258" s="262" t="s">
        <v>2133</v>
      </c>
      <c r="AA258" s="272" t="s">
        <v>1890</v>
      </c>
      <c r="AB258" s="272">
        <v>1432635.0</v>
      </c>
      <c r="AC258" s="273" t="s">
        <v>2634</v>
      </c>
      <c r="AD258" s="272" t="s">
        <v>1532</v>
      </c>
      <c r="AE258" s="272">
        <v>81.47</v>
      </c>
      <c r="AF258" s="272">
        <v>34.76</v>
      </c>
      <c r="AG258" s="272">
        <v>1432635.0</v>
      </c>
      <c r="AH258" s="272">
        <v>1.82</v>
      </c>
      <c r="AI258" s="272">
        <v>1.77</v>
      </c>
      <c r="AJ258" s="272">
        <v>72.42</v>
      </c>
      <c r="AK258" s="272">
        <v>62.83</v>
      </c>
      <c r="AL258" s="272">
        <v>49.05</v>
      </c>
      <c r="AM258" s="272"/>
      <c r="AN258" s="272"/>
      <c r="AO258" s="272"/>
      <c r="AP258" s="272"/>
      <c r="AQ258" s="272">
        <v>1384273.0</v>
      </c>
    </row>
    <row r="259" ht="15.75" customHeight="1">
      <c r="A259" s="136" t="s">
        <v>1836</v>
      </c>
      <c r="B259" s="279" t="s">
        <v>634</v>
      </c>
      <c r="C259" s="265" t="s">
        <v>1866</v>
      </c>
      <c r="D259" s="265" t="s">
        <v>1867</v>
      </c>
      <c r="E259" s="262" t="s">
        <v>2622</v>
      </c>
      <c r="F259" s="263" t="s">
        <v>2824</v>
      </c>
      <c r="G259" s="264" t="s">
        <v>2825</v>
      </c>
      <c r="H259" s="265" t="s">
        <v>2826</v>
      </c>
      <c r="I259" s="265" t="s">
        <v>2626</v>
      </c>
      <c r="J259" s="266" t="str">
        <f t="shared" si="8"/>
        <v>D2_S320_1000L-m_R00</v>
      </c>
      <c r="K259" s="267" t="s">
        <v>463</v>
      </c>
      <c r="L259" s="267" t="s">
        <v>1205</v>
      </c>
      <c r="M259" s="267" t="s">
        <v>300</v>
      </c>
      <c r="N259" s="267" t="s">
        <v>1330</v>
      </c>
      <c r="O259" s="267">
        <v>1000.0</v>
      </c>
      <c r="P259" s="267">
        <v>90.9999999999999</v>
      </c>
      <c r="Q259" s="267" t="s">
        <v>1183</v>
      </c>
      <c r="R259" s="267" t="s">
        <v>1228</v>
      </c>
      <c r="S259" s="268" t="s">
        <v>1229</v>
      </c>
      <c r="T259" s="268" t="s">
        <v>1885</v>
      </c>
      <c r="U259" s="281"/>
      <c r="V259" s="279" t="s">
        <v>2369</v>
      </c>
      <c r="W259" s="271" t="s">
        <v>2632</v>
      </c>
      <c r="X259" s="263" t="s">
        <v>2827</v>
      </c>
      <c r="Y259" s="262" t="s">
        <v>2132</v>
      </c>
      <c r="Z259" s="262" t="s">
        <v>2133</v>
      </c>
      <c r="AA259" s="272" t="s">
        <v>1890</v>
      </c>
      <c r="AB259" s="272">
        <v>1612335.0</v>
      </c>
      <c r="AC259" s="273" t="s">
        <v>2634</v>
      </c>
      <c r="AD259" s="272" t="s">
        <v>1532</v>
      </c>
      <c r="AE259" s="272">
        <v>83.56</v>
      </c>
      <c r="AF259" s="272">
        <v>35.27</v>
      </c>
      <c r="AG259" s="272">
        <v>1612335.0</v>
      </c>
      <c r="AH259" s="272">
        <v>1.82</v>
      </c>
      <c r="AI259" s="272">
        <v>1.99</v>
      </c>
      <c r="AJ259" s="272">
        <v>71.27</v>
      </c>
      <c r="AK259" s="272">
        <v>63.77</v>
      </c>
      <c r="AL259" s="272">
        <v>46.38</v>
      </c>
      <c r="AM259" s="272"/>
      <c r="AN259" s="272"/>
      <c r="AO259" s="272"/>
      <c r="AP259" s="272"/>
      <c r="AQ259" s="272">
        <v>1563699.0</v>
      </c>
    </row>
    <row r="260" ht="15.75" customHeight="1">
      <c r="A260" s="136" t="s">
        <v>1836</v>
      </c>
      <c r="B260" s="279" t="s">
        <v>689</v>
      </c>
      <c r="C260" s="265" t="s">
        <v>1873</v>
      </c>
      <c r="D260" s="265" t="s">
        <v>1874</v>
      </c>
      <c r="E260" s="262" t="s">
        <v>2622</v>
      </c>
      <c r="F260" s="263" t="s">
        <v>2828</v>
      </c>
      <c r="G260" s="264" t="s">
        <v>2829</v>
      </c>
      <c r="H260" s="265" t="s">
        <v>2830</v>
      </c>
      <c r="I260" s="265" t="s">
        <v>2626</v>
      </c>
      <c r="J260" s="266" t="str">
        <f t="shared" si="8"/>
        <v>D2_S320_100L-m_R11</v>
      </c>
      <c r="K260" s="267" t="s">
        <v>463</v>
      </c>
      <c r="L260" s="267" t="s">
        <v>1205</v>
      </c>
      <c r="M260" s="267" t="s">
        <v>300</v>
      </c>
      <c r="N260" s="267" t="s">
        <v>1216</v>
      </c>
      <c r="O260" s="267">
        <v>100.0</v>
      </c>
      <c r="P260" s="267">
        <v>93.0</v>
      </c>
      <c r="Q260" s="267" t="s">
        <v>1183</v>
      </c>
      <c r="R260" s="267" t="s">
        <v>1228</v>
      </c>
      <c r="S260" s="268" t="s">
        <v>1370</v>
      </c>
      <c r="T260" s="268" t="s">
        <v>1885</v>
      </c>
      <c r="U260" s="281"/>
      <c r="V260" s="279" t="s">
        <v>2374</v>
      </c>
      <c r="W260" s="271" t="s">
        <v>2632</v>
      </c>
      <c r="X260" s="263" t="s">
        <v>2831</v>
      </c>
      <c r="Y260" s="262" t="s">
        <v>2132</v>
      </c>
      <c r="Z260" s="262" t="s">
        <v>2133</v>
      </c>
      <c r="AA260" s="272" t="s">
        <v>1890</v>
      </c>
      <c r="AB260" s="272">
        <v>1367732.0</v>
      </c>
      <c r="AC260" s="273" t="s">
        <v>2634</v>
      </c>
      <c r="AD260" s="272" t="s">
        <v>1532</v>
      </c>
      <c r="AE260" s="272">
        <v>82.91</v>
      </c>
      <c r="AF260" s="272">
        <v>35.12</v>
      </c>
      <c r="AG260" s="272">
        <v>1367732.0</v>
      </c>
      <c r="AH260" s="272">
        <v>1.82</v>
      </c>
      <c r="AI260" s="272">
        <v>1.69</v>
      </c>
      <c r="AJ260" s="272">
        <v>70.08</v>
      </c>
      <c r="AK260" s="272">
        <v>62.78</v>
      </c>
      <c r="AL260" s="272">
        <v>46.0</v>
      </c>
      <c r="AM260" s="272"/>
      <c r="AN260" s="272"/>
      <c r="AO260" s="272"/>
      <c r="AP260" s="272"/>
      <c r="AQ260" s="272">
        <v>1323302.0</v>
      </c>
    </row>
    <row r="261" ht="15.75" customHeight="1">
      <c r="A261" s="136"/>
      <c r="B261" s="276" t="s">
        <v>2376</v>
      </c>
      <c r="C261" s="254" t="s">
        <v>2377</v>
      </c>
      <c r="D261" s="254" t="s">
        <v>2378</v>
      </c>
      <c r="E261" s="252" t="s">
        <v>2622</v>
      </c>
      <c r="F261" s="50" t="s">
        <v>2832</v>
      </c>
      <c r="G261" s="253" t="s">
        <v>2833</v>
      </c>
      <c r="H261" s="254" t="s">
        <v>2834</v>
      </c>
      <c r="I261" s="254" t="s">
        <v>2626</v>
      </c>
      <c r="J261" s="255" t="str">
        <f t="shared" ref="J261:J268" si="9">B261</f>
        <v>EMOSE_EVEN-MOCK-16S</v>
      </c>
      <c r="K261" s="49"/>
      <c r="L261" s="49"/>
      <c r="M261" s="49"/>
      <c r="N261" s="49"/>
      <c r="O261" s="49"/>
      <c r="P261" s="49"/>
      <c r="Q261" s="49"/>
      <c r="R261" s="49"/>
      <c r="S261" s="256"/>
      <c r="T261" s="256" t="s">
        <v>1885</v>
      </c>
      <c r="U261" s="277"/>
      <c r="V261" s="276" t="s">
        <v>2382</v>
      </c>
      <c r="W261" s="258" t="s">
        <v>2632</v>
      </c>
      <c r="X261" s="50" t="s">
        <v>2835</v>
      </c>
      <c r="Y261" s="10" t="s">
        <v>2132</v>
      </c>
      <c r="Z261" s="10" t="s">
        <v>2133</v>
      </c>
      <c r="AA261" s="235" t="s">
        <v>1890</v>
      </c>
      <c r="AB261" s="235">
        <v>1939473.0</v>
      </c>
      <c r="AC261" s="259" t="s">
        <v>2634</v>
      </c>
      <c r="AD261" s="235" t="s">
        <v>1532</v>
      </c>
      <c r="AE261" s="235">
        <v>84.49</v>
      </c>
      <c r="AF261" s="235">
        <v>35.5</v>
      </c>
      <c r="AG261" s="235">
        <v>1939473.0</v>
      </c>
      <c r="AH261" s="235">
        <v>1.82</v>
      </c>
      <c r="AI261" s="235">
        <v>2.39</v>
      </c>
      <c r="AJ261" s="235">
        <v>78.66</v>
      </c>
      <c r="AK261" s="235">
        <v>74.81</v>
      </c>
      <c r="AL261" s="235">
        <v>65.92</v>
      </c>
      <c r="AM261" s="235"/>
      <c r="AN261" s="235"/>
      <c r="AO261" s="235"/>
      <c r="AP261" s="235"/>
      <c r="AQ261" s="235">
        <v>1882412.0</v>
      </c>
    </row>
    <row r="262" ht="15.75" customHeight="1">
      <c r="A262" s="136"/>
      <c r="B262" s="10" t="s">
        <v>2376</v>
      </c>
      <c r="C262" s="254" t="s">
        <v>2377</v>
      </c>
      <c r="D262" s="254" t="s">
        <v>2378</v>
      </c>
      <c r="E262" s="10" t="s">
        <v>1987</v>
      </c>
      <c r="F262" s="50" t="s">
        <v>2836</v>
      </c>
      <c r="G262" s="260" t="s">
        <v>2837</v>
      </c>
      <c r="H262" s="254" t="s">
        <v>2838</v>
      </c>
      <c r="I262" s="254" t="s">
        <v>2626</v>
      </c>
      <c r="J262" s="255" t="str">
        <f t="shared" si="9"/>
        <v>EMOSE_EVEN-MOCK-16S</v>
      </c>
      <c r="K262" s="49"/>
      <c r="L262" s="49"/>
      <c r="M262" s="49"/>
      <c r="N262" s="49"/>
      <c r="O262" s="49"/>
      <c r="P262" s="49"/>
      <c r="Q262" s="49"/>
      <c r="R262" s="49"/>
      <c r="S262" s="261"/>
      <c r="T262" s="261"/>
      <c r="U262" s="10"/>
      <c r="V262" s="257" t="s">
        <v>2839</v>
      </c>
      <c r="W262" s="258"/>
      <c r="X262" s="10" t="s">
        <v>2840</v>
      </c>
      <c r="Y262" s="235" t="s">
        <v>1993</v>
      </c>
      <c r="Z262" s="235">
        <v>300.0</v>
      </c>
      <c r="AB262" s="10">
        <v>915047.0</v>
      </c>
      <c r="AC262" s="259"/>
      <c r="AQ262" s="10">
        <v>901745.0</v>
      </c>
    </row>
    <row r="263" ht="15.75" customHeight="1">
      <c r="A263" s="136"/>
      <c r="B263" s="276" t="s">
        <v>2384</v>
      </c>
      <c r="C263" s="254" t="s">
        <v>2385</v>
      </c>
      <c r="D263" s="254" t="s">
        <v>2386</v>
      </c>
      <c r="E263" s="252" t="s">
        <v>2622</v>
      </c>
      <c r="F263" s="50" t="s">
        <v>2841</v>
      </c>
      <c r="G263" s="253" t="s">
        <v>2842</v>
      </c>
      <c r="H263" s="254" t="s">
        <v>2843</v>
      </c>
      <c r="I263" s="254" t="s">
        <v>2626</v>
      </c>
      <c r="J263" s="255" t="str">
        <f t="shared" si="9"/>
        <v>EMOSE_EVEN-MOCK-18S</v>
      </c>
      <c r="K263" s="49"/>
      <c r="L263" s="49"/>
      <c r="M263" s="49"/>
      <c r="N263" s="49"/>
      <c r="O263" s="49"/>
      <c r="P263" s="49"/>
      <c r="Q263" s="49"/>
      <c r="R263" s="49"/>
      <c r="S263" s="256"/>
      <c r="T263" s="256" t="s">
        <v>2252</v>
      </c>
      <c r="U263" s="277"/>
      <c r="V263" s="276" t="s">
        <v>2390</v>
      </c>
      <c r="W263" s="258" t="s">
        <v>2632</v>
      </c>
      <c r="X263" s="50" t="s">
        <v>2844</v>
      </c>
      <c r="Y263" s="10" t="s">
        <v>2132</v>
      </c>
      <c r="Z263" s="10" t="s">
        <v>2133</v>
      </c>
      <c r="AA263" s="235" t="s">
        <v>1890</v>
      </c>
      <c r="AB263" s="235">
        <v>1323618.0</v>
      </c>
      <c r="AC263" s="259" t="s">
        <v>2634</v>
      </c>
      <c r="AD263" s="235" t="s">
        <v>1532</v>
      </c>
      <c r="AE263" s="235">
        <v>78.08</v>
      </c>
      <c r="AF263" s="235">
        <v>33.95</v>
      </c>
      <c r="AG263" s="235">
        <v>1323618.0</v>
      </c>
      <c r="AH263" s="235">
        <v>1.82</v>
      </c>
      <c r="AI263" s="235">
        <v>1.63</v>
      </c>
      <c r="AJ263" s="235">
        <v>75.56</v>
      </c>
      <c r="AK263" s="235">
        <v>64.94</v>
      </c>
      <c r="AL263" s="235">
        <v>55.61</v>
      </c>
      <c r="AM263" s="235"/>
      <c r="AN263" s="235"/>
      <c r="AO263" s="235"/>
      <c r="AP263" s="235"/>
      <c r="AQ263" s="235">
        <v>1271804.0</v>
      </c>
    </row>
    <row r="264" ht="15.75" customHeight="1">
      <c r="A264" s="136"/>
      <c r="B264" s="10" t="s">
        <v>2384</v>
      </c>
      <c r="C264" s="254" t="s">
        <v>2385</v>
      </c>
      <c r="D264" s="254" t="s">
        <v>2386</v>
      </c>
      <c r="E264" s="10" t="s">
        <v>1987</v>
      </c>
      <c r="F264" s="50" t="s">
        <v>2845</v>
      </c>
      <c r="G264" s="260" t="s">
        <v>2846</v>
      </c>
      <c r="H264" s="254" t="s">
        <v>2847</v>
      </c>
      <c r="I264" s="254" t="s">
        <v>2626</v>
      </c>
      <c r="J264" s="255" t="str">
        <f t="shared" si="9"/>
        <v>EMOSE_EVEN-MOCK-18S</v>
      </c>
      <c r="K264" s="49"/>
      <c r="L264" s="49"/>
      <c r="M264" s="49"/>
      <c r="N264" s="49"/>
      <c r="O264" s="49"/>
      <c r="P264" s="49"/>
      <c r="Q264" s="49"/>
      <c r="R264" s="49"/>
      <c r="S264" s="261"/>
      <c r="T264" s="261"/>
      <c r="U264" s="10"/>
      <c r="V264" s="257" t="s">
        <v>2848</v>
      </c>
      <c r="W264" s="258"/>
      <c r="X264" s="10" t="s">
        <v>2849</v>
      </c>
      <c r="Y264" s="235" t="s">
        <v>1993</v>
      </c>
      <c r="Z264" s="235">
        <v>300.0</v>
      </c>
      <c r="AB264" s="10">
        <v>872765.0</v>
      </c>
      <c r="AC264" s="259"/>
      <c r="AQ264" s="10">
        <v>854473.0</v>
      </c>
    </row>
    <row r="265" ht="15.75" customHeight="1">
      <c r="A265" s="136"/>
      <c r="B265" s="276" t="s">
        <v>2392</v>
      </c>
      <c r="C265" s="254" t="s">
        <v>2393</v>
      </c>
      <c r="D265" s="254" t="s">
        <v>2394</v>
      </c>
      <c r="E265" s="252" t="s">
        <v>2622</v>
      </c>
      <c r="F265" s="50" t="s">
        <v>2850</v>
      </c>
      <c r="G265" s="253" t="s">
        <v>2851</v>
      </c>
      <c r="H265" s="254" t="s">
        <v>2852</v>
      </c>
      <c r="I265" s="254" t="s">
        <v>2626</v>
      </c>
      <c r="J265" s="255" t="str">
        <f t="shared" si="9"/>
        <v>EMOSE_STAG-MOCK-16S</v>
      </c>
      <c r="K265" s="49"/>
      <c r="L265" s="49"/>
      <c r="M265" s="49"/>
      <c r="N265" s="49"/>
      <c r="O265" s="49"/>
      <c r="P265" s="49"/>
      <c r="Q265" s="49"/>
      <c r="R265" s="49"/>
      <c r="S265" s="256"/>
      <c r="T265" s="256" t="s">
        <v>1885</v>
      </c>
      <c r="U265" s="277"/>
      <c r="V265" s="276" t="s">
        <v>2398</v>
      </c>
      <c r="W265" s="258" t="s">
        <v>2632</v>
      </c>
      <c r="X265" s="50" t="s">
        <v>2853</v>
      </c>
      <c r="Y265" s="10" t="s">
        <v>2132</v>
      </c>
      <c r="Z265" s="10" t="s">
        <v>2133</v>
      </c>
      <c r="AA265" s="235" t="s">
        <v>1890</v>
      </c>
      <c r="AB265" s="235">
        <v>1885099.0</v>
      </c>
      <c r="AC265" s="259" t="s">
        <v>2634</v>
      </c>
      <c r="AD265" s="235" t="s">
        <v>1532</v>
      </c>
      <c r="AE265" s="235">
        <v>85.08</v>
      </c>
      <c r="AF265" s="235">
        <v>35.64</v>
      </c>
      <c r="AG265" s="235">
        <v>1885099.0</v>
      </c>
      <c r="AH265" s="235">
        <v>1.82</v>
      </c>
      <c r="AI265" s="235">
        <v>2.32</v>
      </c>
      <c r="AJ265" s="235">
        <v>78.84</v>
      </c>
      <c r="AK265" s="235">
        <v>75.8</v>
      </c>
      <c r="AL265" s="235">
        <v>67.09</v>
      </c>
      <c r="AM265" s="235"/>
      <c r="AN265" s="235"/>
      <c r="AO265" s="235"/>
      <c r="AP265" s="235"/>
      <c r="AQ265" s="235">
        <v>1831188.0</v>
      </c>
    </row>
    <row r="266" ht="15.75" customHeight="1">
      <c r="A266" s="136"/>
      <c r="B266" s="10" t="s">
        <v>2392</v>
      </c>
      <c r="C266" s="254" t="s">
        <v>2393</v>
      </c>
      <c r="D266" s="254" t="s">
        <v>2394</v>
      </c>
      <c r="E266" s="10" t="s">
        <v>1987</v>
      </c>
      <c r="F266" s="50" t="s">
        <v>2854</v>
      </c>
      <c r="G266" s="260" t="s">
        <v>2855</v>
      </c>
      <c r="H266" s="254" t="s">
        <v>2856</v>
      </c>
      <c r="I266" s="254" t="s">
        <v>2626</v>
      </c>
      <c r="J266" s="255" t="str">
        <f t="shared" si="9"/>
        <v>EMOSE_STAG-MOCK-16S</v>
      </c>
      <c r="K266" s="49"/>
      <c r="L266" s="49"/>
      <c r="M266" s="49"/>
      <c r="N266" s="49"/>
      <c r="O266" s="49"/>
      <c r="P266" s="49"/>
      <c r="Q266" s="49"/>
      <c r="R266" s="49"/>
      <c r="S266" s="261"/>
      <c r="T266" s="261"/>
      <c r="U266" s="10"/>
      <c r="V266" s="257" t="s">
        <v>2857</v>
      </c>
      <c r="W266" s="258"/>
      <c r="X266" s="10" t="s">
        <v>2858</v>
      </c>
      <c r="Y266" s="235" t="s">
        <v>1993</v>
      </c>
      <c r="Z266" s="235">
        <v>300.0</v>
      </c>
      <c r="AB266" s="10">
        <v>989380.0</v>
      </c>
      <c r="AC266" s="259"/>
      <c r="AQ266" s="10">
        <v>969947.0</v>
      </c>
    </row>
    <row r="267" ht="15.75" customHeight="1">
      <c r="A267" s="136"/>
      <c r="B267" s="276" t="s">
        <v>2400</v>
      </c>
      <c r="C267" s="254" t="s">
        <v>2401</v>
      </c>
      <c r="D267" s="254" t="s">
        <v>2402</v>
      </c>
      <c r="E267" s="252" t="s">
        <v>2622</v>
      </c>
      <c r="F267" s="50" t="s">
        <v>2859</v>
      </c>
      <c r="G267" s="253" t="s">
        <v>2860</v>
      </c>
      <c r="H267" s="254" t="s">
        <v>2861</v>
      </c>
      <c r="I267" s="254" t="s">
        <v>2626</v>
      </c>
      <c r="J267" s="255" t="str">
        <f t="shared" si="9"/>
        <v>EMOSE_STAG-MOCK-18S</v>
      </c>
      <c r="K267" s="49"/>
      <c r="L267" s="49"/>
      <c r="M267" s="49"/>
      <c r="N267" s="49"/>
      <c r="O267" s="49"/>
      <c r="P267" s="49"/>
      <c r="Q267" s="49"/>
      <c r="R267" s="49"/>
      <c r="S267" s="256"/>
      <c r="T267" s="256" t="s">
        <v>2252</v>
      </c>
      <c r="U267" s="277"/>
      <c r="V267" s="276" t="s">
        <v>2406</v>
      </c>
      <c r="W267" s="258" t="s">
        <v>2632</v>
      </c>
      <c r="X267" s="50" t="s">
        <v>2862</v>
      </c>
      <c r="Y267" s="10" t="s">
        <v>2132</v>
      </c>
      <c r="Z267" s="10" t="s">
        <v>2133</v>
      </c>
      <c r="AA267" s="235" t="s">
        <v>1890</v>
      </c>
      <c r="AB267" s="235">
        <v>1936339.0</v>
      </c>
      <c r="AC267" s="259" t="s">
        <v>2634</v>
      </c>
      <c r="AD267" s="235" t="s">
        <v>1532</v>
      </c>
      <c r="AE267" s="235">
        <v>77.84</v>
      </c>
      <c r="AF267" s="235">
        <v>33.9</v>
      </c>
      <c r="AG267" s="235">
        <v>1936339.0</v>
      </c>
      <c r="AH267" s="235">
        <v>1.82</v>
      </c>
      <c r="AI267" s="235">
        <v>2.39</v>
      </c>
      <c r="AJ267" s="235">
        <v>76.66</v>
      </c>
      <c r="AK267" s="235">
        <v>65.16</v>
      </c>
      <c r="AL267" s="235">
        <v>55.33</v>
      </c>
      <c r="AM267" s="235"/>
      <c r="AN267" s="235"/>
      <c r="AO267" s="235"/>
      <c r="AP267" s="235"/>
      <c r="AQ267" s="235">
        <v>1864581.0</v>
      </c>
    </row>
    <row r="268" ht="15.75" customHeight="1">
      <c r="A268" s="136"/>
      <c r="B268" s="10" t="s">
        <v>2400</v>
      </c>
      <c r="C268" s="254" t="s">
        <v>2401</v>
      </c>
      <c r="D268" s="254" t="s">
        <v>2402</v>
      </c>
      <c r="E268" s="10" t="s">
        <v>1987</v>
      </c>
      <c r="F268" s="50" t="s">
        <v>2863</v>
      </c>
      <c r="G268" s="260" t="s">
        <v>2864</v>
      </c>
      <c r="H268" s="254" t="s">
        <v>2865</v>
      </c>
      <c r="I268" s="254" t="s">
        <v>2626</v>
      </c>
      <c r="J268" s="255" t="str">
        <f t="shared" si="9"/>
        <v>EMOSE_STAG-MOCK-18S</v>
      </c>
      <c r="K268" s="49"/>
      <c r="L268" s="49"/>
      <c r="M268" s="49"/>
      <c r="N268" s="49"/>
      <c r="O268" s="49"/>
      <c r="P268" s="49"/>
      <c r="Q268" s="49"/>
      <c r="R268" s="49"/>
      <c r="S268" s="261"/>
      <c r="T268" s="261"/>
      <c r="U268" s="10"/>
      <c r="V268" s="257" t="s">
        <v>2866</v>
      </c>
      <c r="W268" s="258"/>
      <c r="X268" s="10" t="s">
        <v>2867</v>
      </c>
      <c r="Y268" s="235" t="s">
        <v>1993</v>
      </c>
      <c r="Z268" s="235">
        <v>300.0</v>
      </c>
      <c r="AB268" s="10">
        <v>677841.0</v>
      </c>
      <c r="AC268" s="259"/>
      <c r="AQ268" s="10">
        <v>663797.0</v>
      </c>
    </row>
    <row r="269" ht="15.75" customHeight="1">
      <c r="A269" s="10"/>
      <c r="B269" s="10"/>
      <c r="C269" s="10"/>
      <c r="D269" s="10"/>
      <c r="E269" s="10"/>
      <c r="F269" s="50"/>
      <c r="G269" s="260"/>
      <c r="H269" s="10"/>
      <c r="I269" s="10"/>
      <c r="J269" s="255"/>
      <c r="K269" s="49"/>
      <c r="L269" s="49"/>
      <c r="M269" s="49"/>
      <c r="N269" s="49"/>
      <c r="O269" s="49"/>
      <c r="P269" s="49"/>
      <c r="Q269" s="49"/>
      <c r="R269" s="49"/>
      <c r="S269" s="261"/>
      <c r="T269" s="261"/>
      <c r="U269" s="10"/>
      <c r="V269" s="257"/>
      <c r="W269" s="258"/>
      <c r="X269" s="10"/>
      <c r="AC269" s="259"/>
    </row>
    <row r="270" ht="15.75" customHeight="1">
      <c r="A270" s="257" t="s">
        <v>2868</v>
      </c>
      <c r="B270" s="50" t="s">
        <v>2869</v>
      </c>
      <c r="C270" s="50" t="s">
        <v>2870</v>
      </c>
      <c r="D270" s="50" t="s">
        <v>2871</v>
      </c>
      <c r="E270" s="252" t="s">
        <v>2124</v>
      </c>
      <c r="F270" s="50"/>
      <c r="G270" s="283"/>
      <c r="H270" s="50"/>
      <c r="I270" s="50" t="s">
        <v>2128</v>
      </c>
      <c r="J270" s="255" t="str">
        <f t="shared" ref="J270:J276" si="10">B270</f>
        <v>EMOSE_CONTROL</v>
      </c>
      <c r="K270" s="50"/>
      <c r="L270" s="50"/>
      <c r="M270" s="50"/>
      <c r="N270" s="50"/>
      <c r="O270" s="50"/>
      <c r="P270" s="50"/>
      <c r="Q270" s="50"/>
      <c r="R270" s="50"/>
      <c r="S270" s="49" t="str">
        <f t="shared" ref="S270:S275" si="11">#N/A</f>
        <v>#N/A</v>
      </c>
      <c r="T270" s="49" t="s">
        <v>1885</v>
      </c>
      <c r="U270" s="50"/>
      <c r="V270" s="50" t="s">
        <v>2872</v>
      </c>
      <c r="W270" s="50"/>
      <c r="X270" s="50"/>
      <c r="Y270" s="50" t="s">
        <v>2132</v>
      </c>
      <c r="Z270" s="50" t="s">
        <v>2133</v>
      </c>
      <c r="AA270" s="50" t="s">
        <v>1890</v>
      </c>
      <c r="AB270" s="50"/>
      <c r="AC270" s="50"/>
      <c r="AD270" s="50"/>
      <c r="AE270" s="50"/>
      <c r="AF270" s="50"/>
      <c r="AG270" s="50"/>
      <c r="AH270" s="50"/>
      <c r="AI270" s="50"/>
      <c r="AJ270" s="50"/>
      <c r="AK270" s="50"/>
      <c r="AL270" s="50"/>
      <c r="AM270" s="50"/>
      <c r="AN270" s="50"/>
      <c r="AO270" s="50"/>
      <c r="AP270" s="50"/>
      <c r="AQ270" s="50"/>
    </row>
    <row r="271" ht="15.75" customHeight="1">
      <c r="A271" s="257" t="s">
        <v>2868</v>
      </c>
      <c r="B271" s="50" t="s">
        <v>2869</v>
      </c>
      <c r="C271" s="50" t="s">
        <v>2870</v>
      </c>
      <c r="D271" s="50" t="s">
        <v>2871</v>
      </c>
      <c r="E271" s="252" t="s">
        <v>2124</v>
      </c>
      <c r="F271" s="50"/>
      <c r="G271" s="283"/>
      <c r="H271" s="50"/>
      <c r="I271" s="50" t="s">
        <v>2128</v>
      </c>
      <c r="J271" s="255" t="str">
        <f t="shared" si="10"/>
        <v>EMOSE_CONTROL</v>
      </c>
      <c r="K271" s="50"/>
      <c r="L271" s="50"/>
      <c r="M271" s="50"/>
      <c r="N271" s="50"/>
      <c r="O271" s="50"/>
      <c r="P271" s="50"/>
      <c r="Q271" s="50"/>
      <c r="R271" s="50"/>
      <c r="S271" s="49" t="str">
        <f t="shared" si="11"/>
        <v>#N/A</v>
      </c>
      <c r="T271" s="49" t="s">
        <v>2252</v>
      </c>
      <c r="U271" s="50"/>
      <c r="V271" s="50" t="s">
        <v>2873</v>
      </c>
      <c r="W271" s="50"/>
      <c r="X271" s="50"/>
      <c r="Y271" s="50" t="s">
        <v>2132</v>
      </c>
      <c r="Z271" s="50" t="s">
        <v>2133</v>
      </c>
      <c r="AA271" s="50" t="s">
        <v>1890</v>
      </c>
      <c r="AB271" s="50"/>
      <c r="AC271" s="50"/>
      <c r="AD271" s="50"/>
      <c r="AE271" s="50"/>
      <c r="AF271" s="50"/>
      <c r="AG271" s="50"/>
      <c r="AH271" s="50"/>
      <c r="AI271" s="50"/>
      <c r="AJ271" s="50"/>
      <c r="AK271" s="50"/>
      <c r="AL271" s="50"/>
      <c r="AM271" s="50"/>
      <c r="AN271" s="50"/>
      <c r="AO271" s="50"/>
      <c r="AP271" s="50"/>
      <c r="AQ271" s="50"/>
    </row>
    <row r="272" ht="15.75" customHeight="1">
      <c r="A272" s="257" t="s">
        <v>2868</v>
      </c>
      <c r="B272" s="50" t="s">
        <v>2869</v>
      </c>
      <c r="C272" s="50" t="s">
        <v>2870</v>
      </c>
      <c r="D272" s="50" t="s">
        <v>2871</v>
      </c>
      <c r="E272" s="252" t="s">
        <v>2408</v>
      </c>
      <c r="F272" s="50"/>
      <c r="G272" s="283"/>
      <c r="H272" s="50"/>
      <c r="I272" s="50" t="s">
        <v>2412</v>
      </c>
      <c r="J272" s="255" t="str">
        <f t="shared" si="10"/>
        <v>EMOSE_CONTROL</v>
      </c>
      <c r="K272" s="50"/>
      <c r="L272" s="50"/>
      <c r="M272" s="50"/>
      <c r="N272" s="50"/>
      <c r="O272" s="50"/>
      <c r="P272" s="50"/>
      <c r="Q272" s="50"/>
      <c r="R272" s="50"/>
      <c r="S272" s="49" t="str">
        <f t="shared" si="11"/>
        <v>#N/A</v>
      </c>
      <c r="T272" s="49" t="s">
        <v>1885</v>
      </c>
      <c r="U272" s="50"/>
      <c r="V272" s="50" t="s">
        <v>2872</v>
      </c>
      <c r="W272" s="50"/>
      <c r="X272" s="50"/>
      <c r="Y272" s="50" t="s">
        <v>2132</v>
      </c>
      <c r="Z272" s="50" t="s">
        <v>2133</v>
      </c>
      <c r="AA272" s="50" t="s">
        <v>1890</v>
      </c>
      <c r="AB272" s="50"/>
      <c r="AC272" s="50"/>
      <c r="AD272" s="50"/>
      <c r="AE272" s="50"/>
      <c r="AF272" s="50"/>
      <c r="AG272" s="50"/>
      <c r="AH272" s="50"/>
      <c r="AI272" s="50"/>
      <c r="AJ272" s="50"/>
      <c r="AK272" s="50"/>
      <c r="AL272" s="50"/>
      <c r="AM272" s="50"/>
      <c r="AN272" s="50"/>
      <c r="AO272" s="50"/>
      <c r="AP272" s="50"/>
      <c r="AQ272" s="50"/>
    </row>
    <row r="273" ht="15.75" customHeight="1">
      <c r="A273" s="257" t="s">
        <v>2868</v>
      </c>
      <c r="B273" s="50" t="s">
        <v>2869</v>
      </c>
      <c r="C273" s="50" t="s">
        <v>2870</v>
      </c>
      <c r="D273" s="50" t="s">
        <v>2871</v>
      </c>
      <c r="E273" s="252" t="s">
        <v>2408</v>
      </c>
      <c r="F273" s="50"/>
      <c r="G273" s="283"/>
      <c r="H273" s="50"/>
      <c r="I273" s="50" t="s">
        <v>2412</v>
      </c>
      <c r="J273" s="255" t="str">
        <f t="shared" si="10"/>
        <v>EMOSE_CONTROL</v>
      </c>
      <c r="K273" s="50"/>
      <c r="L273" s="50"/>
      <c r="M273" s="50"/>
      <c r="N273" s="50"/>
      <c r="O273" s="50"/>
      <c r="P273" s="50"/>
      <c r="Q273" s="50"/>
      <c r="R273" s="50"/>
      <c r="S273" s="49" t="str">
        <f t="shared" si="11"/>
        <v>#N/A</v>
      </c>
      <c r="T273" s="49" t="s">
        <v>2252</v>
      </c>
      <c r="U273" s="50"/>
      <c r="V273" s="50" t="s">
        <v>2873</v>
      </c>
      <c r="W273" s="50"/>
      <c r="X273" s="50"/>
      <c r="Y273" s="50" t="s">
        <v>2132</v>
      </c>
      <c r="Z273" s="50" t="s">
        <v>2133</v>
      </c>
      <c r="AA273" s="50" t="s">
        <v>1890</v>
      </c>
      <c r="AB273" s="50"/>
      <c r="AC273" s="50"/>
      <c r="AD273" s="50"/>
      <c r="AE273" s="50"/>
      <c r="AF273" s="50"/>
      <c r="AG273" s="50"/>
      <c r="AH273" s="50"/>
      <c r="AI273" s="50"/>
      <c r="AJ273" s="50"/>
      <c r="AK273" s="50"/>
      <c r="AL273" s="50"/>
      <c r="AM273" s="50"/>
      <c r="AN273" s="50"/>
      <c r="AO273" s="50"/>
      <c r="AP273" s="50"/>
      <c r="AQ273" s="50"/>
    </row>
    <row r="274" ht="15.75" customHeight="1">
      <c r="A274" s="257" t="s">
        <v>2868</v>
      </c>
      <c r="B274" s="50" t="s">
        <v>2869</v>
      </c>
      <c r="C274" s="50" t="s">
        <v>2870</v>
      </c>
      <c r="D274" s="50" t="s">
        <v>2871</v>
      </c>
      <c r="E274" s="252" t="s">
        <v>2622</v>
      </c>
      <c r="F274" s="50"/>
      <c r="G274" s="283"/>
      <c r="H274" s="50"/>
      <c r="I274" s="50" t="s">
        <v>2626</v>
      </c>
      <c r="J274" s="255" t="str">
        <f t="shared" si="10"/>
        <v>EMOSE_CONTROL</v>
      </c>
      <c r="K274" s="50"/>
      <c r="L274" s="50"/>
      <c r="M274" s="50"/>
      <c r="N274" s="50"/>
      <c r="O274" s="50"/>
      <c r="P274" s="50"/>
      <c r="Q274" s="50"/>
      <c r="R274" s="50"/>
      <c r="S274" s="49" t="str">
        <f t="shared" si="11"/>
        <v>#N/A</v>
      </c>
      <c r="T274" s="49" t="s">
        <v>1885</v>
      </c>
      <c r="U274" s="50"/>
      <c r="V274" s="50" t="s">
        <v>2872</v>
      </c>
      <c r="W274" s="255" t="s">
        <v>2632</v>
      </c>
      <c r="X274" s="50" t="s">
        <v>2874</v>
      </c>
      <c r="Y274" s="10" t="s">
        <v>2132</v>
      </c>
      <c r="Z274" s="10" t="s">
        <v>2133</v>
      </c>
      <c r="AA274" s="50" t="s">
        <v>1890</v>
      </c>
      <c r="AB274" s="106">
        <v>1245821.0</v>
      </c>
      <c r="AC274" s="106" t="s">
        <v>2634</v>
      </c>
      <c r="AD274" s="50" t="s">
        <v>1532</v>
      </c>
      <c r="AE274" s="106">
        <v>81.82</v>
      </c>
      <c r="AF274" s="106">
        <v>34.89</v>
      </c>
      <c r="AG274" s="106">
        <v>1245821.0</v>
      </c>
      <c r="AH274" s="106">
        <v>1.82</v>
      </c>
      <c r="AI274" s="106">
        <v>1.54</v>
      </c>
      <c r="AJ274" s="106">
        <v>76.65</v>
      </c>
      <c r="AK274" s="106">
        <v>70.73</v>
      </c>
      <c r="AL274" s="106">
        <v>62.63</v>
      </c>
      <c r="AM274" s="50"/>
      <c r="AN274" s="50"/>
      <c r="AO274" s="50"/>
      <c r="AP274" s="50"/>
      <c r="AQ274" s="106">
        <v>1181426.0</v>
      </c>
    </row>
    <row r="275" ht="15.75" customHeight="1">
      <c r="A275" s="257" t="s">
        <v>2868</v>
      </c>
      <c r="B275" s="50" t="s">
        <v>2869</v>
      </c>
      <c r="C275" s="50" t="s">
        <v>2870</v>
      </c>
      <c r="D275" s="50" t="s">
        <v>2871</v>
      </c>
      <c r="E275" s="252" t="s">
        <v>2622</v>
      </c>
      <c r="F275" s="50"/>
      <c r="G275" s="283"/>
      <c r="H275" s="50"/>
      <c r="I275" s="50" t="s">
        <v>2626</v>
      </c>
      <c r="J275" s="255" t="str">
        <f t="shared" si="10"/>
        <v>EMOSE_CONTROL</v>
      </c>
      <c r="K275" s="50"/>
      <c r="L275" s="50"/>
      <c r="M275" s="50"/>
      <c r="N275" s="50"/>
      <c r="O275" s="50"/>
      <c r="P275" s="50"/>
      <c r="Q275" s="50"/>
      <c r="R275" s="50"/>
      <c r="S275" s="49" t="str">
        <f t="shared" si="11"/>
        <v>#N/A</v>
      </c>
      <c r="T275" s="49" t="s">
        <v>2252</v>
      </c>
      <c r="U275" s="50"/>
      <c r="V275" s="50" t="s">
        <v>2873</v>
      </c>
      <c r="W275" s="255" t="s">
        <v>2632</v>
      </c>
      <c r="X275" s="50" t="s">
        <v>2875</v>
      </c>
      <c r="Y275" s="10" t="s">
        <v>2132</v>
      </c>
      <c r="Z275" s="10" t="s">
        <v>2133</v>
      </c>
      <c r="AA275" s="50" t="s">
        <v>1890</v>
      </c>
      <c r="AB275" s="106">
        <v>1854303.0</v>
      </c>
      <c r="AC275" s="106" t="s">
        <v>2634</v>
      </c>
      <c r="AD275" s="50" t="s">
        <v>1532</v>
      </c>
      <c r="AE275" s="106">
        <v>81.96</v>
      </c>
      <c r="AF275" s="106">
        <v>34.9</v>
      </c>
      <c r="AG275" s="106">
        <v>1854303.0</v>
      </c>
      <c r="AH275" s="106">
        <v>1.82</v>
      </c>
      <c r="AI275" s="106">
        <v>2.29</v>
      </c>
      <c r="AJ275" s="106">
        <v>77.4</v>
      </c>
      <c r="AK275" s="106">
        <v>71.06</v>
      </c>
      <c r="AL275" s="106">
        <v>63.53</v>
      </c>
      <c r="AM275" s="50"/>
      <c r="AN275" s="50"/>
      <c r="AO275" s="50"/>
      <c r="AP275" s="50"/>
      <c r="AQ275" s="106">
        <v>1795956.0</v>
      </c>
    </row>
    <row r="276" ht="15.75" customHeight="1">
      <c r="A276" s="257" t="s">
        <v>2868</v>
      </c>
      <c r="B276" s="50" t="s">
        <v>2869</v>
      </c>
      <c r="C276" s="50" t="s">
        <v>2870</v>
      </c>
      <c r="D276" s="50" t="s">
        <v>2871</v>
      </c>
      <c r="E276" s="252" t="s">
        <v>2124</v>
      </c>
      <c r="F276" s="50"/>
      <c r="G276" s="283"/>
      <c r="H276" s="50"/>
      <c r="I276" s="50" t="s">
        <v>2626</v>
      </c>
      <c r="J276" s="255" t="str">
        <f t="shared" si="10"/>
        <v>EMOSE_CONTROL</v>
      </c>
      <c r="K276" s="50"/>
      <c r="L276" s="50"/>
      <c r="M276" s="50"/>
      <c r="N276" s="50"/>
      <c r="O276" s="50"/>
      <c r="P276" s="50"/>
      <c r="Q276" s="50"/>
      <c r="R276" s="50"/>
      <c r="S276" s="50"/>
      <c r="T276" s="50"/>
      <c r="U276" s="50"/>
      <c r="V276" s="10" t="s">
        <v>2876</v>
      </c>
      <c r="W276" s="50"/>
      <c r="X276" s="50"/>
      <c r="Y276" s="50" t="s">
        <v>1993</v>
      </c>
      <c r="Z276" s="106">
        <v>300.0</v>
      </c>
      <c r="AA276" s="50"/>
      <c r="AB276" s="71">
        <v>1452689.0</v>
      </c>
      <c r="AC276" s="50"/>
      <c r="AD276" s="50"/>
      <c r="AE276" s="50"/>
      <c r="AF276" s="50"/>
      <c r="AG276" s="50"/>
      <c r="AH276" s="50"/>
      <c r="AI276" s="50"/>
      <c r="AJ276" s="50"/>
      <c r="AK276" s="50"/>
      <c r="AL276" s="50"/>
      <c r="AM276" s="50"/>
      <c r="AN276" s="50"/>
      <c r="AO276" s="50"/>
      <c r="AP276" s="50"/>
      <c r="AQ276" s="71">
        <v>1428115.0</v>
      </c>
    </row>
    <row r="277" ht="15.75" customHeight="1">
      <c r="A277" s="10"/>
      <c r="B277" s="10"/>
      <c r="C277" s="10"/>
      <c r="D277" s="10"/>
      <c r="E277" s="10"/>
      <c r="F277" s="50"/>
      <c r="G277" s="260"/>
      <c r="H277" s="10"/>
      <c r="I277" s="10"/>
      <c r="J277" s="255"/>
      <c r="K277" s="49"/>
      <c r="L277" s="49"/>
      <c r="M277" s="49"/>
      <c r="N277" s="49"/>
      <c r="O277" s="49"/>
      <c r="P277" s="49"/>
      <c r="Q277" s="49"/>
      <c r="R277" s="49"/>
      <c r="S277" s="261"/>
      <c r="T277" s="261"/>
      <c r="U277" s="10"/>
      <c r="V277" s="257"/>
      <c r="W277" s="258"/>
      <c r="X277" s="10"/>
      <c r="AC277" s="259"/>
    </row>
    <row r="278" ht="15.75" customHeight="1">
      <c r="A278" s="10" t="s">
        <v>2877</v>
      </c>
      <c r="B278" s="288" t="s">
        <v>200</v>
      </c>
      <c r="C278" s="288" t="s">
        <v>1518</v>
      </c>
      <c r="D278" s="288" t="s">
        <v>1519</v>
      </c>
      <c r="E278" s="289" t="s">
        <v>2622</v>
      </c>
      <c r="F278" s="288" t="s">
        <v>2878</v>
      </c>
      <c r="G278" s="290" t="s">
        <v>2879</v>
      </c>
      <c r="H278" s="288"/>
      <c r="I278" s="288" t="s">
        <v>2626</v>
      </c>
      <c r="J278" s="291" t="str">
        <f t="shared" ref="J278:J285" si="12">LEFT(K278,1)&amp;RIGHT(K278,1)&amp;"_"&amp;L278&amp;"_"&amp;O278&amp;"L-"&amp;LEFT(Q278,1)&amp;"_"&amp;S278</f>
        <v>D1_S02_10L-m_R01</v>
      </c>
      <c r="K278" s="292" t="s">
        <v>101</v>
      </c>
      <c r="L278" s="292" t="s">
        <v>1101</v>
      </c>
      <c r="M278" s="292" t="s">
        <v>204</v>
      </c>
      <c r="N278" s="292" t="s">
        <v>1182</v>
      </c>
      <c r="O278" s="105">
        <v>10.0</v>
      </c>
      <c r="P278" s="105">
        <v>5.00000000000006</v>
      </c>
      <c r="Q278" s="292" t="s">
        <v>1183</v>
      </c>
      <c r="R278" s="292" t="s">
        <v>1104</v>
      </c>
      <c r="S278" s="49" t="s">
        <v>1105</v>
      </c>
      <c r="T278" s="292" t="s">
        <v>2880</v>
      </c>
      <c r="U278" s="288"/>
      <c r="V278" s="288" t="s">
        <v>2129</v>
      </c>
      <c r="W278" s="291" t="s">
        <v>2881</v>
      </c>
      <c r="X278" s="288" t="s">
        <v>2882</v>
      </c>
      <c r="Y278" s="289" t="s">
        <v>2132</v>
      </c>
      <c r="Z278" s="289" t="s">
        <v>2133</v>
      </c>
      <c r="AA278" s="288" t="s">
        <v>1890</v>
      </c>
      <c r="AB278" s="293">
        <v>757465.0</v>
      </c>
      <c r="AC278" s="294">
        <v>42743.0</v>
      </c>
      <c r="AD278" s="288" t="s">
        <v>1532</v>
      </c>
      <c r="AE278" s="293">
        <v>84.84</v>
      </c>
      <c r="AF278" s="293">
        <v>34.49</v>
      </c>
      <c r="AG278" s="293">
        <v>757465.0</v>
      </c>
      <c r="AH278" s="293">
        <v>8.75</v>
      </c>
      <c r="AI278" s="293">
        <v>4.88</v>
      </c>
      <c r="AJ278" s="293">
        <v>72.43</v>
      </c>
      <c r="AK278" s="293">
        <v>60.04</v>
      </c>
      <c r="AL278" s="293">
        <v>43.94</v>
      </c>
      <c r="AM278" s="288"/>
      <c r="AN278" s="288"/>
      <c r="AO278" s="288"/>
      <c r="AP278" s="288"/>
      <c r="AQ278" s="293">
        <v>756334.0</v>
      </c>
    </row>
    <row r="279" ht="15.75" customHeight="1">
      <c r="A279" s="10" t="s">
        <v>2877</v>
      </c>
      <c r="B279" s="288" t="s">
        <v>215</v>
      </c>
      <c r="C279" s="288" t="s">
        <v>1540</v>
      </c>
      <c r="D279" s="288" t="s">
        <v>1541</v>
      </c>
      <c r="E279" s="289" t="s">
        <v>2622</v>
      </c>
      <c r="F279" s="288" t="s">
        <v>2883</v>
      </c>
      <c r="G279" s="290" t="s">
        <v>2884</v>
      </c>
      <c r="H279" s="288"/>
      <c r="I279" s="288" t="s">
        <v>2626</v>
      </c>
      <c r="J279" s="291" t="str">
        <f t="shared" si="12"/>
        <v>D1_S02_10L-m_R03</v>
      </c>
      <c r="K279" s="292" t="s">
        <v>101</v>
      </c>
      <c r="L279" s="292" t="s">
        <v>1101</v>
      </c>
      <c r="M279" s="292" t="s">
        <v>204</v>
      </c>
      <c r="N279" s="292" t="s">
        <v>1182</v>
      </c>
      <c r="O279" s="105">
        <v>10.0</v>
      </c>
      <c r="P279" s="105">
        <v>5.99999999999998</v>
      </c>
      <c r="Q279" s="292" t="s">
        <v>1183</v>
      </c>
      <c r="R279" s="292" t="s">
        <v>1104</v>
      </c>
      <c r="S279" s="49" t="s">
        <v>1115</v>
      </c>
      <c r="T279" s="292" t="s">
        <v>2880</v>
      </c>
      <c r="U279" s="288"/>
      <c r="V279" s="288" t="s">
        <v>2142</v>
      </c>
      <c r="W279" s="291" t="s">
        <v>2881</v>
      </c>
      <c r="X279" s="288" t="s">
        <v>2885</v>
      </c>
      <c r="Y279" s="289" t="s">
        <v>2132</v>
      </c>
      <c r="Z279" s="289" t="s">
        <v>2133</v>
      </c>
      <c r="AA279" s="288" t="s">
        <v>1890</v>
      </c>
      <c r="AB279" s="293">
        <v>862536.0</v>
      </c>
      <c r="AC279" s="294">
        <v>42743.0</v>
      </c>
      <c r="AD279" s="288" t="s">
        <v>1532</v>
      </c>
      <c r="AE279" s="293">
        <v>87.91</v>
      </c>
      <c r="AF279" s="293">
        <v>35.19</v>
      </c>
      <c r="AG279" s="293">
        <v>862536.0</v>
      </c>
      <c r="AH279" s="293">
        <v>8.75</v>
      </c>
      <c r="AI279" s="293">
        <v>5.55</v>
      </c>
      <c r="AJ279" s="293">
        <v>74.33</v>
      </c>
      <c r="AK279" s="293">
        <v>67.9</v>
      </c>
      <c r="AL279" s="293">
        <v>52.02</v>
      </c>
      <c r="AM279" s="288"/>
      <c r="AN279" s="288"/>
      <c r="AO279" s="288"/>
      <c r="AP279" s="288"/>
      <c r="AQ279" s="293">
        <v>861016.0</v>
      </c>
    </row>
    <row r="280" ht="15.75" customHeight="1">
      <c r="A280" s="10" t="s">
        <v>2877</v>
      </c>
      <c r="B280" s="288" t="s">
        <v>156</v>
      </c>
      <c r="C280" s="288" t="s">
        <v>1554</v>
      </c>
      <c r="D280" s="288" t="s">
        <v>1555</v>
      </c>
      <c r="E280" s="289" t="s">
        <v>2622</v>
      </c>
      <c r="F280" s="288" t="s">
        <v>2886</v>
      </c>
      <c r="G280" s="290" t="s">
        <v>2887</v>
      </c>
      <c r="H280" s="288"/>
      <c r="I280" s="288" t="s">
        <v>2626</v>
      </c>
      <c r="J280" s="291" t="str">
        <f t="shared" si="12"/>
        <v>D1_S02_10L-s_R02</v>
      </c>
      <c r="K280" s="292" t="s">
        <v>101</v>
      </c>
      <c r="L280" s="292" t="s">
        <v>1101</v>
      </c>
      <c r="M280" s="292" t="s">
        <v>135</v>
      </c>
      <c r="N280" s="292" t="s">
        <v>1119</v>
      </c>
      <c r="O280" s="105">
        <v>10.0</v>
      </c>
      <c r="P280" s="105">
        <v>58.0000000000001</v>
      </c>
      <c r="Q280" s="292" t="s">
        <v>1103</v>
      </c>
      <c r="R280" s="292" t="s">
        <v>1104</v>
      </c>
      <c r="S280" s="49" t="s">
        <v>1111</v>
      </c>
      <c r="T280" s="292" t="s">
        <v>2880</v>
      </c>
      <c r="U280" s="288"/>
      <c r="V280" s="288" t="s">
        <v>2152</v>
      </c>
      <c r="W280" s="291" t="s">
        <v>2881</v>
      </c>
      <c r="X280" s="288" t="s">
        <v>2888</v>
      </c>
      <c r="Y280" s="289" t="s">
        <v>2132</v>
      </c>
      <c r="Z280" s="289" t="s">
        <v>2133</v>
      </c>
      <c r="AA280" s="288" t="s">
        <v>1890</v>
      </c>
      <c r="AB280" s="293">
        <v>915182.0</v>
      </c>
      <c r="AC280" s="294">
        <v>42743.0</v>
      </c>
      <c r="AD280" s="288" t="s">
        <v>1532</v>
      </c>
      <c r="AE280" s="293">
        <v>87.47</v>
      </c>
      <c r="AF280" s="293">
        <v>35.08</v>
      </c>
      <c r="AG280" s="293">
        <v>915182.0</v>
      </c>
      <c r="AH280" s="293">
        <v>8.75</v>
      </c>
      <c r="AI280" s="293">
        <v>5.89</v>
      </c>
      <c r="AJ280" s="293">
        <v>74.92</v>
      </c>
      <c r="AK280" s="293">
        <v>67.18</v>
      </c>
      <c r="AL280" s="293">
        <v>52.98</v>
      </c>
      <c r="AM280" s="288"/>
      <c r="AN280" s="288"/>
      <c r="AO280" s="288"/>
      <c r="AP280" s="288"/>
      <c r="AQ280" s="293">
        <v>913811.0</v>
      </c>
    </row>
    <row r="281" ht="15.75" customHeight="1">
      <c r="A281" s="10" t="s">
        <v>2877</v>
      </c>
      <c r="B281" s="288" t="s">
        <v>152</v>
      </c>
      <c r="C281" s="288" t="s">
        <v>1610</v>
      </c>
      <c r="D281" s="288" t="s">
        <v>1611</v>
      </c>
      <c r="E281" s="289" t="s">
        <v>2622</v>
      </c>
      <c r="F281" s="288" t="s">
        <v>2661</v>
      </c>
      <c r="G281" s="290" t="s">
        <v>2889</v>
      </c>
      <c r="H281" s="288"/>
      <c r="I281" s="288" t="s">
        <v>2626</v>
      </c>
      <c r="J281" s="291" t="str">
        <f t="shared" si="12"/>
        <v>D1_S02_2,5L-s_R01.4</v>
      </c>
      <c r="K281" s="292" t="s">
        <v>101</v>
      </c>
      <c r="L281" s="292" t="s">
        <v>1101</v>
      </c>
      <c r="M281" s="292" t="s">
        <v>135</v>
      </c>
      <c r="N281" s="292" t="s">
        <v>1124</v>
      </c>
      <c r="O281" s="105">
        <v>2.5</v>
      </c>
      <c r="P281" s="105">
        <v>58.0</v>
      </c>
      <c r="Q281" s="292" t="s">
        <v>1103</v>
      </c>
      <c r="R281" s="292" t="s">
        <v>1104</v>
      </c>
      <c r="S281" s="49" t="s">
        <v>1137</v>
      </c>
      <c r="T281" s="292" t="s">
        <v>2880</v>
      </c>
      <c r="U281" s="288"/>
      <c r="V281" s="288" t="s">
        <v>2177</v>
      </c>
      <c r="W281" s="291" t="s">
        <v>2881</v>
      </c>
      <c r="X281" s="288" t="s">
        <v>2890</v>
      </c>
      <c r="Y281" s="289" t="s">
        <v>2132</v>
      </c>
      <c r="Z281" s="289" t="s">
        <v>2133</v>
      </c>
      <c r="AA281" s="288" t="s">
        <v>1890</v>
      </c>
      <c r="AB281" s="293">
        <v>938513.0</v>
      </c>
      <c r="AC281" s="294">
        <v>42743.0</v>
      </c>
      <c r="AD281" s="288" t="s">
        <v>1532</v>
      </c>
      <c r="AE281" s="293">
        <v>87.0</v>
      </c>
      <c r="AF281" s="293">
        <v>34.97</v>
      </c>
      <c r="AG281" s="293">
        <v>938513.0</v>
      </c>
      <c r="AH281" s="293">
        <v>8.75</v>
      </c>
      <c r="AI281" s="293">
        <v>6.04</v>
      </c>
      <c r="AJ281" s="293">
        <v>75.49</v>
      </c>
      <c r="AK281" s="293">
        <v>66.49</v>
      </c>
      <c r="AL281" s="293">
        <v>52.99</v>
      </c>
      <c r="AM281" s="288"/>
      <c r="AN281" s="288"/>
      <c r="AO281" s="288"/>
      <c r="AP281" s="288"/>
      <c r="AQ281" s="293">
        <v>937094.0</v>
      </c>
    </row>
    <row r="282" ht="15.75" customHeight="1">
      <c r="A282" s="10" t="s">
        <v>2877</v>
      </c>
      <c r="B282" s="288" t="s">
        <v>361</v>
      </c>
      <c r="C282" s="288" t="s">
        <v>1696</v>
      </c>
      <c r="D282" s="288" t="s">
        <v>1697</v>
      </c>
      <c r="E282" s="289" t="s">
        <v>2622</v>
      </c>
      <c r="F282" s="288" t="s">
        <v>2891</v>
      </c>
      <c r="G282" s="290" t="s">
        <v>2892</v>
      </c>
      <c r="H282" s="288"/>
      <c r="I282" s="288" t="s">
        <v>2626</v>
      </c>
      <c r="J282" s="291" t="str">
        <f t="shared" si="12"/>
        <v>D1_S20_100L-m_R01</v>
      </c>
      <c r="K282" s="292" t="s">
        <v>101</v>
      </c>
      <c r="L282" s="292" t="s">
        <v>1221</v>
      </c>
      <c r="M282" s="292" t="s">
        <v>279</v>
      </c>
      <c r="N282" s="292" t="s">
        <v>1216</v>
      </c>
      <c r="O282" s="105">
        <v>100.0</v>
      </c>
      <c r="P282" s="105">
        <v>98.0</v>
      </c>
      <c r="Q282" s="292" t="s">
        <v>1183</v>
      </c>
      <c r="R282" s="292" t="s">
        <v>1228</v>
      </c>
      <c r="S282" s="49" t="s">
        <v>1105</v>
      </c>
      <c r="T282" s="292" t="s">
        <v>2880</v>
      </c>
      <c r="U282" s="288"/>
      <c r="V282" s="288" t="s">
        <v>2232</v>
      </c>
      <c r="W282" s="291" t="s">
        <v>2881</v>
      </c>
      <c r="X282" s="288" t="s">
        <v>2893</v>
      </c>
      <c r="Y282" s="289" t="s">
        <v>2132</v>
      </c>
      <c r="Z282" s="289" t="s">
        <v>2133</v>
      </c>
      <c r="AA282" s="288" t="s">
        <v>1890</v>
      </c>
      <c r="AB282" s="293">
        <v>827581.0</v>
      </c>
      <c r="AC282" s="294">
        <v>42743.0</v>
      </c>
      <c r="AD282" s="288" t="s">
        <v>1532</v>
      </c>
      <c r="AE282" s="293">
        <v>84.64</v>
      </c>
      <c r="AF282" s="293">
        <v>34.49</v>
      </c>
      <c r="AG282" s="293">
        <v>827581.0</v>
      </c>
      <c r="AH282" s="293">
        <v>8.75</v>
      </c>
      <c r="AI282" s="293">
        <v>5.33</v>
      </c>
      <c r="AJ282" s="293">
        <v>73.08</v>
      </c>
      <c r="AK282" s="293">
        <v>62.27</v>
      </c>
      <c r="AL282" s="293">
        <v>45.04</v>
      </c>
      <c r="AM282" s="288"/>
      <c r="AN282" s="288"/>
      <c r="AO282" s="288"/>
      <c r="AP282" s="288"/>
      <c r="AQ282" s="293">
        <v>826459.0</v>
      </c>
    </row>
    <row r="283" ht="15.75" customHeight="1">
      <c r="A283" s="10" t="s">
        <v>2877</v>
      </c>
      <c r="B283" s="288" t="s">
        <v>367</v>
      </c>
      <c r="C283" s="288" t="s">
        <v>1710</v>
      </c>
      <c r="D283" s="288" t="s">
        <v>1711</v>
      </c>
      <c r="E283" s="289" t="s">
        <v>2622</v>
      </c>
      <c r="F283" s="288" t="s">
        <v>2894</v>
      </c>
      <c r="G283" s="290" t="s">
        <v>2895</v>
      </c>
      <c r="H283" s="288"/>
      <c r="I283" s="288" t="s">
        <v>2626</v>
      </c>
      <c r="J283" s="291" t="str">
        <f t="shared" si="12"/>
        <v>D1_S20_100L-m_R02</v>
      </c>
      <c r="K283" s="292" t="s">
        <v>101</v>
      </c>
      <c r="L283" s="292" t="s">
        <v>1221</v>
      </c>
      <c r="M283" s="292" t="s">
        <v>279</v>
      </c>
      <c r="N283" s="292" t="s">
        <v>1216</v>
      </c>
      <c r="O283" s="105">
        <v>100.0</v>
      </c>
      <c r="P283" s="105">
        <v>110.0</v>
      </c>
      <c r="Q283" s="292" t="s">
        <v>1183</v>
      </c>
      <c r="R283" s="292" t="s">
        <v>1228</v>
      </c>
      <c r="S283" s="49" t="s">
        <v>1111</v>
      </c>
      <c r="T283" s="292" t="s">
        <v>2880</v>
      </c>
      <c r="U283" s="288"/>
      <c r="V283" s="288" t="s">
        <v>2242</v>
      </c>
      <c r="W283" s="291" t="s">
        <v>2881</v>
      </c>
      <c r="X283" s="288" t="s">
        <v>2896</v>
      </c>
      <c r="Y283" s="289" t="s">
        <v>2132</v>
      </c>
      <c r="Z283" s="289" t="s">
        <v>2133</v>
      </c>
      <c r="AA283" s="288" t="s">
        <v>1890</v>
      </c>
      <c r="AB283" s="293">
        <v>714103.0</v>
      </c>
      <c r="AC283" s="294">
        <v>42743.0</v>
      </c>
      <c r="AD283" s="288" t="s">
        <v>1532</v>
      </c>
      <c r="AE283" s="293">
        <v>84.19</v>
      </c>
      <c r="AF283" s="293">
        <v>34.36</v>
      </c>
      <c r="AG283" s="293">
        <v>714103.0</v>
      </c>
      <c r="AH283" s="293">
        <v>8.75</v>
      </c>
      <c r="AI283" s="293">
        <v>4.6</v>
      </c>
      <c r="AJ283" s="293">
        <v>75.11</v>
      </c>
      <c r="AK283" s="293">
        <v>63.51</v>
      </c>
      <c r="AL283" s="293">
        <v>48.93</v>
      </c>
      <c r="AM283" s="288"/>
      <c r="AN283" s="288"/>
      <c r="AO283" s="288"/>
      <c r="AP283" s="288"/>
      <c r="AQ283" s="293">
        <v>713112.0</v>
      </c>
    </row>
    <row r="284" ht="15.75" customHeight="1">
      <c r="A284" s="10" t="s">
        <v>2877</v>
      </c>
      <c r="B284" s="288" t="s">
        <v>356</v>
      </c>
      <c r="C284" s="288" t="s">
        <v>1739</v>
      </c>
      <c r="D284" s="288" t="s">
        <v>1740</v>
      </c>
      <c r="E284" s="289" t="s">
        <v>2622</v>
      </c>
      <c r="F284" s="288" t="s">
        <v>2897</v>
      </c>
      <c r="G284" s="290" t="s">
        <v>2898</v>
      </c>
      <c r="H284" s="288"/>
      <c r="I284" s="288" t="s">
        <v>2626</v>
      </c>
      <c r="J284" s="291" t="str">
        <f t="shared" si="12"/>
        <v>D1_S20_496L-m_R00</v>
      </c>
      <c r="K284" s="292" t="s">
        <v>101</v>
      </c>
      <c r="L284" s="292" t="s">
        <v>1221</v>
      </c>
      <c r="M284" s="292" t="s">
        <v>279</v>
      </c>
      <c r="N284" s="292" t="s">
        <v>1267</v>
      </c>
      <c r="O284" s="105">
        <v>496.0</v>
      </c>
      <c r="P284" s="105">
        <v>445.0</v>
      </c>
      <c r="Q284" s="292" t="s">
        <v>1183</v>
      </c>
      <c r="R284" s="292" t="s">
        <v>1228</v>
      </c>
      <c r="S284" s="49" t="s">
        <v>1229</v>
      </c>
      <c r="T284" s="292" t="s">
        <v>2899</v>
      </c>
      <c r="U284" s="288"/>
      <c r="V284" s="288" t="s">
        <v>2284</v>
      </c>
      <c r="W284" s="291" t="s">
        <v>2881</v>
      </c>
      <c r="X284" s="288" t="s">
        <v>2900</v>
      </c>
      <c r="Y284" s="289" t="s">
        <v>2132</v>
      </c>
      <c r="Z284" s="289" t="s">
        <v>2133</v>
      </c>
      <c r="AA284" s="288" t="s">
        <v>1890</v>
      </c>
      <c r="AB284" s="293">
        <v>924393.0</v>
      </c>
      <c r="AC284" s="294">
        <v>42743.0</v>
      </c>
      <c r="AD284" s="288" t="s">
        <v>1532</v>
      </c>
      <c r="AE284" s="293">
        <v>83.11</v>
      </c>
      <c r="AF284" s="293">
        <v>34.13</v>
      </c>
      <c r="AG284" s="293">
        <v>924393.0</v>
      </c>
      <c r="AH284" s="293">
        <v>8.75</v>
      </c>
      <c r="AI284" s="293">
        <v>5.95</v>
      </c>
      <c r="AJ284" s="293">
        <v>72.3</v>
      </c>
      <c r="AK284" s="293">
        <v>58.34</v>
      </c>
      <c r="AL284" s="293">
        <v>41.8</v>
      </c>
      <c r="AM284" s="288"/>
      <c r="AN284" s="288"/>
      <c r="AO284" s="288"/>
      <c r="AP284" s="288"/>
      <c r="AQ284" s="293">
        <v>922982.0</v>
      </c>
    </row>
    <row r="285" ht="15.75" customHeight="1">
      <c r="A285" s="10" t="s">
        <v>2877</v>
      </c>
      <c r="B285" s="288" t="s">
        <v>445</v>
      </c>
      <c r="C285" s="288" t="s">
        <v>1780</v>
      </c>
      <c r="D285" s="288" t="s">
        <v>1781</v>
      </c>
      <c r="E285" s="289" t="s">
        <v>2622</v>
      </c>
      <c r="F285" s="288" t="s">
        <v>2901</v>
      </c>
      <c r="G285" s="290" t="s">
        <v>2902</v>
      </c>
      <c r="H285" s="288"/>
      <c r="I285" s="288" t="s">
        <v>2626</v>
      </c>
      <c r="J285" s="291" t="str">
        <f t="shared" si="12"/>
        <v>D1_S320_100L-m_R03</v>
      </c>
      <c r="K285" s="292" t="s">
        <v>101</v>
      </c>
      <c r="L285" s="292" t="s">
        <v>1205</v>
      </c>
      <c r="M285" s="292" t="s">
        <v>300</v>
      </c>
      <c r="N285" s="292" t="s">
        <v>1216</v>
      </c>
      <c r="O285" s="105">
        <v>100.0</v>
      </c>
      <c r="P285" s="105">
        <v>285.0</v>
      </c>
      <c r="Q285" s="292" t="s">
        <v>1183</v>
      </c>
      <c r="R285" s="292" t="s">
        <v>1228</v>
      </c>
      <c r="S285" s="49" t="s">
        <v>1115</v>
      </c>
      <c r="T285" s="292" t="s">
        <v>2880</v>
      </c>
      <c r="U285" s="288"/>
      <c r="V285" s="288" t="s">
        <v>2309</v>
      </c>
      <c r="W285" s="291" t="s">
        <v>2881</v>
      </c>
      <c r="X285" s="288" t="s">
        <v>2903</v>
      </c>
      <c r="Y285" s="289" t="s">
        <v>2132</v>
      </c>
      <c r="Z285" s="289" t="s">
        <v>2133</v>
      </c>
      <c r="AA285" s="288" t="s">
        <v>1890</v>
      </c>
      <c r="AB285" s="293">
        <v>1178917.0</v>
      </c>
      <c r="AC285" s="294">
        <v>42743.0</v>
      </c>
      <c r="AD285" s="288" t="s">
        <v>1532</v>
      </c>
      <c r="AE285" s="293">
        <v>87.38</v>
      </c>
      <c r="AF285" s="293">
        <v>35.04</v>
      </c>
      <c r="AG285" s="293">
        <v>1178917.0</v>
      </c>
      <c r="AH285" s="293">
        <v>8.75</v>
      </c>
      <c r="AI285" s="293">
        <v>7.59</v>
      </c>
      <c r="AJ285" s="293">
        <v>74.18</v>
      </c>
      <c r="AK285" s="293">
        <v>66.57</v>
      </c>
      <c r="AL285" s="293">
        <v>49.14</v>
      </c>
      <c r="AM285" s="288"/>
      <c r="AN285" s="288"/>
      <c r="AO285" s="288"/>
      <c r="AP285" s="288"/>
      <c r="AQ285" s="293">
        <v>1177238.0</v>
      </c>
    </row>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5:$AQ$268"/>
  <printOptions/>
  <pageMargins bottom="0.984027777777778" footer="0.0" header="0.0" left="0.747916666666667" right="0.747916666666667" top="0.984027777777778"/>
  <pageSetup paperSize="9"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7" width="14.43"/>
    <col customWidth="1" min="18" max="26" width="8.71"/>
  </cols>
  <sheetData>
    <row r="1">
      <c r="A1" s="10" t="s">
        <v>2904</v>
      </c>
      <c r="B1" s="10" t="s">
        <v>2905</v>
      </c>
      <c r="C1" s="10" t="s">
        <v>2906</v>
      </c>
      <c r="D1" s="10" t="s">
        <v>2907</v>
      </c>
      <c r="E1" s="10" t="s">
        <v>2908</v>
      </c>
      <c r="F1" s="10" t="s">
        <v>2909</v>
      </c>
      <c r="G1" s="10" t="s">
        <v>2910</v>
      </c>
      <c r="H1" s="10" t="s">
        <v>2911</v>
      </c>
      <c r="I1" s="10" t="s">
        <v>2912</v>
      </c>
      <c r="J1" s="10" t="s">
        <v>2913</v>
      </c>
      <c r="K1" s="10" t="s">
        <v>2914</v>
      </c>
      <c r="L1" s="10" t="s">
        <v>2915</v>
      </c>
      <c r="M1" s="10" t="s">
        <v>2916</v>
      </c>
      <c r="N1" s="10" t="s">
        <v>2917</v>
      </c>
      <c r="O1" s="10" t="s">
        <v>2918</v>
      </c>
      <c r="P1" s="10" t="s">
        <v>2919</v>
      </c>
      <c r="Q1" s="10" t="s">
        <v>2920</v>
      </c>
    </row>
    <row r="2">
      <c r="A2" s="10" t="s">
        <v>2921</v>
      </c>
      <c r="B2" s="10" t="s">
        <v>1568</v>
      </c>
      <c r="C2" s="10" t="s">
        <v>1569</v>
      </c>
      <c r="D2" s="10" t="s">
        <v>1570</v>
      </c>
      <c r="E2" s="10" t="s">
        <v>1571</v>
      </c>
      <c r="F2" s="71">
        <v>408172.0</v>
      </c>
      <c r="G2" s="10" t="s">
        <v>2922</v>
      </c>
      <c r="H2" s="10" t="s">
        <v>2923</v>
      </c>
      <c r="I2" s="10" t="s">
        <v>2924</v>
      </c>
      <c r="J2" s="295" t="s">
        <v>1572</v>
      </c>
      <c r="K2" s="295" t="s">
        <v>1572</v>
      </c>
      <c r="L2" s="295" t="s">
        <v>2925</v>
      </c>
      <c r="M2" s="295" t="s">
        <v>2925</v>
      </c>
      <c r="N2" s="295" t="s">
        <v>2926</v>
      </c>
      <c r="O2" s="295" t="s">
        <v>2926</v>
      </c>
    </row>
    <row r="3">
      <c r="A3" s="10" t="s">
        <v>2921</v>
      </c>
      <c r="B3" s="10" t="s">
        <v>1575</v>
      </c>
      <c r="C3" s="10" t="s">
        <v>1576</v>
      </c>
      <c r="D3" s="10" t="s">
        <v>1577</v>
      </c>
      <c r="E3" s="10" t="s">
        <v>1578</v>
      </c>
      <c r="F3" s="71">
        <v>408172.0</v>
      </c>
      <c r="G3" s="10" t="s">
        <v>2922</v>
      </c>
      <c r="H3" s="10" t="s">
        <v>2923</v>
      </c>
      <c r="I3" s="10" t="s">
        <v>2924</v>
      </c>
      <c r="J3" s="295" t="s">
        <v>1579</v>
      </c>
      <c r="K3" s="295" t="s">
        <v>1579</v>
      </c>
      <c r="L3" s="295" t="s">
        <v>2927</v>
      </c>
      <c r="M3" s="295" t="s">
        <v>2927</v>
      </c>
      <c r="N3" s="295" t="s">
        <v>2928</v>
      </c>
      <c r="O3" s="295" t="s">
        <v>2928</v>
      </c>
    </row>
    <row r="4">
      <c r="A4" s="10" t="s">
        <v>2921</v>
      </c>
      <c r="B4" s="10" t="s">
        <v>1582</v>
      </c>
      <c r="C4" s="10" t="s">
        <v>1583</v>
      </c>
      <c r="D4" s="10" t="s">
        <v>1584</v>
      </c>
      <c r="E4" s="10" t="s">
        <v>1585</v>
      </c>
      <c r="F4" s="71">
        <v>408172.0</v>
      </c>
      <c r="G4" s="10" t="s">
        <v>2922</v>
      </c>
      <c r="H4" s="10" t="s">
        <v>2923</v>
      </c>
      <c r="I4" s="10" t="s">
        <v>2924</v>
      </c>
      <c r="J4" s="295" t="s">
        <v>1586</v>
      </c>
      <c r="K4" s="295" t="s">
        <v>1586</v>
      </c>
      <c r="L4" s="295" t="s">
        <v>2929</v>
      </c>
      <c r="M4" s="295" t="s">
        <v>2929</v>
      </c>
      <c r="N4" s="295" t="s">
        <v>2930</v>
      </c>
      <c r="O4" s="295" t="s">
        <v>2930</v>
      </c>
    </row>
    <row r="5">
      <c r="A5" s="10" t="s">
        <v>2921</v>
      </c>
      <c r="B5" s="10" t="s">
        <v>1547</v>
      </c>
      <c r="C5" s="10" t="s">
        <v>1548</v>
      </c>
      <c r="D5" s="10" t="s">
        <v>1549</v>
      </c>
      <c r="E5" s="10" t="s">
        <v>1550</v>
      </c>
      <c r="F5" s="71">
        <v>408172.0</v>
      </c>
      <c r="G5" s="10" t="s">
        <v>2922</v>
      </c>
      <c r="H5" s="10" t="s">
        <v>2923</v>
      </c>
      <c r="I5" s="10" t="s">
        <v>2924</v>
      </c>
      <c r="J5" s="295" t="s">
        <v>1551</v>
      </c>
      <c r="K5" s="295" t="s">
        <v>1551</v>
      </c>
      <c r="L5" s="295" t="s">
        <v>2931</v>
      </c>
      <c r="M5" s="295" t="s">
        <v>2931</v>
      </c>
      <c r="N5" s="295" t="s">
        <v>2932</v>
      </c>
      <c r="O5" s="295" t="s">
        <v>2932</v>
      </c>
    </row>
    <row r="6">
      <c r="A6" s="10" t="s">
        <v>2921</v>
      </c>
      <c r="B6" s="10" t="s">
        <v>1589</v>
      </c>
      <c r="C6" s="10" t="s">
        <v>1590</v>
      </c>
      <c r="D6" s="10" t="s">
        <v>1591</v>
      </c>
      <c r="E6" s="10" t="s">
        <v>1592</v>
      </c>
      <c r="F6" s="71">
        <v>408172.0</v>
      </c>
      <c r="G6" s="10" t="s">
        <v>2922</v>
      </c>
      <c r="H6" s="10" t="s">
        <v>2923</v>
      </c>
      <c r="I6" s="10" t="s">
        <v>2924</v>
      </c>
      <c r="J6" s="295" t="s">
        <v>1593</v>
      </c>
      <c r="K6" s="295" t="s">
        <v>1593</v>
      </c>
      <c r="L6" s="295" t="s">
        <v>2933</v>
      </c>
      <c r="M6" s="295" t="s">
        <v>2933</v>
      </c>
      <c r="N6" s="295" t="s">
        <v>2934</v>
      </c>
      <c r="O6" s="295" t="s">
        <v>2934</v>
      </c>
    </row>
    <row r="7">
      <c r="A7" s="10" t="s">
        <v>2921</v>
      </c>
      <c r="B7" s="10" t="s">
        <v>1596</v>
      </c>
      <c r="C7" s="10" t="s">
        <v>1597</v>
      </c>
      <c r="D7" s="10" t="s">
        <v>1598</v>
      </c>
      <c r="E7" s="10" t="s">
        <v>1599</v>
      </c>
      <c r="F7" s="71">
        <v>408172.0</v>
      </c>
      <c r="G7" s="10" t="s">
        <v>2922</v>
      </c>
      <c r="H7" s="10" t="s">
        <v>2923</v>
      </c>
      <c r="I7" s="10" t="s">
        <v>2924</v>
      </c>
      <c r="J7" s="295" t="s">
        <v>1600</v>
      </c>
      <c r="K7" s="295" t="s">
        <v>1600</v>
      </c>
      <c r="L7" s="295" t="s">
        <v>2935</v>
      </c>
      <c r="M7" s="295" t="s">
        <v>2935</v>
      </c>
      <c r="N7" s="295" t="s">
        <v>2936</v>
      </c>
      <c r="O7" s="295" t="s">
        <v>2936</v>
      </c>
    </row>
    <row r="8">
      <c r="A8" s="10" t="s">
        <v>2921</v>
      </c>
      <c r="B8" s="10" t="s">
        <v>1603</v>
      </c>
      <c r="C8" s="10" t="s">
        <v>1604</v>
      </c>
      <c r="D8" s="10" t="s">
        <v>1605</v>
      </c>
      <c r="E8" s="10" t="s">
        <v>1606</v>
      </c>
      <c r="F8" s="71">
        <v>408172.0</v>
      </c>
      <c r="G8" s="10" t="s">
        <v>2922</v>
      </c>
      <c r="H8" s="10" t="s">
        <v>2923</v>
      </c>
      <c r="I8" s="10" t="s">
        <v>2924</v>
      </c>
      <c r="J8" s="295" t="s">
        <v>1607</v>
      </c>
      <c r="K8" s="295" t="s">
        <v>1607</v>
      </c>
      <c r="L8" s="295" t="s">
        <v>2937</v>
      </c>
      <c r="M8" s="295" t="s">
        <v>2937</v>
      </c>
      <c r="N8" s="295" t="s">
        <v>2938</v>
      </c>
      <c r="O8" s="295" t="s">
        <v>2938</v>
      </c>
    </row>
    <row r="9">
      <c r="A9" s="10" t="s">
        <v>2921</v>
      </c>
      <c r="B9" s="10" t="s">
        <v>1610</v>
      </c>
      <c r="C9" s="10" t="s">
        <v>1611</v>
      </c>
      <c r="D9" s="10" t="s">
        <v>1612</v>
      </c>
      <c r="E9" s="10" t="s">
        <v>1613</v>
      </c>
      <c r="F9" s="71">
        <v>408172.0</v>
      </c>
      <c r="G9" s="10" t="s">
        <v>2922</v>
      </c>
      <c r="H9" s="10" t="s">
        <v>2923</v>
      </c>
      <c r="I9" s="10" t="s">
        <v>2924</v>
      </c>
      <c r="J9" s="295" t="s">
        <v>1614</v>
      </c>
      <c r="K9" s="295" t="s">
        <v>1614</v>
      </c>
      <c r="L9" s="295" t="s">
        <v>2939</v>
      </c>
      <c r="M9" s="295" t="s">
        <v>2939</v>
      </c>
      <c r="N9" s="295" t="s">
        <v>2940</v>
      </c>
      <c r="O9" s="295" t="s">
        <v>2940</v>
      </c>
    </row>
    <row r="10">
      <c r="A10" s="10" t="s">
        <v>2921</v>
      </c>
      <c r="B10" s="10" t="s">
        <v>1554</v>
      </c>
      <c r="C10" s="10" t="s">
        <v>1555</v>
      </c>
      <c r="D10" s="10" t="s">
        <v>1556</v>
      </c>
      <c r="E10" s="10" t="s">
        <v>1557</v>
      </c>
      <c r="F10" s="71">
        <v>408172.0</v>
      </c>
      <c r="G10" s="10" t="s">
        <v>2922</v>
      </c>
      <c r="H10" s="10" t="s">
        <v>2923</v>
      </c>
      <c r="I10" s="10" t="s">
        <v>2924</v>
      </c>
      <c r="J10" s="295" t="s">
        <v>1558</v>
      </c>
      <c r="K10" s="295" t="s">
        <v>1558</v>
      </c>
      <c r="L10" s="295" t="s">
        <v>2941</v>
      </c>
      <c r="M10" s="295" t="s">
        <v>2941</v>
      </c>
      <c r="N10" s="295" t="s">
        <v>2942</v>
      </c>
      <c r="O10" s="295" t="s">
        <v>2942</v>
      </c>
    </row>
    <row r="11">
      <c r="A11" s="10" t="s">
        <v>2921</v>
      </c>
      <c r="B11" s="10" t="s">
        <v>1561</v>
      </c>
      <c r="C11" s="10" t="s">
        <v>1562</v>
      </c>
      <c r="D11" s="10" t="s">
        <v>1563</v>
      </c>
      <c r="E11" s="10" t="s">
        <v>1564</v>
      </c>
      <c r="F11" s="71">
        <v>408172.0</v>
      </c>
      <c r="G11" s="10" t="s">
        <v>2922</v>
      </c>
      <c r="H11" s="10" t="s">
        <v>2923</v>
      </c>
      <c r="I11" s="10" t="s">
        <v>2924</v>
      </c>
      <c r="J11" s="295" t="s">
        <v>1565</v>
      </c>
      <c r="K11" s="295" t="s">
        <v>1565</v>
      </c>
      <c r="L11" s="295" t="s">
        <v>2943</v>
      </c>
      <c r="M11" s="295" t="s">
        <v>2943</v>
      </c>
      <c r="N11" s="295" t="s">
        <v>2944</v>
      </c>
      <c r="O11" s="295" t="s">
        <v>2944</v>
      </c>
    </row>
    <row r="12">
      <c r="A12" s="10" t="s">
        <v>2921</v>
      </c>
      <c r="B12" s="10" t="s">
        <v>1518</v>
      </c>
      <c r="C12" s="10" t="s">
        <v>1519</v>
      </c>
      <c r="D12" s="10" t="s">
        <v>1521</v>
      </c>
      <c r="E12" s="10" t="s">
        <v>1522</v>
      </c>
      <c r="F12" s="71">
        <v>408172.0</v>
      </c>
      <c r="G12" s="10" t="s">
        <v>2922</v>
      </c>
      <c r="H12" s="10" t="s">
        <v>2923</v>
      </c>
      <c r="I12" s="10" t="s">
        <v>2924</v>
      </c>
      <c r="J12" s="295" t="s">
        <v>1523</v>
      </c>
      <c r="K12" s="295" t="s">
        <v>1523</v>
      </c>
      <c r="L12" s="295" t="s">
        <v>2945</v>
      </c>
      <c r="M12" s="295" t="s">
        <v>2945</v>
      </c>
      <c r="N12" s="295" t="s">
        <v>2946</v>
      </c>
      <c r="O12" s="295" t="s">
        <v>2946</v>
      </c>
    </row>
    <row r="13">
      <c r="A13" s="10" t="s">
        <v>2921</v>
      </c>
      <c r="B13" s="10" t="s">
        <v>1533</v>
      </c>
      <c r="C13" s="10" t="s">
        <v>1534</v>
      </c>
      <c r="D13" s="10" t="s">
        <v>1535</v>
      </c>
      <c r="E13" s="10" t="s">
        <v>1536</v>
      </c>
      <c r="F13" s="71">
        <v>408172.0</v>
      </c>
      <c r="G13" s="10" t="s">
        <v>2922</v>
      </c>
      <c r="H13" s="10" t="s">
        <v>2923</v>
      </c>
      <c r="I13" s="10" t="s">
        <v>2924</v>
      </c>
      <c r="J13" s="295" t="s">
        <v>1537</v>
      </c>
      <c r="K13" s="295" t="s">
        <v>1537</v>
      </c>
      <c r="L13" s="295" t="s">
        <v>2947</v>
      </c>
      <c r="M13" s="295" t="s">
        <v>2947</v>
      </c>
      <c r="N13" s="295" t="s">
        <v>2948</v>
      </c>
      <c r="O13" s="295" t="s">
        <v>2948</v>
      </c>
    </row>
    <row r="14">
      <c r="A14" s="10" t="s">
        <v>2921</v>
      </c>
      <c r="B14" s="10" t="s">
        <v>1540</v>
      </c>
      <c r="C14" s="10" t="s">
        <v>1541</v>
      </c>
      <c r="D14" s="10" t="s">
        <v>1542</v>
      </c>
      <c r="E14" s="10" t="s">
        <v>1543</v>
      </c>
      <c r="F14" s="71">
        <v>408172.0</v>
      </c>
      <c r="G14" s="10" t="s">
        <v>2922</v>
      </c>
      <c r="H14" s="10" t="s">
        <v>2923</v>
      </c>
      <c r="I14" s="10" t="s">
        <v>2924</v>
      </c>
      <c r="J14" s="295" t="s">
        <v>1544</v>
      </c>
      <c r="K14" s="295" t="s">
        <v>1544</v>
      </c>
      <c r="L14" s="295" t="s">
        <v>2949</v>
      </c>
      <c r="M14" s="295" t="s">
        <v>2949</v>
      </c>
      <c r="N14" s="295" t="s">
        <v>2950</v>
      </c>
      <c r="O14" s="295" t="s">
        <v>2950</v>
      </c>
    </row>
    <row r="15">
      <c r="A15" s="10" t="s">
        <v>2921</v>
      </c>
      <c r="B15" s="10" t="s">
        <v>1731</v>
      </c>
      <c r="C15" s="10" t="s">
        <v>1732</v>
      </c>
      <c r="D15" s="10" t="s">
        <v>1733</v>
      </c>
      <c r="E15" s="10" t="s">
        <v>1734</v>
      </c>
      <c r="F15" s="71">
        <v>408172.0</v>
      </c>
      <c r="G15" s="10" t="s">
        <v>2922</v>
      </c>
      <c r="H15" s="10" t="s">
        <v>2923</v>
      </c>
      <c r="I15" s="10" t="s">
        <v>2924</v>
      </c>
      <c r="J15" s="295" t="s">
        <v>1735</v>
      </c>
      <c r="K15" s="295" t="s">
        <v>1735</v>
      </c>
      <c r="L15" s="295" t="s">
        <v>2951</v>
      </c>
      <c r="M15" s="295" t="s">
        <v>2951</v>
      </c>
      <c r="N15" s="295" t="s">
        <v>2952</v>
      </c>
      <c r="O15" s="295" t="s">
        <v>2952</v>
      </c>
    </row>
    <row r="16">
      <c r="A16" s="10" t="s">
        <v>2921</v>
      </c>
      <c r="B16" s="10" t="s">
        <v>1645</v>
      </c>
      <c r="C16" s="10" t="s">
        <v>1646</v>
      </c>
      <c r="D16" s="10" t="s">
        <v>1647</v>
      </c>
      <c r="E16" s="10" t="s">
        <v>1648</v>
      </c>
      <c r="F16" s="71">
        <v>408172.0</v>
      </c>
      <c r="G16" s="10" t="s">
        <v>2922</v>
      </c>
      <c r="H16" s="10" t="s">
        <v>2923</v>
      </c>
      <c r="I16" s="10" t="s">
        <v>2924</v>
      </c>
      <c r="J16" s="295" t="s">
        <v>1649</v>
      </c>
      <c r="K16" s="295" t="s">
        <v>1649</v>
      </c>
      <c r="L16" s="295" t="s">
        <v>2953</v>
      </c>
      <c r="M16" s="295" t="s">
        <v>2953</v>
      </c>
      <c r="N16" s="295" t="s">
        <v>2954</v>
      </c>
      <c r="O16" s="295" t="s">
        <v>2954</v>
      </c>
    </row>
    <row r="17">
      <c r="A17" s="10" t="s">
        <v>2921</v>
      </c>
      <c r="B17" s="10" t="s">
        <v>1652</v>
      </c>
      <c r="C17" s="10" t="s">
        <v>1653</v>
      </c>
      <c r="D17" s="10" t="s">
        <v>1654</v>
      </c>
      <c r="E17" s="10" t="s">
        <v>1655</v>
      </c>
      <c r="F17" s="71">
        <v>408172.0</v>
      </c>
      <c r="G17" s="10" t="s">
        <v>2922</v>
      </c>
      <c r="H17" s="10" t="s">
        <v>2923</v>
      </c>
      <c r="I17" s="10" t="s">
        <v>2924</v>
      </c>
      <c r="J17" s="295" t="s">
        <v>1656</v>
      </c>
      <c r="K17" s="295" t="s">
        <v>1656</v>
      </c>
      <c r="L17" s="295" t="s">
        <v>2955</v>
      </c>
      <c r="M17" s="295" t="s">
        <v>2955</v>
      </c>
      <c r="N17" s="295" t="s">
        <v>2956</v>
      </c>
      <c r="O17" s="295" t="s">
        <v>2956</v>
      </c>
    </row>
    <row r="18">
      <c r="A18" s="10" t="s">
        <v>2921</v>
      </c>
      <c r="B18" s="10" t="s">
        <v>1659</v>
      </c>
      <c r="C18" s="10" t="s">
        <v>1660</v>
      </c>
      <c r="D18" s="10" t="s">
        <v>1661</v>
      </c>
      <c r="E18" s="10" t="s">
        <v>1662</v>
      </c>
      <c r="F18" s="71">
        <v>408172.0</v>
      </c>
      <c r="G18" s="10" t="s">
        <v>2922</v>
      </c>
      <c r="H18" s="10" t="s">
        <v>2923</v>
      </c>
      <c r="I18" s="10" t="s">
        <v>2924</v>
      </c>
      <c r="J18" s="295" t="s">
        <v>1663</v>
      </c>
      <c r="K18" s="295" t="s">
        <v>1663</v>
      </c>
      <c r="L18" s="295" t="s">
        <v>2957</v>
      </c>
      <c r="M18" s="295" t="s">
        <v>2957</v>
      </c>
      <c r="N18" s="295" t="s">
        <v>2958</v>
      </c>
      <c r="O18" s="295" t="s">
        <v>2958</v>
      </c>
    </row>
    <row r="19">
      <c r="A19" s="10" t="s">
        <v>2921</v>
      </c>
      <c r="B19" s="10" t="s">
        <v>1787</v>
      </c>
      <c r="C19" s="10" t="s">
        <v>1788</v>
      </c>
      <c r="D19" s="10" t="s">
        <v>1789</v>
      </c>
      <c r="E19" s="10" t="s">
        <v>1790</v>
      </c>
      <c r="F19" s="71">
        <v>408172.0</v>
      </c>
      <c r="G19" s="10" t="s">
        <v>2922</v>
      </c>
      <c r="H19" s="10" t="s">
        <v>2923</v>
      </c>
      <c r="I19" s="10" t="s">
        <v>2924</v>
      </c>
      <c r="J19" s="295" t="s">
        <v>1791</v>
      </c>
      <c r="K19" s="295" t="s">
        <v>1791</v>
      </c>
      <c r="L19" s="295" t="s">
        <v>2959</v>
      </c>
      <c r="M19" s="295" t="s">
        <v>2959</v>
      </c>
      <c r="N19" s="295" t="s">
        <v>2960</v>
      </c>
      <c r="O19" s="295" t="s">
        <v>2960</v>
      </c>
    </row>
    <row r="20">
      <c r="A20" s="10" t="s">
        <v>2921</v>
      </c>
      <c r="B20" s="10" t="s">
        <v>1795</v>
      </c>
      <c r="C20" s="10" t="s">
        <v>1796</v>
      </c>
      <c r="D20" s="10" t="s">
        <v>1797</v>
      </c>
      <c r="E20" s="10" t="s">
        <v>1798</v>
      </c>
      <c r="F20" s="71">
        <v>408172.0</v>
      </c>
      <c r="G20" s="10" t="s">
        <v>2922</v>
      </c>
      <c r="H20" s="10" t="s">
        <v>2923</v>
      </c>
      <c r="I20" s="10" t="s">
        <v>2924</v>
      </c>
      <c r="J20" s="295" t="s">
        <v>1799</v>
      </c>
      <c r="K20" s="295" t="s">
        <v>1799</v>
      </c>
      <c r="L20" s="295" t="s">
        <v>2961</v>
      </c>
      <c r="M20" s="295" t="s">
        <v>2961</v>
      </c>
      <c r="N20" s="295" t="s">
        <v>2962</v>
      </c>
      <c r="O20" s="295" t="s">
        <v>2962</v>
      </c>
    </row>
    <row r="21" ht="15.75" customHeight="1">
      <c r="A21" s="10" t="s">
        <v>2921</v>
      </c>
      <c r="B21" s="10" t="s">
        <v>1802</v>
      </c>
      <c r="C21" s="10" t="s">
        <v>1803</v>
      </c>
      <c r="D21" s="10" t="s">
        <v>1804</v>
      </c>
      <c r="E21" s="10" t="s">
        <v>1805</v>
      </c>
      <c r="F21" s="71">
        <v>408172.0</v>
      </c>
      <c r="G21" s="10" t="s">
        <v>2922</v>
      </c>
      <c r="H21" s="10" t="s">
        <v>2923</v>
      </c>
      <c r="I21" s="10" t="s">
        <v>2924</v>
      </c>
      <c r="J21" s="295" t="s">
        <v>1806</v>
      </c>
      <c r="K21" s="295" t="s">
        <v>1806</v>
      </c>
      <c r="L21" s="295" t="s">
        <v>2963</v>
      </c>
      <c r="M21" s="295" t="s">
        <v>2963</v>
      </c>
      <c r="N21" s="295" t="s">
        <v>2964</v>
      </c>
      <c r="O21" s="295" t="s">
        <v>2964</v>
      </c>
    </row>
    <row r="22" ht="15.75" customHeight="1">
      <c r="A22" s="10" t="s">
        <v>2921</v>
      </c>
      <c r="B22" s="10" t="s">
        <v>1724</v>
      </c>
      <c r="C22" s="10" t="s">
        <v>1725</v>
      </c>
      <c r="D22" s="10" t="s">
        <v>1726</v>
      </c>
      <c r="E22" s="10" t="s">
        <v>1727</v>
      </c>
      <c r="F22" s="71">
        <v>408172.0</v>
      </c>
      <c r="G22" s="10" t="s">
        <v>2922</v>
      </c>
      <c r="H22" s="10" t="s">
        <v>2923</v>
      </c>
      <c r="I22" s="10" t="s">
        <v>2924</v>
      </c>
      <c r="J22" s="295" t="s">
        <v>1728</v>
      </c>
      <c r="K22" s="295" t="s">
        <v>1728</v>
      </c>
      <c r="L22" s="295" t="s">
        <v>2965</v>
      </c>
      <c r="M22" s="295" t="s">
        <v>2965</v>
      </c>
      <c r="N22" s="295" t="s">
        <v>2966</v>
      </c>
      <c r="O22" s="295" t="s">
        <v>2966</v>
      </c>
    </row>
    <row r="23" ht="15.75" customHeight="1">
      <c r="A23" s="10" t="s">
        <v>2921</v>
      </c>
      <c r="B23" s="10" t="s">
        <v>1703</v>
      </c>
      <c r="C23" s="10" t="s">
        <v>1704</v>
      </c>
      <c r="D23" s="10" t="s">
        <v>1705</v>
      </c>
      <c r="E23" s="10" t="s">
        <v>1706</v>
      </c>
      <c r="F23" s="71">
        <v>408172.0</v>
      </c>
      <c r="G23" s="10" t="s">
        <v>2922</v>
      </c>
      <c r="H23" s="10" t="s">
        <v>2923</v>
      </c>
      <c r="I23" s="10" t="s">
        <v>2924</v>
      </c>
      <c r="J23" s="295" t="s">
        <v>1707</v>
      </c>
      <c r="K23" s="295" t="s">
        <v>1707</v>
      </c>
      <c r="L23" s="295" t="s">
        <v>2967</v>
      </c>
      <c r="M23" s="295" t="s">
        <v>2967</v>
      </c>
      <c r="N23" s="295" t="s">
        <v>2968</v>
      </c>
      <c r="O23" s="295" t="s">
        <v>2968</v>
      </c>
    </row>
    <row r="24" ht="15.75" customHeight="1">
      <c r="A24" s="10" t="s">
        <v>2921</v>
      </c>
      <c r="B24" s="10" t="s">
        <v>1746</v>
      </c>
      <c r="C24" s="10" t="s">
        <v>1747</v>
      </c>
      <c r="D24" s="10" t="s">
        <v>1748</v>
      </c>
      <c r="E24" s="10" t="s">
        <v>1749</v>
      </c>
      <c r="F24" s="71">
        <v>408172.0</v>
      </c>
      <c r="G24" s="10" t="s">
        <v>2922</v>
      </c>
      <c r="H24" s="10" t="s">
        <v>2923</v>
      </c>
      <c r="I24" s="10" t="s">
        <v>2924</v>
      </c>
      <c r="J24" s="295" t="s">
        <v>1750</v>
      </c>
      <c r="K24" s="295" t="s">
        <v>1750</v>
      </c>
      <c r="L24" s="295" t="s">
        <v>2969</v>
      </c>
      <c r="M24" s="295" t="s">
        <v>2969</v>
      </c>
      <c r="N24" s="295" t="s">
        <v>2970</v>
      </c>
      <c r="O24" s="295" t="s">
        <v>2970</v>
      </c>
    </row>
    <row r="25" ht="15.75" customHeight="1">
      <c r="A25" s="10" t="s">
        <v>2921</v>
      </c>
      <c r="B25" s="10" t="s">
        <v>1674</v>
      </c>
      <c r="C25" s="10" t="s">
        <v>1675</v>
      </c>
      <c r="D25" s="10" t="s">
        <v>1676</v>
      </c>
      <c r="E25" s="10" t="s">
        <v>1677</v>
      </c>
      <c r="F25" s="71">
        <v>408172.0</v>
      </c>
      <c r="G25" s="10" t="s">
        <v>2922</v>
      </c>
      <c r="H25" s="10" t="s">
        <v>2923</v>
      </c>
      <c r="I25" s="10" t="s">
        <v>2924</v>
      </c>
      <c r="J25" s="295" t="s">
        <v>1678</v>
      </c>
      <c r="K25" s="295" t="s">
        <v>1678</v>
      </c>
      <c r="L25" s="295" t="s">
        <v>2971</v>
      </c>
      <c r="M25" s="295" t="s">
        <v>2971</v>
      </c>
      <c r="N25" s="295" t="s">
        <v>2972</v>
      </c>
      <c r="O25" s="295" t="s">
        <v>2972</v>
      </c>
    </row>
    <row r="26" ht="15.75" customHeight="1">
      <c r="A26" s="10" t="s">
        <v>2921</v>
      </c>
      <c r="B26" s="10" t="s">
        <v>1624</v>
      </c>
      <c r="C26" s="10" t="s">
        <v>1625</v>
      </c>
      <c r="D26" s="10" t="s">
        <v>1626</v>
      </c>
      <c r="E26" s="10" t="s">
        <v>1627</v>
      </c>
      <c r="F26" s="71">
        <v>408172.0</v>
      </c>
      <c r="G26" s="10" t="s">
        <v>2922</v>
      </c>
      <c r="H26" s="10" t="s">
        <v>2923</v>
      </c>
      <c r="I26" s="10" t="s">
        <v>2924</v>
      </c>
      <c r="J26" s="295" t="s">
        <v>1628</v>
      </c>
      <c r="K26" s="295" t="s">
        <v>1628</v>
      </c>
      <c r="L26" s="295" t="s">
        <v>2973</v>
      </c>
      <c r="M26" s="295" t="s">
        <v>2973</v>
      </c>
      <c r="N26" s="295" t="s">
        <v>2974</v>
      </c>
      <c r="O26" s="295" t="s">
        <v>2974</v>
      </c>
    </row>
    <row r="27" ht="15.75" customHeight="1">
      <c r="A27" s="10" t="s">
        <v>2921</v>
      </c>
      <c r="B27" s="10" t="s">
        <v>1681</v>
      </c>
      <c r="C27" s="10" t="s">
        <v>1682</v>
      </c>
      <c r="D27" s="10" t="s">
        <v>1683</v>
      </c>
      <c r="E27" s="10" t="s">
        <v>1684</v>
      </c>
      <c r="F27" s="71">
        <v>408172.0</v>
      </c>
      <c r="G27" s="10" t="s">
        <v>2922</v>
      </c>
      <c r="H27" s="10" t="s">
        <v>2923</v>
      </c>
      <c r="I27" s="10" t="s">
        <v>2924</v>
      </c>
      <c r="J27" s="295" t="s">
        <v>1685</v>
      </c>
      <c r="K27" s="295" t="s">
        <v>1685</v>
      </c>
      <c r="L27" s="295" t="s">
        <v>2975</v>
      </c>
      <c r="M27" s="295" t="s">
        <v>2975</v>
      </c>
      <c r="N27" s="295" t="s">
        <v>2976</v>
      </c>
      <c r="O27" s="295" t="s">
        <v>2976</v>
      </c>
    </row>
    <row r="28" ht="15.75" customHeight="1">
      <c r="A28" s="10" t="s">
        <v>2921</v>
      </c>
      <c r="B28" s="10" t="s">
        <v>1816</v>
      </c>
      <c r="C28" s="10" t="s">
        <v>1817</v>
      </c>
      <c r="D28" s="10" t="s">
        <v>1818</v>
      </c>
      <c r="E28" s="10" t="s">
        <v>1819</v>
      </c>
      <c r="F28" s="71">
        <v>408172.0</v>
      </c>
      <c r="G28" s="10" t="s">
        <v>2922</v>
      </c>
      <c r="H28" s="10" t="s">
        <v>2923</v>
      </c>
      <c r="I28" s="10" t="s">
        <v>2924</v>
      </c>
      <c r="J28" s="295" t="s">
        <v>1820</v>
      </c>
      <c r="K28" s="295" t="s">
        <v>1820</v>
      </c>
      <c r="L28" s="295" t="s">
        <v>2977</v>
      </c>
      <c r="M28" s="295" t="s">
        <v>2977</v>
      </c>
      <c r="N28" s="295" t="s">
        <v>2978</v>
      </c>
      <c r="O28" s="295" t="s">
        <v>2978</v>
      </c>
    </row>
    <row r="29" ht="15.75" customHeight="1">
      <c r="A29" s="10" t="s">
        <v>2921</v>
      </c>
      <c r="B29" s="10" t="s">
        <v>1766</v>
      </c>
      <c r="C29" s="10" t="s">
        <v>1767</v>
      </c>
      <c r="D29" s="10" t="s">
        <v>1768</v>
      </c>
      <c r="E29" s="10" t="s">
        <v>1769</v>
      </c>
      <c r="F29" s="71">
        <v>408172.0</v>
      </c>
      <c r="G29" s="10" t="s">
        <v>2922</v>
      </c>
      <c r="H29" s="10" t="s">
        <v>2923</v>
      </c>
      <c r="I29" s="10" t="s">
        <v>2924</v>
      </c>
      <c r="J29" s="295" t="s">
        <v>1770</v>
      </c>
      <c r="K29" s="295" t="s">
        <v>1770</v>
      </c>
      <c r="L29" s="295" t="s">
        <v>2979</v>
      </c>
      <c r="M29" s="295" t="s">
        <v>2979</v>
      </c>
      <c r="N29" s="295" t="s">
        <v>2980</v>
      </c>
      <c r="O29" s="295" t="s">
        <v>2980</v>
      </c>
    </row>
    <row r="30" ht="15.75" customHeight="1">
      <c r="A30" s="10" t="s">
        <v>2921</v>
      </c>
      <c r="B30" s="10" t="s">
        <v>1823</v>
      </c>
      <c r="C30" s="10" t="s">
        <v>1824</v>
      </c>
      <c r="D30" s="10" t="s">
        <v>1825</v>
      </c>
      <c r="E30" s="10" t="s">
        <v>1826</v>
      </c>
      <c r="F30" s="71">
        <v>408172.0</v>
      </c>
      <c r="G30" s="10" t="s">
        <v>2922</v>
      </c>
      <c r="H30" s="10" t="s">
        <v>2923</v>
      </c>
      <c r="I30" s="10" t="s">
        <v>2924</v>
      </c>
      <c r="J30" s="295" t="s">
        <v>1827</v>
      </c>
      <c r="K30" s="295" t="s">
        <v>1827</v>
      </c>
      <c r="L30" s="295" t="s">
        <v>2981</v>
      </c>
      <c r="M30" s="295" t="s">
        <v>2981</v>
      </c>
      <c r="N30" s="295" t="s">
        <v>2982</v>
      </c>
      <c r="O30" s="295" t="s">
        <v>2982</v>
      </c>
    </row>
    <row r="31" ht="15.75" customHeight="1">
      <c r="A31" s="10" t="s">
        <v>2921</v>
      </c>
      <c r="B31" s="10" t="s">
        <v>1739</v>
      </c>
      <c r="C31" s="10" t="s">
        <v>1740</v>
      </c>
      <c r="D31" s="10" t="s">
        <v>1741</v>
      </c>
      <c r="E31" s="10" t="s">
        <v>1742</v>
      </c>
      <c r="F31" s="71">
        <v>408172.0</v>
      </c>
      <c r="G31" s="10" t="s">
        <v>2922</v>
      </c>
      <c r="H31" s="10" t="s">
        <v>2923</v>
      </c>
      <c r="I31" s="10" t="s">
        <v>2924</v>
      </c>
      <c r="J31" s="295" t="s">
        <v>1743</v>
      </c>
      <c r="K31" s="295" t="s">
        <v>1743</v>
      </c>
      <c r="L31" s="295" t="s">
        <v>2983</v>
      </c>
      <c r="M31" s="295" t="s">
        <v>2983</v>
      </c>
      <c r="N31" s="295" t="s">
        <v>2984</v>
      </c>
      <c r="O31" s="295" t="s">
        <v>2984</v>
      </c>
    </row>
    <row r="32" ht="15.75" customHeight="1">
      <c r="A32" s="10" t="s">
        <v>2921</v>
      </c>
      <c r="B32" s="10" t="s">
        <v>1696</v>
      </c>
      <c r="C32" s="10" t="s">
        <v>1697</v>
      </c>
      <c r="D32" s="10" t="s">
        <v>1698</v>
      </c>
      <c r="E32" s="10" t="s">
        <v>1699</v>
      </c>
      <c r="F32" s="71">
        <v>408172.0</v>
      </c>
      <c r="G32" s="10" t="s">
        <v>2922</v>
      </c>
      <c r="H32" s="10" t="s">
        <v>2923</v>
      </c>
      <c r="I32" s="10" t="s">
        <v>2924</v>
      </c>
      <c r="J32" s="295" t="s">
        <v>1700</v>
      </c>
      <c r="K32" s="295" t="s">
        <v>1700</v>
      </c>
      <c r="L32" s="295" t="s">
        <v>2985</v>
      </c>
      <c r="M32" s="295" t="s">
        <v>2985</v>
      </c>
      <c r="N32" s="295" t="s">
        <v>2986</v>
      </c>
      <c r="O32" s="295" t="s">
        <v>2986</v>
      </c>
    </row>
    <row r="33" ht="15.75" customHeight="1">
      <c r="A33" s="10" t="s">
        <v>2921</v>
      </c>
      <c r="B33" s="10" t="s">
        <v>1710</v>
      </c>
      <c r="C33" s="10" t="s">
        <v>1711</v>
      </c>
      <c r="D33" s="10" t="s">
        <v>1712</v>
      </c>
      <c r="E33" s="10" t="s">
        <v>1713</v>
      </c>
      <c r="F33" s="71">
        <v>408172.0</v>
      </c>
      <c r="G33" s="10" t="s">
        <v>2922</v>
      </c>
      <c r="H33" s="10" t="s">
        <v>2923</v>
      </c>
      <c r="I33" s="10" t="s">
        <v>2924</v>
      </c>
      <c r="J33" s="295" t="s">
        <v>1714</v>
      </c>
      <c r="K33" s="295" t="s">
        <v>1714</v>
      </c>
      <c r="L33" s="295" t="s">
        <v>2987</v>
      </c>
      <c r="M33" s="295" t="s">
        <v>2987</v>
      </c>
      <c r="N33" s="295" t="s">
        <v>2988</v>
      </c>
      <c r="O33" s="295" t="s">
        <v>2988</v>
      </c>
    </row>
    <row r="34" ht="15.75" customHeight="1">
      <c r="A34" s="10" t="s">
        <v>2921</v>
      </c>
      <c r="B34" s="10" t="s">
        <v>1717</v>
      </c>
      <c r="C34" s="10" t="s">
        <v>1718</v>
      </c>
      <c r="D34" s="10" t="s">
        <v>1719</v>
      </c>
      <c r="E34" s="10" t="s">
        <v>1720</v>
      </c>
      <c r="F34" s="71">
        <v>408172.0</v>
      </c>
      <c r="G34" s="10" t="s">
        <v>2922</v>
      </c>
      <c r="H34" s="10" t="s">
        <v>2923</v>
      </c>
      <c r="I34" s="10" t="s">
        <v>2924</v>
      </c>
      <c r="J34" s="295" t="s">
        <v>1721</v>
      </c>
      <c r="K34" s="295" t="s">
        <v>1721</v>
      </c>
      <c r="L34" s="295" t="s">
        <v>2989</v>
      </c>
      <c r="M34" s="295" t="s">
        <v>2989</v>
      </c>
      <c r="N34" s="295" t="s">
        <v>2990</v>
      </c>
      <c r="O34" s="295" t="s">
        <v>2990</v>
      </c>
    </row>
    <row r="35" ht="15.75" customHeight="1">
      <c r="A35" s="10" t="s">
        <v>2921</v>
      </c>
      <c r="B35" s="10" t="s">
        <v>1666</v>
      </c>
      <c r="C35" s="10" t="s">
        <v>1667</v>
      </c>
      <c r="D35" s="10" t="s">
        <v>1668</v>
      </c>
      <c r="E35" s="10" t="s">
        <v>1669</v>
      </c>
      <c r="F35" s="71">
        <v>408172.0</v>
      </c>
      <c r="G35" s="10" t="s">
        <v>2922</v>
      </c>
      <c r="H35" s="10" t="s">
        <v>2923</v>
      </c>
      <c r="I35" s="10" t="s">
        <v>2924</v>
      </c>
      <c r="J35" s="295" t="s">
        <v>1670</v>
      </c>
      <c r="K35" s="295" t="s">
        <v>1670</v>
      </c>
      <c r="L35" s="295" t="s">
        <v>2991</v>
      </c>
      <c r="M35" s="295" t="s">
        <v>2991</v>
      </c>
      <c r="N35" s="295" t="s">
        <v>2992</v>
      </c>
      <c r="O35" s="295" t="s">
        <v>2992</v>
      </c>
    </row>
    <row r="36" ht="15.75" customHeight="1">
      <c r="A36" s="10" t="s">
        <v>2921</v>
      </c>
      <c r="B36" s="10" t="s">
        <v>1617</v>
      </c>
      <c r="C36" s="10" t="s">
        <v>1618</v>
      </c>
      <c r="D36" s="10" t="s">
        <v>1619</v>
      </c>
      <c r="E36" s="10" t="s">
        <v>1620</v>
      </c>
      <c r="F36" s="71">
        <v>408172.0</v>
      </c>
      <c r="G36" s="10" t="s">
        <v>2922</v>
      </c>
      <c r="H36" s="10" t="s">
        <v>2923</v>
      </c>
      <c r="I36" s="10" t="s">
        <v>2924</v>
      </c>
      <c r="J36" s="295" t="s">
        <v>1621</v>
      </c>
      <c r="K36" s="295" t="s">
        <v>1621</v>
      </c>
      <c r="L36" s="295" t="s">
        <v>2993</v>
      </c>
      <c r="M36" s="295" t="s">
        <v>2993</v>
      </c>
      <c r="N36" s="295" t="s">
        <v>2994</v>
      </c>
      <c r="O36" s="295" t="s">
        <v>2994</v>
      </c>
    </row>
    <row r="37" ht="15.75" customHeight="1">
      <c r="A37" s="10" t="s">
        <v>2921</v>
      </c>
      <c r="B37" s="10" t="s">
        <v>1631</v>
      </c>
      <c r="C37" s="10" t="s">
        <v>1632</v>
      </c>
      <c r="D37" s="10" t="s">
        <v>1633</v>
      </c>
      <c r="E37" s="10" t="s">
        <v>1634</v>
      </c>
      <c r="F37" s="71">
        <v>408172.0</v>
      </c>
      <c r="G37" s="10" t="s">
        <v>2922</v>
      </c>
      <c r="H37" s="10" t="s">
        <v>2923</v>
      </c>
      <c r="I37" s="10" t="s">
        <v>2924</v>
      </c>
      <c r="J37" s="295" t="s">
        <v>1635</v>
      </c>
      <c r="K37" s="295" t="s">
        <v>1635</v>
      </c>
      <c r="L37" s="295" t="s">
        <v>2995</v>
      </c>
      <c r="M37" s="295" t="s">
        <v>2995</v>
      </c>
      <c r="N37" s="295" t="s">
        <v>2996</v>
      </c>
      <c r="O37" s="295" t="s">
        <v>2996</v>
      </c>
    </row>
    <row r="38" ht="15.75" customHeight="1">
      <c r="A38" s="10" t="s">
        <v>2921</v>
      </c>
      <c r="B38" s="10" t="s">
        <v>1638</v>
      </c>
      <c r="C38" s="10" t="s">
        <v>1639</v>
      </c>
      <c r="D38" s="10" t="s">
        <v>1640</v>
      </c>
      <c r="E38" s="10" t="s">
        <v>1641</v>
      </c>
      <c r="F38" s="71">
        <v>408172.0</v>
      </c>
      <c r="G38" s="10" t="s">
        <v>2922</v>
      </c>
      <c r="H38" s="10" t="s">
        <v>2923</v>
      </c>
      <c r="I38" s="10" t="s">
        <v>2924</v>
      </c>
      <c r="J38" s="295" t="s">
        <v>1642</v>
      </c>
      <c r="K38" s="295" t="s">
        <v>1642</v>
      </c>
      <c r="L38" s="295" t="s">
        <v>2997</v>
      </c>
      <c r="M38" s="295" t="s">
        <v>2997</v>
      </c>
      <c r="N38" s="295" t="s">
        <v>2998</v>
      </c>
      <c r="O38" s="295" t="s">
        <v>2998</v>
      </c>
    </row>
    <row r="39" ht="15.75" customHeight="1">
      <c r="A39" s="10" t="s">
        <v>2921</v>
      </c>
      <c r="B39" s="10" t="s">
        <v>1809</v>
      </c>
      <c r="C39" s="10" t="s">
        <v>1810</v>
      </c>
      <c r="D39" s="10" t="s">
        <v>1811</v>
      </c>
      <c r="E39" s="10" t="s">
        <v>1812</v>
      </c>
      <c r="F39" s="71">
        <v>408172.0</v>
      </c>
      <c r="G39" s="10" t="s">
        <v>2922</v>
      </c>
      <c r="H39" s="10" t="s">
        <v>2923</v>
      </c>
      <c r="I39" s="10" t="s">
        <v>2924</v>
      </c>
      <c r="J39" s="295" t="s">
        <v>1813</v>
      </c>
      <c r="K39" s="295" t="s">
        <v>1813</v>
      </c>
      <c r="L39" s="295" t="s">
        <v>2999</v>
      </c>
      <c r="M39" s="295" t="s">
        <v>2999</v>
      </c>
      <c r="N39" s="295" t="s">
        <v>3000</v>
      </c>
      <c r="O39" s="295" t="s">
        <v>3000</v>
      </c>
    </row>
    <row r="40" ht="15.75" customHeight="1">
      <c r="A40" s="10" t="s">
        <v>2921</v>
      </c>
      <c r="B40" s="10" t="s">
        <v>1759</v>
      </c>
      <c r="C40" s="10" t="s">
        <v>1760</v>
      </c>
      <c r="D40" s="10" t="s">
        <v>1761</v>
      </c>
      <c r="E40" s="10" t="s">
        <v>1762</v>
      </c>
      <c r="F40" s="71">
        <v>408172.0</v>
      </c>
      <c r="G40" s="10" t="s">
        <v>2922</v>
      </c>
      <c r="H40" s="10" t="s">
        <v>2923</v>
      </c>
      <c r="I40" s="10" t="s">
        <v>2924</v>
      </c>
      <c r="J40" s="295" t="s">
        <v>1763</v>
      </c>
      <c r="K40" s="295" t="s">
        <v>1763</v>
      </c>
      <c r="L40" s="295" t="s">
        <v>3001</v>
      </c>
      <c r="M40" s="295" t="s">
        <v>3001</v>
      </c>
      <c r="N40" s="295" t="s">
        <v>3002</v>
      </c>
      <c r="O40" s="295" t="s">
        <v>3002</v>
      </c>
    </row>
    <row r="41" ht="15.75" customHeight="1">
      <c r="A41" s="10" t="s">
        <v>2921</v>
      </c>
      <c r="B41" s="10" t="s">
        <v>1773</v>
      </c>
      <c r="C41" s="10" t="s">
        <v>1774</v>
      </c>
      <c r="D41" s="10" t="s">
        <v>1775</v>
      </c>
      <c r="E41" s="10" t="s">
        <v>1776</v>
      </c>
      <c r="F41" s="71">
        <v>408172.0</v>
      </c>
      <c r="G41" s="10" t="s">
        <v>2922</v>
      </c>
      <c r="H41" s="10" t="s">
        <v>2923</v>
      </c>
      <c r="I41" s="10" t="s">
        <v>2924</v>
      </c>
      <c r="J41" s="295" t="s">
        <v>1777</v>
      </c>
      <c r="K41" s="295" t="s">
        <v>1777</v>
      </c>
      <c r="L41" s="295" t="s">
        <v>3003</v>
      </c>
      <c r="M41" s="295" t="s">
        <v>3003</v>
      </c>
      <c r="N41" s="295" t="s">
        <v>3004</v>
      </c>
      <c r="O41" s="295" t="s">
        <v>3004</v>
      </c>
    </row>
    <row r="42" ht="15.75" customHeight="1">
      <c r="A42" s="10" t="s">
        <v>2921</v>
      </c>
      <c r="B42" s="10" t="s">
        <v>1780</v>
      </c>
      <c r="C42" s="10" t="s">
        <v>1781</v>
      </c>
      <c r="D42" s="10" t="s">
        <v>1782</v>
      </c>
      <c r="E42" s="10" t="s">
        <v>1783</v>
      </c>
      <c r="F42" s="71">
        <v>408172.0</v>
      </c>
      <c r="G42" s="10" t="s">
        <v>2922</v>
      </c>
      <c r="H42" s="10" t="s">
        <v>2923</v>
      </c>
      <c r="I42" s="10" t="s">
        <v>2924</v>
      </c>
      <c r="J42" s="295" t="s">
        <v>1784</v>
      </c>
      <c r="K42" s="295" t="s">
        <v>1784</v>
      </c>
      <c r="L42" s="295" t="s">
        <v>3005</v>
      </c>
      <c r="M42" s="295" t="s">
        <v>3005</v>
      </c>
      <c r="N42" s="295" t="s">
        <v>3006</v>
      </c>
      <c r="O42" s="295" t="s">
        <v>3006</v>
      </c>
    </row>
    <row r="43" ht="15.75" customHeight="1">
      <c r="A43" s="10" t="s">
        <v>2921</v>
      </c>
      <c r="B43" s="10" t="s">
        <v>1852</v>
      </c>
      <c r="C43" s="10" t="s">
        <v>1853</v>
      </c>
      <c r="D43" s="10" t="s">
        <v>1854</v>
      </c>
      <c r="E43" s="10" t="s">
        <v>1855</v>
      </c>
      <c r="F43" s="71">
        <v>408172.0</v>
      </c>
      <c r="G43" s="10" t="s">
        <v>2922</v>
      </c>
      <c r="H43" s="10" t="s">
        <v>2923</v>
      </c>
      <c r="I43" s="10" t="s">
        <v>2924</v>
      </c>
      <c r="J43" s="295" t="s">
        <v>1856</v>
      </c>
      <c r="K43" s="295" t="s">
        <v>1856</v>
      </c>
      <c r="L43" s="295" t="s">
        <v>3007</v>
      </c>
      <c r="M43" s="295" t="s">
        <v>3007</v>
      </c>
      <c r="N43" s="295" t="s">
        <v>3008</v>
      </c>
      <c r="O43" s="295" t="s">
        <v>3008</v>
      </c>
    </row>
    <row r="44" ht="15.75" customHeight="1">
      <c r="A44" s="10" t="s">
        <v>2921</v>
      </c>
      <c r="B44" s="10" t="s">
        <v>1859</v>
      </c>
      <c r="C44" s="10" t="s">
        <v>1860</v>
      </c>
      <c r="D44" s="10" t="s">
        <v>1861</v>
      </c>
      <c r="E44" s="10" t="s">
        <v>1862</v>
      </c>
      <c r="F44" s="71">
        <v>408172.0</v>
      </c>
      <c r="G44" s="10" t="s">
        <v>2922</v>
      </c>
      <c r="H44" s="10" t="s">
        <v>2923</v>
      </c>
      <c r="I44" s="10" t="s">
        <v>2924</v>
      </c>
      <c r="J44" s="295" t="s">
        <v>1863</v>
      </c>
      <c r="K44" s="295" t="s">
        <v>1863</v>
      </c>
      <c r="L44" s="295" t="s">
        <v>3009</v>
      </c>
      <c r="M44" s="295" t="s">
        <v>3009</v>
      </c>
      <c r="N44" s="295" t="s">
        <v>3010</v>
      </c>
      <c r="O44" s="295" t="s">
        <v>3010</v>
      </c>
    </row>
    <row r="45" ht="15.75" customHeight="1">
      <c r="A45" s="10" t="s">
        <v>2921</v>
      </c>
      <c r="B45" s="10" t="s">
        <v>1837</v>
      </c>
      <c r="C45" s="10" t="s">
        <v>1838</v>
      </c>
      <c r="D45" s="10" t="s">
        <v>1839</v>
      </c>
      <c r="E45" s="10" t="s">
        <v>1840</v>
      </c>
      <c r="F45" s="71">
        <v>408172.0</v>
      </c>
      <c r="G45" s="10" t="s">
        <v>2922</v>
      </c>
      <c r="H45" s="10" t="s">
        <v>2923</v>
      </c>
      <c r="I45" s="10" t="s">
        <v>2924</v>
      </c>
      <c r="J45" s="295" t="s">
        <v>1841</v>
      </c>
      <c r="K45" s="295" t="s">
        <v>1841</v>
      </c>
      <c r="L45" s="295" t="s">
        <v>3011</v>
      </c>
      <c r="M45" s="295" t="s">
        <v>3011</v>
      </c>
      <c r="N45" s="295" t="s">
        <v>3012</v>
      </c>
      <c r="O45" s="295" t="s">
        <v>3012</v>
      </c>
    </row>
    <row r="46" ht="15.75" customHeight="1">
      <c r="A46" s="10" t="s">
        <v>2921</v>
      </c>
      <c r="B46" s="10" t="s">
        <v>1845</v>
      </c>
      <c r="C46" s="10" t="s">
        <v>1846</v>
      </c>
      <c r="D46" s="10" t="s">
        <v>1847</v>
      </c>
      <c r="E46" s="10" t="s">
        <v>1848</v>
      </c>
      <c r="F46" s="71">
        <v>408172.0</v>
      </c>
      <c r="G46" s="10" t="s">
        <v>2922</v>
      </c>
      <c r="H46" s="10" t="s">
        <v>2923</v>
      </c>
      <c r="I46" s="10" t="s">
        <v>2924</v>
      </c>
      <c r="J46" s="295" t="s">
        <v>1849</v>
      </c>
      <c r="K46" s="295" t="s">
        <v>1849</v>
      </c>
      <c r="L46" s="295" t="s">
        <v>3013</v>
      </c>
      <c r="M46" s="295" t="s">
        <v>3013</v>
      </c>
      <c r="N46" s="295" t="s">
        <v>3014</v>
      </c>
      <c r="O46" s="295" t="s">
        <v>3014</v>
      </c>
    </row>
    <row r="47" ht="15.75" customHeight="1">
      <c r="A47" s="10" t="s">
        <v>2921</v>
      </c>
      <c r="B47" s="10" t="s">
        <v>1866</v>
      </c>
      <c r="C47" s="10" t="s">
        <v>1867</v>
      </c>
      <c r="D47" s="10" t="s">
        <v>1868</v>
      </c>
      <c r="E47" s="10" t="s">
        <v>1869</v>
      </c>
      <c r="F47" s="71">
        <v>408172.0</v>
      </c>
      <c r="G47" s="10" t="s">
        <v>2922</v>
      </c>
      <c r="H47" s="10" t="s">
        <v>2923</v>
      </c>
      <c r="I47" s="10" t="s">
        <v>2924</v>
      </c>
      <c r="J47" s="295" t="s">
        <v>1870</v>
      </c>
      <c r="K47" s="295" t="s">
        <v>1870</v>
      </c>
      <c r="L47" s="295" t="s">
        <v>3015</v>
      </c>
      <c r="M47" s="295" t="s">
        <v>3015</v>
      </c>
      <c r="N47" s="295" t="s">
        <v>3016</v>
      </c>
      <c r="O47" s="295" t="s">
        <v>3016</v>
      </c>
    </row>
    <row r="48" ht="15.75" customHeight="1">
      <c r="A48" s="10" t="s">
        <v>2921</v>
      </c>
      <c r="B48" s="10" t="s">
        <v>1873</v>
      </c>
      <c r="C48" s="10" t="s">
        <v>1874</v>
      </c>
      <c r="D48" s="10" t="s">
        <v>1875</v>
      </c>
      <c r="E48" s="10" t="s">
        <v>1876</v>
      </c>
      <c r="F48" s="71">
        <v>408172.0</v>
      </c>
      <c r="G48" s="10" t="s">
        <v>2922</v>
      </c>
      <c r="H48" s="10" t="s">
        <v>2923</v>
      </c>
      <c r="I48" s="10" t="s">
        <v>2924</v>
      </c>
      <c r="J48" s="295" t="s">
        <v>1877</v>
      </c>
      <c r="K48" s="295" t="s">
        <v>1877</v>
      </c>
      <c r="L48" s="295" t="s">
        <v>3017</v>
      </c>
      <c r="M48" s="295" t="s">
        <v>3017</v>
      </c>
      <c r="N48" s="295" t="s">
        <v>3018</v>
      </c>
      <c r="O48" s="295" t="s">
        <v>3018</v>
      </c>
    </row>
    <row r="49" ht="15.75" customHeight="1">
      <c r="A49" s="10" t="s">
        <v>2921</v>
      </c>
      <c r="B49" s="10" t="s">
        <v>1547</v>
      </c>
      <c r="C49" s="10" t="s">
        <v>1548</v>
      </c>
      <c r="D49" s="10" t="s">
        <v>1902</v>
      </c>
      <c r="E49" s="10" t="s">
        <v>1903</v>
      </c>
      <c r="F49" s="71">
        <v>408172.0</v>
      </c>
      <c r="G49" s="10" t="s">
        <v>2922</v>
      </c>
      <c r="H49" s="10" t="s">
        <v>3019</v>
      </c>
      <c r="I49" s="10" t="s">
        <v>2924</v>
      </c>
      <c r="J49" s="295" t="s">
        <v>1904</v>
      </c>
      <c r="K49" s="295" t="s">
        <v>1904</v>
      </c>
      <c r="L49" s="295" t="s">
        <v>3020</v>
      </c>
      <c r="M49" s="295" t="s">
        <v>3020</v>
      </c>
      <c r="N49" s="295" t="s">
        <v>3021</v>
      </c>
      <c r="O49" s="295" t="s">
        <v>3021</v>
      </c>
    </row>
    <row r="50" ht="15.75" customHeight="1">
      <c r="A50" s="10" t="s">
        <v>2921</v>
      </c>
      <c r="B50" s="10" t="s">
        <v>1589</v>
      </c>
      <c r="C50" s="10" t="s">
        <v>1590</v>
      </c>
      <c r="D50" s="10" t="s">
        <v>1917</v>
      </c>
      <c r="E50" s="10" t="s">
        <v>1918</v>
      </c>
      <c r="F50" s="71">
        <v>408172.0</v>
      </c>
      <c r="G50" s="10" t="s">
        <v>2922</v>
      </c>
      <c r="H50" s="10" t="s">
        <v>3019</v>
      </c>
      <c r="I50" s="10" t="s">
        <v>2924</v>
      </c>
      <c r="J50" s="295" t="s">
        <v>1919</v>
      </c>
      <c r="K50" s="295" t="s">
        <v>1919</v>
      </c>
      <c r="L50" s="295" t="s">
        <v>3022</v>
      </c>
      <c r="M50" s="295" t="s">
        <v>3022</v>
      </c>
      <c r="N50" s="295" t="s">
        <v>3023</v>
      </c>
      <c r="O50" s="295" t="s">
        <v>3023</v>
      </c>
    </row>
    <row r="51" ht="15.75" customHeight="1">
      <c r="A51" s="10" t="s">
        <v>2921</v>
      </c>
      <c r="B51" s="10" t="s">
        <v>1596</v>
      </c>
      <c r="C51" s="10" t="s">
        <v>1597</v>
      </c>
      <c r="D51" s="10" t="s">
        <v>1922</v>
      </c>
      <c r="E51" s="10" t="s">
        <v>1923</v>
      </c>
      <c r="F51" s="71">
        <v>408172.0</v>
      </c>
      <c r="G51" s="10" t="s">
        <v>2922</v>
      </c>
      <c r="H51" s="10" t="s">
        <v>3019</v>
      </c>
      <c r="I51" s="10" t="s">
        <v>2924</v>
      </c>
      <c r="J51" s="295" t="s">
        <v>1924</v>
      </c>
      <c r="K51" s="295" t="s">
        <v>1924</v>
      </c>
      <c r="L51" s="295" t="s">
        <v>3024</v>
      </c>
      <c r="M51" s="295" t="s">
        <v>3024</v>
      </c>
      <c r="N51" s="295" t="s">
        <v>3025</v>
      </c>
      <c r="O51" s="295" t="s">
        <v>3025</v>
      </c>
    </row>
    <row r="52" ht="15.75" customHeight="1">
      <c r="A52" s="10" t="s">
        <v>2921</v>
      </c>
      <c r="B52" s="10" t="s">
        <v>1603</v>
      </c>
      <c r="C52" s="10" t="s">
        <v>1604</v>
      </c>
      <c r="D52" s="10" t="s">
        <v>1927</v>
      </c>
      <c r="E52" s="10" t="s">
        <v>1928</v>
      </c>
      <c r="F52" s="71">
        <v>408172.0</v>
      </c>
      <c r="G52" s="10" t="s">
        <v>2922</v>
      </c>
      <c r="H52" s="10" t="s">
        <v>3019</v>
      </c>
      <c r="I52" s="10" t="s">
        <v>2924</v>
      </c>
      <c r="J52" s="295" t="s">
        <v>1929</v>
      </c>
      <c r="K52" s="295" t="s">
        <v>1929</v>
      </c>
      <c r="L52" s="295" t="s">
        <v>3026</v>
      </c>
      <c r="M52" s="295" t="s">
        <v>3026</v>
      </c>
      <c r="N52" s="295" t="s">
        <v>3027</v>
      </c>
      <c r="O52" s="295" t="s">
        <v>3027</v>
      </c>
    </row>
    <row r="53" ht="15.75" customHeight="1">
      <c r="A53" s="10" t="s">
        <v>2921</v>
      </c>
      <c r="B53" s="10" t="s">
        <v>1610</v>
      </c>
      <c r="C53" s="10" t="s">
        <v>1611</v>
      </c>
      <c r="D53" s="10" t="s">
        <v>1932</v>
      </c>
      <c r="E53" s="10" t="s">
        <v>1933</v>
      </c>
      <c r="F53" s="71">
        <v>408172.0</v>
      </c>
      <c r="G53" s="10" t="s">
        <v>2922</v>
      </c>
      <c r="H53" s="10" t="s">
        <v>3019</v>
      </c>
      <c r="I53" s="10" t="s">
        <v>2924</v>
      </c>
      <c r="J53" s="295" t="s">
        <v>1934</v>
      </c>
      <c r="K53" s="295" t="s">
        <v>1934</v>
      </c>
      <c r="L53" s="295" t="s">
        <v>3028</v>
      </c>
      <c r="M53" s="295" t="s">
        <v>3028</v>
      </c>
      <c r="N53" s="295" t="s">
        <v>3029</v>
      </c>
      <c r="O53" s="295" t="s">
        <v>3029</v>
      </c>
    </row>
    <row r="54" ht="15.75" customHeight="1">
      <c r="A54" s="10" t="s">
        <v>2921</v>
      </c>
      <c r="B54" s="10" t="s">
        <v>1554</v>
      </c>
      <c r="C54" s="10" t="s">
        <v>1555</v>
      </c>
      <c r="D54" s="10" t="s">
        <v>1907</v>
      </c>
      <c r="E54" s="10" t="s">
        <v>1908</v>
      </c>
      <c r="F54" s="71">
        <v>408172.0</v>
      </c>
      <c r="G54" s="10" t="s">
        <v>2922</v>
      </c>
      <c r="H54" s="10" t="s">
        <v>3019</v>
      </c>
      <c r="I54" s="10" t="s">
        <v>2924</v>
      </c>
      <c r="J54" s="295" t="s">
        <v>1909</v>
      </c>
      <c r="K54" s="295" t="s">
        <v>1909</v>
      </c>
      <c r="L54" s="295" t="s">
        <v>3030</v>
      </c>
      <c r="M54" s="295" t="s">
        <v>3030</v>
      </c>
      <c r="N54" s="295" t="s">
        <v>3031</v>
      </c>
      <c r="O54" s="295" t="s">
        <v>3031</v>
      </c>
    </row>
    <row r="55" ht="15.75" customHeight="1">
      <c r="A55" s="10" t="s">
        <v>2921</v>
      </c>
      <c r="B55" s="10" t="s">
        <v>1561</v>
      </c>
      <c r="C55" s="10" t="s">
        <v>1562</v>
      </c>
      <c r="D55" s="10" t="s">
        <v>1912</v>
      </c>
      <c r="E55" s="10" t="s">
        <v>1913</v>
      </c>
      <c r="F55" s="71">
        <v>408172.0</v>
      </c>
      <c r="G55" s="10" t="s">
        <v>2922</v>
      </c>
      <c r="H55" s="10" t="s">
        <v>3019</v>
      </c>
      <c r="I55" s="10" t="s">
        <v>2924</v>
      </c>
      <c r="J55" s="295" t="s">
        <v>1914</v>
      </c>
      <c r="K55" s="295" t="s">
        <v>1914</v>
      </c>
      <c r="L55" s="295" t="s">
        <v>3032</v>
      </c>
      <c r="M55" s="295" t="s">
        <v>3032</v>
      </c>
      <c r="N55" s="295" t="s">
        <v>3033</v>
      </c>
      <c r="O55" s="295" t="s">
        <v>3033</v>
      </c>
    </row>
    <row r="56" ht="15.75" customHeight="1">
      <c r="A56" s="10" t="s">
        <v>2921</v>
      </c>
      <c r="B56" s="10" t="s">
        <v>1518</v>
      </c>
      <c r="C56" s="10" t="s">
        <v>1519</v>
      </c>
      <c r="D56" s="10" t="s">
        <v>1881</v>
      </c>
      <c r="E56" s="10" t="s">
        <v>1882</v>
      </c>
      <c r="F56" s="71">
        <v>408172.0</v>
      </c>
      <c r="G56" s="10" t="s">
        <v>2922</v>
      </c>
      <c r="H56" s="10" t="s">
        <v>3019</v>
      </c>
      <c r="I56" s="10" t="s">
        <v>2924</v>
      </c>
      <c r="J56" s="295" t="s">
        <v>1883</v>
      </c>
      <c r="K56" s="295" t="s">
        <v>1883</v>
      </c>
      <c r="L56" s="295" t="s">
        <v>3034</v>
      </c>
      <c r="M56" s="295" t="s">
        <v>3034</v>
      </c>
      <c r="N56" s="295" t="s">
        <v>3035</v>
      </c>
      <c r="O56" s="295" t="s">
        <v>3035</v>
      </c>
    </row>
    <row r="57" ht="15.75" customHeight="1">
      <c r="A57" s="10" t="s">
        <v>2921</v>
      </c>
      <c r="B57" s="10" t="s">
        <v>1533</v>
      </c>
      <c r="C57" s="10" t="s">
        <v>1534</v>
      </c>
      <c r="D57" s="10" t="s">
        <v>1892</v>
      </c>
      <c r="E57" s="10" t="s">
        <v>1893</v>
      </c>
      <c r="F57" s="71">
        <v>408172.0</v>
      </c>
      <c r="G57" s="10" t="s">
        <v>2922</v>
      </c>
      <c r="H57" s="10" t="s">
        <v>3019</v>
      </c>
      <c r="I57" s="10" t="s">
        <v>2924</v>
      </c>
      <c r="J57" s="295" t="s">
        <v>1894</v>
      </c>
      <c r="K57" s="295" t="s">
        <v>1894</v>
      </c>
      <c r="L57" s="295" t="s">
        <v>3036</v>
      </c>
      <c r="M57" s="295" t="s">
        <v>3036</v>
      </c>
      <c r="N57" s="295" t="s">
        <v>3037</v>
      </c>
      <c r="O57" s="295" t="s">
        <v>3037</v>
      </c>
    </row>
    <row r="58" ht="15.75" customHeight="1">
      <c r="A58" s="10" t="s">
        <v>2921</v>
      </c>
      <c r="B58" s="10" t="s">
        <v>1540</v>
      </c>
      <c r="C58" s="10" t="s">
        <v>1541</v>
      </c>
      <c r="D58" s="10" t="s">
        <v>1897</v>
      </c>
      <c r="E58" s="10" t="s">
        <v>1898</v>
      </c>
      <c r="F58" s="71">
        <v>408172.0</v>
      </c>
      <c r="G58" s="10" t="s">
        <v>2922</v>
      </c>
      <c r="H58" s="10" t="s">
        <v>3019</v>
      </c>
      <c r="I58" s="10" t="s">
        <v>2924</v>
      </c>
      <c r="J58" s="295" t="s">
        <v>1899</v>
      </c>
      <c r="K58" s="295" t="s">
        <v>1899</v>
      </c>
      <c r="L58" s="295" t="s">
        <v>3038</v>
      </c>
      <c r="M58" s="295" t="s">
        <v>3038</v>
      </c>
      <c r="N58" s="295" t="s">
        <v>3039</v>
      </c>
      <c r="O58" s="295" t="s">
        <v>3039</v>
      </c>
    </row>
    <row r="59" ht="15.75" customHeight="1">
      <c r="A59" s="10" t="s">
        <v>2921</v>
      </c>
      <c r="B59" s="10" t="s">
        <v>1731</v>
      </c>
      <c r="C59" s="10" t="s">
        <v>1732</v>
      </c>
      <c r="D59" s="10" t="s">
        <v>2019</v>
      </c>
      <c r="E59" s="10" t="s">
        <v>2020</v>
      </c>
      <c r="F59" s="71">
        <v>408172.0</v>
      </c>
      <c r="G59" s="10" t="s">
        <v>2922</v>
      </c>
      <c r="H59" s="10" t="s">
        <v>3019</v>
      </c>
      <c r="I59" s="10" t="s">
        <v>2924</v>
      </c>
      <c r="J59" s="295" t="s">
        <v>2021</v>
      </c>
      <c r="K59" s="295" t="s">
        <v>2021</v>
      </c>
      <c r="L59" s="295" t="s">
        <v>3040</v>
      </c>
      <c r="M59" s="295" t="s">
        <v>3040</v>
      </c>
      <c r="N59" s="295" t="s">
        <v>3041</v>
      </c>
      <c r="O59" s="295" t="s">
        <v>3041</v>
      </c>
    </row>
    <row r="60" ht="15.75" customHeight="1">
      <c r="A60" s="10" t="s">
        <v>2921</v>
      </c>
      <c r="B60" s="10" t="s">
        <v>1645</v>
      </c>
      <c r="C60" s="10" t="s">
        <v>1646</v>
      </c>
      <c r="D60" s="10" t="s">
        <v>1957</v>
      </c>
      <c r="E60" s="10" t="s">
        <v>1958</v>
      </c>
      <c r="F60" s="71">
        <v>408172.0</v>
      </c>
      <c r="G60" s="10" t="s">
        <v>2922</v>
      </c>
      <c r="H60" s="10" t="s">
        <v>3019</v>
      </c>
      <c r="I60" s="10" t="s">
        <v>2924</v>
      </c>
      <c r="J60" s="295" t="s">
        <v>1959</v>
      </c>
      <c r="K60" s="295" t="s">
        <v>1959</v>
      </c>
      <c r="L60" s="295" t="s">
        <v>3042</v>
      </c>
      <c r="M60" s="295" t="s">
        <v>3042</v>
      </c>
      <c r="N60" s="295" t="s">
        <v>3043</v>
      </c>
      <c r="O60" s="295" t="s">
        <v>3043</v>
      </c>
    </row>
    <row r="61" ht="15.75" customHeight="1">
      <c r="A61" s="10" t="s">
        <v>2921</v>
      </c>
      <c r="B61" s="10" t="s">
        <v>1652</v>
      </c>
      <c r="C61" s="10" t="s">
        <v>1653</v>
      </c>
      <c r="D61" s="10" t="s">
        <v>1962</v>
      </c>
      <c r="E61" s="10" t="s">
        <v>1963</v>
      </c>
      <c r="F61" s="71">
        <v>408172.0</v>
      </c>
      <c r="G61" s="10" t="s">
        <v>2922</v>
      </c>
      <c r="H61" s="10" t="s">
        <v>3019</v>
      </c>
      <c r="I61" s="10" t="s">
        <v>2924</v>
      </c>
      <c r="J61" s="295" t="s">
        <v>1964</v>
      </c>
      <c r="K61" s="295" t="s">
        <v>1964</v>
      </c>
      <c r="L61" s="295" t="s">
        <v>3044</v>
      </c>
      <c r="M61" s="295" t="s">
        <v>3044</v>
      </c>
      <c r="N61" s="295" t="s">
        <v>3045</v>
      </c>
      <c r="O61" s="295" t="s">
        <v>3045</v>
      </c>
    </row>
    <row r="62" ht="15.75" customHeight="1">
      <c r="A62" s="10" t="s">
        <v>2921</v>
      </c>
      <c r="B62" s="10" t="s">
        <v>1659</v>
      </c>
      <c r="C62" s="10" t="s">
        <v>1660</v>
      </c>
      <c r="D62" s="10" t="s">
        <v>1967</v>
      </c>
      <c r="E62" s="10" t="s">
        <v>1968</v>
      </c>
      <c r="F62" s="71">
        <v>408172.0</v>
      </c>
      <c r="G62" s="10" t="s">
        <v>2922</v>
      </c>
      <c r="H62" s="10" t="s">
        <v>3019</v>
      </c>
      <c r="I62" s="10" t="s">
        <v>2924</v>
      </c>
      <c r="J62" s="295" t="s">
        <v>1969</v>
      </c>
      <c r="K62" s="295" t="s">
        <v>1969</v>
      </c>
      <c r="L62" s="295" t="s">
        <v>3046</v>
      </c>
      <c r="M62" s="295" t="s">
        <v>3046</v>
      </c>
      <c r="N62" s="295" t="s">
        <v>3047</v>
      </c>
      <c r="O62" s="295" t="s">
        <v>3047</v>
      </c>
    </row>
    <row r="63" ht="15.75" customHeight="1">
      <c r="A63" s="10" t="s">
        <v>2921</v>
      </c>
      <c r="B63" s="10" t="s">
        <v>1787</v>
      </c>
      <c r="C63" s="10" t="s">
        <v>1788</v>
      </c>
      <c r="D63" s="10" t="s">
        <v>2059</v>
      </c>
      <c r="E63" s="10" t="s">
        <v>2060</v>
      </c>
      <c r="F63" s="71">
        <v>408172.0</v>
      </c>
      <c r="G63" s="10" t="s">
        <v>2922</v>
      </c>
      <c r="H63" s="10" t="s">
        <v>3019</v>
      </c>
      <c r="I63" s="10" t="s">
        <v>2924</v>
      </c>
      <c r="J63" s="295" t="s">
        <v>2061</v>
      </c>
      <c r="K63" s="295" t="s">
        <v>2061</v>
      </c>
      <c r="L63" s="295" t="s">
        <v>3048</v>
      </c>
      <c r="M63" s="295" t="s">
        <v>3048</v>
      </c>
      <c r="N63" s="295" t="s">
        <v>3049</v>
      </c>
      <c r="O63" s="295" t="s">
        <v>3049</v>
      </c>
    </row>
    <row r="64" ht="15.75" customHeight="1">
      <c r="A64" s="10" t="s">
        <v>2921</v>
      </c>
      <c r="B64" s="10" t="s">
        <v>1795</v>
      </c>
      <c r="C64" s="10" t="s">
        <v>1796</v>
      </c>
      <c r="D64" s="10" t="s">
        <v>2064</v>
      </c>
      <c r="E64" s="10" t="s">
        <v>2065</v>
      </c>
      <c r="F64" s="71">
        <v>408172.0</v>
      </c>
      <c r="G64" s="10" t="s">
        <v>2922</v>
      </c>
      <c r="H64" s="10" t="s">
        <v>3019</v>
      </c>
      <c r="I64" s="10" t="s">
        <v>2924</v>
      </c>
      <c r="J64" s="295" t="s">
        <v>2066</v>
      </c>
      <c r="K64" s="295" t="s">
        <v>2066</v>
      </c>
      <c r="L64" s="295" t="s">
        <v>3050</v>
      </c>
      <c r="M64" s="295" t="s">
        <v>3050</v>
      </c>
      <c r="N64" s="295" t="s">
        <v>3051</v>
      </c>
      <c r="O64" s="295" t="s">
        <v>3051</v>
      </c>
    </row>
    <row r="65" ht="15.75" customHeight="1">
      <c r="A65" s="10" t="s">
        <v>2921</v>
      </c>
      <c r="B65" s="10" t="s">
        <v>1802</v>
      </c>
      <c r="C65" s="10" t="s">
        <v>1803</v>
      </c>
      <c r="D65" s="10" t="s">
        <v>2069</v>
      </c>
      <c r="E65" s="10" t="s">
        <v>2070</v>
      </c>
      <c r="F65" s="71">
        <v>408172.0</v>
      </c>
      <c r="G65" s="10" t="s">
        <v>2922</v>
      </c>
      <c r="H65" s="10" t="s">
        <v>3019</v>
      </c>
      <c r="I65" s="10" t="s">
        <v>2924</v>
      </c>
      <c r="J65" s="295" t="s">
        <v>2071</v>
      </c>
      <c r="K65" s="295" t="s">
        <v>2071</v>
      </c>
      <c r="L65" s="295" t="s">
        <v>3052</v>
      </c>
      <c r="M65" s="295" t="s">
        <v>3052</v>
      </c>
      <c r="N65" s="295" t="s">
        <v>3053</v>
      </c>
      <c r="O65" s="295" t="s">
        <v>3053</v>
      </c>
    </row>
    <row r="66" ht="15.75" customHeight="1">
      <c r="A66" s="10" t="s">
        <v>2921</v>
      </c>
      <c r="B66" s="10" t="s">
        <v>1724</v>
      </c>
      <c r="C66" s="10" t="s">
        <v>1725</v>
      </c>
      <c r="D66" s="10" t="s">
        <v>2014</v>
      </c>
      <c r="E66" s="10" t="s">
        <v>2015</v>
      </c>
      <c r="F66" s="71">
        <v>408172.0</v>
      </c>
      <c r="G66" s="10" t="s">
        <v>2922</v>
      </c>
      <c r="H66" s="10" t="s">
        <v>3019</v>
      </c>
      <c r="I66" s="10" t="s">
        <v>2924</v>
      </c>
      <c r="J66" s="295" t="s">
        <v>2016</v>
      </c>
      <c r="K66" s="295" t="s">
        <v>2016</v>
      </c>
      <c r="L66" s="295" t="s">
        <v>3054</v>
      </c>
      <c r="M66" s="295" t="s">
        <v>3054</v>
      </c>
      <c r="N66" s="295" t="s">
        <v>3055</v>
      </c>
      <c r="O66" s="295" t="s">
        <v>3055</v>
      </c>
    </row>
    <row r="67" ht="15.75" customHeight="1">
      <c r="A67" s="10" t="s">
        <v>2921</v>
      </c>
      <c r="B67" s="10" t="s">
        <v>1703</v>
      </c>
      <c r="C67" s="10" t="s">
        <v>1704</v>
      </c>
      <c r="D67" s="10" t="s">
        <v>1999</v>
      </c>
      <c r="E67" s="10" t="s">
        <v>2000</v>
      </c>
      <c r="F67" s="71">
        <v>408172.0</v>
      </c>
      <c r="G67" s="10" t="s">
        <v>2922</v>
      </c>
      <c r="H67" s="10" t="s">
        <v>3019</v>
      </c>
      <c r="I67" s="10" t="s">
        <v>2924</v>
      </c>
      <c r="J67" s="295" t="s">
        <v>2001</v>
      </c>
      <c r="K67" s="295" t="s">
        <v>2001</v>
      </c>
      <c r="L67" s="295" t="s">
        <v>3056</v>
      </c>
      <c r="M67" s="295" t="s">
        <v>3056</v>
      </c>
      <c r="N67" s="295" t="s">
        <v>3057</v>
      </c>
      <c r="O67" s="295" t="s">
        <v>3057</v>
      </c>
    </row>
    <row r="68" ht="15.75" customHeight="1">
      <c r="A68" s="10" t="s">
        <v>2921</v>
      </c>
      <c r="B68" s="10" t="s">
        <v>1746</v>
      </c>
      <c r="C68" s="10" t="s">
        <v>1747</v>
      </c>
      <c r="D68" s="10" t="s">
        <v>2029</v>
      </c>
      <c r="E68" s="10" t="s">
        <v>2030</v>
      </c>
      <c r="F68" s="71">
        <v>408172.0</v>
      </c>
      <c r="G68" s="10" t="s">
        <v>2922</v>
      </c>
      <c r="H68" s="10" t="s">
        <v>3019</v>
      </c>
      <c r="I68" s="10" t="s">
        <v>2924</v>
      </c>
      <c r="J68" s="295" t="s">
        <v>2031</v>
      </c>
      <c r="K68" s="295" t="s">
        <v>2031</v>
      </c>
      <c r="L68" s="295" t="s">
        <v>3058</v>
      </c>
      <c r="M68" s="295" t="s">
        <v>3058</v>
      </c>
      <c r="N68" s="295" t="s">
        <v>3059</v>
      </c>
      <c r="O68" s="295" t="s">
        <v>3059</v>
      </c>
    </row>
    <row r="69" ht="15.75" customHeight="1">
      <c r="A69" s="10" t="s">
        <v>2921</v>
      </c>
      <c r="B69" s="10" t="s">
        <v>1674</v>
      </c>
      <c r="C69" s="10" t="s">
        <v>1675</v>
      </c>
      <c r="D69" s="10" t="s">
        <v>1977</v>
      </c>
      <c r="E69" s="10" t="s">
        <v>1978</v>
      </c>
      <c r="F69" s="71">
        <v>408172.0</v>
      </c>
      <c r="G69" s="10" t="s">
        <v>2922</v>
      </c>
      <c r="H69" s="10" t="s">
        <v>3019</v>
      </c>
      <c r="I69" s="10" t="s">
        <v>2924</v>
      </c>
      <c r="J69" s="295" t="s">
        <v>1979</v>
      </c>
      <c r="K69" s="295" t="s">
        <v>1979</v>
      </c>
      <c r="L69" s="295" t="s">
        <v>3060</v>
      </c>
      <c r="M69" s="295" t="s">
        <v>3060</v>
      </c>
      <c r="N69" s="295" t="s">
        <v>3061</v>
      </c>
      <c r="O69" s="295" t="s">
        <v>3061</v>
      </c>
    </row>
    <row r="70" ht="15.75" customHeight="1">
      <c r="A70" s="10" t="s">
        <v>2921</v>
      </c>
      <c r="B70" s="10" t="s">
        <v>1624</v>
      </c>
      <c r="C70" s="10" t="s">
        <v>1625</v>
      </c>
      <c r="D70" s="10" t="s">
        <v>1942</v>
      </c>
      <c r="E70" s="10" t="s">
        <v>1943</v>
      </c>
      <c r="F70" s="71">
        <v>408172.0</v>
      </c>
      <c r="G70" s="10" t="s">
        <v>2922</v>
      </c>
      <c r="H70" s="10" t="s">
        <v>3019</v>
      </c>
      <c r="I70" s="10" t="s">
        <v>2924</v>
      </c>
      <c r="J70" s="295" t="s">
        <v>1944</v>
      </c>
      <c r="K70" s="295" t="s">
        <v>1944</v>
      </c>
      <c r="L70" s="295" t="s">
        <v>3062</v>
      </c>
      <c r="M70" s="295" t="s">
        <v>3062</v>
      </c>
      <c r="N70" s="295" t="s">
        <v>3063</v>
      </c>
      <c r="O70" s="295" t="s">
        <v>3063</v>
      </c>
    </row>
    <row r="71" ht="15.75" customHeight="1">
      <c r="A71" s="10" t="s">
        <v>2921</v>
      </c>
      <c r="B71" s="10" t="s">
        <v>1681</v>
      </c>
      <c r="C71" s="10" t="s">
        <v>1682</v>
      </c>
      <c r="D71" s="10" t="s">
        <v>1982</v>
      </c>
      <c r="E71" s="10" t="s">
        <v>1983</v>
      </c>
      <c r="F71" s="71">
        <v>408172.0</v>
      </c>
      <c r="G71" s="10" t="s">
        <v>2922</v>
      </c>
      <c r="H71" s="10" t="s">
        <v>3019</v>
      </c>
      <c r="I71" s="10" t="s">
        <v>2924</v>
      </c>
      <c r="J71" s="295" t="s">
        <v>1984</v>
      </c>
      <c r="K71" s="295" t="s">
        <v>1984</v>
      </c>
      <c r="L71" s="295" t="s">
        <v>3064</v>
      </c>
      <c r="M71" s="295" t="s">
        <v>3064</v>
      </c>
      <c r="N71" s="295" t="s">
        <v>3065</v>
      </c>
      <c r="O71" s="295" t="s">
        <v>3065</v>
      </c>
    </row>
    <row r="72" ht="15.75" customHeight="1">
      <c r="A72" s="10" t="s">
        <v>2921</v>
      </c>
      <c r="B72" s="10" t="s">
        <v>1816</v>
      </c>
      <c r="C72" s="10" t="s">
        <v>1817</v>
      </c>
      <c r="D72" s="10" t="s">
        <v>2079</v>
      </c>
      <c r="E72" s="10" t="s">
        <v>2080</v>
      </c>
      <c r="F72" s="71">
        <v>408172.0</v>
      </c>
      <c r="G72" s="10" t="s">
        <v>2922</v>
      </c>
      <c r="H72" s="10" t="s">
        <v>3019</v>
      </c>
      <c r="I72" s="10" t="s">
        <v>2924</v>
      </c>
      <c r="J72" s="295" t="s">
        <v>2081</v>
      </c>
      <c r="K72" s="295" t="s">
        <v>2081</v>
      </c>
      <c r="L72" s="295" t="s">
        <v>3066</v>
      </c>
      <c r="M72" s="295" t="s">
        <v>3066</v>
      </c>
      <c r="N72" s="295" t="s">
        <v>3067</v>
      </c>
      <c r="O72" s="295" t="s">
        <v>3067</v>
      </c>
    </row>
    <row r="73" ht="15.75" customHeight="1">
      <c r="A73" s="10" t="s">
        <v>2921</v>
      </c>
      <c r="B73" s="10" t="s">
        <v>1766</v>
      </c>
      <c r="C73" s="10" t="s">
        <v>1767</v>
      </c>
      <c r="D73" s="10" t="s">
        <v>2044</v>
      </c>
      <c r="E73" s="10" t="s">
        <v>2045</v>
      </c>
      <c r="F73" s="71">
        <v>408172.0</v>
      </c>
      <c r="G73" s="10" t="s">
        <v>2922</v>
      </c>
      <c r="H73" s="10" t="s">
        <v>3019</v>
      </c>
      <c r="I73" s="10" t="s">
        <v>2924</v>
      </c>
      <c r="J73" s="295" t="s">
        <v>2046</v>
      </c>
      <c r="K73" s="295" t="s">
        <v>2046</v>
      </c>
      <c r="L73" s="295" t="s">
        <v>3068</v>
      </c>
      <c r="M73" s="295" t="s">
        <v>3068</v>
      </c>
      <c r="N73" s="295" t="s">
        <v>3069</v>
      </c>
      <c r="O73" s="295" t="s">
        <v>3069</v>
      </c>
    </row>
    <row r="74" ht="15.75" customHeight="1">
      <c r="A74" s="10" t="s">
        <v>2921</v>
      </c>
      <c r="B74" s="10" t="s">
        <v>1823</v>
      </c>
      <c r="C74" s="10" t="s">
        <v>1824</v>
      </c>
      <c r="D74" s="10" t="s">
        <v>2084</v>
      </c>
      <c r="E74" s="10" t="s">
        <v>2085</v>
      </c>
      <c r="F74" s="71">
        <v>408172.0</v>
      </c>
      <c r="G74" s="10" t="s">
        <v>2922</v>
      </c>
      <c r="H74" s="10" t="s">
        <v>3019</v>
      </c>
      <c r="I74" s="10" t="s">
        <v>2924</v>
      </c>
      <c r="J74" s="295" t="s">
        <v>2086</v>
      </c>
      <c r="K74" s="295" t="s">
        <v>2086</v>
      </c>
      <c r="L74" s="295" t="s">
        <v>3070</v>
      </c>
      <c r="M74" s="295" t="s">
        <v>3070</v>
      </c>
      <c r="N74" s="295" t="s">
        <v>3071</v>
      </c>
      <c r="O74" s="295" t="s">
        <v>3071</v>
      </c>
    </row>
    <row r="75" ht="15.75" customHeight="1">
      <c r="A75" s="10" t="s">
        <v>2921</v>
      </c>
      <c r="B75" s="10" t="s">
        <v>1739</v>
      </c>
      <c r="C75" s="10" t="s">
        <v>1740</v>
      </c>
      <c r="D75" s="10" t="s">
        <v>2024</v>
      </c>
      <c r="E75" s="10" t="s">
        <v>2025</v>
      </c>
      <c r="F75" s="71">
        <v>408172.0</v>
      </c>
      <c r="G75" s="10" t="s">
        <v>2922</v>
      </c>
      <c r="H75" s="10" t="s">
        <v>3019</v>
      </c>
      <c r="I75" s="10" t="s">
        <v>2924</v>
      </c>
      <c r="J75" s="295" t="s">
        <v>2026</v>
      </c>
      <c r="K75" s="295" t="s">
        <v>2026</v>
      </c>
      <c r="L75" s="295" t="s">
        <v>3072</v>
      </c>
      <c r="M75" s="295" t="s">
        <v>3072</v>
      </c>
      <c r="N75" s="295" t="s">
        <v>3073</v>
      </c>
      <c r="O75" s="295" t="s">
        <v>3073</v>
      </c>
    </row>
    <row r="76" ht="15.75" customHeight="1">
      <c r="A76" s="10" t="s">
        <v>2921</v>
      </c>
      <c r="B76" s="10" t="s">
        <v>1696</v>
      </c>
      <c r="C76" s="10" t="s">
        <v>1697</v>
      </c>
      <c r="D76" s="10" t="s">
        <v>1994</v>
      </c>
      <c r="E76" s="10" t="s">
        <v>1995</v>
      </c>
      <c r="F76" s="71">
        <v>408172.0</v>
      </c>
      <c r="G76" s="10" t="s">
        <v>2922</v>
      </c>
      <c r="H76" s="10" t="s">
        <v>3019</v>
      </c>
      <c r="I76" s="10" t="s">
        <v>2924</v>
      </c>
      <c r="J76" s="295" t="s">
        <v>1996</v>
      </c>
      <c r="K76" s="295" t="s">
        <v>1996</v>
      </c>
      <c r="L76" s="295" t="s">
        <v>3074</v>
      </c>
      <c r="M76" s="295" t="s">
        <v>3074</v>
      </c>
      <c r="N76" s="295" t="s">
        <v>3075</v>
      </c>
      <c r="O76" s="295" t="s">
        <v>3075</v>
      </c>
    </row>
    <row r="77" ht="15.75" customHeight="1">
      <c r="A77" s="10" t="s">
        <v>2921</v>
      </c>
      <c r="B77" s="10" t="s">
        <v>1710</v>
      </c>
      <c r="C77" s="10" t="s">
        <v>1711</v>
      </c>
      <c r="D77" s="10" t="s">
        <v>2004</v>
      </c>
      <c r="E77" s="10" t="s">
        <v>2005</v>
      </c>
      <c r="F77" s="71">
        <v>408172.0</v>
      </c>
      <c r="G77" s="10" t="s">
        <v>2922</v>
      </c>
      <c r="H77" s="10" t="s">
        <v>3019</v>
      </c>
      <c r="I77" s="10" t="s">
        <v>2924</v>
      </c>
      <c r="J77" s="295" t="s">
        <v>2006</v>
      </c>
      <c r="K77" s="295" t="s">
        <v>2006</v>
      </c>
      <c r="L77" s="295" t="s">
        <v>3076</v>
      </c>
      <c r="M77" s="295" t="s">
        <v>3076</v>
      </c>
      <c r="N77" s="295" t="s">
        <v>3077</v>
      </c>
      <c r="O77" s="295" t="s">
        <v>3077</v>
      </c>
    </row>
    <row r="78" ht="15.75" customHeight="1">
      <c r="A78" s="10" t="s">
        <v>2921</v>
      </c>
      <c r="B78" s="10" t="s">
        <v>1717</v>
      </c>
      <c r="C78" s="10" t="s">
        <v>1718</v>
      </c>
      <c r="D78" s="10" t="s">
        <v>2009</v>
      </c>
      <c r="E78" s="10" t="s">
        <v>2010</v>
      </c>
      <c r="F78" s="71">
        <v>408172.0</v>
      </c>
      <c r="G78" s="10" t="s">
        <v>2922</v>
      </c>
      <c r="H78" s="10" t="s">
        <v>3019</v>
      </c>
      <c r="I78" s="10" t="s">
        <v>2924</v>
      </c>
      <c r="J78" s="295" t="s">
        <v>2011</v>
      </c>
      <c r="K78" s="295" t="s">
        <v>2011</v>
      </c>
      <c r="L78" s="295" t="s">
        <v>3078</v>
      </c>
      <c r="M78" s="295" t="s">
        <v>3078</v>
      </c>
      <c r="N78" s="295" t="s">
        <v>3079</v>
      </c>
      <c r="O78" s="295" t="s">
        <v>3079</v>
      </c>
    </row>
    <row r="79" ht="15.75" customHeight="1">
      <c r="A79" s="10" t="s">
        <v>2921</v>
      </c>
      <c r="B79" s="10" t="s">
        <v>1666</v>
      </c>
      <c r="C79" s="10" t="s">
        <v>1667</v>
      </c>
      <c r="D79" s="10" t="s">
        <v>1972</v>
      </c>
      <c r="E79" s="10" t="s">
        <v>1973</v>
      </c>
      <c r="F79" s="71">
        <v>408172.0</v>
      </c>
      <c r="G79" s="10" t="s">
        <v>2922</v>
      </c>
      <c r="H79" s="10" t="s">
        <v>3019</v>
      </c>
      <c r="I79" s="10" t="s">
        <v>2924</v>
      </c>
      <c r="J79" s="295" t="s">
        <v>1974</v>
      </c>
      <c r="K79" s="295" t="s">
        <v>1974</v>
      </c>
      <c r="L79" s="295" t="s">
        <v>3080</v>
      </c>
      <c r="M79" s="295" t="s">
        <v>3080</v>
      </c>
      <c r="N79" s="295" t="s">
        <v>3081</v>
      </c>
      <c r="O79" s="295" t="s">
        <v>3081</v>
      </c>
    </row>
    <row r="80" ht="15.75" customHeight="1">
      <c r="A80" s="10" t="s">
        <v>2921</v>
      </c>
      <c r="B80" s="10" t="s">
        <v>1617</v>
      </c>
      <c r="C80" s="10" t="s">
        <v>1618</v>
      </c>
      <c r="D80" s="10" t="s">
        <v>1937</v>
      </c>
      <c r="E80" s="10" t="s">
        <v>1938</v>
      </c>
      <c r="F80" s="71">
        <v>408172.0</v>
      </c>
      <c r="G80" s="10" t="s">
        <v>2922</v>
      </c>
      <c r="H80" s="10" t="s">
        <v>3019</v>
      </c>
      <c r="I80" s="10" t="s">
        <v>2924</v>
      </c>
      <c r="J80" s="295" t="s">
        <v>1939</v>
      </c>
      <c r="K80" s="295" t="s">
        <v>1939</v>
      </c>
      <c r="L80" s="295" t="s">
        <v>3082</v>
      </c>
      <c r="M80" s="295" t="s">
        <v>3082</v>
      </c>
      <c r="N80" s="295" t="s">
        <v>3083</v>
      </c>
      <c r="O80" s="295" t="s">
        <v>3083</v>
      </c>
    </row>
    <row r="81" ht="15.75" customHeight="1">
      <c r="A81" s="10" t="s">
        <v>2921</v>
      </c>
      <c r="B81" s="10" t="s">
        <v>1631</v>
      </c>
      <c r="C81" s="10" t="s">
        <v>1632</v>
      </c>
      <c r="D81" s="10" t="s">
        <v>1947</v>
      </c>
      <c r="E81" s="10" t="s">
        <v>1948</v>
      </c>
      <c r="F81" s="71">
        <v>408172.0</v>
      </c>
      <c r="G81" s="10" t="s">
        <v>2922</v>
      </c>
      <c r="H81" s="10" t="s">
        <v>3019</v>
      </c>
      <c r="I81" s="10" t="s">
        <v>2924</v>
      </c>
      <c r="J81" s="295" t="s">
        <v>1949</v>
      </c>
      <c r="K81" s="295" t="s">
        <v>1949</v>
      </c>
      <c r="L81" s="295" t="s">
        <v>3084</v>
      </c>
      <c r="M81" s="295" t="s">
        <v>3084</v>
      </c>
      <c r="N81" s="295" t="s">
        <v>3085</v>
      </c>
      <c r="O81" s="295" t="s">
        <v>3085</v>
      </c>
    </row>
    <row r="82" ht="15.75" customHeight="1">
      <c r="A82" s="10" t="s">
        <v>2921</v>
      </c>
      <c r="B82" s="10" t="s">
        <v>1638</v>
      </c>
      <c r="C82" s="10" t="s">
        <v>1639</v>
      </c>
      <c r="D82" s="10" t="s">
        <v>1952</v>
      </c>
      <c r="E82" s="10" t="s">
        <v>1953</v>
      </c>
      <c r="F82" s="71">
        <v>408172.0</v>
      </c>
      <c r="G82" s="10" t="s">
        <v>2922</v>
      </c>
      <c r="H82" s="10" t="s">
        <v>3019</v>
      </c>
      <c r="I82" s="10" t="s">
        <v>2924</v>
      </c>
      <c r="J82" s="295" t="s">
        <v>1954</v>
      </c>
      <c r="K82" s="295" t="s">
        <v>1954</v>
      </c>
      <c r="L82" s="295" t="s">
        <v>3086</v>
      </c>
      <c r="M82" s="295" t="s">
        <v>3086</v>
      </c>
      <c r="N82" s="295" t="s">
        <v>3087</v>
      </c>
      <c r="O82" s="295" t="s">
        <v>3087</v>
      </c>
    </row>
    <row r="83" ht="15.75" customHeight="1">
      <c r="A83" s="10" t="s">
        <v>2921</v>
      </c>
      <c r="B83" s="10" t="s">
        <v>1809</v>
      </c>
      <c r="C83" s="10" t="s">
        <v>1810</v>
      </c>
      <c r="D83" s="10" t="s">
        <v>2074</v>
      </c>
      <c r="E83" s="10" t="s">
        <v>2075</v>
      </c>
      <c r="F83" s="71">
        <v>408172.0</v>
      </c>
      <c r="G83" s="10" t="s">
        <v>2922</v>
      </c>
      <c r="H83" s="10" t="s">
        <v>3019</v>
      </c>
      <c r="I83" s="10" t="s">
        <v>2924</v>
      </c>
      <c r="J83" s="295" t="s">
        <v>2076</v>
      </c>
      <c r="K83" s="295" t="s">
        <v>2076</v>
      </c>
      <c r="L83" s="295" t="s">
        <v>3088</v>
      </c>
      <c r="M83" s="295" t="s">
        <v>3088</v>
      </c>
      <c r="N83" s="295" t="s">
        <v>3089</v>
      </c>
      <c r="O83" s="295" t="s">
        <v>3089</v>
      </c>
    </row>
    <row r="84" ht="15.75" customHeight="1">
      <c r="A84" s="10" t="s">
        <v>2921</v>
      </c>
      <c r="B84" s="10" t="s">
        <v>1759</v>
      </c>
      <c r="C84" s="10" t="s">
        <v>1760</v>
      </c>
      <c r="D84" s="10" t="s">
        <v>2039</v>
      </c>
      <c r="E84" s="10" t="s">
        <v>2040</v>
      </c>
      <c r="F84" s="71">
        <v>408172.0</v>
      </c>
      <c r="G84" s="10" t="s">
        <v>2922</v>
      </c>
      <c r="H84" s="10" t="s">
        <v>3019</v>
      </c>
      <c r="I84" s="10" t="s">
        <v>2924</v>
      </c>
      <c r="J84" s="295" t="s">
        <v>2041</v>
      </c>
      <c r="K84" s="295" t="s">
        <v>2041</v>
      </c>
      <c r="L84" s="295" t="s">
        <v>3090</v>
      </c>
      <c r="M84" s="295" t="s">
        <v>3090</v>
      </c>
      <c r="N84" s="295" t="s">
        <v>3091</v>
      </c>
      <c r="O84" s="295" t="s">
        <v>3091</v>
      </c>
    </row>
    <row r="85" ht="15.75" customHeight="1">
      <c r="A85" s="10" t="s">
        <v>2921</v>
      </c>
      <c r="B85" s="10" t="s">
        <v>1773</v>
      </c>
      <c r="C85" s="10" t="s">
        <v>1774</v>
      </c>
      <c r="D85" s="10" t="s">
        <v>2049</v>
      </c>
      <c r="E85" s="10" t="s">
        <v>2050</v>
      </c>
      <c r="F85" s="71">
        <v>408172.0</v>
      </c>
      <c r="G85" s="10" t="s">
        <v>2922</v>
      </c>
      <c r="H85" s="10" t="s">
        <v>3019</v>
      </c>
      <c r="I85" s="10" t="s">
        <v>2924</v>
      </c>
      <c r="J85" s="295" t="s">
        <v>2051</v>
      </c>
      <c r="K85" s="295" t="s">
        <v>2051</v>
      </c>
      <c r="L85" s="295" t="s">
        <v>3092</v>
      </c>
      <c r="M85" s="295" t="s">
        <v>3092</v>
      </c>
      <c r="N85" s="295" t="s">
        <v>3093</v>
      </c>
      <c r="O85" s="295" t="s">
        <v>3093</v>
      </c>
    </row>
    <row r="86" ht="15.75" customHeight="1">
      <c r="A86" s="10" t="s">
        <v>2921</v>
      </c>
      <c r="B86" s="10" t="s">
        <v>1780</v>
      </c>
      <c r="C86" s="10" t="s">
        <v>1781</v>
      </c>
      <c r="D86" s="10" t="s">
        <v>2054</v>
      </c>
      <c r="E86" s="10" t="s">
        <v>2055</v>
      </c>
      <c r="F86" s="71">
        <v>408172.0</v>
      </c>
      <c r="G86" s="10" t="s">
        <v>2922</v>
      </c>
      <c r="H86" s="10" t="s">
        <v>3019</v>
      </c>
      <c r="I86" s="10" t="s">
        <v>2924</v>
      </c>
      <c r="J86" s="295" t="s">
        <v>2056</v>
      </c>
      <c r="K86" s="295" t="s">
        <v>2056</v>
      </c>
      <c r="L86" s="295" t="s">
        <v>3094</v>
      </c>
      <c r="M86" s="295" t="s">
        <v>3094</v>
      </c>
      <c r="N86" s="295" t="s">
        <v>3095</v>
      </c>
      <c r="O86" s="295" t="s">
        <v>3095</v>
      </c>
    </row>
    <row r="87" ht="15.75" customHeight="1">
      <c r="A87" s="10" t="s">
        <v>2921</v>
      </c>
      <c r="B87" s="10" t="s">
        <v>1852</v>
      </c>
      <c r="C87" s="10" t="s">
        <v>1853</v>
      </c>
      <c r="D87" s="10" t="s">
        <v>2104</v>
      </c>
      <c r="E87" s="10" t="s">
        <v>2105</v>
      </c>
      <c r="F87" s="71">
        <v>408172.0</v>
      </c>
      <c r="G87" s="10" t="s">
        <v>2922</v>
      </c>
      <c r="H87" s="10" t="s">
        <v>3019</v>
      </c>
      <c r="I87" s="10" t="s">
        <v>2924</v>
      </c>
      <c r="J87" s="295" t="s">
        <v>2106</v>
      </c>
      <c r="K87" s="295" t="s">
        <v>2106</v>
      </c>
      <c r="L87" s="295" t="s">
        <v>3096</v>
      </c>
      <c r="M87" s="295" t="s">
        <v>3096</v>
      </c>
      <c r="N87" s="295" t="s">
        <v>3097</v>
      </c>
      <c r="O87" s="295" t="s">
        <v>3097</v>
      </c>
    </row>
    <row r="88" ht="15.75" customHeight="1">
      <c r="A88" s="10" t="s">
        <v>2921</v>
      </c>
      <c r="B88" s="10" t="s">
        <v>1859</v>
      </c>
      <c r="C88" s="10" t="s">
        <v>1860</v>
      </c>
      <c r="D88" s="10" t="s">
        <v>2109</v>
      </c>
      <c r="E88" s="10" t="s">
        <v>2110</v>
      </c>
      <c r="F88" s="71">
        <v>408172.0</v>
      </c>
      <c r="G88" s="10" t="s">
        <v>2922</v>
      </c>
      <c r="H88" s="10" t="s">
        <v>3019</v>
      </c>
      <c r="I88" s="10" t="s">
        <v>2924</v>
      </c>
      <c r="J88" s="295" t="s">
        <v>2111</v>
      </c>
      <c r="K88" s="295" t="s">
        <v>2111</v>
      </c>
      <c r="L88" s="295" t="s">
        <v>3098</v>
      </c>
      <c r="M88" s="295" t="s">
        <v>3098</v>
      </c>
      <c r="N88" s="295" t="s">
        <v>3099</v>
      </c>
      <c r="O88" s="295" t="s">
        <v>3099</v>
      </c>
    </row>
    <row r="89" ht="15.75" customHeight="1">
      <c r="A89" s="10" t="s">
        <v>2921</v>
      </c>
      <c r="B89" s="10" t="s">
        <v>1837</v>
      </c>
      <c r="C89" s="10" t="s">
        <v>1838</v>
      </c>
      <c r="D89" s="10" t="s">
        <v>2094</v>
      </c>
      <c r="E89" s="10" t="s">
        <v>2095</v>
      </c>
      <c r="F89" s="71">
        <v>408172.0</v>
      </c>
      <c r="G89" s="10" t="s">
        <v>2922</v>
      </c>
      <c r="H89" s="10" t="s">
        <v>3019</v>
      </c>
      <c r="I89" s="10" t="s">
        <v>2924</v>
      </c>
      <c r="J89" s="295" t="s">
        <v>2096</v>
      </c>
      <c r="K89" s="295" t="s">
        <v>2096</v>
      </c>
      <c r="L89" s="295" t="s">
        <v>3100</v>
      </c>
      <c r="M89" s="295" t="s">
        <v>3100</v>
      </c>
      <c r="N89" s="295" t="s">
        <v>3101</v>
      </c>
      <c r="O89" s="295" t="s">
        <v>3101</v>
      </c>
    </row>
    <row r="90" ht="15.75" customHeight="1">
      <c r="A90" s="10" t="s">
        <v>2921</v>
      </c>
      <c r="B90" s="10" t="s">
        <v>1845</v>
      </c>
      <c r="C90" s="10" t="s">
        <v>1846</v>
      </c>
      <c r="D90" s="10" t="s">
        <v>2099</v>
      </c>
      <c r="E90" s="10" t="s">
        <v>2100</v>
      </c>
      <c r="F90" s="71">
        <v>408172.0</v>
      </c>
      <c r="G90" s="10" t="s">
        <v>2922</v>
      </c>
      <c r="H90" s="10" t="s">
        <v>3019</v>
      </c>
      <c r="I90" s="10" t="s">
        <v>2924</v>
      </c>
      <c r="J90" s="295" t="s">
        <v>2101</v>
      </c>
      <c r="K90" s="295" t="s">
        <v>2101</v>
      </c>
      <c r="L90" s="295" t="s">
        <v>3102</v>
      </c>
      <c r="M90" s="295" t="s">
        <v>3102</v>
      </c>
      <c r="N90" s="295" t="s">
        <v>3103</v>
      </c>
      <c r="O90" s="295" t="s">
        <v>3103</v>
      </c>
    </row>
    <row r="91" ht="15.75" customHeight="1">
      <c r="A91" s="10" t="s">
        <v>2921</v>
      </c>
      <c r="B91" s="10" t="s">
        <v>1866</v>
      </c>
      <c r="C91" s="10" t="s">
        <v>1867</v>
      </c>
      <c r="D91" s="10" t="s">
        <v>2114</v>
      </c>
      <c r="E91" s="10" t="s">
        <v>2115</v>
      </c>
      <c r="F91" s="71">
        <v>408172.0</v>
      </c>
      <c r="G91" s="10" t="s">
        <v>2922</v>
      </c>
      <c r="H91" s="10" t="s">
        <v>3019</v>
      </c>
      <c r="I91" s="10" t="s">
        <v>2924</v>
      </c>
      <c r="J91" s="295" t="s">
        <v>2116</v>
      </c>
      <c r="K91" s="295" t="s">
        <v>2116</v>
      </c>
      <c r="L91" s="295" t="s">
        <v>3104</v>
      </c>
      <c r="M91" s="295" t="s">
        <v>3104</v>
      </c>
      <c r="N91" s="295" t="s">
        <v>3105</v>
      </c>
      <c r="O91" s="295" t="s">
        <v>3105</v>
      </c>
    </row>
    <row r="92" ht="15.75" customHeight="1">
      <c r="A92" s="10" t="s">
        <v>2921</v>
      </c>
      <c r="B92" s="10" t="s">
        <v>1873</v>
      </c>
      <c r="C92" s="10" t="s">
        <v>1874</v>
      </c>
      <c r="D92" s="10" t="s">
        <v>2119</v>
      </c>
      <c r="E92" s="10" t="s">
        <v>2120</v>
      </c>
      <c r="F92" s="71">
        <v>408172.0</v>
      </c>
      <c r="G92" s="10" t="s">
        <v>2922</v>
      </c>
      <c r="H92" s="10" t="s">
        <v>3019</v>
      </c>
      <c r="I92" s="10" t="s">
        <v>2924</v>
      </c>
      <c r="J92" s="295" t="s">
        <v>2121</v>
      </c>
      <c r="K92" s="295" t="s">
        <v>2121</v>
      </c>
      <c r="L92" s="295" t="s">
        <v>3106</v>
      </c>
      <c r="M92" s="295" t="s">
        <v>3106</v>
      </c>
      <c r="N92" s="295" t="s">
        <v>3107</v>
      </c>
      <c r="O92" s="295" t="s">
        <v>3107</v>
      </c>
    </row>
    <row r="93" ht="15.75" customHeight="1">
      <c r="A93" s="10" t="s">
        <v>2921</v>
      </c>
      <c r="B93" s="10" t="s">
        <v>1547</v>
      </c>
      <c r="C93" s="10" t="s">
        <v>1548</v>
      </c>
      <c r="D93" s="10" t="s">
        <v>2638</v>
      </c>
      <c r="E93" s="10" t="s">
        <v>2639</v>
      </c>
      <c r="F93" s="71">
        <v>408172.0</v>
      </c>
      <c r="G93" s="10" t="s">
        <v>2922</v>
      </c>
      <c r="H93" s="10" t="s">
        <v>3019</v>
      </c>
      <c r="I93" s="10" t="s">
        <v>2924</v>
      </c>
      <c r="J93" s="295" t="s">
        <v>2640</v>
      </c>
      <c r="K93" s="295" t="s">
        <v>2640</v>
      </c>
      <c r="L93" s="295" t="s">
        <v>3108</v>
      </c>
      <c r="M93" s="295" t="s">
        <v>3108</v>
      </c>
      <c r="N93" s="295" t="s">
        <v>3109</v>
      </c>
      <c r="O93" s="295" t="s">
        <v>3109</v>
      </c>
    </row>
    <row r="94" ht="15.75" customHeight="1">
      <c r="A94" s="10" t="s">
        <v>2921</v>
      </c>
      <c r="B94" s="10" t="s">
        <v>1589</v>
      </c>
      <c r="C94" s="10" t="s">
        <v>1590</v>
      </c>
      <c r="D94" s="10" t="s">
        <v>2649</v>
      </c>
      <c r="E94" s="10" t="s">
        <v>2650</v>
      </c>
      <c r="F94" s="71">
        <v>408172.0</v>
      </c>
      <c r="G94" s="10" t="s">
        <v>2922</v>
      </c>
      <c r="H94" s="10" t="s">
        <v>3019</v>
      </c>
      <c r="I94" s="10" t="s">
        <v>2924</v>
      </c>
      <c r="J94" s="295" t="s">
        <v>2651</v>
      </c>
      <c r="K94" s="295" t="s">
        <v>2651</v>
      </c>
      <c r="L94" s="295" t="s">
        <v>3110</v>
      </c>
      <c r="M94" s="295" t="s">
        <v>3110</v>
      </c>
      <c r="N94" s="295" t="s">
        <v>3111</v>
      </c>
      <c r="O94" s="295" t="s">
        <v>3111</v>
      </c>
    </row>
    <row r="95" ht="15.75" customHeight="1">
      <c r="A95" s="10" t="s">
        <v>2921</v>
      </c>
      <c r="B95" s="10" t="s">
        <v>1596</v>
      </c>
      <c r="C95" s="10" t="s">
        <v>1597</v>
      </c>
      <c r="D95" s="10" t="s">
        <v>2653</v>
      </c>
      <c r="E95" s="10" t="s">
        <v>2654</v>
      </c>
      <c r="F95" s="71">
        <v>408172.0</v>
      </c>
      <c r="G95" s="10" t="s">
        <v>2922</v>
      </c>
      <c r="H95" s="10" t="s">
        <v>3019</v>
      </c>
      <c r="I95" s="10" t="s">
        <v>2924</v>
      </c>
      <c r="J95" s="295" t="s">
        <v>2655</v>
      </c>
      <c r="K95" s="295" t="s">
        <v>2655</v>
      </c>
      <c r="L95" s="295" t="s">
        <v>3112</v>
      </c>
      <c r="M95" s="295" t="s">
        <v>3112</v>
      </c>
      <c r="N95" s="295" t="s">
        <v>3113</v>
      </c>
      <c r="O95" s="295" t="s">
        <v>3113</v>
      </c>
    </row>
    <row r="96" ht="15.75" customHeight="1">
      <c r="A96" s="10" t="s">
        <v>2921</v>
      </c>
      <c r="B96" s="10" t="s">
        <v>1603</v>
      </c>
      <c r="C96" s="10" t="s">
        <v>1604</v>
      </c>
      <c r="D96" s="10" t="s">
        <v>2657</v>
      </c>
      <c r="E96" s="10" t="s">
        <v>2658</v>
      </c>
      <c r="F96" s="71">
        <v>408172.0</v>
      </c>
      <c r="G96" s="10" t="s">
        <v>2922</v>
      </c>
      <c r="H96" s="10" t="s">
        <v>3019</v>
      </c>
      <c r="I96" s="10" t="s">
        <v>2924</v>
      </c>
      <c r="J96" s="295" t="s">
        <v>2659</v>
      </c>
      <c r="K96" s="295" t="s">
        <v>2659</v>
      </c>
      <c r="L96" s="295" t="s">
        <v>3114</v>
      </c>
      <c r="M96" s="295" t="s">
        <v>3114</v>
      </c>
      <c r="N96" s="295" t="s">
        <v>3115</v>
      </c>
      <c r="O96" s="295" t="s">
        <v>3115</v>
      </c>
    </row>
    <row r="97" ht="15.75" customHeight="1">
      <c r="A97" s="10" t="s">
        <v>2921</v>
      </c>
      <c r="B97" s="10" t="s">
        <v>1610</v>
      </c>
      <c r="C97" s="10" t="s">
        <v>1611</v>
      </c>
      <c r="D97" s="10" t="s">
        <v>2661</v>
      </c>
      <c r="E97" s="10" t="s">
        <v>2889</v>
      </c>
      <c r="F97" s="71">
        <v>408172.0</v>
      </c>
      <c r="G97" s="10" t="s">
        <v>2922</v>
      </c>
      <c r="H97" s="10" t="s">
        <v>3116</v>
      </c>
      <c r="I97" s="10" t="s">
        <v>2924</v>
      </c>
      <c r="J97" s="295" t="s">
        <v>3117</v>
      </c>
      <c r="K97" s="295" t="s">
        <v>3117</v>
      </c>
      <c r="L97" s="295" t="s">
        <v>3118</v>
      </c>
      <c r="M97" s="295" t="s">
        <v>3118</v>
      </c>
      <c r="N97" s="295" t="s">
        <v>3119</v>
      </c>
      <c r="O97" s="295" t="s">
        <v>3119</v>
      </c>
    </row>
    <row r="98" ht="15.75" customHeight="1">
      <c r="A98" s="10" t="s">
        <v>2921</v>
      </c>
      <c r="B98" s="10" t="s">
        <v>1610</v>
      </c>
      <c r="C98" s="10" t="s">
        <v>1611</v>
      </c>
      <c r="D98" s="10" t="s">
        <v>2886</v>
      </c>
      <c r="E98" s="10" t="s">
        <v>2662</v>
      </c>
      <c r="F98" s="71">
        <v>408172.0</v>
      </c>
      <c r="G98" s="10" t="s">
        <v>2922</v>
      </c>
      <c r="H98" s="10" t="s">
        <v>3116</v>
      </c>
      <c r="I98" s="10" t="s">
        <v>2924</v>
      </c>
      <c r="J98" s="295" t="s">
        <v>2663</v>
      </c>
      <c r="K98" s="295" t="s">
        <v>2663</v>
      </c>
      <c r="L98" s="295" t="s">
        <v>3120</v>
      </c>
      <c r="M98" s="295" t="s">
        <v>3120</v>
      </c>
      <c r="N98" s="295" t="s">
        <v>3121</v>
      </c>
      <c r="O98" s="295" t="s">
        <v>3121</v>
      </c>
    </row>
    <row r="99" ht="15.75" customHeight="1">
      <c r="A99" s="10" t="s">
        <v>2921</v>
      </c>
      <c r="B99" s="10" t="s">
        <v>1554</v>
      </c>
      <c r="C99" s="10" t="s">
        <v>1555</v>
      </c>
      <c r="D99" s="10" t="s">
        <v>2642</v>
      </c>
      <c r="E99" s="10" t="s">
        <v>2887</v>
      </c>
      <c r="F99" s="71">
        <v>408172.0</v>
      </c>
      <c r="G99" s="10" t="s">
        <v>2922</v>
      </c>
      <c r="H99" s="10" t="s">
        <v>3116</v>
      </c>
      <c r="I99" s="10" t="s">
        <v>2924</v>
      </c>
      <c r="J99" s="295" t="s">
        <v>3122</v>
      </c>
      <c r="K99" s="295" t="s">
        <v>3122</v>
      </c>
      <c r="L99" s="295" t="s">
        <v>3123</v>
      </c>
      <c r="M99" s="295" t="s">
        <v>3123</v>
      </c>
      <c r="N99" s="295" t="s">
        <v>3124</v>
      </c>
      <c r="O99" s="295" t="s">
        <v>3124</v>
      </c>
    </row>
    <row r="100" ht="15.75" customHeight="1">
      <c r="A100" s="10" t="s">
        <v>2921</v>
      </c>
      <c r="B100" s="10" t="s">
        <v>1554</v>
      </c>
      <c r="C100" s="10" t="s">
        <v>1555</v>
      </c>
      <c r="D100" s="10" t="s">
        <v>3125</v>
      </c>
      <c r="E100" s="10" t="s">
        <v>2643</v>
      </c>
      <c r="F100" s="71">
        <v>408172.0</v>
      </c>
      <c r="G100" s="10" t="s">
        <v>2922</v>
      </c>
      <c r="H100" s="10" t="s">
        <v>3116</v>
      </c>
      <c r="I100" s="10" t="s">
        <v>2924</v>
      </c>
      <c r="J100" s="295" t="s">
        <v>2644</v>
      </c>
      <c r="K100" s="295" t="s">
        <v>2644</v>
      </c>
      <c r="L100" s="295" t="s">
        <v>3126</v>
      </c>
      <c r="M100" s="295" t="s">
        <v>3126</v>
      </c>
      <c r="N100" s="295" t="s">
        <v>3127</v>
      </c>
      <c r="O100" s="295" t="s">
        <v>3127</v>
      </c>
    </row>
    <row r="101" ht="15.75" customHeight="1">
      <c r="A101" s="10" t="s">
        <v>2921</v>
      </c>
      <c r="B101" s="10" t="s">
        <v>1561</v>
      </c>
      <c r="C101" s="10" t="s">
        <v>1562</v>
      </c>
      <c r="D101" s="10" t="s">
        <v>2645</v>
      </c>
      <c r="E101" s="10" t="s">
        <v>2646</v>
      </c>
      <c r="F101" s="71">
        <v>408172.0</v>
      </c>
      <c r="G101" s="10" t="s">
        <v>2922</v>
      </c>
      <c r="H101" s="10" t="s">
        <v>3019</v>
      </c>
      <c r="I101" s="10" t="s">
        <v>2924</v>
      </c>
      <c r="J101" s="295" t="s">
        <v>2647</v>
      </c>
      <c r="K101" s="295" t="s">
        <v>2647</v>
      </c>
      <c r="L101" s="295" t="s">
        <v>3128</v>
      </c>
      <c r="M101" s="295" t="s">
        <v>3128</v>
      </c>
      <c r="N101" s="295" t="s">
        <v>3129</v>
      </c>
      <c r="O101" s="295" t="s">
        <v>3129</v>
      </c>
    </row>
    <row r="102" ht="15.75" customHeight="1">
      <c r="A102" s="10" t="s">
        <v>2921</v>
      </c>
      <c r="B102" s="10" t="s">
        <v>1518</v>
      </c>
      <c r="C102" s="10" t="s">
        <v>1519</v>
      </c>
      <c r="D102" s="10" t="s">
        <v>2878</v>
      </c>
      <c r="E102" s="10" t="s">
        <v>2879</v>
      </c>
      <c r="F102" s="71">
        <v>408172.0</v>
      </c>
      <c r="G102" s="10" t="s">
        <v>2922</v>
      </c>
      <c r="H102" s="10" t="s">
        <v>3116</v>
      </c>
      <c r="I102" s="10" t="s">
        <v>2924</v>
      </c>
      <c r="J102" s="295" t="s">
        <v>3130</v>
      </c>
      <c r="K102" s="295" t="s">
        <v>3130</v>
      </c>
      <c r="L102" s="295" t="s">
        <v>3131</v>
      </c>
      <c r="M102" s="295" t="s">
        <v>3131</v>
      </c>
      <c r="N102" s="295" t="s">
        <v>3132</v>
      </c>
      <c r="O102" s="295" t="s">
        <v>3132</v>
      </c>
    </row>
    <row r="103" ht="15.75" customHeight="1">
      <c r="A103" s="10" t="s">
        <v>2921</v>
      </c>
      <c r="B103" s="10" t="s">
        <v>1518</v>
      </c>
      <c r="C103" s="10" t="s">
        <v>1519</v>
      </c>
      <c r="D103" s="10" t="s">
        <v>2623</v>
      </c>
      <c r="E103" s="10" t="s">
        <v>2624</v>
      </c>
      <c r="F103" s="71">
        <v>408172.0</v>
      </c>
      <c r="G103" s="10" t="s">
        <v>2922</v>
      </c>
      <c r="H103" s="10" t="s">
        <v>3116</v>
      </c>
      <c r="I103" s="10" t="s">
        <v>2924</v>
      </c>
      <c r="J103" s="295" t="s">
        <v>2625</v>
      </c>
      <c r="K103" s="295" t="s">
        <v>2625</v>
      </c>
      <c r="L103" s="295" t="s">
        <v>3133</v>
      </c>
      <c r="M103" s="295" t="s">
        <v>3133</v>
      </c>
      <c r="N103" s="295" t="s">
        <v>3134</v>
      </c>
      <c r="O103" s="295" t="s">
        <v>3134</v>
      </c>
    </row>
    <row r="104" ht="15.75" customHeight="1">
      <c r="A104" s="10" t="s">
        <v>2921</v>
      </c>
      <c r="B104" s="10" t="s">
        <v>1533</v>
      </c>
      <c r="C104" s="10" t="s">
        <v>1534</v>
      </c>
      <c r="D104" s="10" t="s">
        <v>2629</v>
      </c>
      <c r="E104" s="10" t="s">
        <v>2630</v>
      </c>
      <c r="F104" s="71">
        <v>408172.0</v>
      </c>
      <c r="G104" s="10" t="s">
        <v>2922</v>
      </c>
      <c r="H104" s="10" t="s">
        <v>3019</v>
      </c>
      <c r="I104" s="10" t="s">
        <v>2924</v>
      </c>
      <c r="J104" s="295" t="s">
        <v>2631</v>
      </c>
      <c r="K104" s="295" t="s">
        <v>2631</v>
      </c>
      <c r="L104" s="295" t="s">
        <v>3135</v>
      </c>
      <c r="M104" s="295" t="s">
        <v>3135</v>
      </c>
      <c r="N104" s="295" t="s">
        <v>3136</v>
      </c>
      <c r="O104" s="295" t="s">
        <v>3136</v>
      </c>
    </row>
    <row r="105" ht="15.75" customHeight="1">
      <c r="A105" s="10" t="s">
        <v>2921</v>
      </c>
      <c r="B105" s="10" t="s">
        <v>1540</v>
      </c>
      <c r="C105" s="10" t="s">
        <v>1541</v>
      </c>
      <c r="D105" s="10" t="s">
        <v>2883</v>
      </c>
      <c r="E105" s="10" t="s">
        <v>2884</v>
      </c>
      <c r="F105" s="71">
        <v>408172.0</v>
      </c>
      <c r="G105" s="10" t="s">
        <v>2922</v>
      </c>
      <c r="H105" s="10" t="s">
        <v>3116</v>
      </c>
      <c r="I105" s="10" t="s">
        <v>2924</v>
      </c>
      <c r="J105" s="295" t="s">
        <v>3137</v>
      </c>
      <c r="K105" s="295" t="s">
        <v>3137</v>
      </c>
      <c r="L105" s="295" t="s">
        <v>3138</v>
      </c>
      <c r="M105" s="295" t="s">
        <v>3138</v>
      </c>
      <c r="N105" s="295" t="s">
        <v>3139</v>
      </c>
      <c r="O105" s="295" t="s">
        <v>3139</v>
      </c>
    </row>
    <row r="106" ht="15.75" customHeight="1">
      <c r="A106" s="10" t="s">
        <v>2921</v>
      </c>
      <c r="B106" s="10" t="s">
        <v>1540</v>
      </c>
      <c r="C106" s="10" t="s">
        <v>1541</v>
      </c>
      <c r="D106" s="10" t="s">
        <v>2635</v>
      </c>
      <c r="E106" s="10" t="s">
        <v>2636</v>
      </c>
      <c r="F106" s="71">
        <v>408172.0</v>
      </c>
      <c r="G106" s="10" t="s">
        <v>2922</v>
      </c>
      <c r="H106" s="10" t="s">
        <v>3116</v>
      </c>
      <c r="I106" s="10" t="s">
        <v>2924</v>
      </c>
      <c r="J106" s="295" t="s">
        <v>2637</v>
      </c>
      <c r="K106" s="295" t="s">
        <v>2637</v>
      </c>
      <c r="L106" s="295" t="s">
        <v>3140</v>
      </c>
      <c r="M106" s="295" t="s">
        <v>3140</v>
      </c>
      <c r="N106" s="295" t="s">
        <v>3141</v>
      </c>
      <c r="O106" s="295" t="s">
        <v>3141</v>
      </c>
    </row>
    <row r="107" ht="15.75" customHeight="1">
      <c r="A107" s="10" t="s">
        <v>2921</v>
      </c>
      <c r="B107" s="10" t="s">
        <v>1731</v>
      </c>
      <c r="C107" s="10" t="s">
        <v>1732</v>
      </c>
      <c r="D107" s="10" t="s">
        <v>2735</v>
      </c>
      <c r="E107" s="10" t="s">
        <v>2736</v>
      </c>
      <c r="F107" s="71">
        <v>408172.0</v>
      </c>
      <c r="G107" s="10" t="s">
        <v>2922</v>
      </c>
      <c r="H107" s="10" t="s">
        <v>3019</v>
      </c>
      <c r="I107" s="10" t="s">
        <v>2924</v>
      </c>
      <c r="J107" s="295" t="s">
        <v>2737</v>
      </c>
      <c r="K107" s="295" t="s">
        <v>2737</v>
      </c>
      <c r="L107" s="295" t="s">
        <v>3142</v>
      </c>
      <c r="M107" s="295" t="s">
        <v>3142</v>
      </c>
      <c r="N107" s="295" t="s">
        <v>3143</v>
      </c>
      <c r="O107" s="295" t="s">
        <v>3143</v>
      </c>
    </row>
    <row r="108" ht="15.75" customHeight="1">
      <c r="A108" s="10" t="s">
        <v>2921</v>
      </c>
      <c r="B108" s="10" t="s">
        <v>1645</v>
      </c>
      <c r="C108" s="10" t="s">
        <v>1646</v>
      </c>
      <c r="D108" s="10" t="s">
        <v>2680</v>
      </c>
      <c r="E108" s="10" t="s">
        <v>2681</v>
      </c>
      <c r="F108" s="71">
        <v>408172.0</v>
      </c>
      <c r="G108" s="10" t="s">
        <v>2922</v>
      </c>
      <c r="H108" s="10" t="s">
        <v>3019</v>
      </c>
      <c r="I108" s="10" t="s">
        <v>2924</v>
      </c>
      <c r="J108" s="295" t="s">
        <v>2682</v>
      </c>
      <c r="K108" s="295" t="s">
        <v>2682</v>
      </c>
      <c r="L108" s="295" t="s">
        <v>3144</v>
      </c>
      <c r="M108" s="295" t="s">
        <v>3144</v>
      </c>
      <c r="N108" s="295" t="s">
        <v>3145</v>
      </c>
      <c r="O108" s="295" t="s">
        <v>3145</v>
      </c>
    </row>
    <row r="109" ht="15.75" customHeight="1">
      <c r="A109" s="10" t="s">
        <v>2921</v>
      </c>
      <c r="B109" s="10" t="s">
        <v>1652</v>
      </c>
      <c r="C109" s="10" t="s">
        <v>1653</v>
      </c>
      <c r="D109" s="10" t="s">
        <v>2684</v>
      </c>
      <c r="E109" s="10" t="s">
        <v>2685</v>
      </c>
      <c r="F109" s="71">
        <v>408172.0</v>
      </c>
      <c r="G109" s="10" t="s">
        <v>2922</v>
      </c>
      <c r="H109" s="10" t="s">
        <v>3019</v>
      </c>
      <c r="I109" s="10" t="s">
        <v>2924</v>
      </c>
      <c r="J109" s="295" t="s">
        <v>2686</v>
      </c>
      <c r="K109" s="295" t="s">
        <v>2686</v>
      </c>
      <c r="L109" s="295" t="s">
        <v>3146</v>
      </c>
      <c r="M109" s="295" t="s">
        <v>3146</v>
      </c>
      <c r="N109" s="295" t="s">
        <v>3147</v>
      </c>
      <c r="O109" s="295" t="s">
        <v>3147</v>
      </c>
    </row>
    <row r="110" ht="15.75" customHeight="1">
      <c r="A110" s="10" t="s">
        <v>2921</v>
      </c>
      <c r="B110" s="10" t="s">
        <v>1659</v>
      </c>
      <c r="C110" s="10" t="s">
        <v>1660</v>
      </c>
      <c r="D110" s="10" t="s">
        <v>2688</v>
      </c>
      <c r="E110" s="10" t="s">
        <v>2689</v>
      </c>
      <c r="F110" s="71">
        <v>408172.0</v>
      </c>
      <c r="G110" s="10" t="s">
        <v>2922</v>
      </c>
      <c r="H110" s="10" t="s">
        <v>3019</v>
      </c>
      <c r="I110" s="10" t="s">
        <v>2924</v>
      </c>
      <c r="J110" s="295" t="s">
        <v>2690</v>
      </c>
      <c r="K110" s="295" t="s">
        <v>2690</v>
      </c>
      <c r="L110" s="295" t="s">
        <v>3148</v>
      </c>
      <c r="M110" s="295" t="s">
        <v>3148</v>
      </c>
      <c r="N110" s="295" t="s">
        <v>3149</v>
      </c>
      <c r="O110" s="295" t="s">
        <v>3149</v>
      </c>
    </row>
    <row r="111" ht="15.75" customHeight="1">
      <c r="A111" s="10" t="s">
        <v>2921</v>
      </c>
      <c r="B111" s="10" t="s">
        <v>1787</v>
      </c>
      <c r="C111" s="10" t="s">
        <v>1788</v>
      </c>
      <c r="D111" s="10" t="s">
        <v>2775</v>
      </c>
      <c r="E111" s="10" t="s">
        <v>2776</v>
      </c>
      <c r="F111" s="71">
        <v>408172.0</v>
      </c>
      <c r="G111" s="10" t="s">
        <v>2922</v>
      </c>
      <c r="H111" s="10" t="s">
        <v>3019</v>
      </c>
      <c r="I111" s="10" t="s">
        <v>2924</v>
      </c>
      <c r="J111" s="295" t="s">
        <v>2777</v>
      </c>
      <c r="K111" s="295" t="s">
        <v>2777</v>
      </c>
      <c r="L111" s="295" t="s">
        <v>3150</v>
      </c>
      <c r="M111" s="295" t="s">
        <v>3150</v>
      </c>
      <c r="N111" s="295" t="s">
        <v>3151</v>
      </c>
      <c r="O111" s="295" t="s">
        <v>3151</v>
      </c>
    </row>
    <row r="112" ht="15.75" customHeight="1">
      <c r="A112" s="10" t="s">
        <v>2921</v>
      </c>
      <c r="B112" s="10" t="s">
        <v>1795</v>
      </c>
      <c r="C112" s="10" t="s">
        <v>1796</v>
      </c>
      <c r="D112" s="10" t="s">
        <v>2779</v>
      </c>
      <c r="E112" s="10" t="s">
        <v>2780</v>
      </c>
      <c r="F112" s="71">
        <v>408172.0</v>
      </c>
      <c r="G112" s="10" t="s">
        <v>2922</v>
      </c>
      <c r="H112" s="10" t="s">
        <v>3019</v>
      </c>
      <c r="I112" s="10" t="s">
        <v>2924</v>
      </c>
      <c r="J112" s="295" t="s">
        <v>2781</v>
      </c>
      <c r="K112" s="295" t="s">
        <v>2781</v>
      </c>
      <c r="L112" s="295" t="s">
        <v>3152</v>
      </c>
      <c r="M112" s="295" t="s">
        <v>3152</v>
      </c>
      <c r="N112" s="295" t="s">
        <v>3153</v>
      </c>
      <c r="O112" s="295" t="s">
        <v>3153</v>
      </c>
    </row>
    <row r="113" ht="15.75" customHeight="1">
      <c r="A113" s="10" t="s">
        <v>2921</v>
      </c>
      <c r="B113" s="10" t="s">
        <v>1802</v>
      </c>
      <c r="C113" s="10" t="s">
        <v>1803</v>
      </c>
      <c r="D113" s="10" t="s">
        <v>2783</v>
      </c>
      <c r="E113" s="10" t="s">
        <v>2784</v>
      </c>
      <c r="F113" s="71">
        <v>408172.0</v>
      </c>
      <c r="G113" s="10" t="s">
        <v>2922</v>
      </c>
      <c r="H113" s="10" t="s">
        <v>3019</v>
      </c>
      <c r="I113" s="10" t="s">
        <v>2924</v>
      </c>
      <c r="J113" s="295" t="s">
        <v>2785</v>
      </c>
      <c r="K113" s="295" t="s">
        <v>2785</v>
      </c>
      <c r="L113" s="295" t="s">
        <v>3154</v>
      </c>
      <c r="M113" s="295" t="s">
        <v>3154</v>
      </c>
      <c r="N113" s="295" t="s">
        <v>3155</v>
      </c>
      <c r="O113" s="295" t="s">
        <v>3155</v>
      </c>
    </row>
    <row r="114" ht="15.75" customHeight="1">
      <c r="A114" s="10" t="s">
        <v>2921</v>
      </c>
      <c r="B114" s="10" t="s">
        <v>1724</v>
      </c>
      <c r="C114" s="10" t="s">
        <v>1725</v>
      </c>
      <c r="D114" s="10" t="s">
        <v>2727</v>
      </c>
      <c r="E114" s="10" t="s">
        <v>2728</v>
      </c>
      <c r="F114" s="71">
        <v>408172.0</v>
      </c>
      <c r="G114" s="10" t="s">
        <v>2922</v>
      </c>
      <c r="H114" s="10" t="s">
        <v>3019</v>
      </c>
      <c r="I114" s="10" t="s">
        <v>2924</v>
      </c>
      <c r="J114" s="295" t="s">
        <v>2729</v>
      </c>
      <c r="K114" s="295" t="s">
        <v>2729</v>
      </c>
      <c r="L114" s="295" t="s">
        <v>3156</v>
      </c>
      <c r="M114" s="295" t="s">
        <v>3156</v>
      </c>
      <c r="N114" s="295" t="s">
        <v>3157</v>
      </c>
      <c r="O114" s="295" t="s">
        <v>3157</v>
      </c>
    </row>
    <row r="115" ht="15.75" customHeight="1">
      <c r="A115" s="10" t="s">
        <v>2921</v>
      </c>
      <c r="B115" s="10" t="s">
        <v>1703</v>
      </c>
      <c r="C115" s="10" t="s">
        <v>1704</v>
      </c>
      <c r="D115" s="10" t="s">
        <v>2712</v>
      </c>
      <c r="E115" s="10" t="s">
        <v>2713</v>
      </c>
      <c r="F115" s="71">
        <v>408172.0</v>
      </c>
      <c r="G115" s="10" t="s">
        <v>2922</v>
      </c>
      <c r="H115" s="10" t="s">
        <v>3019</v>
      </c>
      <c r="I115" s="10" t="s">
        <v>2924</v>
      </c>
      <c r="J115" s="295" t="s">
        <v>2714</v>
      </c>
      <c r="K115" s="295" t="s">
        <v>2714</v>
      </c>
      <c r="L115" s="295" t="s">
        <v>3158</v>
      </c>
      <c r="M115" s="295" t="s">
        <v>3158</v>
      </c>
      <c r="N115" s="295" t="s">
        <v>3159</v>
      </c>
      <c r="O115" s="295" t="s">
        <v>3159</v>
      </c>
    </row>
    <row r="116" ht="15.75" customHeight="1">
      <c r="A116" s="10" t="s">
        <v>2921</v>
      </c>
      <c r="B116" s="10" t="s">
        <v>1746</v>
      </c>
      <c r="C116" s="10" t="s">
        <v>1747</v>
      </c>
      <c r="D116" s="10" t="s">
        <v>2751</v>
      </c>
      <c r="E116" s="10" t="s">
        <v>2752</v>
      </c>
      <c r="F116" s="71">
        <v>408172.0</v>
      </c>
      <c r="G116" s="10" t="s">
        <v>2922</v>
      </c>
      <c r="H116" s="10" t="s">
        <v>3019</v>
      </c>
      <c r="I116" s="10" t="s">
        <v>2924</v>
      </c>
      <c r="J116" s="295" t="s">
        <v>2753</v>
      </c>
      <c r="K116" s="295" t="s">
        <v>2753</v>
      </c>
      <c r="L116" s="295" t="s">
        <v>3160</v>
      </c>
      <c r="M116" s="295" t="s">
        <v>3160</v>
      </c>
      <c r="N116" s="295" t="s">
        <v>3161</v>
      </c>
      <c r="O116" s="295" t="s">
        <v>3161</v>
      </c>
    </row>
    <row r="117" ht="15.75" customHeight="1">
      <c r="A117" s="10" t="s">
        <v>2921</v>
      </c>
      <c r="B117" s="10" t="s">
        <v>1674</v>
      </c>
      <c r="C117" s="10" t="s">
        <v>1675</v>
      </c>
      <c r="D117" s="10" t="s">
        <v>2696</v>
      </c>
      <c r="E117" s="10" t="s">
        <v>2697</v>
      </c>
      <c r="F117" s="71">
        <v>408172.0</v>
      </c>
      <c r="G117" s="10" t="s">
        <v>2922</v>
      </c>
      <c r="H117" s="10" t="s">
        <v>3019</v>
      </c>
      <c r="I117" s="10" t="s">
        <v>2924</v>
      </c>
      <c r="J117" s="295" t="s">
        <v>2698</v>
      </c>
      <c r="K117" s="295" t="s">
        <v>2698</v>
      </c>
      <c r="L117" s="295" t="s">
        <v>3162</v>
      </c>
      <c r="M117" s="295" t="s">
        <v>3162</v>
      </c>
      <c r="N117" s="295" t="s">
        <v>3163</v>
      </c>
      <c r="O117" s="295" t="s">
        <v>3163</v>
      </c>
    </row>
    <row r="118" ht="15.75" customHeight="1">
      <c r="A118" s="10" t="s">
        <v>2921</v>
      </c>
      <c r="B118" s="10" t="s">
        <v>1624</v>
      </c>
      <c r="C118" s="10" t="s">
        <v>1625</v>
      </c>
      <c r="D118" s="10" t="s">
        <v>2668</v>
      </c>
      <c r="E118" s="10" t="s">
        <v>2669</v>
      </c>
      <c r="F118" s="71">
        <v>408172.0</v>
      </c>
      <c r="G118" s="10" t="s">
        <v>2922</v>
      </c>
      <c r="H118" s="10" t="s">
        <v>3019</v>
      </c>
      <c r="I118" s="10" t="s">
        <v>2924</v>
      </c>
      <c r="J118" s="295" t="s">
        <v>2670</v>
      </c>
      <c r="K118" s="295" t="s">
        <v>2670</v>
      </c>
      <c r="L118" s="295" t="s">
        <v>3164</v>
      </c>
      <c r="M118" s="295" t="s">
        <v>3164</v>
      </c>
      <c r="N118" s="295" t="s">
        <v>3165</v>
      </c>
      <c r="O118" s="295" t="s">
        <v>3165</v>
      </c>
    </row>
    <row r="119" ht="15.75" customHeight="1">
      <c r="A119" s="10" t="s">
        <v>2921</v>
      </c>
      <c r="B119" s="10" t="s">
        <v>1681</v>
      </c>
      <c r="C119" s="10" t="s">
        <v>1682</v>
      </c>
      <c r="D119" s="10" t="s">
        <v>2700</v>
      </c>
      <c r="E119" s="10" t="s">
        <v>2701</v>
      </c>
      <c r="F119" s="71">
        <v>408172.0</v>
      </c>
      <c r="G119" s="10" t="s">
        <v>2922</v>
      </c>
      <c r="H119" s="10" t="s">
        <v>3019</v>
      </c>
      <c r="I119" s="10" t="s">
        <v>2924</v>
      </c>
      <c r="J119" s="295" t="s">
        <v>2702</v>
      </c>
      <c r="K119" s="295" t="s">
        <v>2702</v>
      </c>
      <c r="L119" s="295" t="s">
        <v>3166</v>
      </c>
      <c r="M119" s="295" t="s">
        <v>3166</v>
      </c>
      <c r="N119" s="295" t="s">
        <v>3167</v>
      </c>
      <c r="O119" s="295" t="s">
        <v>3167</v>
      </c>
    </row>
    <row r="120" ht="15.75" customHeight="1">
      <c r="A120" s="10" t="s">
        <v>2921</v>
      </c>
      <c r="B120" s="10" t="s">
        <v>1816</v>
      </c>
      <c r="C120" s="10" t="s">
        <v>1817</v>
      </c>
      <c r="D120" s="10" t="s">
        <v>2791</v>
      </c>
      <c r="E120" s="10" t="s">
        <v>2792</v>
      </c>
      <c r="F120" s="71">
        <v>408172.0</v>
      </c>
      <c r="G120" s="10" t="s">
        <v>2922</v>
      </c>
      <c r="H120" s="10" t="s">
        <v>3019</v>
      </c>
      <c r="I120" s="10" t="s">
        <v>2924</v>
      </c>
      <c r="J120" s="295" t="s">
        <v>2793</v>
      </c>
      <c r="K120" s="295" t="s">
        <v>2793</v>
      </c>
      <c r="L120" s="295" t="s">
        <v>3168</v>
      </c>
      <c r="M120" s="295" t="s">
        <v>3168</v>
      </c>
      <c r="N120" s="295" t="s">
        <v>3169</v>
      </c>
      <c r="O120" s="295" t="s">
        <v>3169</v>
      </c>
    </row>
    <row r="121" ht="15.75" customHeight="1">
      <c r="A121" s="10" t="s">
        <v>2921</v>
      </c>
      <c r="B121" s="10" t="s">
        <v>1766</v>
      </c>
      <c r="C121" s="10" t="s">
        <v>1767</v>
      </c>
      <c r="D121" s="10" t="s">
        <v>2764</v>
      </c>
      <c r="E121" s="10" t="s">
        <v>2765</v>
      </c>
      <c r="F121" s="71">
        <v>408172.0</v>
      </c>
      <c r="G121" s="10" t="s">
        <v>2922</v>
      </c>
      <c r="H121" s="10" t="s">
        <v>3019</v>
      </c>
      <c r="I121" s="10" t="s">
        <v>2924</v>
      </c>
      <c r="J121" s="295" t="s">
        <v>2766</v>
      </c>
      <c r="K121" s="295" t="s">
        <v>2766</v>
      </c>
      <c r="L121" s="295" t="s">
        <v>3170</v>
      </c>
      <c r="M121" s="295" t="s">
        <v>3170</v>
      </c>
      <c r="N121" s="295" t="s">
        <v>3171</v>
      </c>
      <c r="O121" s="295" t="s">
        <v>3171</v>
      </c>
    </row>
    <row r="122" ht="15.75" customHeight="1">
      <c r="A122" s="10" t="s">
        <v>2921</v>
      </c>
      <c r="B122" s="10" t="s">
        <v>1823</v>
      </c>
      <c r="C122" s="10" t="s">
        <v>1824</v>
      </c>
      <c r="D122" s="10" t="s">
        <v>2795</v>
      </c>
      <c r="E122" s="10" t="s">
        <v>2796</v>
      </c>
      <c r="F122" s="71">
        <v>408172.0</v>
      </c>
      <c r="G122" s="10" t="s">
        <v>2922</v>
      </c>
      <c r="H122" s="10" t="s">
        <v>3019</v>
      </c>
      <c r="I122" s="10" t="s">
        <v>2924</v>
      </c>
      <c r="J122" s="295" t="s">
        <v>2797</v>
      </c>
      <c r="K122" s="295" t="s">
        <v>2797</v>
      </c>
      <c r="L122" s="295" t="s">
        <v>3172</v>
      </c>
      <c r="M122" s="295" t="s">
        <v>3172</v>
      </c>
      <c r="N122" s="295" t="s">
        <v>3173</v>
      </c>
      <c r="O122" s="295" t="s">
        <v>3173</v>
      </c>
    </row>
    <row r="123" ht="15.75" customHeight="1">
      <c r="A123" s="10" t="s">
        <v>2921</v>
      </c>
      <c r="B123" s="10" t="s">
        <v>1739</v>
      </c>
      <c r="C123" s="10" t="s">
        <v>1740</v>
      </c>
      <c r="D123" s="10" t="s">
        <v>2743</v>
      </c>
      <c r="E123" s="10" t="s">
        <v>2744</v>
      </c>
      <c r="F123" s="71">
        <v>408172.0</v>
      </c>
      <c r="G123" s="10" t="s">
        <v>2922</v>
      </c>
      <c r="H123" s="10" t="s">
        <v>3019</v>
      </c>
      <c r="I123" s="10" t="s">
        <v>2924</v>
      </c>
      <c r="J123" s="295" t="s">
        <v>2745</v>
      </c>
      <c r="K123" s="295" t="s">
        <v>2745</v>
      </c>
      <c r="L123" s="295" t="s">
        <v>3174</v>
      </c>
      <c r="M123" s="295" t="s">
        <v>3174</v>
      </c>
      <c r="N123" s="295" t="s">
        <v>3175</v>
      </c>
      <c r="O123" s="295" t="s">
        <v>3175</v>
      </c>
    </row>
    <row r="124" ht="15.75" customHeight="1">
      <c r="A124" s="10" t="s">
        <v>2921</v>
      </c>
      <c r="B124" s="10" t="s">
        <v>1696</v>
      </c>
      <c r="C124" s="10" t="s">
        <v>1697</v>
      </c>
      <c r="D124" s="10" t="s">
        <v>2891</v>
      </c>
      <c r="E124" s="10" t="s">
        <v>2892</v>
      </c>
      <c r="F124" s="71">
        <v>408172.0</v>
      </c>
      <c r="G124" s="10" t="s">
        <v>2922</v>
      </c>
      <c r="H124" s="10" t="s">
        <v>3116</v>
      </c>
      <c r="I124" s="10" t="s">
        <v>2924</v>
      </c>
      <c r="J124" s="295" t="s">
        <v>3176</v>
      </c>
      <c r="K124" s="295" t="s">
        <v>3176</v>
      </c>
      <c r="L124" s="295" t="s">
        <v>3177</v>
      </c>
      <c r="M124" s="295" t="s">
        <v>3177</v>
      </c>
      <c r="N124" s="295" t="s">
        <v>3178</v>
      </c>
      <c r="O124" s="295" t="s">
        <v>3178</v>
      </c>
    </row>
    <row r="125" ht="15.75" customHeight="1">
      <c r="A125" s="10" t="s">
        <v>2921</v>
      </c>
      <c r="B125" s="10" t="s">
        <v>1696</v>
      </c>
      <c r="C125" s="10" t="s">
        <v>1697</v>
      </c>
      <c r="D125" s="10" t="s">
        <v>2709</v>
      </c>
      <c r="E125" s="10" t="s">
        <v>2710</v>
      </c>
      <c r="F125" s="71">
        <v>408172.0</v>
      </c>
      <c r="G125" s="10" t="s">
        <v>2922</v>
      </c>
      <c r="H125" s="10" t="s">
        <v>3116</v>
      </c>
      <c r="I125" s="10" t="s">
        <v>2924</v>
      </c>
      <c r="J125" s="295" t="s">
        <v>2711</v>
      </c>
      <c r="K125" s="295" t="s">
        <v>2711</v>
      </c>
      <c r="L125" s="295" t="s">
        <v>3179</v>
      </c>
      <c r="M125" s="295" t="s">
        <v>3179</v>
      </c>
      <c r="N125" s="295" t="s">
        <v>3180</v>
      </c>
      <c r="O125" s="295" t="s">
        <v>3180</v>
      </c>
    </row>
    <row r="126" ht="15.75" customHeight="1">
      <c r="A126" s="10" t="s">
        <v>2921</v>
      </c>
      <c r="B126" s="10" t="s">
        <v>1710</v>
      </c>
      <c r="C126" s="10" t="s">
        <v>1711</v>
      </c>
      <c r="D126" s="10" t="s">
        <v>2894</v>
      </c>
      <c r="E126" s="10" t="s">
        <v>2895</v>
      </c>
      <c r="F126" s="71">
        <v>408172.0</v>
      </c>
      <c r="G126" s="10" t="s">
        <v>2922</v>
      </c>
      <c r="H126" s="10" t="s">
        <v>3116</v>
      </c>
      <c r="I126" s="10" t="s">
        <v>2924</v>
      </c>
      <c r="J126" s="295" t="s">
        <v>3181</v>
      </c>
      <c r="K126" s="295" t="s">
        <v>3181</v>
      </c>
      <c r="L126" s="295" t="s">
        <v>3182</v>
      </c>
      <c r="M126" s="295" t="s">
        <v>3182</v>
      </c>
      <c r="N126" s="295" t="s">
        <v>3183</v>
      </c>
      <c r="O126" s="295" t="s">
        <v>3183</v>
      </c>
    </row>
    <row r="127" ht="15.75" customHeight="1">
      <c r="A127" s="10" t="s">
        <v>2921</v>
      </c>
      <c r="B127" s="10" t="s">
        <v>1710</v>
      </c>
      <c r="C127" s="10" t="s">
        <v>1711</v>
      </c>
      <c r="D127" s="10" t="s">
        <v>2716</v>
      </c>
      <c r="E127" s="10" t="s">
        <v>2717</v>
      </c>
      <c r="F127" s="71">
        <v>408172.0</v>
      </c>
      <c r="G127" s="10" t="s">
        <v>2922</v>
      </c>
      <c r="H127" s="10" t="s">
        <v>3116</v>
      </c>
      <c r="I127" s="10" t="s">
        <v>2924</v>
      </c>
      <c r="J127" s="295" t="s">
        <v>2718</v>
      </c>
      <c r="K127" s="295" t="s">
        <v>2718</v>
      </c>
      <c r="L127" s="295" t="s">
        <v>3184</v>
      </c>
      <c r="M127" s="295" t="s">
        <v>3184</v>
      </c>
      <c r="N127" s="295" t="s">
        <v>3185</v>
      </c>
      <c r="O127" s="295" t="s">
        <v>3185</v>
      </c>
    </row>
    <row r="128" ht="15.75" customHeight="1">
      <c r="A128" s="10" t="s">
        <v>2921</v>
      </c>
      <c r="B128" s="10" t="s">
        <v>1717</v>
      </c>
      <c r="C128" s="10" t="s">
        <v>1718</v>
      </c>
      <c r="D128" s="10" t="s">
        <v>2719</v>
      </c>
      <c r="E128" s="10" t="s">
        <v>2720</v>
      </c>
      <c r="F128" s="71">
        <v>408172.0</v>
      </c>
      <c r="G128" s="10" t="s">
        <v>2922</v>
      </c>
      <c r="H128" s="10" t="s">
        <v>3019</v>
      </c>
      <c r="I128" s="10" t="s">
        <v>2924</v>
      </c>
      <c r="J128" s="295" t="s">
        <v>2721</v>
      </c>
      <c r="K128" s="295" t="s">
        <v>2721</v>
      </c>
      <c r="L128" s="295" t="s">
        <v>3186</v>
      </c>
      <c r="M128" s="295" t="s">
        <v>3186</v>
      </c>
      <c r="N128" s="295" t="s">
        <v>3187</v>
      </c>
      <c r="O128" s="295" t="s">
        <v>3187</v>
      </c>
    </row>
    <row r="129" ht="15.75" customHeight="1">
      <c r="A129" s="10" t="s">
        <v>2921</v>
      </c>
      <c r="B129" s="10" t="s">
        <v>1666</v>
      </c>
      <c r="C129" s="10" t="s">
        <v>1667</v>
      </c>
      <c r="D129" s="10" t="s">
        <v>2692</v>
      </c>
      <c r="E129" s="10" t="s">
        <v>2693</v>
      </c>
      <c r="F129" s="71">
        <v>408172.0</v>
      </c>
      <c r="G129" s="10" t="s">
        <v>2922</v>
      </c>
      <c r="H129" s="10" t="s">
        <v>3019</v>
      </c>
      <c r="I129" s="10" t="s">
        <v>2924</v>
      </c>
      <c r="J129" s="295" t="s">
        <v>2694</v>
      </c>
      <c r="K129" s="295" t="s">
        <v>2694</v>
      </c>
      <c r="L129" s="295" t="s">
        <v>3188</v>
      </c>
      <c r="M129" s="295" t="s">
        <v>3188</v>
      </c>
      <c r="N129" s="295" t="s">
        <v>3189</v>
      </c>
      <c r="O129" s="295" t="s">
        <v>3189</v>
      </c>
    </row>
    <row r="130" ht="15.75" customHeight="1">
      <c r="A130" s="10" t="s">
        <v>2921</v>
      </c>
      <c r="B130" s="10" t="s">
        <v>1617</v>
      </c>
      <c r="C130" s="10" t="s">
        <v>1618</v>
      </c>
      <c r="D130" s="10" t="s">
        <v>2664</v>
      </c>
      <c r="E130" s="10" t="s">
        <v>2665</v>
      </c>
      <c r="F130" s="71">
        <v>408172.0</v>
      </c>
      <c r="G130" s="10" t="s">
        <v>2922</v>
      </c>
      <c r="H130" s="10" t="s">
        <v>3019</v>
      </c>
      <c r="I130" s="10" t="s">
        <v>2924</v>
      </c>
      <c r="J130" s="295" t="s">
        <v>2666</v>
      </c>
      <c r="K130" s="295" t="s">
        <v>2666</v>
      </c>
      <c r="L130" s="295" t="s">
        <v>3190</v>
      </c>
      <c r="M130" s="295" t="s">
        <v>3190</v>
      </c>
      <c r="N130" s="295" t="s">
        <v>3191</v>
      </c>
      <c r="O130" s="295" t="s">
        <v>3191</v>
      </c>
    </row>
    <row r="131" ht="15.75" customHeight="1">
      <c r="A131" s="10" t="s">
        <v>2921</v>
      </c>
      <c r="B131" s="10" t="s">
        <v>1631</v>
      </c>
      <c r="C131" s="10" t="s">
        <v>1632</v>
      </c>
      <c r="D131" s="10" t="s">
        <v>2672</v>
      </c>
      <c r="E131" s="10" t="s">
        <v>2673</v>
      </c>
      <c r="F131" s="71">
        <v>408172.0</v>
      </c>
      <c r="G131" s="10" t="s">
        <v>2922</v>
      </c>
      <c r="H131" s="10" t="s">
        <v>3019</v>
      </c>
      <c r="I131" s="10" t="s">
        <v>2924</v>
      </c>
      <c r="J131" s="295" t="s">
        <v>2674</v>
      </c>
      <c r="K131" s="295" t="s">
        <v>2674</v>
      </c>
      <c r="L131" s="295" t="s">
        <v>3192</v>
      </c>
      <c r="M131" s="295" t="s">
        <v>3192</v>
      </c>
      <c r="N131" s="295" t="s">
        <v>3193</v>
      </c>
      <c r="O131" s="295" t="s">
        <v>3193</v>
      </c>
    </row>
    <row r="132" ht="15.75" customHeight="1">
      <c r="A132" s="10" t="s">
        <v>2921</v>
      </c>
      <c r="B132" s="10" t="s">
        <v>1638</v>
      </c>
      <c r="C132" s="10" t="s">
        <v>1639</v>
      </c>
      <c r="D132" s="10" t="s">
        <v>2676</v>
      </c>
      <c r="E132" s="10" t="s">
        <v>2677</v>
      </c>
      <c r="F132" s="71">
        <v>408172.0</v>
      </c>
      <c r="G132" s="10" t="s">
        <v>2922</v>
      </c>
      <c r="H132" s="10" t="s">
        <v>3019</v>
      </c>
      <c r="I132" s="10" t="s">
        <v>2924</v>
      </c>
      <c r="J132" s="295" t="s">
        <v>2678</v>
      </c>
      <c r="K132" s="295" t="s">
        <v>2678</v>
      </c>
      <c r="L132" s="295" t="s">
        <v>3194</v>
      </c>
      <c r="M132" s="295" t="s">
        <v>3194</v>
      </c>
      <c r="N132" s="295" t="s">
        <v>3195</v>
      </c>
      <c r="O132" s="295" t="s">
        <v>3195</v>
      </c>
    </row>
    <row r="133" ht="15.75" customHeight="1">
      <c r="A133" s="10" t="s">
        <v>2921</v>
      </c>
      <c r="B133" s="10" t="s">
        <v>1809</v>
      </c>
      <c r="C133" s="10" t="s">
        <v>1810</v>
      </c>
      <c r="D133" s="10" t="s">
        <v>2787</v>
      </c>
      <c r="E133" s="10" t="s">
        <v>2788</v>
      </c>
      <c r="F133" s="71">
        <v>408172.0</v>
      </c>
      <c r="G133" s="10" t="s">
        <v>2922</v>
      </c>
      <c r="H133" s="10" t="s">
        <v>3019</v>
      </c>
      <c r="I133" s="10" t="s">
        <v>2924</v>
      </c>
      <c r="J133" s="295" t="s">
        <v>2789</v>
      </c>
      <c r="K133" s="295" t="s">
        <v>2789</v>
      </c>
      <c r="L133" s="295" t="s">
        <v>3196</v>
      </c>
      <c r="M133" s="295" t="s">
        <v>3196</v>
      </c>
      <c r="N133" s="295" t="s">
        <v>3197</v>
      </c>
      <c r="O133" s="295" t="s">
        <v>3197</v>
      </c>
    </row>
    <row r="134" ht="15.75" customHeight="1">
      <c r="A134" s="10" t="s">
        <v>2921</v>
      </c>
      <c r="B134" s="10" t="s">
        <v>1759</v>
      </c>
      <c r="C134" s="10" t="s">
        <v>1760</v>
      </c>
      <c r="D134" s="10" t="s">
        <v>2760</v>
      </c>
      <c r="E134" s="10" t="s">
        <v>2761</v>
      </c>
      <c r="F134" s="71">
        <v>408172.0</v>
      </c>
      <c r="G134" s="10" t="s">
        <v>2922</v>
      </c>
      <c r="H134" s="10" t="s">
        <v>3019</v>
      </c>
      <c r="I134" s="10" t="s">
        <v>2924</v>
      </c>
      <c r="J134" s="295" t="s">
        <v>2762</v>
      </c>
      <c r="K134" s="295" t="s">
        <v>2762</v>
      </c>
      <c r="L134" s="295" t="s">
        <v>3198</v>
      </c>
      <c r="M134" s="295" t="s">
        <v>3198</v>
      </c>
      <c r="N134" s="295" t="s">
        <v>3199</v>
      </c>
      <c r="O134" s="295" t="s">
        <v>3199</v>
      </c>
    </row>
    <row r="135" ht="15.75" customHeight="1">
      <c r="A135" s="10" t="s">
        <v>2921</v>
      </c>
      <c r="B135" s="10" t="s">
        <v>1773</v>
      </c>
      <c r="C135" s="10" t="s">
        <v>1774</v>
      </c>
      <c r="D135" s="10" t="s">
        <v>2768</v>
      </c>
      <c r="E135" s="10" t="s">
        <v>2769</v>
      </c>
      <c r="F135" s="71">
        <v>408172.0</v>
      </c>
      <c r="G135" s="10" t="s">
        <v>2922</v>
      </c>
      <c r="H135" s="10" t="s">
        <v>3019</v>
      </c>
      <c r="I135" s="10" t="s">
        <v>2924</v>
      </c>
      <c r="J135" s="295" t="s">
        <v>2770</v>
      </c>
      <c r="K135" s="295" t="s">
        <v>2770</v>
      </c>
      <c r="L135" s="295" t="s">
        <v>3200</v>
      </c>
      <c r="M135" s="295" t="s">
        <v>3200</v>
      </c>
      <c r="N135" s="295" t="s">
        <v>3201</v>
      </c>
      <c r="O135" s="295" t="s">
        <v>3201</v>
      </c>
    </row>
    <row r="136" ht="15.75" customHeight="1">
      <c r="A136" s="10" t="s">
        <v>2921</v>
      </c>
      <c r="B136" s="10" t="s">
        <v>1780</v>
      </c>
      <c r="C136" s="10" t="s">
        <v>1781</v>
      </c>
      <c r="D136" s="10" t="s">
        <v>2901</v>
      </c>
      <c r="E136" s="10" t="s">
        <v>2902</v>
      </c>
      <c r="F136" s="71">
        <v>408172.0</v>
      </c>
      <c r="G136" s="10" t="s">
        <v>2922</v>
      </c>
      <c r="H136" s="10" t="s">
        <v>3116</v>
      </c>
      <c r="I136" s="10" t="s">
        <v>2924</v>
      </c>
      <c r="J136" s="295" t="s">
        <v>3202</v>
      </c>
      <c r="K136" s="295" t="s">
        <v>3202</v>
      </c>
      <c r="L136" s="295" t="s">
        <v>3203</v>
      </c>
      <c r="M136" s="295" t="s">
        <v>3203</v>
      </c>
      <c r="N136" s="295" t="s">
        <v>3204</v>
      </c>
      <c r="O136" s="295" t="s">
        <v>3204</v>
      </c>
    </row>
    <row r="137" ht="15.75" customHeight="1">
      <c r="A137" s="10" t="s">
        <v>2921</v>
      </c>
      <c r="B137" s="10" t="s">
        <v>1780</v>
      </c>
      <c r="C137" s="10" t="s">
        <v>1781</v>
      </c>
      <c r="D137" s="10" t="s">
        <v>2772</v>
      </c>
      <c r="E137" s="10" t="s">
        <v>2773</v>
      </c>
      <c r="F137" s="71">
        <v>408172.0</v>
      </c>
      <c r="G137" s="10" t="s">
        <v>2922</v>
      </c>
      <c r="H137" s="10" t="s">
        <v>3116</v>
      </c>
      <c r="I137" s="10" t="s">
        <v>2924</v>
      </c>
      <c r="J137" s="295" t="s">
        <v>2774</v>
      </c>
      <c r="K137" s="295" t="s">
        <v>2774</v>
      </c>
      <c r="L137" s="295" t="s">
        <v>3205</v>
      </c>
      <c r="M137" s="295" t="s">
        <v>3205</v>
      </c>
      <c r="N137" s="295" t="s">
        <v>3206</v>
      </c>
      <c r="O137" s="295" t="s">
        <v>3206</v>
      </c>
    </row>
    <row r="138" ht="15.75" customHeight="1">
      <c r="A138" s="10" t="s">
        <v>2921</v>
      </c>
      <c r="B138" s="10" t="s">
        <v>1852</v>
      </c>
      <c r="C138" s="10" t="s">
        <v>1853</v>
      </c>
      <c r="D138" s="10" t="s">
        <v>2812</v>
      </c>
      <c r="E138" s="10" t="s">
        <v>2813</v>
      </c>
      <c r="F138" s="71">
        <v>408172.0</v>
      </c>
      <c r="G138" s="10" t="s">
        <v>2922</v>
      </c>
      <c r="H138" s="10" t="s">
        <v>3019</v>
      </c>
      <c r="I138" s="10" t="s">
        <v>2924</v>
      </c>
      <c r="J138" s="295" t="s">
        <v>2814</v>
      </c>
      <c r="K138" s="295" t="s">
        <v>2814</v>
      </c>
      <c r="L138" s="295" t="s">
        <v>3207</v>
      </c>
      <c r="M138" s="295" t="s">
        <v>3207</v>
      </c>
      <c r="N138" s="295" t="s">
        <v>3208</v>
      </c>
      <c r="O138" s="295" t="s">
        <v>3208</v>
      </c>
    </row>
    <row r="139" ht="15.75" customHeight="1">
      <c r="A139" s="10" t="s">
        <v>2921</v>
      </c>
      <c r="B139" s="10" t="s">
        <v>1859</v>
      </c>
      <c r="C139" s="10" t="s">
        <v>1860</v>
      </c>
      <c r="D139" s="10" t="s">
        <v>2820</v>
      </c>
      <c r="E139" s="10" t="s">
        <v>2821</v>
      </c>
      <c r="F139" s="71">
        <v>408172.0</v>
      </c>
      <c r="G139" s="10" t="s">
        <v>2922</v>
      </c>
      <c r="H139" s="10" t="s">
        <v>3019</v>
      </c>
      <c r="I139" s="10" t="s">
        <v>2924</v>
      </c>
      <c r="J139" s="295" t="s">
        <v>2822</v>
      </c>
      <c r="K139" s="295" t="s">
        <v>2822</v>
      </c>
      <c r="L139" s="295" t="s">
        <v>3209</v>
      </c>
      <c r="M139" s="295" t="s">
        <v>3209</v>
      </c>
      <c r="N139" s="295" t="s">
        <v>3210</v>
      </c>
      <c r="O139" s="295" t="s">
        <v>3210</v>
      </c>
    </row>
    <row r="140" ht="15.75" customHeight="1">
      <c r="A140" s="10" t="s">
        <v>2921</v>
      </c>
      <c r="B140" s="10" t="s">
        <v>1837</v>
      </c>
      <c r="C140" s="10" t="s">
        <v>1838</v>
      </c>
      <c r="D140" s="10" t="s">
        <v>2804</v>
      </c>
      <c r="E140" s="10" t="s">
        <v>2805</v>
      </c>
      <c r="F140" s="71">
        <v>408172.0</v>
      </c>
      <c r="G140" s="10" t="s">
        <v>2922</v>
      </c>
      <c r="H140" s="10" t="s">
        <v>3019</v>
      </c>
      <c r="I140" s="10" t="s">
        <v>2924</v>
      </c>
      <c r="J140" s="295" t="s">
        <v>2806</v>
      </c>
      <c r="K140" s="295" t="s">
        <v>2806</v>
      </c>
      <c r="L140" s="295" t="s">
        <v>3211</v>
      </c>
      <c r="M140" s="295" t="s">
        <v>3211</v>
      </c>
      <c r="N140" s="295" t="s">
        <v>3212</v>
      </c>
      <c r="O140" s="295" t="s">
        <v>3212</v>
      </c>
    </row>
    <row r="141" ht="15.75" customHeight="1">
      <c r="A141" s="10" t="s">
        <v>2921</v>
      </c>
      <c r="B141" s="10" t="s">
        <v>1845</v>
      </c>
      <c r="C141" s="10" t="s">
        <v>1846</v>
      </c>
      <c r="D141" s="10" t="s">
        <v>2808</v>
      </c>
      <c r="E141" s="10" t="s">
        <v>2809</v>
      </c>
      <c r="F141" s="71">
        <v>408172.0</v>
      </c>
      <c r="G141" s="10" t="s">
        <v>2922</v>
      </c>
      <c r="H141" s="10" t="s">
        <v>3019</v>
      </c>
      <c r="I141" s="10" t="s">
        <v>2924</v>
      </c>
      <c r="J141" s="295" t="s">
        <v>2810</v>
      </c>
      <c r="K141" s="295" t="s">
        <v>2810</v>
      </c>
      <c r="L141" s="295" t="s">
        <v>3213</v>
      </c>
      <c r="M141" s="295" t="s">
        <v>3213</v>
      </c>
      <c r="N141" s="295" t="s">
        <v>3214</v>
      </c>
      <c r="O141" s="295" t="s">
        <v>3214</v>
      </c>
    </row>
    <row r="142" ht="15.75" customHeight="1">
      <c r="A142" s="10" t="s">
        <v>2921</v>
      </c>
      <c r="B142" s="10" t="s">
        <v>1866</v>
      </c>
      <c r="C142" s="10" t="s">
        <v>1867</v>
      </c>
      <c r="D142" s="10" t="s">
        <v>2824</v>
      </c>
      <c r="E142" s="10" t="s">
        <v>2825</v>
      </c>
      <c r="F142" s="71">
        <v>408172.0</v>
      </c>
      <c r="G142" s="10" t="s">
        <v>2922</v>
      </c>
      <c r="H142" s="10" t="s">
        <v>3019</v>
      </c>
      <c r="I142" s="10" t="s">
        <v>2924</v>
      </c>
      <c r="J142" s="295" t="s">
        <v>2826</v>
      </c>
      <c r="K142" s="295" t="s">
        <v>2826</v>
      </c>
      <c r="L142" s="295" t="s">
        <v>3215</v>
      </c>
      <c r="M142" s="295" t="s">
        <v>3215</v>
      </c>
      <c r="N142" s="295" t="s">
        <v>3216</v>
      </c>
      <c r="O142" s="295" t="s">
        <v>3216</v>
      </c>
    </row>
    <row r="143" ht="15.75" customHeight="1">
      <c r="A143" s="10" t="s">
        <v>2921</v>
      </c>
      <c r="B143" s="10" t="s">
        <v>1873</v>
      </c>
      <c r="C143" s="10" t="s">
        <v>1874</v>
      </c>
      <c r="D143" s="10" t="s">
        <v>2828</v>
      </c>
      <c r="E143" s="10" t="s">
        <v>2829</v>
      </c>
      <c r="F143" s="71">
        <v>408172.0</v>
      </c>
      <c r="G143" s="10" t="s">
        <v>2922</v>
      </c>
      <c r="H143" s="10" t="s">
        <v>3019</v>
      </c>
      <c r="I143" s="10" t="s">
        <v>2924</v>
      </c>
      <c r="J143" s="295" t="s">
        <v>2830</v>
      </c>
      <c r="K143" s="295" t="s">
        <v>2830</v>
      </c>
      <c r="L143" s="295" t="s">
        <v>3217</v>
      </c>
      <c r="M143" s="295" t="s">
        <v>3217</v>
      </c>
      <c r="N143" s="295" t="s">
        <v>3218</v>
      </c>
      <c r="O143" s="295" t="s">
        <v>3218</v>
      </c>
    </row>
    <row r="144" ht="15.75" customHeight="1">
      <c r="A144" s="10" t="s">
        <v>2921</v>
      </c>
      <c r="B144" s="10" t="s">
        <v>2377</v>
      </c>
      <c r="C144" s="10" t="s">
        <v>2378</v>
      </c>
      <c r="D144" s="10" t="s">
        <v>2832</v>
      </c>
      <c r="E144" s="10" t="s">
        <v>2833</v>
      </c>
      <c r="F144" s="71">
        <v>408172.0</v>
      </c>
      <c r="G144" s="10" t="s">
        <v>2922</v>
      </c>
      <c r="H144" s="10" t="s">
        <v>3019</v>
      </c>
      <c r="I144" s="10" t="s">
        <v>2924</v>
      </c>
      <c r="J144" s="295" t="s">
        <v>2834</v>
      </c>
      <c r="K144" s="295" t="s">
        <v>2834</v>
      </c>
      <c r="L144" s="295" t="s">
        <v>3219</v>
      </c>
      <c r="M144" s="295" t="s">
        <v>3219</v>
      </c>
      <c r="N144" s="295" t="s">
        <v>3220</v>
      </c>
      <c r="O144" s="295" t="s">
        <v>3220</v>
      </c>
    </row>
    <row r="145" ht="15.75" customHeight="1">
      <c r="A145" s="10" t="s">
        <v>2921</v>
      </c>
      <c r="B145" s="10" t="s">
        <v>2393</v>
      </c>
      <c r="C145" s="10" t="s">
        <v>2394</v>
      </c>
      <c r="D145" s="10" t="s">
        <v>2850</v>
      </c>
      <c r="E145" s="10" t="s">
        <v>2851</v>
      </c>
      <c r="F145" s="71">
        <v>408172.0</v>
      </c>
      <c r="G145" s="10" t="s">
        <v>2922</v>
      </c>
      <c r="H145" s="10" t="s">
        <v>3019</v>
      </c>
      <c r="I145" s="10" t="s">
        <v>2924</v>
      </c>
      <c r="J145" s="295" t="s">
        <v>2852</v>
      </c>
      <c r="K145" s="295" t="s">
        <v>2852</v>
      </c>
      <c r="L145" s="295" t="s">
        <v>3221</v>
      </c>
      <c r="M145" s="295" t="s">
        <v>3221</v>
      </c>
      <c r="N145" s="295" t="s">
        <v>3222</v>
      </c>
      <c r="O145" s="295" t="s">
        <v>3222</v>
      </c>
    </row>
    <row r="146" ht="15.75" customHeight="1">
      <c r="A146" s="10" t="s">
        <v>2921</v>
      </c>
      <c r="B146" s="10" t="s">
        <v>1731</v>
      </c>
      <c r="C146" s="10" t="s">
        <v>1732</v>
      </c>
      <c r="D146" s="10" t="s">
        <v>2739</v>
      </c>
      <c r="E146" s="10" t="s">
        <v>2740</v>
      </c>
      <c r="F146" s="71">
        <v>408172.0</v>
      </c>
      <c r="G146" s="10" t="s">
        <v>2922</v>
      </c>
      <c r="H146" s="10" t="s">
        <v>3019</v>
      </c>
      <c r="I146" s="10" t="s">
        <v>2924</v>
      </c>
      <c r="J146" s="295" t="s">
        <v>2741</v>
      </c>
      <c r="K146" s="295" t="s">
        <v>2741</v>
      </c>
      <c r="L146" s="295" t="s">
        <v>3223</v>
      </c>
      <c r="M146" s="295" t="s">
        <v>3223</v>
      </c>
      <c r="N146" s="295" t="s">
        <v>3224</v>
      </c>
      <c r="O146" s="295" t="s">
        <v>3224</v>
      </c>
    </row>
    <row r="147" ht="15.75" customHeight="1">
      <c r="A147" s="10" t="s">
        <v>2921</v>
      </c>
      <c r="B147" s="10" t="s">
        <v>1724</v>
      </c>
      <c r="C147" s="10" t="s">
        <v>1725</v>
      </c>
      <c r="D147" s="10" t="s">
        <v>2731</v>
      </c>
      <c r="E147" s="10" t="s">
        <v>2732</v>
      </c>
      <c r="F147" s="71">
        <v>408172.0</v>
      </c>
      <c r="G147" s="10" t="s">
        <v>2922</v>
      </c>
      <c r="H147" s="10" t="s">
        <v>3019</v>
      </c>
      <c r="I147" s="10" t="s">
        <v>2924</v>
      </c>
      <c r="J147" s="295" t="s">
        <v>2733</v>
      </c>
      <c r="K147" s="295" t="s">
        <v>2733</v>
      </c>
      <c r="L147" s="295" t="s">
        <v>3225</v>
      </c>
      <c r="M147" s="295" t="s">
        <v>3225</v>
      </c>
      <c r="N147" s="295" t="s">
        <v>3226</v>
      </c>
      <c r="O147" s="295" t="s">
        <v>3226</v>
      </c>
    </row>
    <row r="148" ht="15.75" customHeight="1">
      <c r="A148" s="10" t="s">
        <v>2921</v>
      </c>
      <c r="B148" s="10" t="s">
        <v>1739</v>
      </c>
      <c r="C148" s="10" t="s">
        <v>1740</v>
      </c>
      <c r="D148" s="10" t="s">
        <v>2897</v>
      </c>
      <c r="E148" s="10" t="s">
        <v>2898</v>
      </c>
      <c r="F148" s="71">
        <v>408172.0</v>
      </c>
      <c r="G148" s="10" t="s">
        <v>2922</v>
      </c>
      <c r="H148" s="10" t="s">
        <v>3116</v>
      </c>
      <c r="I148" s="10" t="s">
        <v>2924</v>
      </c>
      <c r="J148" s="295" t="s">
        <v>3227</v>
      </c>
      <c r="K148" s="295" t="s">
        <v>3227</v>
      </c>
      <c r="L148" s="295" t="s">
        <v>3228</v>
      </c>
      <c r="M148" s="295" t="s">
        <v>3228</v>
      </c>
      <c r="N148" s="295" t="s">
        <v>3229</v>
      </c>
      <c r="O148" s="295" t="s">
        <v>3229</v>
      </c>
    </row>
    <row r="149" ht="15.75" customHeight="1">
      <c r="A149" s="10" t="s">
        <v>2921</v>
      </c>
      <c r="B149" s="10" t="s">
        <v>1739</v>
      </c>
      <c r="C149" s="10" t="s">
        <v>1740</v>
      </c>
      <c r="D149" s="10" t="s">
        <v>2747</v>
      </c>
      <c r="E149" s="10" t="s">
        <v>2748</v>
      </c>
      <c r="F149" s="71">
        <v>408172.0</v>
      </c>
      <c r="G149" s="10" t="s">
        <v>2922</v>
      </c>
      <c r="H149" s="10" t="s">
        <v>3116</v>
      </c>
      <c r="I149" s="10" t="s">
        <v>2924</v>
      </c>
      <c r="J149" s="295" t="s">
        <v>2749</v>
      </c>
      <c r="K149" s="295" t="s">
        <v>2749</v>
      </c>
      <c r="L149" s="295" t="s">
        <v>3230</v>
      </c>
      <c r="M149" s="295" t="s">
        <v>3230</v>
      </c>
      <c r="N149" s="295" t="s">
        <v>3231</v>
      </c>
      <c r="O149" s="295" t="s">
        <v>3231</v>
      </c>
    </row>
    <row r="150" ht="15.75" customHeight="1">
      <c r="A150" s="10" t="s">
        <v>2921</v>
      </c>
      <c r="B150" s="10" t="s">
        <v>1717</v>
      </c>
      <c r="C150" s="10" t="s">
        <v>1718</v>
      </c>
      <c r="D150" s="10" t="s">
        <v>2723</v>
      </c>
      <c r="E150" s="10" t="s">
        <v>2724</v>
      </c>
      <c r="F150" s="71">
        <v>408172.0</v>
      </c>
      <c r="G150" s="10" t="s">
        <v>2922</v>
      </c>
      <c r="H150" s="10" t="s">
        <v>3019</v>
      </c>
      <c r="I150" s="10" t="s">
        <v>2924</v>
      </c>
      <c r="J150" s="295" t="s">
        <v>2725</v>
      </c>
      <c r="K150" s="295" t="s">
        <v>2725</v>
      </c>
      <c r="L150" s="295" t="s">
        <v>3232</v>
      </c>
      <c r="M150" s="295" t="s">
        <v>3232</v>
      </c>
      <c r="N150" s="295" t="s">
        <v>3233</v>
      </c>
      <c r="O150" s="295" t="s">
        <v>3233</v>
      </c>
    </row>
    <row r="151" ht="15.75" customHeight="1">
      <c r="A151" s="10" t="s">
        <v>2921</v>
      </c>
      <c r="B151" s="10" t="s">
        <v>1852</v>
      </c>
      <c r="C151" s="10" t="s">
        <v>1853</v>
      </c>
      <c r="D151" s="10" t="s">
        <v>2816</v>
      </c>
      <c r="E151" s="10" t="s">
        <v>2817</v>
      </c>
      <c r="F151" s="71">
        <v>408172.0</v>
      </c>
      <c r="G151" s="10" t="s">
        <v>2922</v>
      </c>
      <c r="H151" s="10" t="s">
        <v>3019</v>
      </c>
      <c r="I151" s="10" t="s">
        <v>2924</v>
      </c>
      <c r="J151" s="295" t="s">
        <v>2818</v>
      </c>
      <c r="K151" s="295" t="s">
        <v>2818</v>
      </c>
      <c r="L151" s="295" t="s">
        <v>3234</v>
      </c>
      <c r="M151" s="295" t="s">
        <v>3234</v>
      </c>
      <c r="N151" s="295" t="s">
        <v>3235</v>
      </c>
      <c r="O151" s="295" t="s">
        <v>3235</v>
      </c>
    </row>
    <row r="152" ht="15.75" customHeight="1">
      <c r="A152" s="10" t="s">
        <v>2921</v>
      </c>
      <c r="B152" s="10" t="s">
        <v>2385</v>
      </c>
      <c r="C152" s="10" t="s">
        <v>2386</v>
      </c>
      <c r="D152" s="10" t="s">
        <v>2841</v>
      </c>
      <c r="E152" s="10" t="s">
        <v>2842</v>
      </c>
      <c r="F152" s="71">
        <v>408172.0</v>
      </c>
      <c r="G152" s="10" t="s">
        <v>2922</v>
      </c>
      <c r="H152" s="10" t="s">
        <v>3019</v>
      </c>
      <c r="I152" s="10" t="s">
        <v>2924</v>
      </c>
      <c r="J152" s="295" t="s">
        <v>2843</v>
      </c>
      <c r="K152" s="295" t="s">
        <v>2843</v>
      </c>
      <c r="L152" s="295" t="s">
        <v>3236</v>
      </c>
      <c r="M152" s="295" t="s">
        <v>3236</v>
      </c>
      <c r="N152" s="295" t="s">
        <v>3237</v>
      </c>
      <c r="O152" s="295" t="s">
        <v>3237</v>
      </c>
    </row>
    <row r="153" ht="15.75" customHeight="1">
      <c r="A153" s="10" t="s">
        <v>2921</v>
      </c>
      <c r="B153" s="10" t="s">
        <v>2401</v>
      </c>
      <c r="C153" s="10" t="s">
        <v>2402</v>
      </c>
      <c r="D153" s="10" t="s">
        <v>2859</v>
      </c>
      <c r="E153" s="10" t="s">
        <v>2860</v>
      </c>
      <c r="F153" s="71">
        <v>408172.0</v>
      </c>
      <c r="G153" s="10" t="s">
        <v>2922</v>
      </c>
      <c r="H153" s="10" t="s">
        <v>3019</v>
      </c>
      <c r="I153" s="10" t="s">
        <v>2924</v>
      </c>
      <c r="J153" s="295" t="s">
        <v>2861</v>
      </c>
      <c r="K153" s="295" t="s">
        <v>2861</v>
      </c>
      <c r="L153" s="295" t="s">
        <v>3238</v>
      </c>
      <c r="M153" s="295" t="s">
        <v>3238</v>
      </c>
      <c r="N153" s="295" t="s">
        <v>3239</v>
      </c>
      <c r="O153" s="295" t="s">
        <v>3239</v>
      </c>
    </row>
    <row r="154" ht="15.75" customHeight="1">
      <c r="A154" s="10" t="s">
        <v>2921</v>
      </c>
      <c r="B154" s="10" t="s">
        <v>1547</v>
      </c>
      <c r="C154" s="10" t="s">
        <v>1548</v>
      </c>
      <c r="D154" s="10" t="s">
        <v>2422</v>
      </c>
      <c r="E154" s="10" t="s">
        <v>2423</v>
      </c>
      <c r="F154" s="71">
        <v>408172.0</v>
      </c>
      <c r="G154" s="10" t="s">
        <v>2922</v>
      </c>
      <c r="H154" s="10" t="s">
        <v>3019</v>
      </c>
      <c r="I154" s="10" t="s">
        <v>2924</v>
      </c>
      <c r="J154" s="295" t="s">
        <v>2424</v>
      </c>
      <c r="K154" s="295" t="s">
        <v>2424</v>
      </c>
      <c r="L154" s="295" t="s">
        <v>3240</v>
      </c>
      <c r="M154" s="295" t="s">
        <v>3240</v>
      </c>
      <c r="N154" s="295" t="s">
        <v>3241</v>
      </c>
      <c r="O154" s="295" t="s">
        <v>3241</v>
      </c>
    </row>
    <row r="155" ht="15.75" customHeight="1">
      <c r="A155" s="10" t="s">
        <v>2921</v>
      </c>
      <c r="B155" s="10" t="s">
        <v>1589</v>
      </c>
      <c r="C155" s="10" t="s">
        <v>1590</v>
      </c>
      <c r="D155" s="10" t="s">
        <v>2434</v>
      </c>
      <c r="E155" s="10" t="s">
        <v>2435</v>
      </c>
      <c r="F155" s="71">
        <v>408172.0</v>
      </c>
      <c r="G155" s="10" t="s">
        <v>2922</v>
      </c>
      <c r="H155" s="10" t="s">
        <v>3019</v>
      </c>
      <c r="I155" s="10" t="s">
        <v>2924</v>
      </c>
      <c r="J155" s="295" t="s">
        <v>2436</v>
      </c>
      <c r="K155" s="295" t="s">
        <v>2436</v>
      </c>
      <c r="L155" s="295" t="s">
        <v>3242</v>
      </c>
      <c r="M155" s="295" t="s">
        <v>3242</v>
      </c>
      <c r="N155" s="295" t="s">
        <v>3243</v>
      </c>
      <c r="O155" s="295" t="s">
        <v>3243</v>
      </c>
    </row>
    <row r="156" ht="15.75" customHeight="1">
      <c r="A156" s="10" t="s">
        <v>2921</v>
      </c>
      <c r="B156" s="10" t="s">
        <v>1596</v>
      </c>
      <c r="C156" s="10" t="s">
        <v>1597</v>
      </c>
      <c r="D156" s="10" t="s">
        <v>2438</v>
      </c>
      <c r="E156" s="10" t="s">
        <v>2439</v>
      </c>
      <c r="F156" s="71">
        <v>408172.0</v>
      </c>
      <c r="G156" s="10" t="s">
        <v>2922</v>
      </c>
      <c r="H156" s="10" t="s">
        <v>3019</v>
      </c>
      <c r="I156" s="10" t="s">
        <v>2924</v>
      </c>
      <c r="J156" s="295" t="s">
        <v>2440</v>
      </c>
      <c r="K156" s="295" t="s">
        <v>2440</v>
      </c>
      <c r="L156" s="295" t="s">
        <v>3244</v>
      </c>
      <c r="M156" s="295" t="s">
        <v>3244</v>
      </c>
      <c r="N156" s="295" t="s">
        <v>3245</v>
      </c>
      <c r="O156" s="295" t="s">
        <v>3245</v>
      </c>
    </row>
    <row r="157" ht="15.75" customHeight="1">
      <c r="A157" s="10" t="s">
        <v>2921</v>
      </c>
      <c r="B157" s="10" t="s">
        <v>1603</v>
      </c>
      <c r="C157" s="10" t="s">
        <v>1604</v>
      </c>
      <c r="D157" s="10" t="s">
        <v>2442</v>
      </c>
      <c r="E157" s="10" t="s">
        <v>2443</v>
      </c>
      <c r="F157" s="71">
        <v>408172.0</v>
      </c>
      <c r="G157" s="10" t="s">
        <v>2922</v>
      </c>
      <c r="H157" s="10" t="s">
        <v>3019</v>
      </c>
      <c r="I157" s="10" t="s">
        <v>2924</v>
      </c>
      <c r="J157" s="295" t="s">
        <v>2444</v>
      </c>
      <c r="K157" s="295" t="s">
        <v>2444</v>
      </c>
      <c r="L157" s="295" t="s">
        <v>3246</v>
      </c>
      <c r="M157" s="295" t="s">
        <v>3246</v>
      </c>
      <c r="N157" s="295" t="s">
        <v>3247</v>
      </c>
      <c r="O157" s="295" t="s">
        <v>3247</v>
      </c>
    </row>
    <row r="158" ht="15.75" customHeight="1">
      <c r="A158" s="10" t="s">
        <v>2921</v>
      </c>
      <c r="B158" s="10" t="s">
        <v>1610</v>
      </c>
      <c r="C158" s="10" t="s">
        <v>1611</v>
      </c>
      <c r="D158" s="10" t="s">
        <v>2446</v>
      </c>
      <c r="E158" s="10" t="s">
        <v>2447</v>
      </c>
      <c r="F158" s="71">
        <v>408172.0</v>
      </c>
      <c r="G158" s="10" t="s">
        <v>2922</v>
      </c>
      <c r="H158" s="10" t="s">
        <v>3019</v>
      </c>
      <c r="I158" s="10" t="s">
        <v>2924</v>
      </c>
      <c r="J158" s="295" t="s">
        <v>2448</v>
      </c>
      <c r="K158" s="295" t="s">
        <v>2448</v>
      </c>
      <c r="L158" s="295" t="s">
        <v>3248</v>
      </c>
      <c r="M158" s="295" t="s">
        <v>3248</v>
      </c>
      <c r="N158" s="295" t="s">
        <v>3249</v>
      </c>
      <c r="O158" s="295" t="s">
        <v>3249</v>
      </c>
    </row>
    <row r="159" ht="15.75" customHeight="1">
      <c r="A159" s="10" t="s">
        <v>2921</v>
      </c>
      <c r="B159" s="10" t="s">
        <v>1554</v>
      </c>
      <c r="C159" s="10" t="s">
        <v>1555</v>
      </c>
      <c r="D159" s="10" t="s">
        <v>2426</v>
      </c>
      <c r="E159" s="10" t="s">
        <v>2427</v>
      </c>
      <c r="F159" s="71">
        <v>408172.0</v>
      </c>
      <c r="G159" s="10" t="s">
        <v>2922</v>
      </c>
      <c r="H159" s="10" t="s">
        <v>3019</v>
      </c>
      <c r="I159" s="10" t="s">
        <v>2924</v>
      </c>
      <c r="J159" s="295" t="s">
        <v>2428</v>
      </c>
      <c r="K159" s="295" t="s">
        <v>2428</v>
      </c>
      <c r="L159" s="295" t="s">
        <v>3250</v>
      </c>
      <c r="M159" s="295" t="s">
        <v>3250</v>
      </c>
      <c r="N159" s="295" t="s">
        <v>3251</v>
      </c>
      <c r="O159" s="295" t="s">
        <v>3251</v>
      </c>
    </row>
    <row r="160" ht="15.75" customHeight="1">
      <c r="A160" s="10" t="s">
        <v>2921</v>
      </c>
      <c r="B160" s="10" t="s">
        <v>1561</v>
      </c>
      <c r="C160" s="10" t="s">
        <v>1562</v>
      </c>
      <c r="D160" s="10" t="s">
        <v>2430</v>
      </c>
      <c r="E160" s="10" t="s">
        <v>2431</v>
      </c>
      <c r="F160" s="71">
        <v>408172.0</v>
      </c>
      <c r="G160" s="10" t="s">
        <v>2922</v>
      </c>
      <c r="H160" s="10" t="s">
        <v>3019</v>
      </c>
      <c r="I160" s="10" t="s">
        <v>2924</v>
      </c>
      <c r="J160" s="295" t="s">
        <v>2432</v>
      </c>
      <c r="K160" s="295" t="s">
        <v>2432</v>
      </c>
      <c r="L160" s="295" t="s">
        <v>3252</v>
      </c>
      <c r="M160" s="295" t="s">
        <v>3252</v>
      </c>
      <c r="N160" s="295" t="s">
        <v>3253</v>
      </c>
      <c r="O160" s="295" t="s">
        <v>3253</v>
      </c>
    </row>
    <row r="161" ht="15.75" customHeight="1">
      <c r="A161" s="10" t="s">
        <v>2921</v>
      </c>
      <c r="B161" s="10" t="s">
        <v>1518</v>
      </c>
      <c r="C161" s="10" t="s">
        <v>1519</v>
      </c>
      <c r="D161" s="10" t="s">
        <v>2409</v>
      </c>
      <c r="E161" s="10" t="s">
        <v>2410</v>
      </c>
      <c r="F161" s="71">
        <v>408172.0</v>
      </c>
      <c r="G161" s="10" t="s">
        <v>2922</v>
      </c>
      <c r="H161" s="10" t="s">
        <v>3019</v>
      </c>
      <c r="I161" s="10" t="s">
        <v>2924</v>
      </c>
      <c r="J161" s="295" t="s">
        <v>2411</v>
      </c>
      <c r="K161" s="295" t="s">
        <v>2411</v>
      </c>
      <c r="L161" s="295" t="s">
        <v>3254</v>
      </c>
      <c r="M161" s="295" t="s">
        <v>3254</v>
      </c>
      <c r="N161" s="295" t="s">
        <v>3255</v>
      </c>
      <c r="O161" s="295" t="s">
        <v>3255</v>
      </c>
    </row>
    <row r="162" ht="15.75" customHeight="1">
      <c r="A162" s="10" t="s">
        <v>2921</v>
      </c>
      <c r="B162" s="10" t="s">
        <v>1533</v>
      </c>
      <c r="C162" s="10" t="s">
        <v>1534</v>
      </c>
      <c r="D162" s="10" t="s">
        <v>2414</v>
      </c>
      <c r="E162" s="10" t="s">
        <v>2415</v>
      </c>
      <c r="F162" s="71">
        <v>408172.0</v>
      </c>
      <c r="G162" s="10" t="s">
        <v>2922</v>
      </c>
      <c r="H162" s="10" t="s">
        <v>3019</v>
      </c>
      <c r="I162" s="10" t="s">
        <v>2924</v>
      </c>
      <c r="J162" s="295" t="s">
        <v>2416</v>
      </c>
      <c r="K162" s="295" t="s">
        <v>2416</v>
      </c>
      <c r="L162" s="295" t="s">
        <v>3256</v>
      </c>
      <c r="M162" s="295" t="s">
        <v>3256</v>
      </c>
      <c r="N162" s="295" t="s">
        <v>3257</v>
      </c>
      <c r="O162" s="295" t="s">
        <v>3257</v>
      </c>
    </row>
    <row r="163" ht="15.75" customHeight="1">
      <c r="A163" s="10" t="s">
        <v>2921</v>
      </c>
      <c r="B163" s="10" t="s">
        <v>1540</v>
      </c>
      <c r="C163" s="10" t="s">
        <v>1541</v>
      </c>
      <c r="D163" s="10" t="s">
        <v>2418</v>
      </c>
      <c r="E163" s="10" t="s">
        <v>2419</v>
      </c>
      <c r="F163" s="71">
        <v>408172.0</v>
      </c>
      <c r="G163" s="10" t="s">
        <v>2922</v>
      </c>
      <c r="H163" s="10" t="s">
        <v>3019</v>
      </c>
      <c r="I163" s="10" t="s">
        <v>2924</v>
      </c>
      <c r="J163" s="295" t="s">
        <v>2420</v>
      </c>
      <c r="K163" s="295" t="s">
        <v>2420</v>
      </c>
      <c r="L163" s="295" t="s">
        <v>3258</v>
      </c>
      <c r="M163" s="295" t="s">
        <v>3258</v>
      </c>
      <c r="N163" s="295" t="s">
        <v>3259</v>
      </c>
      <c r="O163" s="295" t="s">
        <v>3259</v>
      </c>
    </row>
    <row r="164" ht="15.75" customHeight="1">
      <c r="A164" s="10" t="s">
        <v>2921</v>
      </c>
      <c r="B164" s="10" t="s">
        <v>1731</v>
      </c>
      <c r="C164" s="10" t="s">
        <v>1732</v>
      </c>
      <c r="D164" s="10" t="s">
        <v>2518</v>
      </c>
      <c r="E164" s="10" t="s">
        <v>2519</v>
      </c>
      <c r="F164" s="71">
        <v>408172.0</v>
      </c>
      <c r="G164" s="10" t="s">
        <v>2922</v>
      </c>
      <c r="H164" s="10" t="s">
        <v>3019</v>
      </c>
      <c r="I164" s="10" t="s">
        <v>2924</v>
      </c>
      <c r="J164" s="295" t="s">
        <v>2520</v>
      </c>
      <c r="K164" s="295" t="s">
        <v>2520</v>
      </c>
      <c r="L164" s="295" t="s">
        <v>3260</v>
      </c>
      <c r="M164" s="295" t="s">
        <v>3260</v>
      </c>
      <c r="N164" s="295" t="s">
        <v>3261</v>
      </c>
      <c r="O164" s="295" t="s">
        <v>3261</v>
      </c>
    </row>
    <row r="165" ht="15.75" customHeight="1">
      <c r="A165" s="10" t="s">
        <v>2921</v>
      </c>
      <c r="B165" s="10" t="s">
        <v>1645</v>
      </c>
      <c r="C165" s="10" t="s">
        <v>1646</v>
      </c>
      <c r="D165" s="10" t="s">
        <v>2466</v>
      </c>
      <c r="E165" s="10" t="s">
        <v>2467</v>
      </c>
      <c r="F165" s="71">
        <v>408172.0</v>
      </c>
      <c r="G165" s="10" t="s">
        <v>2922</v>
      </c>
      <c r="H165" s="10" t="s">
        <v>3019</v>
      </c>
      <c r="I165" s="10" t="s">
        <v>2924</v>
      </c>
      <c r="J165" s="295" t="s">
        <v>2468</v>
      </c>
      <c r="K165" s="295" t="s">
        <v>2468</v>
      </c>
      <c r="L165" s="295" t="s">
        <v>3262</v>
      </c>
      <c r="M165" s="295" t="s">
        <v>3262</v>
      </c>
      <c r="N165" s="295" t="s">
        <v>3263</v>
      </c>
      <c r="O165" s="295" t="s">
        <v>3263</v>
      </c>
    </row>
    <row r="166" ht="15.75" customHeight="1">
      <c r="A166" s="10" t="s">
        <v>2921</v>
      </c>
      <c r="B166" s="10" t="s">
        <v>1652</v>
      </c>
      <c r="C166" s="10" t="s">
        <v>1653</v>
      </c>
      <c r="D166" s="10" t="s">
        <v>2470</v>
      </c>
      <c r="E166" s="10" t="s">
        <v>2471</v>
      </c>
      <c r="F166" s="71">
        <v>408172.0</v>
      </c>
      <c r="G166" s="10" t="s">
        <v>2922</v>
      </c>
      <c r="H166" s="10" t="s">
        <v>3019</v>
      </c>
      <c r="I166" s="10" t="s">
        <v>2924</v>
      </c>
      <c r="J166" s="295" t="s">
        <v>2472</v>
      </c>
      <c r="K166" s="295" t="s">
        <v>2472</v>
      </c>
      <c r="L166" s="295" t="s">
        <v>3264</v>
      </c>
      <c r="M166" s="295" t="s">
        <v>3264</v>
      </c>
      <c r="N166" s="295" t="s">
        <v>3265</v>
      </c>
      <c r="O166" s="295" t="s">
        <v>3265</v>
      </c>
    </row>
    <row r="167" ht="15.75" customHeight="1">
      <c r="A167" s="10" t="s">
        <v>2921</v>
      </c>
      <c r="B167" s="10" t="s">
        <v>1659</v>
      </c>
      <c r="C167" s="10" t="s">
        <v>1660</v>
      </c>
      <c r="D167" s="10" t="s">
        <v>2474</v>
      </c>
      <c r="E167" s="10" t="s">
        <v>2475</v>
      </c>
      <c r="F167" s="71">
        <v>408172.0</v>
      </c>
      <c r="G167" s="10" t="s">
        <v>2922</v>
      </c>
      <c r="H167" s="10" t="s">
        <v>3019</v>
      </c>
      <c r="I167" s="10" t="s">
        <v>2924</v>
      </c>
      <c r="J167" s="295" t="s">
        <v>2476</v>
      </c>
      <c r="K167" s="295" t="s">
        <v>2476</v>
      </c>
      <c r="L167" s="295" t="s">
        <v>3266</v>
      </c>
      <c r="M167" s="295" t="s">
        <v>3266</v>
      </c>
      <c r="N167" s="295" t="s">
        <v>3267</v>
      </c>
      <c r="O167" s="295" t="s">
        <v>3267</v>
      </c>
    </row>
    <row r="168" ht="15.75" customHeight="1">
      <c r="A168" s="10" t="s">
        <v>2921</v>
      </c>
      <c r="B168" s="10" t="s">
        <v>1787</v>
      </c>
      <c r="C168" s="10" t="s">
        <v>1788</v>
      </c>
      <c r="D168" s="10" t="s">
        <v>2554</v>
      </c>
      <c r="E168" s="10" t="s">
        <v>2555</v>
      </c>
      <c r="F168" s="71">
        <v>408172.0</v>
      </c>
      <c r="G168" s="10" t="s">
        <v>2922</v>
      </c>
      <c r="H168" s="10" t="s">
        <v>3019</v>
      </c>
      <c r="I168" s="10" t="s">
        <v>2924</v>
      </c>
      <c r="J168" s="295" t="s">
        <v>2556</v>
      </c>
      <c r="K168" s="295" t="s">
        <v>2556</v>
      </c>
      <c r="L168" s="295" t="s">
        <v>3268</v>
      </c>
      <c r="M168" s="295" t="s">
        <v>3268</v>
      </c>
      <c r="N168" s="295" t="s">
        <v>3269</v>
      </c>
      <c r="O168" s="295" t="s">
        <v>3269</v>
      </c>
    </row>
    <row r="169" ht="15.75" customHeight="1">
      <c r="A169" s="10" t="s">
        <v>2921</v>
      </c>
      <c r="B169" s="10" t="s">
        <v>1795</v>
      </c>
      <c r="C169" s="10" t="s">
        <v>1796</v>
      </c>
      <c r="D169" s="10" t="s">
        <v>2558</v>
      </c>
      <c r="E169" s="10" t="s">
        <v>2559</v>
      </c>
      <c r="F169" s="71">
        <v>408172.0</v>
      </c>
      <c r="G169" s="10" t="s">
        <v>2922</v>
      </c>
      <c r="H169" s="10" t="s">
        <v>3019</v>
      </c>
      <c r="I169" s="10" t="s">
        <v>2924</v>
      </c>
      <c r="J169" s="295" t="s">
        <v>2560</v>
      </c>
      <c r="K169" s="295" t="s">
        <v>2560</v>
      </c>
      <c r="L169" s="295" t="s">
        <v>3270</v>
      </c>
      <c r="M169" s="295" t="s">
        <v>3270</v>
      </c>
      <c r="N169" s="295" t="s">
        <v>3271</v>
      </c>
      <c r="O169" s="295" t="s">
        <v>3271</v>
      </c>
    </row>
    <row r="170" ht="15.75" customHeight="1">
      <c r="A170" s="10" t="s">
        <v>2921</v>
      </c>
      <c r="B170" s="10" t="s">
        <v>1802</v>
      </c>
      <c r="C170" s="10" t="s">
        <v>1803</v>
      </c>
      <c r="D170" s="10" t="s">
        <v>2562</v>
      </c>
      <c r="E170" s="10" t="s">
        <v>2563</v>
      </c>
      <c r="F170" s="71">
        <v>408172.0</v>
      </c>
      <c r="G170" s="10" t="s">
        <v>2922</v>
      </c>
      <c r="H170" s="10" t="s">
        <v>3019</v>
      </c>
      <c r="I170" s="10" t="s">
        <v>2924</v>
      </c>
      <c r="J170" s="295" t="s">
        <v>2564</v>
      </c>
      <c r="K170" s="295" t="s">
        <v>2564</v>
      </c>
      <c r="L170" s="295" t="s">
        <v>3272</v>
      </c>
      <c r="M170" s="295" t="s">
        <v>3272</v>
      </c>
      <c r="N170" s="295" t="s">
        <v>3273</v>
      </c>
      <c r="O170" s="295" t="s">
        <v>3273</v>
      </c>
    </row>
    <row r="171" ht="15.75" customHeight="1">
      <c r="A171" s="10" t="s">
        <v>2921</v>
      </c>
      <c r="B171" s="10" t="s">
        <v>1724</v>
      </c>
      <c r="C171" s="10" t="s">
        <v>1725</v>
      </c>
      <c r="D171" s="10" t="s">
        <v>2510</v>
      </c>
      <c r="E171" s="10" t="s">
        <v>2511</v>
      </c>
      <c r="F171" s="71">
        <v>408172.0</v>
      </c>
      <c r="G171" s="10" t="s">
        <v>2922</v>
      </c>
      <c r="H171" s="10" t="s">
        <v>3019</v>
      </c>
      <c r="I171" s="10" t="s">
        <v>2924</v>
      </c>
      <c r="J171" s="295" t="s">
        <v>2512</v>
      </c>
      <c r="K171" s="295" t="s">
        <v>2512</v>
      </c>
      <c r="L171" s="295" t="s">
        <v>3274</v>
      </c>
      <c r="M171" s="295" t="s">
        <v>3274</v>
      </c>
      <c r="N171" s="295" t="s">
        <v>3275</v>
      </c>
      <c r="O171" s="295" t="s">
        <v>3275</v>
      </c>
    </row>
    <row r="172" ht="15.75" customHeight="1">
      <c r="A172" s="10" t="s">
        <v>2921</v>
      </c>
      <c r="B172" s="10" t="s">
        <v>1703</v>
      </c>
      <c r="C172" s="10" t="s">
        <v>1704</v>
      </c>
      <c r="D172" s="10" t="s">
        <v>2494</v>
      </c>
      <c r="E172" s="10" t="s">
        <v>2495</v>
      </c>
      <c r="F172" s="71">
        <v>408172.0</v>
      </c>
      <c r="G172" s="10" t="s">
        <v>2922</v>
      </c>
      <c r="H172" s="10" t="s">
        <v>3019</v>
      </c>
      <c r="I172" s="10" t="s">
        <v>2924</v>
      </c>
      <c r="J172" s="295" t="s">
        <v>2496</v>
      </c>
      <c r="K172" s="295" t="s">
        <v>2496</v>
      </c>
      <c r="L172" s="295" t="s">
        <v>3276</v>
      </c>
      <c r="M172" s="295" t="s">
        <v>3276</v>
      </c>
      <c r="N172" s="295" t="s">
        <v>3277</v>
      </c>
      <c r="O172" s="295" t="s">
        <v>3277</v>
      </c>
    </row>
    <row r="173" ht="15.75" customHeight="1">
      <c r="A173" s="10" t="s">
        <v>2921</v>
      </c>
      <c r="B173" s="10" t="s">
        <v>1746</v>
      </c>
      <c r="C173" s="10" t="s">
        <v>1747</v>
      </c>
      <c r="D173" s="10" t="s">
        <v>2534</v>
      </c>
      <c r="E173" s="10" t="s">
        <v>2535</v>
      </c>
      <c r="F173" s="71">
        <v>408172.0</v>
      </c>
      <c r="G173" s="10" t="s">
        <v>2922</v>
      </c>
      <c r="H173" s="10" t="s">
        <v>3019</v>
      </c>
      <c r="I173" s="10" t="s">
        <v>2924</v>
      </c>
      <c r="J173" s="295" t="s">
        <v>2536</v>
      </c>
      <c r="K173" s="295" t="s">
        <v>2536</v>
      </c>
      <c r="L173" s="295" t="s">
        <v>3278</v>
      </c>
      <c r="M173" s="295" t="s">
        <v>3278</v>
      </c>
      <c r="N173" s="295" t="s">
        <v>3279</v>
      </c>
      <c r="O173" s="295" t="s">
        <v>3279</v>
      </c>
    </row>
    <row r="174" ht="15.75" customHeight="1">
      <c r="A174" s="10" t="s">
        <v>2921</v>
      </c>
      <c r="B174" s="10" t="s">
        <v>1674</v>
      </c>
      <c r="C174" s="10" t="s">
        <v>1675</v>
      </c>
      <c r="D174" s="10" t="s">
        <v>2482</v>
      </c>
      <c r="E174" s="10" t="s">
        <v>2483</v>
      </c>
      <c r="F174" s="71">
        <v>408172.0</v>
      </c>
      <c r="G174" s="10" t="s">
        <v>2922</v>
      </c>
      <c r="H174" s="10" t="s">
        <v>3019</v>
      </c>
      <c r="I174" s="10" t="s">
        <v>2924</v>
      </c>
      <c r="J174" s="295" t="s">
        <v>2484</v>
      </c>
      <c r="K174" s="295" t="s">
        <v>2484</v>
      </c>
      <c r="L174" s="295" t="s">
        <v>3280</v>
      </c>
      <c r="M174" s="295" t="s">
        <v>3280</v>
      </c>
      <c r="N174" s="295" t="s">
        <v>3281</v>
      </c>
      <c r="O174" s="295" t="s">
        <v>3281</v>
      </c>
    </row>
    <row r="175" ht="15.75" customHeight="1">
      <c r="A175" s="10" t="s">
        <v>2921</v>
      </c>
      <c r="B175" s="10" t="s">
        <v>1624</v>
      </c>
      <c r="C175" s="10" t="s">
        <v>1625</v>
      </c>
      <c r="D175" s="10" t="s">
        <v>2454</v>
      </c>
      <c r="E175" s="10" t="s">
        <v>2455</v>
      </c>
      <c r="F175" s="71">
        <v>408172.0</v>
      </c>
      <c r="G175" s="10" t="s">
        <v>2922</v>
      </c>
      <c r="H175" s="10" t="s">
        <v>3019</v>
      </c>
      <c r="I175" s="10" t="s">
        <v>2924</v>
      </c>
      <c r="J175" s="295" t="s">
        <v>2456</v>
      </c>
      <c r="K175" s="295" t="s">
        <v>2456</v>
      </c>
      <c r="L175" s="295" t="s">
        <v>3282</v>
      </c>
      <c r="M175" s="295" t="s">
        <v>3282</v>
      </c>
      <c r="N175" s="295" t="s">
        <v>3283</v>
      </c>
      <c r="O175" s="295" t="s">
        <v>3283</v>
      </c>
    </row>
    <row r="176" ht="15.75" customHeight="1">
      <c r="A176" s="10" t="s">
        <v>2921</v>
      </c>
      <c r="B176" s="10" t="s">
        <v>1681</v>
      </c>
      <c r="C176" s="10" t="s">
        <v>1682</v>
      </c>
      <c r="D176" s="10" t="s">
        <v>2486</v>
      </c>
      <c r="E176" s="10" t="s">
        <v>2487</v>
      </c>
      <c r="F176" s="71">
        <v>408172.0</v>
      </c>
      <c r="G176" s="10" t="s">
        <v>2922</v>
      </c>
      <c r="H176" s="10" t="s">
        <v>3019</v>
      </c>
      <c r="I176" s="10" t="s">
        <v>2924</v>
      </c>
      <c r="J176" s="295" t="s">
        <v>2488</v>
      </c>
      <c r="K176" s="295" t="s">
        <v>2488</v>
      </c>
      <c r="L176" s="295" t="s">
        <v>3284</v>
      </c>
      <c r="M176" s="295" t="s">
        <v>3284</v>
      </c>
      <c r="N176" s="295" t="s">
        <v>3285</v>
      </c>
      <c r="O176" s="295" t="s">
        <v>3285</v>
      </c>
    </row>
    <row r="177" ht="15.75" customHeight="1">
      <c r="A177" s="10" t="s">
        <v>2921</v>
      </c>
      <c r="B177" s="10" t="s">
        <v>1816</v>
      </c>
      <c r="C177" s="10" t="s">
        <v>1817</v>
      </c>
      <c r="D177" s="10" t="s">
        <v>2570</v>
      </c>
      <c r="E177" s="10" t="s">
        <v>2571</v>
      </c>
      <c r="F177" s="71">
        <v>408172.0</v>
      </c>
      <c r="G177" s="10" t="s">
        <v>2922</v>
      </c>
      <c r="H177" s="10" t="s">
        <v>3019</v>
      </c>
      <c r="I177" s="10" t="s">
        <v>2924</v>
      </c>
      <c r="J177" s="295" t="s">
        <v>2572</v>
      </c>
      <c r="K177" s="295" t="s">
        <v>2572</v>
      </c>
      <c r="L177" s="295" t="s">
        <v>3286</v>
      </c>
      <c r="M177" s="295" t="s">
        <v>3286</v>
      </c>
      <c r="N177" s="295" t="s">
        <v>3287</v>
      </c>
      <c r="O177" s="295" t="s">
        <v>3287</v>
      </c>
    </row>
    <row r="178" ht="15.75" customHeight="1">
      <c r="A178" s="10" t="s">
        <v>2921</v>
      </c>
      <c r="B178" s="10" t="s">
        <v>1766</v>
      </c>
      <c r="C178" s="10" t="s">
        <v>1767</v>
      </c>
      <c r="D178" s="10" t="s">
        <v>2542</v>
      </c>
      <c r="E178" s="10" t="s">
        <v>2543</v>
      </c>
      <c r="F178" s="71">
        <v>408172.0</v>
      </c>
      <c r="G178" s="10" t="s">
        <v>2922</v>
      </c>
      <c r="H178" s="10" t="s">
        <v>3019</v>
      </c>
      <c r="I178" s="10" t="s">
        <v>2924</v>
      </c>
      <c r="J178" s="295" t="s">
        <v>2544</v>
      </c>
      <c r="K178" s="295" t="s">
        <v>2544</v>
      </c>
      <c r="L178" s="295" t="s">
        <v>3288</v>
      </c>
      <c r="M178" s="295" t="s">
        <v>3288</v>
      </c>
      <c r="N178" s="295" t="s">
        <v>3289</v>
      </c>
      <c r="O178" s="295" t="s">
        <v>3289</v>
      </c>
    </row>
    <row r="179" ht="15.75" customHeight="1">
      <c r="A179" s="10" t="s">
        <v>2921</v>
      </c>
      <c r="B179" s="10" t="s">
        <v>1823</v>
      </c>
      <c r="C179" s="10" t="s">
        <v>1824</v>
      </c>
      <c r="D179" s="10" t="s">
        <v>2574</v>
      </c>
      <c r="E179" s="10" t="s">
        <v>2575</v>
      </c>
      <c r="F179" s="71">
        <v>408172.0</v>
      </c>
      <c r="G179" s="10" t="s">
        <v>2922</v>
      </c>
      <c r="H179" s="10" t="s">
        <v>3019</v>
      </c>
      <c r="I179" s="10" t="s">
        <v>2924</v>
      </c>
      <c r="J179" s="295" t="s">
        <v>2576</v>
      </c>
      <c r="K179" s="295" t="s">
        <v>2576</v>
      </c>
      <c r="L179" s="295" t="s">
        <v>3290</v>
      </c>
      <c r="M179" s="295" t="s">
        <v>3290</v>
      </c>
      <c r="N179" s="295" t="s">
        <v>3291</v>
      </c>
      <c r="O179" s="295" t="s">
        <v>3291</v>
      </c>
    </row>
    <row r="180" ht="15.75" customHeight="1">
      <c r="A180" s="10" t="s">
        <v>2921</v>
      </c>
      <c r="B180" s="10" t="s">
        <v>1739</v>
      </c>
      <c r="C180" s="10" t="s">
        <v>1740</v>
      </c>
      <c r="D180" s="10" t="s">
        <v>2526</v>
      </c>
      <c r="E180" s="10" t="s">
        <v>2527</v>
      </c>
      <c r="F180" s="71">
        <v>408172.0</v>
      </c>
      <c r="G180" s="10" t="s">
        <v>2922</v>
      </c>
      <c r="H180" s="10" t="s">
        <v>3019</v>
      </c>
      <c r="I180" s="10" t="s">
        <v>2924</v>
      </c>
      <c r="J180" s="295" t="s">
        <v>2528</v>
      </c>
      <c r="K180" s="295" t="s">
        <v>2528</v>
      </c>
      <c r="L180" s="295" t="s">
        <v>3292</v>
      </c>
      <c r="M180" s="295" t="s">
        <v>3292</v>
      </c>
      <c r="N180" s="295" t="s">
        <v>3293</v>
      </c>
      <c r="O180" s="295" t="s">
        <v>3293</v>
      </c>
    </row>
    <row r="181" ht="15.75" customHeight="1">
      <c r="A181" s="10" t="s">
        <v>2921</v>
      </c>
      <c r="B181" s="10" t="s">
        <v>1696</v>
      </c>
      <c r="C181" s="10" t="s">
        <v>1697</v>
      </c>
      <c r="D181" s="10" t="s">
        <v>2490</v>
      </c>
      <c r="E181" s="10" t="s">
        <v>2491</v>
      </c>
      <c r="F181" s="71">
        <v>408172.0</v>
      </c>
      <c r="G181" s="10" t="s">
        <v>2922</v>
      </c>
      <c r="H181" s="10" t="s">
        <v>3019</v>
      </c>
      <c r="I181" s="10" t="s">
        <v>2924</v>
      </c>
      <c r="J181" s="295" t="s">
        <v>2492</v>
      </c>
      <c r="K181" s="295" t="s">
        <v>2492</v>
      </c>
      <c r="L181" s="295" t="s">
        <v>3294</v>
      </c>
      <c r="M181" s="295" t="s">
        <v>3294</v>
      </c>
      <c r="N181" s="295" t="s">
        <v>3295</v>
      </c>
      <c r="O181" s="295" t="s">
        <v>3295</v>
      </c>
    </row>
    <row r="182" ht="15.75" customHeight="1">
      <c r="A182" s="10" t="s">
        <v>2921</v>
      </c>
      <c r="B182" s="10" t="s">
        <v>1710</v>
      </c>
      <c r="C182" s="10" t="s">
        <v>1711</v>
      </c>
      <c r="D182" s="10" t="s">
        <v>2498</v>
      </c>
      <c r="E182" s="10" t="s">
        <v>2499</v>
      </c>
      <c r="F182" s="71">
        <v>408172.0</v>
      </c>
      <c r="G182" s="10" t="s">
        <v>2922</v>
      </c>
      <c r="H182" s="10" t="s">
        <v>3019</v>
      </c>
      <c r="I182" s="10" t="s">
        <v>2924</v>
      </c>
      <c r="J182" s="295" t="s">
        <v>2500</v>
      </c>
      <c r="K182" s="295" t="s">
        <v>2500</v>
      </c>
      <c r="L182" s="295" t="s">
        <v>3296</v>
      </c>
      <c r="M182" s="295" t="s">
        <v>3296</v>
      </c>
      <c r="N182" s="295" t="s">
        <v>3297</v>
      </c>
      <c r="O182" s="295" t="s">
        <v>3297</v>
      </c>
    </row>
    <row r="183" ht="15.75" customHeight="1">
      <c r="A183" s="10" t="s">
        <v>2921</v>
      </c>
      <c r="B183" s="10" t="s">
        <v>1717</v>
      </c>
      <c r="C183" s="10" t="s">
        <v>1718</v>
      </c>
      <c r="D183" s="10" t="s">
        <v>2502</v>
      </c>
      <c r="E183" s="10" t="s">
        <v>2503</v>
      </c>
      <c r="F183" s="71">
        <v>408172.0</v>
      </c>
      <c r="G183" s="10" t="s">
        <v>2922</v>
      </c>
      <c r="H183" s="10" t="s">
        <v>3019</v>
      </c>
      <c r="I183" s="10" t="s">
        <v>2924</v>
      </c>
      <c r="J183" s="295" t="s">
        <v>2504</v>
      </c>
      <c r="K183" s="295" t="s">
        <v>2504</v>
      </c>
      <c r="L183" s="295" t="s">
        <v>3298</v>
      </c>
      <c r="M183" s="295" t="s">
        <v>3298</v>
      </c>
      <c r="N183" s="295" t="s">
        <v>3299</v>
      </c>
      <c r="O183" s="295" t="s">
        <v>3299</v>
      </c>
    </row>
    <row r="184" ht="15.75" customHeight="1">
      <c r="A184" s="10" t="s">
        <v>2921</v>
      </c>
      <c r="B184" s="10" t="s">
        <v>1666</v>
      </c>
      <c r="C184" s="10" t="s">
        <v>1667</v>
      </c>
      <c r="D184" s="10" t="s">
        <v>2478</v>
      </c>
      <c r="E184" s="10" t="s">
        <v>2479</v>
      </c>
      <c r="F184" s="71">
        <v>408172.0</v>
      </c>
      <c r="G184" s="10" t="s">
        <v>2922</v>
      </c>
      <c r="H184" s="10" t="s">
        <v>3019</v>
      </c>
      <c r="I184" s="10" t="s">
        <v>2924</v>
      </c>
      <c r="J184" s="295" t="s">
        <v>2480</v>
      </c>
      <c r="K184" s="295" t="s">
        <v>2480</v>
      </c>
      <c r="L184" s="295" t="s">
        <v>3300</v>
      </c>
      <c r="M184" s="295" t="s">
        <v>3300</v>
      </c>
      <c r="N184" s="295" t="s">
        <v>3301</v>
      </c>
      <c r="O184" s="295" t="s">
        <v>3301</v>
      </c>
    </row>
    <row r="185" ht="15.75" customHeight="1">
      <c r="A185" s="10" t="s">
        <v>2921</v>
      </c>
      <c r="B185" s="10" t="s">
        <v>1617</v>
      </c>
      <c r="C185" s="10" t="s">
        <v>1618</v>
      </c>
      <c r="D185" s="10" t="s">
        <v>2450</v>
      </c>
      <c r="E185" s="10" t="s">
        <v>2451</v>
      </c>
      <c r="F185" s="71">
        <v>408172.0</v>
      </c>
      <c r="G185" s="10" t="s">
        <v>2922</v>
      </c>
      <c r="H185" s="10" t="s">
        <v>3019</v>
      </c>
      <c r="I185" s="10" t="s">
        <v>2924</v>
      </c>
      <c r="J185" s="295" t="s">
        <v>2452</v>
      </c>
      <c r="K185" s="295" t="s">
        <v>2452</v>
      </c>
      <c r="L185" s="295" t="s">
        <v>3302</v>
      </c>
      <c r="M185" s="295" t="s">
        <v>3302</v>
      </c>
      <c r="N185" s="295" t="s">
        <v>3303</v>
      </c>
      <c r="O185" s="295" t="s">
        <v>3303</v>
      </c>
    </row>
    <row r="186" ht="15.75" customHeight="1">
      <c r="A186" s="10" t="s">
        <v>2921</v>
      </c>
      <c r="B186" s="10" t="s">
        <v>1631</v>
      </c>
      <c r="C186" s="10" t="s">
        <v>1632</v>
      </c>
      <c r="D186" s="10" t="s">
        <v>2458</v>
      </c>
      <c r="E186" s="10" t="s">
        <v>2459</v>
      </c>
      <c r="F186" s="71">
        <v>408172.0</v>
      </c>
      <c r="G186" s="10" t="s">
        <v>2922</v>
      </c>
      <c r="H186" s="10" t="s">
        <v>3019</v>
      </c>
      <c r="I186" s="10" t="s">
        <v>2924</v>
      </c>
      <c r="J186" s="295" t="s">
        <v>2460</v>
      </c>
      <c r="K186" s="295" t="s">
        <v>2460</v>
      </c>
      <c r="L186" s="295" t="s">
        <v>3304</v>
      </c>
      <c r="M186" s="295" t="s">
        <v>3304</v>
      </c>
      <c r="N186" s="295" t="s">
        <v>3305</v>
      </c>
      <c r="O186" s="295" t="s">
        <v>3305</v>
      </c>
    </row>
    <row r="187" ht="15.75" customHeight="1">
      <c r="A187" s="10" t="s">
        <v>2921</v>
      </c>
      <c r="B187" s="10" t="s">
        <v>1638</v>
      </c>
      <c r="C187" s="10" t="s">
        <v>1639</v>
      </c>
      <c r="D187" s="10" t="s">
        <v>2462</v>
      </c>
      <c r="E187" s="10" t="s">
        <v>2463</v>
      </c>
      <c r="F187" s="71">
        <v>408172.0</v>
      </c>
      <c r="G187" s="10" t="s">
        <v>2922</v>
      </c>
      <c r="H187" s="10" t="s">
        <v>3019</v>
      </c>
      <c r="I187" s="10" t="s">
        <v>2924</v>
      </c>
      <c r="J187" s="295" t="s">
        <v>2464</v>
      </c>
      <c r="K187" s="295" t="s">
        <v>2464</v>
      </c>
      <c r="L187" s="295" t="s">
        <v>3306</v>
      </c>
      <c r="M187" s="295" t="s">
        <v>3306</v>
      </c>
      <c r="N187" s="295" t="s">
        <v>3307</v>
      </c>
      <c r="O187" s="295" t="s">
        <v>3307</v>
      </c>
    </row>
    <row r="188" ht="15.75" customHeight="1">
      <c r="A188" s="10" t="s">
        <v>2921</v>
      </c>
      <c r="B188" s="10" t="s">
        <v>1809</v>
      </c>
      <c r="C188" s="10" t="s">
        <v>1810</v>
      </c>
      <c r="D188" s="10" t="s">
        <v>2566</v>
      </c>
      <c r="E188" s="10" t="s">
        <v>2567</v>
      </c>
      <c r="F188" s="71">
        <v>408172.0</v>
      </c>
      <c r="G188" s="10" t="s">
        <v>2922</v>
      </c>
      <c r="H188" s="10" t="s">
        <v>3019</v>
      </c>
      <c r="I188" s="10" t="s">
        <v>2924</v>
      </c>
      <c r="J188" s="295" t="s">
        <v>2568</v>
      </c>
      <c r="K188" s="295" t="s">
        <v>2568</v>
      </c>
      <c r="L188" s="295" t="s">
        <v>3308</v>
      </c>
      <c r="M188" s="295" t="s">
        <v>3308</v>
      </c>
      <c r="N188" s="295" t="s">
        <v>3309</v>
      </c>
      <c r="O188" s="295" t="s">
        <v>3309</v>
      </c>
    </row>
    <row r="189" ht="15.75" customHeight="1">
      <c r="A189" s="10" t="s">
        <v>2921</v>
      </c>
      <c r="B189" s="10" t="s">
        <v>1759</v>
      </c>
      <c r="C189" s="10" t="s">
        <v>1760</v>
      </c>
      <c r="D189" s="10" t="s">
        <v>2538</v>
      </c>
      <c r="E189" s="10" t="s">
        <v>2539</v>
      </c>
      <c r="F189" s="71">
        <v>408172.0</v>
      </c>
      <c r="G189" s="10" t="s">
        <v>2922</v>
      </c>
      <c r="H189" s="10" t="s">
        <v>3019</v>
      </c>
      <c r="I189" s="10" t="s">
        <v>2924</v>
      </c>
      <c r="J189" s="295" t="s">
        <v>2540</v>
      </c>
      <c r="K189" s="295" t="s">
        <v>2540</v>
      </c>
      <c r="L189" s="295" t="s">
        <v>3310</v>
      </c>
      <c r="M189" s="295" t="s">
        <v>3310</v>
      </c>
      <c r="N189" s="295" t="s">
        <v>3311</v>
      </c>
      <c r="O189" s="295" t="s">
        <v>3311</v>
      </c>
    </row>
    <row r="190" ht="15.75" customHeight="1">
      <c r="A190" s="10" t="s">
        <v>2921</v>
      </c>
      <c r="B190" s="10" t="s">
        <v>1773</v>
      </c>
      <c r="C190" s="10" t="s">
        <v>1774</v>
      </c>
      <c r="D190" s="10" t="s">
        <v>2546</v>
      </c>
      <c r="E190" s="10" t="s">
        <v>2547</v>
      </c>
      <c r="F190" s="71">
        <v>408172.0</v>
      </c>
      <c r="G190" s="10" t="s">
        <v>2922</v>
      </c>
      <c r="H190" s="10" t="s">
        <v>3019</v>
      </c>
      <c r="I190" s="10" t="s">
        <v>2924</v>
      </c>
      <c r="J190" s="295" t="s">
        <v>2548</v>
      </c>
      <c r="K190" s="295" t="s">
        <v>2548</v>
      </c>
      <c r="L190" s="295" t="s">
        <v>3312</v>
      </c>
      <c r="M190" s="295" t="s">
        <v>3312</v>
      </c>
      <c r="N190" s="295" t="s">
        <v>3313</v>
      </c>
      <c r="O190" s="295" t="s">
        <v>3313</v>
      </c>
    </row>
    <row r="191" ht="15.75" customHeight="1">
      <c r="A191" s="10" t="s">
        <v>2921</v>
      </c>
      <c r="B191" s="10" t="s">
        <v>1780</v>
      </c>
      <c r="C191" s="10" t="s">
        <v>1781</v>
      </c>
      <c r="D191" s="10" t="s">
        <v>2550</v>
      </c>
      <c r="E191" s="10" t="s">
        <v>2551</v>
      </c>
      <c r="F191" s="71">
        <v>408172.0</v>
      </c>
      <c r="G191" s="10" t="s">
        <v>2922</v>
      </c>
      <c r="H191" s="10" t="s">
        <v>3019</v>
      </c>
      <c r="I191" s="10" t="s">
        <v>2924</v>
      </c>
      <c r="J191" s="295" t="s">
        <v>2552</v>
      </c>
      <c r="K191" s="295" t="s">
        <v>2552</v>
      </c>
      <c r="L191" s="295" t="s">
        <v>3314</v>
      </c>
      <c r="M191" s="295" t="s">
        <v>3314</v>
      </c>
      <c r="N191" s="295" t="s">
        <v>3315</v>
      </c>
      <c r="O191" s="295" t="s">
        <v>3315</v>
      </c>
    </row>
    <row r="192" ht="15.75" customHeight="1">
      <c r="A192" s="10" t="s">
        <v>2921</v>
      </c>
      <c r="B192" s="10" t="s">
        <v>1852</v>
      </c>
      <c r="C192" s="10" t="s">
        <v>1853</v>
      </c>
      <c r="D192" s="10" t="s">
        <v>2586</v>
      </c>
      <c r="E192" s="10" t="s">
        <v>2587</v>
      </c>
      <c r="F192" s="71">
        <v>408172.0</v>
      </c>
      <c r="G192" s="10" t="s">
        <v>2922</v>
      </c>
      <c r="H192" s="10" t="s">
        <v>3019</v>
      </c>
      <c r="I192" s="10" t="s">
        <v>2924</v>
      </c>
      <c r="J192" s="295" t="s">
        <v>2588</v>
      </c>
      <c r="K192" s="295" t="s">
        <v>2588</v>
      </c>
      <c r="L192" s="295" t="s">
        <v>3316</v>
      </c>
      <c r="M192" s="295" t="s">
        <v>3316</v>
      </c>
      <c r="N192" s="295" t="s">
        <v>3317</v>
      </c>
      <c r="O192" s="295" t="s">
        <v>3317</v>
      </c>
    </row>
    <row r="193" ht="15.75" customHeight="1">
      <c r="A193" s="10" t="s">
        <v>2921</v>
      </c>
      <c r="B193" s="10" t="s">
        <v>1859</v>
      </c>
      <c r="C193" s="10" t="s">
        <v>1860</v>
      </c>
      <c r="D193" s="10" t="s">
        <v>2594</v>
      </c>
      <c r="E193" s="10" t="s">
        <v>2595</v>
      </c>
      <c r="F193" s="71">
        <v>408172.0</v>
      </c>
      <c r="G193" s="10" t="s">
        <v>2922</v>
      </c>
      <c r="H193" s="10" t="s">
        <v>3019</v>
      </c>
      <c r="I193" s="10" t="s">
        <v>2924</v>
      </c>
      <c r="J193" s="295" t="s">
        <v>2596</v>
      </c>
      <c r="K193" s="295" t="s">
        <v>2596</v>
      </c>
      <c r="L193" s="295" t="s">
        <v>3318</v>
      </c>
      <c r="M193" s="295" t="s">
        <v>3318</v>
      </c>
      <c r="N193" s="295" t="s">
        <v>3319</v>
      </c>
      <c r="O193" s="295" t="s">
        <v>3319</v>
      </c>
    </row>
    <row r="194" ht="15.75" customHeight="1">
      <c r="A194" s="10" t="s">
        <v>2921</v>
      </c>
      <c r="B194" s="10" t="s">
        <v>1837</v>
      </c>
      <c r="C194" s="10" t="s">
        <v>1838</v>
      </c>
      <c r="D194" s="10" t="s">
        <v>2578</v>
      </c>
      <c r="E194" s="10" t="s">
        <v>2579</v>
      </c>
      <c r="F194" s="71">
        <v>408172.0</v>
      </c>
      <c r="G194" s="10" t="s">
        <v>2922</v>
      </c>
      <c r="H194" s="10" t="s">
        <v>3019</v>
      </c>
      <c r="I194" s="10" t="s">
        <v>2924</v>
      </c>
      <c r="J194" s="295" t="s">
        <v>2580</v>
      </c>
      <c r="K194" s="295" t="s">
        <v>2580</v>
      </c>
      <c r="L194" s="295" t="s">
        <v>3320</v>
      </c>
      <c r="M194" s="295" t="s">
        <v>3320</v>
      </c>
      <c r="N194" s="295" t="s">
        <v>3321</v>
      </c>
      <c r="O194" s="295" t="s">
        <v>3321</v>
      </c>
    </row>
    <row r="195" ht="15.75" customHeight="1">
      <c r="A195" s="10" t="s">
        <v>2921</v>
      </c>
      <c r="B195" s="10" t="s">
        <v>1845</v>
      </c>
      <c r="C195" s="10" t="s">
        <v>1846</v>
      </c>
      <c r="D195" s="10" t="s">
        <v>2582</v>
      </c>
      <c r="E195" s="10" t="s">
        <v>2583</v>
      </c>
      <c r="F195" s="71">
        <v>408172.0</v>
      </c>
      <c r="G195" s="10" t="s">
        <v>2922</v>
      </c>
      <c r="H195" s="10" t="s">
        <v>3019</v>
      </c>
      <c r="I195" s="10" t="s">
        <v>2924</v>
      </c>
      <c r="J195" s="295" t="s">
        <v>2584</v>
      </c>
      <c r="K195" s="295" t="s">
        <v>2584</v>
      </c>
      <c r="L195" s="295" t="s">
        <v>3322</v>
      </c>
      <c r="M195" s="295" t="s">
        <v>3322</v>
      </c>
      <c r="N195" s="295" t="s">
        <v>3323</v>
      </c>
      <c r="O195" s="295" t="s">
        <v>3323</v>
      </c>
    </row>
    <row r="196" ht="15.75" customHeight="1">
      <c r="A196" s="10" t="s">
        <v>2921</v>
      </c>
      <c r="B196" s="10" t="s">
        <v>1866</v>
      </c>
      <c r="C196" s="10" t="s">
        <v>1867</v>
      </c>
      <c r="D196" s="10" t="s">
        <v>2598</v>
      </c>
      <c r="E196" s="10" t="s">
        <v>2599</v>
      </c>
      <c r="F196" s="71">
        <v>408172.0</v>
      </c>
      <c r="G196" s="10" t="s">
        <v>2922</v>
      </c>
      <c r="H196" s="10" t="s">
        <v>3019</v>
      </c>
      <c r="I196" s="10" t="s">
        <v>2924</v>
      </c>
      <c r="J196" s="295" t="s">
        <v>2600</v>
      </c>
      <c r="K196" s="295" t="s">
        <v>2600</v>
      </c>
      <c r="L196" s="295" t="s">
        <v>3324</v>
      </c>
      <c r="M196" s="295" t="s">
        <v>3324</v>
      </c>
      <c r="N196" s="295" t="s">
        <v>3325</v>
      </c>
      <c r="O196" s="295" t="s">
        <v>3325</v>
      </c>
    </row>
    <row r="197" ht="15.75" customHeight="1">
      <c r="A197" s="10" t="s">
        <v>2921</v>
      </c>
      <c r="B197" s="10" t="s">
        <v>1873</v>
      </c>
      <c r="C197" s="10" t="s">
        <v>1874</v>
      </c>
      <c r="D197" s="10" t="s">
        <v>2602</v>
      </c>
      <c r="E197" s="10" t="s">
        <v>2603</v>
      </c>
      <c r="F197" s="71">
        <v>408172.0</v>
      </c>
      <c r="G197" s="10" t="s">
        <v>2922</v>
      </c>
      <c r="H197" s="10" t="s">
        <v>3019</v>
      </c>
      <c r="I197" s="10" t="s">
        <v>2924</v>
      </c>
      <c r="J197" s="295" t="s">
        <v>2604</v>
      </c>
      <c r="K197" s="295" t="s">
        <v>2604</v>
      </c>
      <c r="L197" s="295" t="s">
        <v>3326</v>
      </c>
      <c r="M197" s="295" t="s">
        <v>3326</v>
      </c>
      <c r="N197" s="295" t="s">
        <v>3327</v>
      </c>
      <c r="O197" s="295" t="s">
        <v>3327</v>
      </c>
    </row>
    <row r="198" ht="15.75" customHeight="1">
      <c r="A198" s="10" t="s">
        <v>2921</v>
      </c>
      <c r="B198" s="10" t="s">
        <v>2377</v>
      </c>
      <c r="C198" s="10" t="s">
        <v>2378</v>
      </c>
      <c r="D198" s="10" t="s">
        <v>2606</v>
      </c>
      <c r="E198" s="10" t="s">
        <v>2607</v>
      </c>
      <c r="F198" s="71">
        <v>408172.0</v>
      </c>
      <c r="G198" s="10" t="s">
        <v>2922</v>
      </c>
      <c r="H198" s="10" t="s">
        <v>3019</v>
      </c>
      <c r="I198" s="10" t="s">
        <v>2924</v>
      </c>
      <c r="J198" s="295" t="s">
        <v>2608</v>
      </c>
      <c r="K198" s="295" t="s">
        <v>2608</v>
      </c>
      <c r="L198" s="295" t="s">
        <v>3328</v>
      </c>
      <c r="M198" s="295" t="s">
        <v>3328</v>
      </c>
      <c r="N198" s="295" t="s">
        <v>3329</v>
      </c>
      <c r="O198" s="295" t="s">
        <v>3329</v>
      </c>
    </row>
    <row r="199" ht="15.75" customHeight="1">
      <c r="A199" s="10" t="s">
        <v>2921</v>
      </c>
      <c r="B199" s="10" t="s">
        <v>2393</v>
      </c>
      <c r="C199" s="10" t="s">
        <v>2394</v>
      </c>
      <c r="D199" s="10" t="s">
        <v>2614</v>
      </c>
      <c r="E199" s="10" t="s">
        <v>2615</v>
      </c>
      <c r="F199" s="71">
        <v>408172.0</v>
      </c>
      <c r="G199" s="10" t="s">
        <v>2922</v>
      </c>
      <c r="H199" s="10" t="s">
        <v>3019</v>
      </c>
      <c r="I199" s="10" t="s">
        <v>2924</v>
      </c>
      <c r="J199" s="295" t="s">
        <v>2616</v>
      </c>
      <c r="K199" s="295" t="s">
        <v>2616</v>
      </c>
      <c r="L199" s="295" t="s">
        <v>3330</v>
      </c>
      <c r="M199" s="295" t="s">
        <v>3330</v>
      </c>
      <c r="N199" s="295" t="s">
        <v>3331</v>
      </c>
      <c r="O199" s="295" t="s">
        <v>3331</v>
      </c>
    </row>
    <row r="200" ht="15.75" customHeight="1">
      <c r="A200" s="10" t="s">
        <v>2921</v>
      </c>
      <c r="B200" s="10" t="s">
        <v>1731</v>
      </c>
      <c r="C200" s="10" t="s">
        <v>1732</v>
      </c>
      <c r="D200" s="10" t="s">
        <v>2522</v>
      </c>
      <c r="E200" s="10" t="s">
        <v>2523</v>
      </c>
      <c r="F200" s="71">
        <v>408172.0</v>
      </c>
      <c r="G200" s="10" t="s">
        <v>2922</v>
      </c>
      <c r="H200" s="10" t="s">
        <v>3019</v>
      </c>
      <c r="I200" s="10" t="s">
        <v>2924</v>
      </c>
      <c r="J200" s="295" t="s">
        <v>2524</v>
      </c>
      <c r="K200" s="295" t="s">
        <v>2524</v>
      </c>
      <c r="L200" s="295" t="s">
        <v>3332</v>
      </c>
      <c r="M200" s="295" t="s">
        <v>3332</v>
      </c>
      <c r="N200" s="295" t="s">
        <v>3333</v>
      </c>
      <c r="O200" s="295" t="s">
        <v>3333</v>
      </c>
    </row>
    <row r="201" ht="15.75" customHeight="1">
      <c r="A201" s="10" t="s">
        <v>2921</v>
      </c>
      <c r="B201" s="10" t="s">
        <v>1724</v>
      </c>
      <c r="C201" s="10" t="s">
        <v>1725</v>
      </c>
      <c r="D201" s="10" t="s">
        <v>2514</v>
      </c>
      <c r="E201" s="10" t="s">
        <v>2515</v>
      </c>
      <c r="F201" s="71">
        <v>408172.0</v>
      </c>
      <c r="G201" s="10" t="s">
        <v>2922</v>
      </c>
      <c r="H201" s="10" t="s">
        <v>3019</v>
      </c>
      <c r="I201" s="10" t="s">
        <v>2924</v>
      </c>
      <c r="J201" s="295" t="s">
        <v>2516</v>
      </c>
      <c r="K201" s="295" t="s">
        <v>2516</v>
      </c>
      <c r="L201" s="295" t="s">
        <v>3334</v>
      </c>
      <c r="M201" s="295" t="s">
        <v>3334</v>
      </c>
      <c r="N201" s="295" t="s">
        <v>3335</v>
      </c>
      <c r="O201" s="295" t="s">
        <v>3335</v>
      </c>
    </row>
    <row r="202" ht="15.75" customHeight="1">
      <c r="A202" s="10" t="s">
        <v>2921</v>
      </c>
      <c r="B202" s="10" t="s">
        <v>1739</v>
      </c>
      <c r="C202" s="10" t="s">
        <v>1740</v>
      </c>
      <c r="D202" s="10" t="s">
        <v>2530</v>
      </c>
      <c r="E202" s="10" t="s">
        <v>2531</v>
      </c>
      <c r="F202" s="71">
        <v>408172.0</v>
      </c>
      <c r="G202" s="10" t="s">
        <v>2922</v>
      </c>
      <c r="H202" s="10" t="s">
        <v>3019</v>
      </c>
      <c r="I202" s="10" t="s">
        <v>2924</v>
      </c>
      <c r="J202" s="295" t="s">
        <v>2532</v>
      </c>
      <c r="K202" s="295" t="s">
        <v>2532</v>
      </c>
      <c r="L202" s="295" t="s">
        <v>3336</v>
      </c>
      <c r="M202" s="295" t="s">
        <v>3336</v>
      </c>
      <c r="N202" s="295" t="s">
        <v>3337</v>
      </c>
      <c r="O202" s="295" t="s">
        <v>3337</v>
      </c>
    </row>
    <row r="203" ht="15.75" customHeight="1">
      <c r="A203" s="10" t="s">
        <v>2921</v>
      </c>
      <c r="B203" s="10" t="s">
        <v>1717</v>
      </c>
      <c r="C203" s="10" t="s">
        <v>1718</v>
      </c>
      <c r="D203" s="10" t="s">
        <v>2506</v>
      </c>
      <c r="E203" s="10" t="s">
        <v>2507</v>
      </c>
      <c r="F203" s="71">
        <v>408172.0</v>
      </c>
      <c r="G203" s="10" t="s">
        <v>2922</v>
      </c>
      <c r="H203" s="10" t="s">
        <v>3019</v>
      </c>
      <c r="I203" s="10" t="s">
        <v>2924</v>
      </c>
      <c r="J203" s="295" t="s">
        <v>2508</v>
      </c>
      <c r="K203" s="295" t="s">
        <v>2508</v>
      </c>
      <c r="L203" s="295" t="s">
        <v>3338</v>
      </c>
      <c r="M203" s="295" t="s">
        <v>3338</v>
      </c>
      <c r="N203" s="295" t="s">
        <v>3339</v>
      </c>
      <c r="O203" s="295" t="s">
        <v>3339</v>
      </c>
    </row>
    <row r="204" ht="15.75" customHeight="1">
      <c r="A204" s="10" t="s">
        <v>2921</v>
      </c>
      <c r="B204" s="10" t="s">
        <v>1852</v>
      </c>
      <c r="C204" s="10" t="s">
        <v>1853</v>
      </c>
      <c r="D204" s="10" t="s">
        <v>2590</v>
      </c>
      <c r="E204" s="10" t="s">
        <v>2591</v>
      </c>
      <c r="F204" s="71">
        <v>408172.0</v>
      </c>
      <c r="G204" s="10" t="s">
        <v>2922</v>
      </c>
      <c r="H204" s="10" t="s">
        <v>3019</v>
      </c>
      <c r="I204" s="10" t="s">
        <v>2924</v>
      </c>
      <c r="J204" s="295" t="s">
        <v>2592</v>
      </c>
      <c r="K204" s="295" t="s">
        <v>2592</v>
      </c>
      <c r="L204" s="295" t="s">
        <v>3340</v>
      </c>
      <c r="M204" s="295" t="s">
        <v>3340</v>
      </c>
      <c r="N204" s="295" t="s">
        <v>3341</v>
      </c>
      <c r="O204" s="295" t="s">
        <v>3341</v>
      </c>
    </row>
    <row r="205" ht="15.75" customHeight="1">
      <c r="A205" s="10" t="s">
        <v>2921</v>
      </c>
      <c r="B205" s="10" t="s">
        <v>2385</v>
      </c>
      <c r="C205" s="10" t="s">
        <v>2386</v>
      </c>
      <c r="D205" s="10" t="s">
        <v>2610</v>
      </c>
      <c r="E205" s="10" t="s">
        <v>2611</v>
      </c>
      <c r="F205" s="71">
        <v>408172.0</v>
      </c>
      <c r="G205" s="10" t="s">
        <v>2922</v>
      </c>
      <c r="H205" s="10" t="s">
        <v>3019</v>
      </c>
      <c r="I205" s="10" t="s">
        <v>2924</v>
      </c>
      <c r="J205" s="295" t="s">
        <v>2612</v>
      </c>
      <c r="K205" s="295" t="s">
        <v>2612</v>
      </c>
      <c r="L205" s="295" t="s">
        <v>3342</v>
      </c>
      <c r="M205" s="295" t="s">
        <v>3342</v>
      </c>
      <c r="N205" s="295" t="s">
        <v>3343</v>
      </c>
      <c r="O205" s="295" t="s">
        <v>3343</v>
      </c>
    </row>
    <row r="206" ht="15.75" customHeight="1">
      <c r="A206" s="10" t="s">
        <v>2921</v>
      </c>
      <c r="B206" s="10" t="s">
        <v>2401</v>
      </c>
      <c r="C206" s="10" t="s">
        <v>2402</v>
      </c>
      <c r="D206" s="10" t="s">
        <v>2618</v>
      </c>
      <c r="E206" s="10" t="s">
        <v>2619</v>
      </c>
      <c r="F206" s="71">
        <v>408172.0</v>
      </c>
      <c r="G206" s="10" t="s">
        <v>2922</v>
      </c>
      <c r="H206" s="10" t="s">
        <v>3019</v>
      </c>
      <c r="I206" s="10" t="s">
        <v>2924</v>
      </c>
      <c r="J206" s="295" t="s">
        <v>2620</v>
      </c>
      <c r="K206" s="295" t="s">
        <v>2620</v>
      </c>
      <c r="L206" s="295" t="s">
        <v>3344</v>
      </c>
      <c r="M206" s="295" t="s">
        <v>3344</v>
      </c>
      <c r="N206" s="295" t="s">
        <v>3345</v>
      </c>
      <c r="O206" s="295" t="s">
        <v>3345</v>
      </c>
    </row>
    <row r="207" ht="15.75" customHeight="1">
      <c r="A207" s="10" t="s">
        <v>2921</v>
      </c>
      <c r="B207" s="10" t="s">
        <v>1547</v>
      </c>
      <c r="C207" s="10" t="s">
        <v>1548</v>
      </c>
      <c r="D207" s="10" t="s">
        <v>2144</v>
      </c>
      <c r="E207" s="10" t="s">
        <v>2145</v>
      </c>
      <c r="F207" s="71">
        <v>408172.0</v>
      </c>
      <c r="G207" s="10" t="s">
        <v>2922</v>
      </c>
      <c r="H207" s="10" t="s">
        <v>3019</v>
      </c>
      <c r="I207" s="10" t="s">
        <v>2924</v>
      </c>
      <c r="J207" s="295" t="s">
        <v>2146</v>
      </c>
      <c r="K207" s="295" t="s">
        <v>2146</v>
      </c>
      <c r="L207" s="295" t="s">
        <v>3346</v>
      </c>
      <c r="M207" s="295" t="s">
        <v>3346</v>
      </c>
      <c r="N207" s="295" t="s">
        <v>3347</v>
      </c>
      <c r="O207" s="295" t="s">
        <v>3347</v>
      </c>
    </row>
    <row r="208" ht="15.75" customHeight="1">
      <c r="A208" s="10" t="s">
        <v>2921</v>
      </c>
      <c r="B208" s="10" t="s">
        <v>1589</v>
      </c>
      <c r="C208" s="10" t="s">
        <v>1590</v>
      </c>
      <c r="D208" s="10" t="s">
        <v>2159</v>
      </c>
      <c r="E208" s="10" t="s">
        <v>2160</v>
      </c>
      <c r="F208" s="71">
        <v>408172.0</v>
      </c>
      <c r="G208" s="10" t="s">
        <v>2922</v>
      </c>
      <c r="H208" s="10" t="s">
        <v>3019</v>
      </c>
      <c r="I208" s="10" t="s">
        <v>2924</v>
      </c>
      <c r="J208" s="295" t="s">
        <v>2161</v>
      </c>
      <c r="K208" s="295" t="s">
        <v>2161</v>
      </c>
      <c r="L208" s="295" t="s">
        <v>3348</v>
      </c>
      <c r="M208" s="295" t="s">
        <v>3348</v>
      </c>
      <c r="N208" s="295" t="s">
        <v>3349</v>
      </c>
      <c r="O208" s="295" t="s">
        <v>3349</v>
      </c>
    </row>
    <row r="209" ht="15.75" customHeight="1">
      <c r="A209" s="10" t="s">
        <v>2921</v>
      </c>
      <c r="B209" s="10" t="s">
        <v>1596</v>
      </c>
      <c r="C209" s="10" t="s">
        <v>1597</v>
      </c>
      <c r="D209" s="10" t="s">
        <v>2164</v>
      </c>
      <c r="E209" s="10" t="s">
        <v>2165</v>
      </c>
      <c r="F209" s="71">
        <v>408172.0</v>
      </c>
      <c r="G209" s="10" t="s">
        <v>2922</v>
      </c>
      <c r="H209" s="10" t="s">
        <v>3019</v>
      </c>
      <c r="I209" s="10" t="s">
        <v>2924</v>
      </c>
      <c r="J209" s="295" t="s">
        <v>2166</v>
      </c>
      <c r="K209" s="295" t="s">
        <v>2166</v>
      </c>
      <c r="L209" s="295" t="s">
        <v>3350</v>
      </c>
      <c r="M209" s="295" t="s">
        <v>3350</v>
      </c>
      <c r="N209" s="295" t="s">
        <v>3351</v>
      </c>
      <c r="O209" s="295" t="s">
        <v>3351</v>
      </c>
    </row>
    <row r="210" ht="15.75" customHeight="1">
      <c r="A210" s="10" t="s">
        <v>2921</v>
      </c>
      <c r="B210" s="10" t="s">
        <v>1603</v>
      </c>
      <c r="C210" s="10" t="s">
        <v>1604</v>
      </c>
      <c r="D210" s="10" t="s">
        <v>2169</v>
      </c>
      <c r="E210" s="10" t="s">
        <v>2170</v>
      </c>
      <c r="F210" s="71">
        <v>408172.0</v>
      </c>
      <c r="G210" s="10" t="s">
        <v>2922</v>
      </c>
      <c r="H210" s="10" t="s">
        <v>3019</v>
      </c>
      <c r="I210" s="10" t="s">
        <v>2924</v>
      </c>
      <c r="J210" s="295" t="s">
        <v>2171</v>
      </c>
      <c r="K210" s="295" t="s">
        <v>2171</v>
      </c>
      <c r="L210" s="295" t="s">
        <v>3352</v>
      </c>
      <c r="M210" s="295" t="s">
        <v>3352</v>
      </c>
      <c r="N210" s="295" t="s">
        <v>3353</v>
      </c>
      <c r="O210" s="295" t="s">
        <v>3353</v>
      </c>
    </row>
    <row r="211" ht="15.75" customHeight="1">
      <c r="A211" s="10" t="s">
        <v>2921</v>
      </c>
      <c r="B211" s="10" t="s">
        <v>1610</v>
      </c>
      <c r="C211" s="10" t="s">
        <v>1611</v>
      </c>
      <c r="D211" s="10" t="s">
        <v>2174</v>
      </c>
      <c r="E211" s="10" t="s">
        <v>2175</v>
      </c>
      <c r="F211" s="71">
        <v>408172.0</v>
      </c>
      <c r="G211" s="10" t="s">
        <v>2922</v>
      </c>
      <c r="H211" s="10" t="s">
        <v>3019</v>
      </c>
      <c r="I211" s="10" t="s">
        <v>2924</v>
      </c>
      <c r="J211" s="295" t="s">
        <v>2176</v>
      </c>
      <c r="K211" s="295" t="s">
        <v>2176</v>
      </c>
      <c r="L211" s="295" t="s">
        <v>3354</v>
      </c>
      <c r="M211" s="295" t="s">
        <v>3354</v>
      </c>
      <c r="N211" s="295" t="s">
        <v>3355</v>
      </c>
      <c r="O211" s="295" t="s">
        <v>3355</v>
      </c>
    </row>
    <row r="212" ht="15.75" customHeight="1">
      <c r="A212" s="10" t="s">
        <v>2921</v>
      </c>
      <c r="B212" s="10" t="s">
        <v>1554</v>
      </c>
      <c r="C212" s="10" t="s">
        <v>1555</v>
      </c>
      <c r="D212" s="10" t="s">
        <v>2149</v>
      </c>
      <c r="E212" s="10" t="s">
        <v>2150</v>
      </c>
      <c r="F212" s="71">
        <v>408172.0</v>
      </c>
      <c r="G212" s="10" t="s">
        <v>2922</v>
      </c>
      <c r="H212" s="10" t="s">
        <v>3019</v>
      </c>
      <c r="I212" s="10" t="s">
        <v>2924</v>
      </c>
      <c r="J212" s="295" t="s">
        <v>2151</v>
      </c>
      <c r="K212" s="295" t="s">
        <v>2151</v>
      </c>
      <c r="L212" s="295" t="s">
        <v>3356</v>
      </c>
      <c r="M212" s="295" t="s">
        <v>3356</v>
      </c>
      <c r="N212" s="295" t="s">
        <v>3357</v>
      </c>
      <c r="O212" s="295" t="s">
        <v>3357</v>
      </c>
    </row>
    <row r="213" ht="15.75" customHeight="1">
      <c r="A213" s="10" t="s">
        <v>2921</v>
      </c>
      <c r="B213" s="10" t="s">
        <v>1561</v>
      </c>
      <c r="C213" s="10" t="s">
        <v>1562</v>
      </c>
      <c r="D213" s="10" t="s">
        <v>2154</v>
      </c>
      <c r="E213" s="10" t="s">
        <v>2155</v>
      </c>
      <c r="F213" s="71">
        <v>408172.0</v>
      </c>
      <c r="G213" s="10" t="s">
        <v>2922</v>
      </c>
      <c r="H213" s="10" t="s">
        <v>3019</v>
      </c>
      <c r="I213" s="10" t="s">
        <v>2924</v>
      </c>
      <c r="J213" s="295" t="s">
        <v>2156</v>
      </c>
      <c r="K213" s="295" t="s">
        <v>2156</v>
      </c>
      <c r="L213" s="295" t="s">
        <v>3358</v>
      </c>
      <c r="M213" s="295" t="s">
        <v>3358</v>
      </c>
      <c r="N213" s="295" t="s">
        <v>3359</v>
      </c>
      <c r="O213" s="295" t="s">
        <v>3359</v>
      </c>
    </row>
    <row r="214" ht="15.75" customHeight="1">
      <c r="A214" s="10" t="s">
        <v>2921</v>
      </c>
      <c r="B214" s="10" t="s">
        <v>1518</v>
      </c>
      <c r="C214" s="10" t="s">
        <v>1519</v>
      </c>
      <c r="D214" s="10" t="s">
        <v>2125</v>
      </c>
      <c r="E214" s="10" t="s">
        <v>2126</v>
      </c>
      <c r="F214" s="71">
        <v>408172.0</v>
      </c>
      <c r="G214" s="10" t="s">
        <v>2922</v>
      </c>
      <c r="H214" s="10" t="s">
        <v>3019</v>
      </c>
      <c r="I214" s="10" t="s">
        <v>2924</v>
      </c>
      <c r="J214" s="295" t="s">
        <v>2127</v>
      </c>
      <c r="K214" s="295" t="s">
        <v>2127</v>
      </c>
      <c r="L214" s="295" t="s">
        <v>3360</v>
      </c>
      <c r="M214" s="295" t="s">
        <v>3360</v>
      </c>
      <c r="N214" s="295" t="s">
        <v>3361</v>
      </c>
      <c r="O214" s="295" t="s">
        <v>3361</v>
      </c>
    </row>
    <row r="215" ht="15.75" customHeight="1">
      <c r="A215" s="10" t="s">
        <v>2921</v>
      </c>
      <c r="B215" s="10" t="s">
        <v>1533</v>
      </c>
      <c r="C215" s="10" t="s">
        <v>1534</v>
      </c>
      <c r="D215" s="10" t="s">
        <v>2134</v>
      </c>
      <c r="E215" s="10" t="s">
        <v>2135</v>
      </c>
      <c r="F215" s="71">
        <v>408172.0</v>
      </c>
      <c r="G215" s="10" t="s">
        <v>2922</v>
      </c>
      <c r="H215" s="10" t="s">
        <v>3019</v>
      </c>
      <c r="I215" s="10" t="s">
        <v>2924</v>
      </c>
      <c r="J215" s="295" t="s">
        <v>2136</v>
      </c>
      <c r="K215" s="295" t="s">
        <v>2136</v>
      </c>
      <c r="L215" s="295" t="s">
        <v>3362</v>
      </c>
      <c r="M215" s="295" t="s">
        <v>3362</v>
      </c>
      <c r="N215" s="295" t="s">
        <v>3363</v>
      </c>
      <c r="O215" s="295" t="s">
        <v>3363</v>
      </c>
    </row>
    <row r="216" ht="15.75" customHeight="1">
      <c r="A216" s="10" t="s">
        <v>2921</v>
      </c>
      <c r="B216" s="10" t="s">
        <v>1540</v>
      </c>
      <c r="C216" s="10" t="s">
        <v>1541</v>
      </c>
      <c r="D216" s="10" t="s">
        <v>2139</v>
      </c>
      <c r="E216" s="10" t="s">
        <v>2140</v>
      </c>
      <c r="F216" s="71">
        <v>408172.0</v>
      </c>
      <c r="G216" s="10" t="s">
        <v>2922</v>
      </c>
      <c r="H216" s="10" t="s">
        <v>3019</v>
      </c>
      <c r="I216" s="10" t="s">
        <v>2924</v>
      </c>
      <c r="J216" s="295" t="s">
        <v>2141</v>
      </c>
      <c r="K216" s="295" t="s">
        <v>2141</v>
      </c>
      <c r="L216" s="295" t="s">
        <v>3364</v>
      </c>
      <c r="M216" s="295" t="s">
        <v>3364</v>
      </c>
      <c r="N216" s="295" t="s">
        <v>3365</v>
      </c>
      <c r="O216" s="295" t="s">
        <v>3365</v>
      </c>
    </row>
    <row r="217" ht="15.75" customHeight="1">
      <c r="A217" s="10" t="s">
        <v>2921</v>
      </c>
      <c r="B217" s="10" t="s">
        <v>1731</v>
      </c>
      <c r="C217" s="10" t="s">
        <v>1732</v>
      </c>
      <c r="D217" s="10" t="s">
        <v>2265</v>
      </c>
      <c r="E217" s="10" t="s">
        <v>2266</v>
      </c>
      <c r="F217" s="71">
        <v>408172.0</v>
      </c>
      <c r="G217" s="10" t="s">
        <v>2922</v>
      </c>
      <c r="H217" s="10" t="s">
        <v>3019</v>
      </c>
      <c r="I217" s="10" t="s">
        <v>2924</v>
      </c>
      <c r="J217" s="295" t="s">
        <v>2267</v>
      </c>
      <c r="K217" s="295" t="s">
        <v>2267</v>
      </c>
      <c r="L217" s="295" t="s">
        <v>3366</v>
      </c>
      <c r="M217" s="295" t="s">
        <v>3366</v>
      </c>
      <c r="N217" s="295" t="s">
        <v>3367</v>
      </c>
      <c r="O217" s="295" t="s">
        <v>3367</v>
      </c>
    </row>
    <row r="218" ht="15.75" customHeight="1">
      <c r="A218" s="10" t="s">
        <v>2921</v>
      </c>
      <c r="B218" s="10" t="s">
        <v>1645</v>
      </c>
      <c r="C218" s="10" t="s">
        <v>1646</v>
      </c>
      <c r="D218" s="10" t="s">
        <v>2199</v>
      </c>
      <c r="E218" s="10" t="s">
        <v>2200</v>
      </c>
      <c r="F218" s="71">
        <v>408172.0</v>
      </c>
      <c r="G218" s="10" t="s">
        <v>2922</v>
      </c>
      <c r="H218" s="10" t="s">
        <v>3019</v>
      </c>
      <c r="I218" s="10" t="s">
        <v>2924</v>
      </c>
      <c r="J218" s="295" t="s">
        <v>2201</v>
      </c>
      <c r="K218" s="295" t="s">
        <v>2201</v>
      </c>
      <c r="L218" s="295" t="s">
        <v>3368</v>
      </c>
      <c r="M218" s="295" t="s">
        <v>3368</v>
      </c>
      <c r="N218" s="295" t="s">
        <v>3369</v>
      </c>
      <c r="O218" s="295" t="s">
        <v>3369</v>
      </c>
    </row>
    <row r="219" ht="15.75" customHeight="1">
      <c r="A219" s="10" t="s">
        <v>2921</v>
      </c>
      <c r="B219" s="10" t="s">
        <v>1652</v>
      </c>
      <c r="C219" s="10" t="s">
        <v>1653</v>
      </c>
      <c r="D219" s="10" t="s">
        <v>2204</v>
      </c>
      <c r="E219" s="10" t="s">
        <v>2205</v>
      </c>
      <c r="F219" s="71">
        <v>408172.0</v>
      </c>
      <c r="G219" s="10" t="s">
        <v>2922</v>
      </c>
      <c r="H219" s="10" t="s">
        <v>3019</v>
      </c>
      <c r="I219" s="10" t="s">
        <v>2924</v>
      </c>
      <c r="J219" s="295" t="s">
        <v>2206</v>
      </c>
      <c r="K219" s="295" t="s">
        <v>2206</v>
      </c>
      <c r="L219" s="295" t="s">
        <v>3370</v>
      </c>
      <c r="M219" s="295" t="s">
        <v>3370</v>
      </c>
      <c r="N219" s="295" t="s">
        <v>3371</v>
      </c>
      <c r="O219" s="295" t="s">
        <v>3371</v>
      </c>
    </row>
    <row r="220" ht="15.75" customHeight="1">
      <c r="A220" s="10" t="s">
        <v>2921</v>
      </c>
      <c r="B220" s="10" t="s">
        <v>1659</v>
      </c>
      <c r="C220" s="10" t="s">
        <v>1660</v>
      </c>
      <c r="D220" s="10" t="s">
        <v>2209</v>
      </c>
      <c r="E220" s="10" t="s">
        <v>2210</v>
      </c>
      <c r="F220" s="71">
        <v>408172.0</v>
      </c>
      <c r="G220" s="10" t="s">
        <v>2922</v>
      </c>
      <c r="H220" s="10" t="s">
        <v>3019</v>
      </c>
      <c r="I220" s="10" t="s">
        <v>2924</v>
      </c>
      <c r="J220" s="295" t="s">
        <v>2211</v>
      </c>
      <c r="K220" s="295" t="s">
        <v>2211</v>
      </c>
      <c r="L220" s="295" t="s">
        <v>3372</v>
      </c>
      <c r="M220" s="295" t="s">
        <v>3372</v>
      </c>
      <c r="N220" s="295" t="s">
        <v>3373</v>
      </c>
      <c r="O220" s="295" t="s">
        <v>3373</v>
      </c>
    </row>
    <row r="221" ht="15.75" customHeight="1">
      <c r="A221" s="10" t="s">
        <v>2921</v>
      </c>
      <c r="B221" s="10" t="s">
        <v>1787</v>
      </c>
      <c r="C221" s="10" t="s">
        <v>1788</v>
      </c>
      <c r="D221" s="10" t="s">
        <v>2311</v>
      </c>
      <c r="E221" s="10" t="s">
        <v>2312</v>
      </c>
      <c r="F221" s="71">
        <v>408172.0</v>
      </c>
      <c r="G221" s="10" t="s">
        <v>2922</v>
      </c>
      <c r="H221" s="10" t="s">
        <v>3019</v>
      </c>
      <c r="I221" s="10" t="s">
        <v>2924</v>
      </c>
      <c r="J221" s="295" t="s">
        <v>2313</v>
      </c>
      <c r="K221" s="295" t="s">
        <v>2313</v>
      </c>
      <c r="L221" s="295" t="s">
        <v>3374</v>
      </c>
      <c r="M221" s="295" t="s">
        <v>3374</v>
      </c>
      <c r="N221" s="295" t="s">
        <v>3375</v>
      </c>
      <c r="O221" s="295" t="s">
        <v>3375</v>
      </c>
    </row>
    <row r="222" ht="15.75" customHeight="1">
      <c r="A222" s="10" t="s">
        <v>2921</v>
      </c>
      <c r="B222" s="10" t="s">
        <v>1795</v>
      </c>
      <c r="C222" s="10" t="s">
        <v>1796</v>
      </c>
      <c r="D222" s="10" t="s">
        <v>2316</v>
      </c>
      <c r="E222" s="10" t="s">
        <v>2317</v>
      </c>
      <c r="F222" s="71">
        <v>408172.0</v>
      </c>
      <c r="G222" s="10" t="s">
        <v>2922</v>
      </c>
      <c r="H222" s="10" t="s">
        <v>3019</v>
      </c>
      <c r="I222" s="10" t="s">
        <v>2924</v>
      </c>
      <c r="J222" s="295" t="s">
        <v>2318</v>
      </c>
      <c r="K222" s="295" t="s">
        <v>2318</v>
      </c>
      <c r="L222" s="295" t="s">
        <v>3376</v>
      </c>
      <c r="M222" s="295" t="s">
        <v>3376</v>
      </c>
      <c r="N222" s="295" t="s">
        <v>3377</v>
      </c>
      <c r="O222" s="295" t="s">
        <v>3377</v>
      </c>
    </row>
    <row r="223" ht="15.75" customHeight="1">
      <c r="A223" s="10" t="s">
        <v>2921</v>
      </c>
      <c r="B223" s="10" t="s">
        <v>1802</v>
      </c>
      <c r="C223" s="10" t="s">
        <v>1803</v>
      </c>
      <c r="D223" s="10" t="s">
        <v>2321</v>
      </c>
      <c r="E223" s="10" t="s">
        <v>2322</v>
      </c>
      <c r="F223" s="71">
        <v>408172.0</v>
      </c>
      <c r="G223" s="10" t="s">
        <v>2922</v>
      </c>
      <c r="H223" s="10" t="s">
        <v>3019</v>
      </c>
      <c r="I223" s="10" t="s">
        <v>2924</v>
      </c>
      <c r="J223" s="295" t="s">
        <v>2323</v>
      </c>
      <c r="K223" s="295" t="s">
        <v>2323</v>
      </c>
      <c r="L223" s="295" t="s">
        <v>3378</v>
      </c>
      <c r="M223" s="295" t="s">
        <v>3378</v>
      </c>
      <c r="N223" s="295" t="s">
        <v>3379</v>
      </c>
      <c r="O223" s="295" t="s">
        <v>3379</v>
      </c>
    </row>
    <row r="224" ht="15.75" customHeight="1">
      <c r="A224" s="10" t="s">
        <v>2921</v>
      </c>
      <c r="B224" s="10" t="s">
        <v>1724</v>
      </c>
      <c r="C224" s="10" t="s">
        <v>1725</v>
      </c>
      <c r="D224" s="10" t="s">
        <v>2255</v>
      </c>
      <c r="E224" s="10" t="s">
        <v>2256</v>
      </c>
      <c r="F224" s="71">
        <v>408172.0</v>
      </c>
      <c r="G224" s="10" t="s">
        <v>2922</v>
      </c>
      <c r="H224" s="10" t="s">
        <v>3019</v>
      </c>
      <c r="I224" s="10" t="s">
        <v>2924</v>
      </c>
      <c r="J224" s="295" t="s">
        <v>2257</v>
      </c>
      <c r="K224" s="295" t="s">
        <v>2257</v>
      </c>
      <c r="L224" s="295" t="s">
        <v>3380</v>
      </c>
      <c r="M224" s="295" t="s">
        <v>3380</v>
      </c>
      <c r="N224" s="295" t="s">
        <v>3381</v>
      </c>
      <c r="O224" s="295" t="s">
        <v>3381</v>
      </c>
    </row>
    <row r="225" ht="15.75" customHeight="1">
      <c r="A225" s="10" t="s">
        <v>2921</v>
      </c>
      <c r="B225" s="10" t="s">
        <v>1703</v>
      </c>
      <c r="C225" s="10" t="s">
        <v>1704</v>
      </c>
      <c r="D225" s="10" t="s">
        <v>2234</v>
      </c>
      <c r="E225" s="10" t="s">
        <v>2235</v>
      </c>
      <c r="F225" s="71">
        <v>408172.0</v>
      </c>
      <c r="G225" s="10" t="s">
        <v>2922</v>
      </c>
      <c r="H225" s="10" t="s">
        <v>3019</v>
      </c>
      <c r="I225" s="10" t="s">
        <v>2924</v>
      </c>
      <c r="J225" s="295" t="s">
        <v>2236</v>
      </c>
      <c r="K225" s="295" t="s">
        <v>2236</v>
      </c>
      <c r="L225" s="295" t="s">
        <v>3382</v>
      </c>
      <c r="M225" s="295" t="s">
        <v>3382</v>
      </c>
      <c r="N225" s="295" t="s">
        <v>3383</v>
      </c>
      <c r="O225" s="295" t="s">
        <v>3383</v>
      </c>
    </row>
    <row r="226" ht="15.75" customHeight="1">
      <c r="A226" s="10" t="s">
        <v>2921</v>
      </c>
      <c r="B226" s="10" t="s">
        <v>1746</v>
      </c>
      <c r="C226" s="10" t="s">
        <v>1747</v>
      </c>
      <c r="D226" s="10" t="s">
        <v>2286</v>
      </c>
      <c r="E226" s="10" t="s">
        <v>2287</v>
      </c>
      <c r="F226" s="71">
        <v>408172.0</v>
      </c>
      <c r="G226" s="10" t="s">
        <v>2922</v>
      </c>
      <c r="H226" s="10" t="s">
        <v>3019</v>
      </c>
      <c r="I226" s="10" t="s">
        <v>2924</v>
      </c>
      <c r="J226" s="295" t="s">
        <v>2288</v>
      </c>
      <c r="K226" s="295" t="s">
        <v>2288</v>
      </c>
      <c r="L226" s="295" t="s">
        <v>3384</v>
      </c>
      <c r="M226" s="295" t="s">
        <v>3384</v>
      </c>
      <c r="N226" s="295" t="s">
        <v>3385</v>
      </c>
      <c r="O226" s="295" t="s">
        <v>3385</v>
      </c>
    </row>
    <row r="227" ht="15.75" customHeight="1">
      <c r="A227" s="10" t="s">
        <v>2921</v>
      </c>
      <c r="B227" s="10" t="s">
        <v>1674</v>
      </c>
      <c r="C227" s="10" t="s">
        <v>1675</v>
      </c>
      <c r="D227" s="10" t="s">
        <v>2219</v>
      </c>
      <c r="E227" s="10" t="s">
        <v>2220</v>
      </c>
      <c r="F227" s="71">
        <v>408172.0</v>
      </c>
      <c r="G227" s="10" t="s">
        <v>2922</v>
      </c>
      <c r="H227" s="10" t="s">
        <v>3019</v>
      </c>
      <c r="I227" s="10" t="s">
        <v>2924</v>
      </c>
      <c r="J227" s="295" t="s">
        <v>2221</v>
      </c>
      <c r="K227" s="295" t="s">
        <v>2221</v>
      </c>
      <c r="L227" s="295" t="s">
        <v>3386</v>
      </c>
      <c r="M227" s="295" t="s">
        <v>3386</v>
      </c>
      <c r="N227" s="295" t="s">
        <v>3387</v>
      </c>
      <c r="O227" s="295" t="s">
        <v>3387</v>
      </c>
    </row>
    <row r="228" ht="15.75" customHeight="1">
      <c r="A228" s="10" t="s">
        <v>2921</v>
      </c>
      <c r="B228" s="10" t="s">
        <v>1624</v>
      </c>
      <c r="C228" s="10" t="s">
        <v>1625</v>
      </c>
      <c r="D228" s="10" t="s">
        <v>2184</v>
      </c>
      <c r="E228" s="10" t="s">
        <v>2185</v>
      </c>
      <c r="F228" s="71">
        <v>408172.0</v>
      </c>
      <c r="G228" s="10" t="s">
        <v>2922</v>
      </c>
      <c r="H228" s="10" t="s">
        <v>3019</v>
      </c>
      <c r="I228" s="10" t="s">
        <v>2924</v>
      </c>
      <c r="J228" s="295" t="s">
        <v>2186</v>
      </c>
      <c r="K228" s="295" t="s">
        <v>2186</v>
      </c>
      <c r="L228" s="295" t="s">
        <v>3388</v>
      </c>
      <c r="M228" s="295" t="s">
        <v>3388</v>
      </c>
      <c r="N228" s="295" t="s">
        <v>3389</v>
      </c>
      <c r="O228" s="295" t="s">
        <v>3389</v>
      </c>
    </row>
    <row r="229" ht="15.75" customHeight="1">
      <c r="A229" s="10" t="s">
        <v>2921</v>
      </c>
      <c r="B229" s="10" t="s">
        <v>1681</v>
      </c>
      <c r="C229" s="10" t="s">
        <v>1682</v>
      </c>
      <c r="D229" s="10" t="s">
        <v>2224</v>
      </c>
      <c r="E229" s="10" t="s">
        <v>2225</v>
      </c>
      <c r="F229" s="71">
        <v>408172.0</v>
      </c>
      <c r="G229" s="10" t="s">
        <v>2922</v>
      </c>
      <c r="H229" s="10" t="s">
        <v>3019</v>
      </c>
      <c r="I229" s="10" t="s">
        <v>2924</v>
      </c>
      <c r="J229" s="295" t="s">
        <v>2226</v>
      </c>
      <c r="K229" s="295" t="s">
        <v>2226</v>
      </c>
      <c r="L229" s="295" t="s">
        <v>3390</v>
      </c>
      <c r="M229" s="295" t="s">
        <v>3390</v>
      </c>
      <c r="N229" s="295" t="s">
        <v>3391</v>
      </c>
      <c r="O229" s="295" t="s">
        <v>3391</v>
      </c>
    </row>
    <row r="230" ht="15.75" customHeight="1">
      <c r="A230" s="10" t="s">
        <v>2921</v>
      </c>
      <c r="B230" s="10" t="s">
        <v>1816</v>
      </c>
      <c r="C230" s="10" t="s">
        <v>1817</v>
      </c>
      <c r="D230" s="10" t="s">
        <v>2331</v>
      </c>
      <c r="E230" s="10" t="s">
        <v>2332</v>
      </c>
      <c r="F230" s="71">
        <v>408172.0</v>
      </c>
      <c r="G230" s="10" t="s">
        <v>2922</v>
      </c>
      <c r="H230" s="10" t="s">
        <v>3019</v>
      </c>
      <c r="I230" s="10" t="s">
        <v>2924</v>
      </c>
      <c r="J230" s="295" t="s">
        <v>2333</v>
      </c>
      <c r="K230" s="295" t="s">
        <v>2333</v>
      </c>
      <c r="L230" s="295" t="s">
        <v>3392</v>
      </c>
      <c r="M230" s="295" t="s">
        <v>3392</v>
      </c>
      <c r="N230" s="295" t="s">
        <v>3393</v>
      </c>
      <c r="O230" s="295" t="s">
        <v>3393</v>
      </c>
    </row>
    <row r="231" ht="15.75" customHeight="1">
      <c r="A231" s="10" t="s">
        <v>2921</v>
      </c>
      <c r="B231" s="10" t="s">
        <v>1766</v>
      </c>
      <c r="C231" s="10" t="s">
        <v>1767</v>
      </c>
      <c r="D231" s="10" t="s">
        <v>2296</v>
      </c>
      <c r="E231" s="10" t="s">
        <v>2297</v>
      </c>
      <c r="F231" s="71">
        <v>408172.0</v>
      </c>
      <c r="G231" s="10" t="s">
        <v>2922</v>
      </c>
      <c r="H231" s="10" t="s">
        <v>3019</v>
      </c>
      <c r="I231" s="10" t="s">
        <v>2924</v>
      </c>
      <c r="J231" s="295" t="s">
        <v>2298</v>
      </c>
      <c r="K231" s="295" t="s">
        <v>2298</v>
      </c>
      <c r="L231" s="295" t="s">
        <v>3394</v>
      </c>
      <c r="M231" s="295" t="s">
        <v>3394</v>
      </c>
      <c r="N231" s="295" t="s">
        <v>3395</v>
      </c>
      <c r="O231" s="295" t="s">
        <v>3395</v>
      </c>
    </row>
    <row r="232" ht="15.75" customHeight="1">
      <c r="A232" s="10" t="s">
        <v>2921</v>
      </c>
      <c r="B232" s="10" t="s">
        <v>1823</v>
      </c>
      <c r="C232" s="10" t="s">
        <v>1824</v>
      </c>
      <c r="D232" s="10" t="s">
        <v>2336</v>
      </c>
      <c r="E232" s="10" t="s">
        <v>2337</v>
      </c>
      <c r="F232" s="71">
        <v>408172.0</v>
      </c>
      <c r="G232" s="10" t="s">
        <v>2922</v>
      </c>
      <c r="H232" s="10" t="s">
        <v>3019</v>
      </c>
      <c r="I232" s="10" t="s">
        <v>2924</v>
      </c>
      <c r="J232" s="295" t="s">
        <v>2338</v>
      </c>
      <c r="K232" s="295" t="s">
        <v>2338</v>
      </c>
      <c r="L232" s="295" t="s">
        <v>3396</v>
      </c>
      <c r="M232" s="295" t="s">
        <v>3396</v>
      </c>
      <c r="N232" s="295" t="s">
        <v>3397</v>
      </c>
      <c r="O232" s="295" t="s">
        <v>3397</v>
      </c>
    </row>
    <row r="233" ht="15.75" customHeight="1">
      <c r="A233" s="10" t="s">
        <v>2921</v>
      </c>
      <c r="B233" s="10" t="s">
        <v>1739</v>
      </c>
      <c r="C233" s="10" t="s">
        <v>1740</v>
      </c>
      <c r="D233" s="10" t="s">
        <v>2276</v>
      </c>
      <c r="E233" s="10" t="s">
        <v>2277</v>
      </c>
      <c r="F233" s="71">
        <v>408172.0</v>
      </c>
      <c r="G233" s="10" t="s">
        <v>2922</v>
      </c>
      <c r="H233" s="10" t="s">
        <v>3019</v>
      </c>
      <c r="I233" s="10" t="s">
        <v>2924</v>
      </c>
      <c r="J233" s="295" t="s">
        <v>2278</v>
      </c>
      <c r="K233" s="295" t="s">
        <v>2278</v>
      </c>
      <c r="L233" s="295" t="s">
        <v>3398</v>
      </c>
      <c r="M233" s="295" t="s">
        <v>3398</v>
      </c>
      <c r="N233" s="295" t="s">
        <v>3399</v>
      </c>
      <c r="O233" s="295" t="s">
        <v>3399</v>
      </c>
    </row>
    <row r="234" ht="15.75" customHeight="1">
      <c r="A234" s="10" t="s">
        <v>2921</v>
      </c>
      <c r="B234" s="10" t="s">
        <v>1696</v>
      </c>
      <c r="C234" s="10" t="s">
        <v>1697</v>
      </c>
      <c r="D234" s="10" t="s">
        <v>2229</v>
      </c>
      <c r="E234" s="10" t="s">
        <v>2230</v>
      </c>
      <c r="F234" s="71">
        <v>408172.0</v>
      </c>
      <c r="G234" s="10" t="s">
        <v>2922</v>
      </c>
      <c r="H234" s="10" t="s">
        <v>3019</v>
      </c>
      <c r="I234" s="10" t="s">
        <v>2924</v>
      </c>
      <c r="J234" s="295" t="s">
        <v>2231</v>
      </c>
      <c r="K234" s="295" t="s">
        <v>2231</v>
      </c>
      <c r="L234" s="295" t="s">
        <v>3400</v>
      </c>
      <c r="M234" s="295" t="s">
        <v>3400</v>
      </c>
      <c r="N234" s="295" t="s">
        <v>3401</v>
      </c>
      <c r="O234" s="295" t="s">
        <v>3401</v>
      </c>
    </row>
    <row r="235" ht="15.75" customHeight="1">
      <c r="A235" s="10" t="s">
        <v>2921</v>
      </c>
      <c r="B235" s="10" t="s">
        <v>1710</v>
      </c>
      <c r="C235" s="10" t="s">
        <v>1711</v>
      </c>
      <c r="D235" s="10" t="s">
        <v>2239</v>
      </c>
      <c r="E235" s="10" t="s">
        <v>2240</v>
      </c>
      <c r="F235" s="71">
        <v>408172.0</v>
      </c>
      <c r="G235" s="10" t="s">
        <v>2922</v>
      </c>
      <c r="H235" s="10" t="s">
        <v>3019</v>
      </c>
      <c r="I235" s="10" t="s">
        <v>2924</v>
      </c>
      <c r="J235" s="295" t="s">
        <v>2241</v>
      </c>
      <c r="K235" s="295" t="s">
        <v>2241</v>
      </c>
      <c r="L235" s="295" t="s">
        <v>3402</v>
      </c>
      <c r="M235" s="295" t="s">
        <v>3402</v>
      </c>
      <c r="N235" s="295" t="s">
        <v>3403</v>
      </c>
      <c r="O235" s="295" t="s">
        <v>3403</v>
      </c>
    </row>
    <row r="236" ht="15.75" customHeight="1">
      <c r="A236" s="10" t="s">
        <v>2921</v>
      </c>
      <c r="B236" s="10" t="s">
        <v>1717</v>
      </c>
      <c r="C236" s="10" t="s">
        <v>1718</v>
      </c>
      <c r="D236" s="10" t="s">
        <v>2244</v>
      </c>
      <c r="E236" s="10" t="s">
        <v>2245</v>
      </c>
      <c r="F236" s="71">
        <v>408172.0</v>
      </c>
      <c r="G236" s="10" t="s">
        <v>2922</v>
      </c>
      <c r="H236" s="10" t="s">
        <v>3019</v>
      </c>
      <c r="I236" s="10" t="s">
        <v>2924</v>
      </c>
      <c r="J236" s="295" t="s">
        <v>2246</v>
      </c>
      <c r="K236" s="295" t="s">
        <v>2246</v>
      </c>
      <c r="L236" s="295" t="s">
        <v>3404</v>
      </c>
      <c r="M236" s="295" t="s">
        <v>3404</v>
      </c>
      <c r="N236" s="295" t="s">
        <v>3405</v>
      </c>
      <c r="O236" s="295" t="s">
        <v>3405</v>
      </c>
    </row>
    <row r="237" ht="15.75" customHeight="1">
      <c r="A237" s="10" t="s">
        <v>2921</v>
      </c>
      <c r="B237" s="10" t="s">
        <v>1666</v>
      </c>
      <c r="C237" s="10" t="s">
        <v>1667</v>
      </c>
      <c r="D237" s="10" t="s">
        <v>2214</v>
      </c>
      <c r="E237" s="10" t="s">
        <v>2215</v>
      </c>
      <c r="F237" s="71">
        <v>408172.0</v>
      </c>
      <c r="G237" s="10" t="s">
        <v>2922</v>
      </c>
      <c r="H237" s="10" t="s">
        <v>3019</v>
      </c>
      <c r="I237" s="10" t="s">
        <v>2924</v>
      </c>
      <c r="J237" s="295" t="s">
        <v>2216</v>
      </c>
      <c r="K237" s="295" t="s">
        <v>2216</v>
      </c>
      <c r="L237" s="295" t="s">
        <v>3406</v>
      </c>
      <c r="M237" s="295" t="s">
        <v>3406</v>
      </c>
      <c r="N237" s="295" t="s">
        <v>3407</v>
      </c>
      <c r="O237" s="295" t="s">
        <v>3407</v>
      </c>
    </row>
    <row r="238" ht="15.75" customHeight="1">
      <c r="A238" s="10" t="s">
        <v>2921</v>
      </c>
      <c r="B238" s="10" t="s">
        <v>1617</v>
      </c>
      <c r="C238" s="10" t="s">
        <v>1618</v>
      </c>
      <c r="D238" s="10" t="s">
        <v>2179</v>
      </c>
      <c r="E238" s="10" t="s">
        <v>2180</v>
      </c>
      <c r="F238" s="71">
        <v>408172.0</v>
      </c>
      <c r="G238" s="10" t="s">
        <v>2922</v>
      </c>
      <c r="H238" s="10" t="s">
        <v>3019</v>
      </c>
      <c r="I238" s="10" t="s">
        <v>2924</v>
      </c>
      <c r="J238" s="295" t="s">
        <v>2181</v>
      </c>
      <c r="K238" s="295" t="s">
        <v>2181</v>
      </c>
      <c r="L238" s="295" t="s">
        <v>3408</v>
      </c>
      <c r="M238" s="295" t="s">
        <v>3408</v>
      </c>
      <c r="N238" s="295" t="s">
        <v>3409</v>
      </c>
      <c r="O238" s="295" t="s">
        <v>3409</v>
      </c>
    </row>
    <row r="239" ht="15.75" customHeight="1">
      <c r="A239" s="10" t="s">
        <v>2921</v>
      </c>
      <c r="B239" s="10" t="s">
        <v>1631</v>
      </c>
      <c r="C239" s="10" t="s">
        <v>1632</v>
      </c>
      <c r="D239" s="10" t="s">
        <v>2189</v>
      </c>
      <c r="E239" s="10" t="s">
        <v>2190</v>
      </c>
      <c r="F239" s="71">
        <v>408172.0</v>
      </c>
      <c r="G239" s="10" t="s">
        <v>2922</v>
      </c>
      <c r="H239" s="10" t="s">
        <v>3019</v>
      </c>
      <c r="I239" s="10" t="s">
        <v>2924</v>
      </c>
      <c r="J239" s="295" t="s">
        <v>2191</v>
      </c>
      <c r="K239" s="295" t="s">
        <v>2191</v>
      </c>
      <c r="L239" s="295" t="s">
        <v>3410</v>
      </c>
      <c r="M239" s="295" t="s">
        <v>3410</v>
      </c>
      <c r="N239" s="295" t="s">
        <v>3411</v>
      </c>
      <c r="O239" s="295" t="s">
        <v>3411</v>
      </c>
    </row>
    <row r="240" ht="15.75" customHeight="1">
      <c r="A240" s="10" t="s">
        <v>2921</v>
      </c>
      <c r="B240" s="10" t="s">
        <v>1638</v>
      </c>
      <c r="C240" s="10" t="s">
        <v>1639</v>
      </c>
      <c r="D240" s="10" t="s">
        <v>2194</v>
      </c>
      <c r="E240" s="10" t="s">
        <v>2195</v>
      </c>
      <c r="F240" s="71">
        <v>408172.0</v>
      </c>
      <c r="G240" s="10" t="s">
        <v>2922</v>
      </c>
      <c r="H240" s="10" t="s">
        <v>3019</v>
      </c>
      <c r="I240" s="10" t="s">
        <v>2924</v>
      </c>
      <c r="J240" s="295" t="s">
        <v>2196</v>
      </c>
      <c r="K240" s="295" t="s">
        <v>2196</v>
      </c>
      <c r="L240" s="295" t="s">
        <v>3412</v>
      </c>
      <c r="M240" s="295" t="s">
        <v>3412</v>
      </c>
      <c r="N240" s="295" t="s">
        <v>3413</v>
      </c>
      <c r="O240" s="295" t="s">
        <v>3413</v>
      </c>
    </row>
    <row r="241" ht="15.75" customHeight="1">
      <c r="A241" s="10" t="s">
        <v>2921</v>
      </c>
      <c r="B241" s="10" t="s">
        <v>1809</v>
      </c>
      <c r="C241" s="10" t="s">
        <v>1810</v>
      </c>
      <c r="D241" s="10" t="s">
        <v>2326</v>
      </c>
      <c r="E241" s="10" t="s">
        <v>2327</v>
      </c>
      <c r="F241" s="71">
        <v>408172.0</v>
      </c>
      <c r="G241" s="10" t="s">
        <v>2922</v>
      </c>
      <c r="H241" s="10" t="s">
        <v>3019</v>
      </c>
      <c r="I241" s="10" t="s">
        <v>2924</v>
      </c>
      <c r="J241" s="295" t="s">
        <v>2328</v>
      </c>
      <c r="K241" s="295" t="s">
        <v>2328</v>
      </c>
      <c r="L241" s="295" t="s">
        <v>3414</v>
      </c>
      <c r="M241" s="295" t="s">
        <v>3414</v>
      </c>
      <c r="N241" s="295" t="s">
        <v>3415</v>
      </c>
      <c r="O241" s="295" t="s">
        <v>3415</v>
      </c>
    </row>
    <row r="242" ht="15.75" customHeight="1">
      <c r="A242" s="10" t="s">
        <v>2921</v>
      </c>
      <c r="B242" s="10" t="s">
        <v>1759</v>
      </c>
      <c r="C242" s="10" t="s">
        <v>1760</v>
      </c>
      <c r="D242" s="10" t="s">
        <v>2291</v>
      </c>
      <c r="E242" s="10" t="s">
        <v>2292</v>
      </c>
      <c r="F242" s="71">
        <v>408172.0</v>
      </c>
      <c r="G242" s="10" t="s">
        <v>2922</v>
      </c>
      <c r="H242" s="10" t="s">
        <v>3019</v>
      </c>
      <c r="I242" s="10" t="s">
        <v>2924</v>
      </c>
      <c r="J242" s="295" t="s">
        <v>2293</v>
      </c>
      <c r="K242" s="295" t="s">
        <v>2293</v>
      </c>
      <c r="L242" s="295" t="s">
        <v>3416</v>
      </c>
      <c r="M242" s="295" t="s">
        <v>3416</v>
      </c>
      <c r="N242" s="295" t="s">
        <v>3417</v>
      </c>
      <c r="O242" s="295" t="s">
        <v>3417</v>
      </c>
    </row>
    <row r="243" ht="15.75" customHeight="1">
      <c r="A243" s="10" t="s">
        <v>2921</v>
      </c>
      <c r="B243" s="10" t="s">
        <v>1773</v>
      </c>
      <c r="C243" s="10" t="s">
        <v>1774</v>
      </c>
      <c r="D243" s="10" t="s">
        <v>2301</v>
      </c>
      <c r="E243" s="10" t="s">
        <v>2302</v>
      </c>
      <c r="F243" s="71">
        <v>408172.0</v>
      </c>
      <c r="G243" s="10" t="s">
        <v>2922</v>
      </c>
      <c r="H243" s="10" t="s">
        <v>3019</v>
      </c>
      <c r="I243" s="10" t="s">
        <v>2924</v>
      </c>
      <c r="J243" s="295" t="s">
        <v>2303</v>
      </c>
      <c r="K243" s="295" t="s">
        <v>2303</v>
      </c>
      <c r="L243" s="295" t="s">
        <v>3418</v>
      </c>
      <c r="M243" s="295" t="s">
        <v>3418</v>
      </c>
      <c r="N243" s="295" t="s">
        <v>3419</v>
      </c>
      <c r="O243" s="295" t="s">
        <v>3419</v>
      </c>
    </row>
    <row r="244" ht="15.75" customHeight="1">
      <c r="A244" s="10" t="s">
        <v>2921</v>
      </c>
      <c r="B244" s="10" t="s">
        <v>1780</v>
      </c>
      <c r="C244" s="10" t="s">
        <v>1781</v>
      </c>
      <c r="D244" s="10" t="s">
        <v>2306</v>
      </c>
      <c r="E244" s="10" t="s">
        <v>2307</v>
      </c>
      <c r="F244" s="71">
        <v>408172.0</v>
      </c>
      <c r="G244" s="10" t="s">
        <v>2922</v>
      </c>
      <c r="H244" s="10" t="s">
        <v>3019</v>
      </c>
      <c r="I244" s="10" t="s">
        <v>2924</v>
      </c>
      <c r="J244" s="295" t="s">
        <v>2308</v>
      </c>
      <c r="K244" s="295" t="s">
        <v>2308</v>
      </c>
      <c r="L244" s="295" t="s">
        <v>3420</v>
      </c>
      <c r="M244" s="295" t="s">
        <v>3420</v>
      </c>
      <c r="N244" s="295" t="s">
        <v>3421</v>
      </c>
      <c r="O244" s="295" t="s">
        <v>3421</v>
      </c>
    </row>
    <row r="245" ht="15.75" customHeight="1">
      <c r="A245" s="10" t="s">
        <v>2921</v>
      </c>
      <c r="B245" s="10" t="s">
        <v>1852</v>
      </c>
      <c r="C245" s="10" t="s">
        <v>1853</v>
      </c>
      <c r="D245" s="10" t="s">
        <v>2351</v>
      </c>
      <c r="E245" s="10" t="s">
        <v>2352</v>
      </c>
      <c r="F245" s="71">
        <v>408172.0</v>
      </c>
      <c r="G245" s="10" t="s">
        <v>2922</v>
      </c>
      <c r="H245" s="10" t="s">
        <v>3019</v>
      </c>
      <c r="I245" s="10" t="s">
        <v>2924</v>
      </c>
      <c r="J245" s="295" t="s">
        <v>2353</v>
      </c>
      <c r="K245" s="295" t="s">
        <v>2353</v>
      </c>
      <c r="L245" s="295" t="s">
        <v>3422</v>
      </c>
      <c r="M245" s="295" t="s">
        <v>3422</v>
      </c>
      <c r="N245" s="295" t="s">
        <v>3423</v>
      </c>
      <c r="O245" s="295" t="s">
        <v>3423</v>
      </c>
    </row>
    <row r="246" ht="15.75" customHeight="1">
      <c r="A246" s="10" t="s">
        <v>2921</v>
      </c>
      <c r="B246" s="10" t="s">
        <v>1859</v>
      </c>
      <c r="C246" s="10" t="s">
        <v>1860</v>
      </c>
      <c r="D246" s="10" t="s">
        <v>2361</v>
      </c>
      <c r="E246" s="10" t="s">
        <v>2362</v>
      </c>
      <c r="F246" s="71">
        <v>408172.0</v>
      </c>
      <c r="G246" s="10" t="s">
        <v>2922</v>
      </c>
      <c r="H246" s="10" t="s">
        <v>3019</v>
      </c>
      <c r="I246" s="10" t="s">
        <v>2924</v>
      </c>
      <c r="J246" s="295" t="s">
        <v>2363</v>
      </c>
      <c r="K246" s="295" t="s">
        <v>2363</v>
      </c>
      <c r="L246" s="295" t="s">
        <v>3424</v>
      </c>
      <c r="M246" s="295" t="s">
        <v>3424</v>
      </c>
      <c r="N246" s="295" t="s">
        <v>3425</v>
      </c>
      <c r="O246" s="295" t="s">
        <v>3425</v>
      </c>
    </row>
    <row r="247" ht="15.75" customHeight="1">
      <c r="A247" s="10" t="s">
        <v>2921</v>
      </c>
      <c r="B247" s="10" t="s">
        <v>1837</v>
      </c>
      <c r="C247" s="10" t="s">
        <v>1838</v>
      </c>
      <c r="D247" s="10" t="s">
        <v>2341</v>
      </c>
      <c r="E247" s="10" t="s">
        <v>2342</v>
      </c>
      <c r="F247" s="71">
        <v>408172.0</v>
      </c>
      <c r="G247" s="10" t="s">
        <v>2922</v>
      </c>
      <c r="H247" s="10" t="s">
        <v>3019</v>
      </c>
      <c r="I247" s="10" t="s">
        <v>2924</v>
      </c>
      <c r="J247" s="295" t="s">
        <v>2343</v>
      </c>
      <c r="K247" s="295" t="s">
        <v>2343</v>
      </c>
      <c r="L247" s="295" t="s">
        <v>3426</v>
      </c>
      <c r="M247" s="295" t="s">
        <v>3426</v>
      </c>
      <c r="N247" s="295" t="s">
        <v>3427</v>
      </c>
      <c r="O247" s="295" t="s">
        <v>3427</v>
      </c>
    </row>
    <row r="248" ht="15.75" customHeight="1">
      <c r="A248" s="10" t="s">
        <v>2921</v>
      </c>
      <c r="B248" s="10" t="s">
        <v>1845</v>
      </c>
      <c r="C248" s="10" t="s">
        <v>1846</v>
      </c>
      <c r="D248" s="10" t="s">
        <v>2346</v>
      </c>
      <c r="E248" s="10" t="s">
        <v>2347</v>
      </c>
      <c r="F248" s="71">
        <v>408172.0</v>
      </c>
      <c r="G248" s="10" t="s">
        <v>2922</v>
      </c>
      <c r="H248" s="10" t="s">
        <v>3019</v>
      </c>
      <c r="I248" s="10" t="s">
        <v>2924</v>
      </c>
      <c r="J248" s="295" t="s">
        <v>2348</v>
      </c>
      <c r="K248" s="295" t="s">
        <v>2348</v>
      </c>
      <c r="L248" s="295" t="s">
        <v>3428</v>
      </c>
      <c r="M248" s="295" t="s">
        <v>3428</v>
      </c>
      <c r="N248" s="295" t="s">
        <v>3429</v>
      </c>
      <c r="O248" s="295" t="s">
        <v>3429</v>
      </c>
    </row>
    <row r="249" ht="15.75" customHeight="1">
      <c r="A249" s="10" t="s">
        <v>2921</v>
      </c>
      <c r="B249" s="10" t="s">
        <v>1866</v>
      </c>
      <c r="C249" s="10" t="s">
        <v>1867</v>
      </c>
      <c r="D249" s="10" t="s">
        <v>2366</v>
      </c>
      <c r="E249" s="10" t="s">
        <v>2367</v>
      </c>
      <c r="F249" s="71">
        <v>408172.0</v>
      </c>
      <c r="G249" s="10" t="s">
        <v>2922</v>
      </c>
      <c r="H249" s="10" t="s">
        <v>3019</v>
      </c>
      <c r="I249" s="10" t="s">
        <v>2924</v>
      </c>
      <c r="J249" s="295" t="s">
        <v>2368</v>
      </c>
      <c r="K249" s="295" t="s">
        <v>2368</v>
      </c>
      <c r="L249" s="295" t="s">
        <v>3430</v>
      </c>
      <c r="M249" s="295" t="s">
        <v>3430</v>
      </c>
      <c r="N249" s="295" t="s">
        <v>3431</v>
      </c>
      <c r="O249" s="295" t="s">
        <v>3431</v>
      </c>
    </row>
    <row r="250" ht="15.75" customHeight="1">
      <c r="A250" s="10" t="s">
        <v>2921</v>
      </c>
      <c r="B250" s="10" t="s">
        <v>1873</v>
      </c>
      <c r="C250" s="10" t="s">
        <v>1874</v>
      </c>
      <c r="D250" s="10" t="s">
        <v>2371</v>
      </c>
      <c r="E250" s="10" t="s">
        <v>2372</v>
      </c>
      <c r="F250" s="71">
        <v>408172.0</v>
      </c>
      <c r="G250" s="10" t="s">
        <v>2922</v>
      </c>
      <c r="H250" s="10" t="s">
        <v>3019</v>
      </c>
      <c r="I250" s="10" t="s">
        <v>2924</v>
      </c>
      <c r="J250" s="295" t="s">
        <v>2373</v>
      </c>
      <c r="K250" s="295" t="s">
        <v>2373</v>
      </c>
      <c r="L250" s="295" t="s">
        <v>3432</v>
      </c>
      <c r="M250" s="295" t="s">
        <v>3432</v>
      </c>
      <c r="N250" s="295" t="s">
        <v>3433</v>
      </c>
      <c r="O250" s="295" t="s">
        <v>3433</v>
      </c>
    </row>
    <row r="251" ht="15.75" customHeight="1">
      <c r="A251" s="10" t="s">
        <v>2921</v>
      </c>
      <c r="B251" s="10" t="s">
        <v>2377</v>
      </c>
      <c r="C251" s="10" t="s">
        <v>2378</v>
      </c>
      <c r="D251" s="10" t="s">
        <v>2379</v>
      </c>
      <c r="E251" s="10" t="s">
        <v>2380</v>
      </c>
      <c r="F251" s="71">
        <v>408172.0</v>
      </c>
      <c r="G251" s="10" t="s">
        <v>2922</v>
      </c>
      <c r="H251" s="10" t="s">
        <v>3019</v>
      </c>
      <c r="I251" s="10" t="s">
        <v>2924</v>
      </c>
      <c r="J251" s="295" t="s">
        <v>2381</v>
      </c>
      <c r="K251" s="295" t="s">
        <v>2381</v>
      </c>
      <c r="L251" s="295" t="s">
        <v>3434</v>
      </c>
      <c r="M251" s="295" t="s">
        <v>3434</v>
      </c>
      <c r="N251" s="295" t="s">
        <v>3435</v>
      </c>
      <c r="O251" s="295" t="s">
        <v>3435</v>
      </c>
    </row>
    <row r="252" ht="15.75" customHeight="1">
      <c r="A252" s="10" t="s">
        <v>2921</v>
      </c>
      <c r="B252" s="10" t="s">
        <v>2393</v>
      </c>
      <c r="C252" s="10" t="s">
        <v>2394</v>
      </c>
      <c r="D252" s="10" t="s">
        <v>2395</v>
      </c>
      <c r="E252" s="10" t="s">
        <v>2396</v>
      </c>
      <c r="F252" s="71">
        <v>408172.0</v>
      </c>
      <c r="G252" s="10" t="s">
        <v>2922</v>
      </c>
      <c r="H252" s="10" t="s">
        <v>3019</v>
      </c>
      <c r="I252" s="10" t="s">
        <v>2924</v>
      </c>
      <c r="J252" s="295" t="s">
        <v>2397</v>
      </c>
      <c r="K252" s="295" t="s">
        <v>2397</v>
      </c>
      <c r="L252" s="295" t="s">
        <v>3436</v>
      </c>
      <c r="M252" s="295" t="s">
        <v>3436</v>
      </c>
      <c r="N252" s="295" t="s">
        <v>3437</v>
      </c>
      <c r="O252" s="295" t="s">
        <v>3437</v>
      </c>
    </row>
    <row r="253" ht="15.75" customHeight="1">
      <c r="A253" s="10" t="s">
        <v>2921</v>
      </c>
      <c r="B253" s="10" t="s">
        <v>1731</v>
      </c>
      <c r="C253" s="10" t="s">
        <v>1732</v>
      </c>
      <c r="D253" s="10" t="s">
        <v>2271</v>
      </c>
      <c r="E253" s="10" t="s">
        <v>2272</v>
      </c>
      <c r="F253" s="71">
        <v>408172.0</v>
      </c>
      <c r="G253" s="10" t="s">
        <v>2922</v>
      </c>
      <c r="H253" s="10" t="s">
        <v>3019</v>
      </c>
      <c r="I253" s="10" t="s">
        <v>2924</v>
      </c>
      <c r="J253" s="295" t="s">
        <v>2273</v>
      </c>
      <c r="K253" s="295" t="s">
        <v>2273</v>
      </c>
      <c r="L253" s="295" t="s">
        <v>3438</v>
      </c>
      <c r="M253" s="295" t="s">
        <v>3438</v>
      </c>
      <c r="N253" s="295" t="s">
        <v>3439</v>
      </c>
      <c r="O253" s="295" t="s">
        <v>3439</v>
      </c>
    </row>
    <row r="254" ht="15.75" customHeight="1">
      <c r="A254" s="10" t="s">
        <v>2921</v>
      </c>
      <c r="B254" s="10" t="s">
        <v>1724</v>
      </c>
      <c r="C254" s="10" t="s">
        <v>1725</v>
      </c>
      <c r="D254" s="10" t="s">
        <v>2260</v>
      </c>
      <c r="E254" s="10" t="s">
        <v>2261</v>
      </c>
      <c r="F254" s="71">
        <v>408172.0</v>
      </c>
      <c r="G254" s="10" t="s">
        <v>2922</v>
      </c>
      <c r="H254" s="10" t="s">
        <v>3019</v>
      </c>
      <c r="I254" s="10" t="s">
        <v>2924</v>
      </c>
      <c r="J254" s="295" t="s">
        <v>2262</v>
      </c>
      <c r="K254" s="295" t="s">
        <v>2262</v>
      </c>
      <c r="L254" s="295" t="s">
        <v>3440</v>
      </c>
      <c r="M254" s="295" t="s">
        <v>3440</v>
      </c>
      <c r="N254" s="295" t="s">
        <v>3441</v>
      </c>
      <c r="O254" s="295" t="s">
        <v>3441</v>
      </c>
    </row>
    <row r="255" ht="15.75" customHeight="1">
      <c r="A255" s="10" t="s">
        <v>2921</v>
      </c>
      <c r="B255" s="10" t="s">
        <v>1739</v>
      </c>
      <c r="C255" s="10" t="s">
        <v>1740</v>
      </c>
      <c r="D255" s="10" t="s">
        <v>2281</v>
      </c>
      <c r="E255" s="10" t="s">
        <v>2282</v>
      </c>
      <c r="F255" s="71">
        <v>408172.0</v>
      </c>
      <c r="G255" s="10" t="s">
        <v>2922</v>
      </c>
      <c r="H255" s="10" t="s">
        <v>3019</v>
      </c>
      <c r="I255" s="10" t="s">
        <v>2924</v>
      </c>
      <c r="J255" s="295" t="s">
        <v>2283</v>
      </c>
      <c r="K255" s="295" t="s">
        <v>2283</v>
      </c>
      <c r="L255" s="295" t="s">
        <v>3442</v>
      </c>
      <c r="M255" s="295" t="s">
        <v>3442</v>
      </c>
      <c r="N255" s="295" t="s">
        <v>3443</v>
      </c>
      <c r="O255" s="295" t="s">
        <v>3443</v>
      </c>
    </row>
    <row r="256" ht="15.75" customHeight="1">
      <c r="A256" s="10" t="s">
        <v>2921</v>
      </c>
      <c r="B256" s="10" t="s">
        <v>1717</v>
      </c>
      <c r="C256" s="10" t="s">
        <v>1718</v>
      </c>
      <c r="D256" s="10" t="s">
        <v>2249</v>
      </c>
      <c r="E256" s="10" t="s">
        <v>2250</v>
      </c>
      <c r="F256" s="71">
        <v>408172.0</v>
      </c>
      <c r="G256" s="10" t="s">
        <v>2922</v>
      </c>
      <c r="H256" s="10" t="s">
        <v>3019</v>
      </c>
      <c r="I256" s="10" t="s">
        <v>2924</v>
      </c>
      <c r="J256" s="295" t="s">
        <v>2251</v>
      </c>
      <c r="K256" s="295" t="s">
        <v>2251</v>
      </c>
      <c r="L256" s="295" t="s">
        <v>3444</v>
      </c>
      <c r="M256" s="295" t="s">
        <v>3444</v>
      </c>
      <c r="N256" s="295" t="s">
        <v>3445</v>
      </c>
      <c r="O256" s="295" t="s">
        <v>3445</v>
      </c>
    </row>
    <row r="257" ht="15.75" customHeight="1">
      <c r="A257" s="10" t="s">
        <v>2921</v>
      </c>
      <c r="B257" s="10" t="s">
        <v>1852</v>
      </c>
      <c r="C257" s="10" t="s">
        <v>1853</v>
      </c>
      <c r="D257" s="10" t="s">
        <v>2356</v>
      </c>
      <c r="E257" s="10" t="s">
        <v>2357</v>
      </c>
      <c r="F257" s="71">
        <v>408172.0</v>
      </c>
      <c r="G257" s="10" t="s">
        <v>2922</v>
      </c>
      <c r="H257" s="10" t="s">
        <v>3019</v>
      </c>
      <c r="I257" s="10" t="s">
        <v>2924</v>
      </c>
      <c r="J257" s="295" t="s">
        <v>2358</v>
      </c>
      <c r="K257" s="295" t="s">
        <v>2358</v>
      </c>
      <c r="L257" s="295" t="s">
        <v>3446</v>
      </c>
      <c r="M257" s="295" t="s">
        <v>3446</v>
      </c>
      <c r="N257" s="295" t="s">
        <v>3447</v>
      </c>
      <c r="O257" s="295" t="s">
        <v>3447</v>
      </c>
    </row>
    <row r="258" ht="15.75" customHeight="1">
      <c r="A258" s="10" t="s">
        <v>2921</v>
      </c>
      <c r="B258" s="10" t="s">
        <v>2385</v>
      </c>
      <c r="C258" s="10" t="s">
        <v>2386</v>
      </c>
      <c r="D258" s="10" t="s">
        <v>2387</v>
      </c>
      <c r="E258" s="10" t="s">
        <v>2388</v>
      </c>
      <c r="F258" s="71">
        <v>408172.0</v>
      </c>
      <c r="G258" s="10" t="s">
        <v>2922</v>
      </c>
      <c r="H258" s="10" t="s">
        <v>3019</v>
      </c>
      <c r="I258" s="10" t="s">
        <v>2924</v>
      </c>
      <c r="J258" s="295" t="s">
        <v>2389</v>
      </c>
      <c r="K258" s="295" t="s">
        <v>2389</v>
      </c>
      <c r="L258" s="295" t="s">
        <v>3448</v>
      </c>
      <c r="M258" s="295" t="s">
        <v>3448</v>
      </c>
      <c r="N258" s="295" t="s">
        <v>3449</v>
      </c>
      <c r="O258" s="295" t="s">
        <v>3449</v>
      </c>
    </row>
    <row r="259" ht="15.75" customHeight="1">
      <c r="A259" s="10" t="s">
        <v>2921</v>
      </c>
      <c r="B259" s="10" t="s">
        <v>2401</v>
      </c>
      <c r="C259" s="10" t="s">
        <v>2402</v>
      </c>
      <c r="D259" s="10" t="s">
        <v>2403</v>
      </c>
      <c r="E259" s="10" t="s">
        <v>2404</v>
      </c>
      <c r="F259" s="71">
        <v>408172.0</v>
      </c>
      <c r="G259" s="10" t="s">
        <v>2922</v>
      </c>
      <c r="H259" s="10" t="s">
        <v>3019</v>
      </c>
      <c r="I259" s="10" t="s">
        <v>2924</v>
      </c>
      <c r="J259" s="295" t="s">
        <v>2405</v>
      </c>
      <c r="K259" s="295" t="s">
        <v>2405</v>
      </c>
      <c r="L259" s="295" t="s">
        <v>3450</v>
      </c>
      <c r="M259" s="295" t="s">
        <v>3450</v>
      </c>
      <c r="N259" s="295" t="s">
        <v>3451</v>
      </c>
      <c r="O259" s="295" t="s">
        <v>3451</v>
      </c>
    </row>
    <row r="260" ht="15.75" customHeight="1">
      <c r="A260" s="10" t="s">
        <v>2921</v>
      </c>
      <c r="B260" s="10" t="s">
        <v>1753</v>
      </c>
      <c r="C260" s="10" t="s">
        <v>1754</v>
      </c>
      <c r="D260" s="10" t="s">
        <v>1755</v>
      </c>
      <c r="E260" s="10" t="s">
        <v>1756</v>
      </c>
      <c r="F260" s="71">
        <v>408172.0</v>
      </c>
      <c r="G260" s="10" t="s">
        <v>2922</v>
      </c>
      <c r="H260" s="10" t="s">
        <v>2923</v>
      </c>
      <c r="I260" s="10" t="s">
        <v>2924</v>
      </c>
      <c r="J260" s="295" t="s">
        <v>1757</v>
      </c>
      <c r="K260" s="295" t="s">
        <v>1757</v>
      </c>
      <c r="L260" s="295" t="s">
        <v>3452</v>
      </c>
      <c r="M260" s="295" t="s">
        <v>3452</v>
      </c>
      <c r="N260" s="295" t="s">
        <v>3453</v>
      </c>
      <c r="O260" s="295" t="s">
        <v>3453</v>
      </c>
    </row>
    <row r="261" ht="15.75" customHeight="1">
      <c r="A261" s="10" t="s">
        <v>2921</v>
      </c>
      <c r="B261" s="10" t="s">
        <v>1688</v>
      </c>
      <c r="C261" s="10" t="s">
        <v>1689</v>
      </c>
      <c r="D261" s="10" t="s">
        <v>1691</v>
      </c>
      <c r="E261" s="10" t="s">
        <v>1692</v>
      </c>
      <c r="F261" s="71">
        <v>408172.0</v>
      </c>
      <c r="G261" s="10" t="s">
        <v>2922</v>
      </c>
      <c r="H261" s="10" t="s">
        <v>2923</v>
      </c>
      <c r="I261" s="10" t="s">
        <v>2924</v>
      </c>
      <c r="J261" s="295" t="s">
        <v>1693</v>
      </c>
      <c r="K261" s="295" t="s">
        <v>1693</v>
      </c>
      <c r="L261" s="295" t="s">
        <v>3454</v>
      </c>
      <c r="M261" s="295" t="s">
        <v>3454</v>
      </c>
      <c r="N261" s="295" t="s">
        <v>3455</v>
      </c>
      <c r="O261" s="295" t="s">
        <v>3455</v>
      </c>
    </row>
    <row r="262" ht="15.75" customHeight="1">
      <c r="A262" s="10" t="s">
        <v>2921</v>
      </c>
      <c r="B262" s="10" t="s">
        <v>1830</v>
      </c>
      <c r="C262" s="10" t="s">
        <v>1831</v>
      </c>
      <c r="D262" s="10" t="s">
        <v>1832</v>
      </c>
      <c r="E262" s="10" t="s">
        <v>1833</v>
      </c>
      <c r="F262" s="71">
        <v>408172.0</v>
      </c>
      <c r="G262" s="10" t="s">
        <v>2922</v>
      </c>
      <c r="H262" s="10" t="s">
        <v>2923</v>
      </c>
      <c r="I262" s="10" t="s">
        <v>2924</v>
      </c>
      <c r="J262" s="295" t="s">
        <v>1834</v>
      </c>
      <c r="K262" s="295" t="s">
        <v>1834</v>
      </c>
      <c r="L262" s="295" t="s">
        <v>3456</v>
      </c>
      <c r="M262" s="295" t="s">
        <v>3456</v>
      </c>
      <c r="N262" s="295" t="s">
        <v>3457</v>
      </c>
      <c r="O262" s="295" t="s">
        <v>3457</v>
      </c>
    </row>
    <row r="263" ht="15.75" customHeight="1">
      <c r="A263" s="10" t="s">
        <v>2921</v>
      </c>
      <c r="B263" s="10" t="s">
        <v>1753</v>
      </c>
      <c r="C263" s="10" t="s">
        <v>1754</v>
      </c>
      <c r="D263" s="10" t="s">
        <v>2034</v>
      </c>
      <c r="E263" s="10" t="s">
        <v>2035</v>
      </c>
      <c r="F263" s="71">
        <v>408172.0</v>
      </c>
      <c r="G263" s="10" t="s">
        <v>2922</v>
      </c>
      <c r="H263" s="10" t="s">
        <v>3116</v>
      </c>
      <c r="I263" s="10" t="s">
        <v>2924</v>
      </c>
      <c r="J263" s="295" t="s">
        <v>2036</v>
      </c>
      <c r="K263" s="295" t="s">
        <v>2036</v>
      </c>
      <c r="L263" s="295" t="s">
        <v>3458</v>
      </c>
      <c r="M263" s="295" t="s">
        <v>3458</v>
      </c>
      <c r="N263" s="295" t="s">
        <v>3459</v>
      </c>
      <c r="O263" s="295" t="s">
        <v>3459</v>
      </c>
    </row>
    <row r="264" ht="15.75" customHeight="1">
      <c r="A264" s="10" t="s">
        <v>2921</v>
      </c>
      <c r="B264" s="10" t="s">
        <v>1688</v>
      </c>
      <c r="C264" s="10" t="s">
        <v>1689</v>
      </c>
      <c r="D264" s="10" t="s">
        <v>1988</v>
      </c>
      <c r="E264" s="10" t="s">
        <v>1989</v>
      </c>
      <c r="F264" s="71">
        <v>408172.0</v>
      </c>
      <c r="G264" s="10" t="s">
        <v>2922</v>
      </c>
      <c r="H264" s="10" t="s">
        <v>3116</v>
      </c>
      <c r="I264" s="10" t="s">
        <v>2924</v>
      </c>
      <c r="J264" s="295" t="s">
        <v>1990</v>
      </c>
      <c r="K264" s="295" t="s">
        <v>1990</v>
      </c>
      <c r="L264" s="295" t="s">
        <v>3460</v>
      </c>
      <c r="M264" s="295" t="s">
        <v>3460</v>
      </c>
      <c r="N264" s="295" t="s">
        <v>3461</v>
      </c>
      <c r="O264" s="295" t="s">
        <v>3461</v>
      </c>
    </row>
    <row r="265" ht="15.75" customHeight="1">
      <c r="A265" s="10" t="s">
        <v>2921</v>
      </c>
      <c r="B265" s="10" t="s">
        <v>1830</v>
      </c>
      <c r="C265" s="10" t="s">
        <v>1831</v>
      </c>
      <c r="D265" s="10" t="s">
        <v>2089</v>
      </c>
      <c r="E265" s="10" t="s">
        <v>2090</v>
      </c>
      <c r="F265" s="71">
        <v>408172.0</v>
      </c>
      <c r="G265" s="10" t="s">
        <v>2922</v>
      </c>
      <c r="H265" s="10" t="s">
        <v>3116</v>
      </c>
      <c r="I265" s="10" t="s">
        <v>2924</v>
      </c>
      <c r="J265" s="295" t="s">
        <v>2091</v>
      </c>
      <c r="K265" s="295" t="s">
        <v>2091</v>
      </c>
      <c r="L265" s="295" t="s">
        <v>3462</v>
      </c>
      <c r="M265" s="295" t="s">
        <v>3462</v>
      </c>
      <c r="N265" s="295" t="s">
        <v>3463</v>
      </c>
      <c r="O265" s="295" t="s">
        <v>3463</v>
      </c>
    </row>
    <row r="266" ht="15.75" customHeight="1">
      <c r="A266" s="10" t="s">
        <v>2921</v>
      </c>
      <c r="B266" s="10" t="s">
        <v>1753</v>
      </c>
      <c r="C266" s="10" t="s">
        <v>1754</v>
      </c>
      <c r="D266" s="10" t="s">
        <v>2755</v>
      </c>
      <c r="E266" s="10" t="s">
        <v>2756</v>
      </c>
      <c r="F266" s="71">
        <v>408172.0</v>
      </c>
      <c r="G266" s="10" t="s">
        <v>2922</v>
      </c>
      <c r="H266" s="10" t="s">
        <v>3116</v>
      </c>
      <c r="I266" s="10" t="s">
        <v>2924</v>
      </c>
      <c r="J266" s="295" t="s">
        <v>2757</v>
      </c>
      <c r="K266" s="295" t="s">
        <v>2757</v>
      </c>
      <c r="L266" s="295" t="s">
        <v>3464</v>
      </c>
      <c r="M266" s="295" t="s">
        <v>3464</v>
      </c>
      <c r="N266" s="295" t="s">
        <v>3465</v>
      </c>
      <c r="O266" s="295" t="s">
        <v>3465</v>
      </c>
    </row>
    <row r="267" ht="15.75" customHeight="1">
      <c r="A267" s="10" t="s">
        <v>2921</v>
      </c>
      <c r="B267" s="10" t="s">
        <v>1688</v>
      </c>
      <c r="C267" s="10" t="s">
        <v>1689</v>
      </c>
      <c r="D267" s="10" t="s">
        <v>2704</v>
      </c>
      <c r="E267" s="10" t="s">
        <v>2705</v>
      </c>
      <c r="F267" s="71">
        <v>408172.0</v>
      </c>
      <c r="G267" s="10" t="s">
        <v>2922</v>
      </c>
      <c r="H267" s="10" t="s">
        <v>3116</v>
      </c>
      <c r="I267" s="10" t="s">
        <v>2924</v>
      </c>
      <c r="J267" s="295" t="s">
        <v>2706</v>
      </c>
      <c r="K267" s="295" t="s">
        <v>2706</v>
      </c>
      <c r="L267" s="295" t="s">
        <v>3466</v>
      </c>
      <c r="M267" s="295" t="s">
        <v>3466</v>
      </c>
      <c r="N267" s="295" t="s">
        <v>3467</v>
      </c>
      <c r="O267" s="295" t="s">
        <v>3467</v>
      </c>
    </row>
    <row r="268" ht="15.75" customHeight="1">
      <c r="A268" s="10" t="s">
        <v>2921</v>
      </c>
      <c r="B268" s="10" t="s">
        <v>1830</v>
      </c>
      <c r="C268" s="10" t="s">
        <v>1831</v>
      </c>
      <c r="D268" s="10" t="s">
        <v>2799</v>
      </c>
      <c r="E268" s="10" t="s">
        <v>2800</v>
      </c>
      <c r="F268" s="71">
        <v>408172.0</v>
      </c>
      <c r="G268" s="10" t="s">
        <v>2922</v>
      </c>
      <c r="H268" s="10" t="s">
        <v>3116</v>
      </c>
      <c r="I268" s="10" t="s">
        <v>2924</v>
      </c>
      <c r="J268" s="295" t="s">
        <v>2801</v>
      </c>
      <c r="K268" s="295" t="s">
        <v>2801</v>
      </c>
      <c r="L268" s="295" t="s">
        <v>3468</v>
      </c>
      <c r="M268" s="295" t="s">
        <v>3468</v>
      </c>
      <c r="N268" s="295" t="s">
        <v>3469</v>
      </c>
      <c r="O268" s="295" t="s">
        <v>3469</v>
      </c>
    </row>
    <row r="269" ht="15.75" customHeight="1">
      <c r="A269" s="10" t="s">
        <v>2921</v>
      </c>
      <c r="B269" s="10" t="s">
        <v>2377</v>
      </c>
      <c r="C269" s="10" t="s">
        <v>2378</v>
      </c>
      <c r="D269" s="10" t="s">
        <v>2836</v>
      </c>
      <c r="E269" s="10" t="s">
        <v>2837</v>
      </c>
      <c r="F269" s="71">
        <v>408172.0</v>
      </c>
      <c r="G269" s="10" t="s">
        <v>2922</v>
      </c>
      <c r="H269" s="10" t="s">
        <v>3116</v>
      </c>
      <c r="I269" s="10" t="s">
        <v>2924</v>
      </c>
      <c r="J269" s="295" t="s">
        <v>2838</v>
      </c>
      <c r="K269" s="295" t="s">
        <v>2838</v>
      </c>
      <c r="L269" s="295" t="s">
        <v>3470</v>
      </c>
      <c r="M269" s="295" t="s">
        <v>3470</v>
      </c>
      <c r="N269" s="295" t="s">
        <v>3471</v>
      </c>
      <c r="O269" s="295" t="s">
        <v>3471</v>
      </c>
    </row>
    <row r="270" ht="15.75" customHeight="1">
      <c r="A270" s="10" t="s">
        <v>2921</v>
      </c>
      <c r="B270" s="10" t="s">
        <v>2393</v>
      </c>
      <c r="C270" s="10" t="s">
        <v>2394</v>
      </c>
      <c r="D270" s="10" t="s">
        <v>2854</v>
      </c>
      <c r="E270" s="10" t="s">
        <v>2855</v>
      </c>
      <c r="F270" s="71">
        <v>408172.0</v>
      </c>
      <c r="G270" s="10" t="s">
        <v>2922</v>
      </c>
      <c r="H270" s="10" t="s">
        <v>3116</v>
      </c>
      <c r="I270" s="10" t="s">
        <v>2924</v>
      </c>
      <c r="J270" s="295" t="s">
        <v>2856</v>
      </c>
      <c r="K270" s="295" t="s">
        <v>2856</v>
      </c>
      <c r="L270" s="295" t="s">
        <v>3472</v>
      </c>
      <c r="M270" s="295" t="s">
        <v>3472</v>
      </c>
      <c r="N270" s="295" t="s">
        <v>3473</v>
      </c>
      <c r="O270" s="295" t="s">
        <v>3473</v>
      </c>
    </row>
    <row r="271" ht="15.75" customHeight="1">
      <c r="A271" s="10" t="s">
        <v>2921</v>
      </c>
      <c r="B271" s="10" t="s">
        <v>2385</v>
      </c>
      <c r="C271" s="10" t="s">
        <v>2386</v>
      </c>
      <c r="D271" s="10" t="s">
        <v>2845</v>
      </c>
      <c r="E271" s="10" t="s">
        <v>2846</v>
      </c>
      <c r="F271" s="71">
        <v>408172.0</v>
      </c>
      <c r="G271" s="10" t="s">
        <v>2922</v>
      </c>
      <c r="H271" s="10" t="s">
        <v>3116</v>
      </c>
      <c r="I271" s="10" t="s">
        <v>2924</v>
      </c>
      <c r="J271" s="295" t="s">
        <v>2847</v>
      </c>
      <c r="K271" s="295" t="s">
        <v>2847</v>
      </c>
      <c r="L271" s="295" t="s">
        <v>3474</v>
      </c>
      <c r="M271" s="295" t="s">
        <v>3474</v>
      </c>
      <c r="N271" s="295" t="s">
        <v>3475</v>
      </c>
      <c r="O271" s="295" t="s">
        <v>3475</v>
      </c>
    </row>
    <row r="272" ht="15.75" customHeight="1">
      <c r="A272" s="10" t="s">
        <v>2921</v>
      </c>
      <c r="B272" s="10" t="s">
        <v>2401</v>
      </c>
      <c r="C272" s="10" t="s">
        <v>2402</v>
      </c>
      <c r="D272" s="10" t="s">
        <v>2863</v>
      </c>
      <c r="E272" s="10" t="s">
        <v>2864</v>
      </c>
      <c r="F272" s="71">
        <v>408172.0</v>
      </c>
      <c r="G272" s="10" t="s">
        <v>2922</v>
      </c>
      <c r="H272" s="10" t="s">
        <v>3116</v>
      </c>
      <c r="I272" s="10" t="s">
        <v>2924</v>
      </c>
      <c r="J272" s="295" t="s">
        <v>2865</v>
      </c>
      <c r="K272" s="295" t="s">
        <v>2865</v>
      </c>
      <c r="L272" s="295" t="s">
        <v>3476</v>
      </c>
      <c r="M272" s="295" t="s">
        <v>3476</v>
      </c>
      <c r="N272" s="295" t="s">
        <v>3477</v>
      </c>
      <c r="O272" s="295" t="s">
        <v>3477</v>
      </c>
    </row>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71">
    <mergeCell ref="O2:Q2"/>
    <mergeCell ref="O3:Q3"/>
    <mergeCell ref="O4:Q4"/>
    <mergeCell ref="O5:Q5"/>
    <mergeCell ref="O6:Q6"/>
    <mergeCell ref="O7:Q7"/>
    <mergeCell ref="O8:Q8"/>
    <mergeCell ref="O9:Q9"/>
    <mergeCell ref="O10:Q10"/>
    <mergeCell ref="O11:Q11"/>
    <mergeCell ref="O12:Q12"/>
    <mergeCell ref="O13:Q13"/>
    <mergeCell ref="O14:Q14"/>
    <mergeCell ref="O15:Q15"/>
    <mergeCell ref="O16:Q16"/>
    <mergeCell ref="O17:Q17"/>
    <mergeCell ref="O18:Q18"/>
    <mergeCell ref="O19:Q19"/>
    <mergeCell ref="O20:Q20"/>
    <mergeCell ref="O21:Q21"/>
    <mergeCell ref="O22:Q22"/>
    <mergeCell ref="O23:Q23"/>
    <mergeCell ref="O24:Q24"/>
    <mergeCell ref="O25:Q25"/>
    <mergeCell ref="O26:Q26"/>
    <mergeCell ref="O27:Q27"/>
    <mergeCell ref="O28:Q28"/>
    <mergeCell ref="O29:Q29"/>
    <mergeCell ref="O30:Q30"/>
    <mergeCell ref="O31:Q31"/>
    <mergeCell ref="O32:Q32"/>
    <mergeCell ref="O33:Q33"/>
    <mergeCell ref="O34:Q34"/>
    <mergeCell ref="O35:Q35"/>
    <mergeCell ref="O36:Q36"/>
    <mergeCell ref="O37:Q37"/>
    <mergeCell ref="O38:Q38"/>
    <mergeCell ref="O39:Q39"/>
    <mergeCell ref="O40:Q40"/>
    <mergeCell ref="O41:Q41"/>
    <mergeCell ref="O42:Q42"/>
    <mergeCell ref="O43:Q43"/>
    <mergeCell ref="O44:Q44"/>
    <mergeCell ref="O45:Q45"/>
    <mergeCell ref="O46:Q46"/>
    <mergeCell ref="O47:Q47"/>
    <mergeCell ref="O48:Q48"/>
    <mergeCell ref="O49:Q49"/>
    <mergeCell ref="O50:Q50"/>
    <mergeCell ref="O51:Q51"/>
    <mergeCell ref="O52:Q52"/>
    <mergeCell ref="O53:Q53"/>
    <mergeCell ref="O54:Q54"/>
    <mergeCell ref="O55:Q55"/>
    <mergeCell ref="O56:Q56"/>
    <mergeCell ref="O57:Q57"/>
    <mergeCell ref="O58:Q58"/>
    <mergeCell ref="O59:Q59"/>
    <mergeCell ref="O60:Q60"/>
    <mergeCell ref="O61:Q61"/>
    <mergeCell ref="O62:Q62"/>
    <mergeCell ref="O63:Q63"/>
    <mergeCell ref="O64:Q64"/>
    <mergeCell ref="O65:Q65"/>
    <mergeCell ref="O66:Q66"/>
    <mergeCell ref="O67:Q67"/>
    <mergeCell ref="O68:Q68"/>
    <mergeCell ref="O69:Q69"/>
    <mergeCell ref="O70:Q70"/>
    <mergeCell ref="O71:Q71"/>
    <mergeCell ref="O72:Q72"/>
    <mergeCell ref="O73:Q73"/>
    <mergeCell ref="O74:Q74"/>
    <mergeCell ref="O75:Q75"/>
    <mergeCell ref="O76:Q76"/>
    <mergeCell ref="O77:Q77"/>
    <mergeCell ref="O78:Q78"/>
    <mergeCell ref="O79:Q79"/>
    <mergeCell ref="O80:Q80"/>
    <mergeCell ref="O81:Q81"/>
    <mergeCell ref="O82:Q82"/>
    <mergeCell ref="O83:Q83"/>
    <mergeCell ref="O84:Q84"/>
    <mergeCell ref="O85:Q85"/>
    <mergeCell ref="O86:Q86"/>
    <mergeCell ref="O87:Q87"/>
    <mergeCell ref="O88:Q88"/>
    <mergeCell ref="O89:Q89"/>
    <mergeCell ref="O90:Q90"/>
    <mergeCell ref="O91:Q91"/>
    <mergeCell ref="O92:Q92"/>
    <mergeCell ref="O93:Q93"/>
    <mergeCell ref="O94:Q94"/>
    <mergeCell ref="O95:Q95"/>
    <mergeCell ref="O96:Q96"/>
    <mergeCell ref="O97:Q97"/>
    <mergeCell ref="O98:Q98"/>
    <mergeCell ref="O99:Q99"/>
    <mergeCell ref="O100:Q100"/>
    <mergeCell ref="O101:Q101"/>
    <mergeCell ref="O102:Q102"/>
    <mergeCell ref="O103:Q103"/>
    <mergeCell ref="O104:Q104"/>
    <mergeCell ref="O105:Q105"/>
    <mergeCell ref="O106:Q106"/>
    <mergeCell ref="O107:Q107"/>
    <mergeCell ref="O108:Q108"/>
    <mergeCell ref="O109:Q109"/>
    <mergeCell ref="O110:Q110"/>
    <mergeCell ref="O111:Q111"/>
    <mergeCell ref="O112:Q112"/>
    <mergeCell ref="O113:Q113"/>
    <mergeCell ref="O114:Q114"/>
    <mergeCell ref="O115:Q115"/>
    <mergeCell ref="O116:Q116"/>
    <mergeCell ref="O117:Q117"/>
    <mergeCell ref="O118:Q118"/>
    <mergeCell ref="O119:Q119"/>
    <mergeCell ref="O120:Q120"/>
    <mergeCell ref="O121:Q121"/>
    <mergeCell ref="O122:Q122"/>
    <mergeCell ref="O123:Q123"/>
    <mergeCell ref="O124:Q124"/>
    <mergeCell ref="O125:Q125"/>
    <mergeCell ref="O126:Q126"/>
    <mergeCell ref="O127:Q127"/>
    <mergeCell ref="O128:Q128"/>
    <mergeCell ref="O129:Q129"/>
    <mergeCell ref="O130:Q130"/>
    <mergeCell ref="O131:Q131"/>
    <mergeCell ref="O132:Q132"/>
    <mergeCell ref="O133:Q133"/>
    <mergeCell ref="O134:Q134"/>
    <mergeCell ref="O135:Q135"/>
    <mergeCell ref="O136:Q136"/>
    <mergeCell ref="O137:Q137"/>
    <mergeCell ref="O138:Q138"/>
    <mergeCell ref="O139:Q139"/>
    <mergeCell ref="O140:Q140"/>
    <mergeCell ref="O141:Q141"/>
    <mergeCell ref="O142:Q142"/>
    <mergeCell ref="O143:Q143"/>
    <mergeCell ref="O144:Q144"/>
    <mergeCell ref="O145:Q145"/>
    <mergeCell ref="O146:Q146"/>
    <mergeCell ref="O147:Q147"/>
    <mergeCell ref="O148:Q148"/>
    <mergeCell ref="O149:Q149"/>
    <mergeCell ref="O150:Q150"/>
    <mergeCell ref="O151:Q151"/>
    <mergeCell ref="O152:Q152"/>
    <mergeCell ref="O153:Q153"/>
    <mergeCell ref="O154:Q154"/>
    <mergeCell ref="O155:Q155"/>
    <mergeCell ref="O156:Q156"/>
    <mergeCell ref="O157:Q157"/>
    <mergeCell ref="O158:Q158"/>
    <mergeCell ref="O159:Q159"/>
    <mergeCell ref="O160:Q160"/>
    <mergeCell ref="O161:Q161"/>
    <mergeCell ref="O162:Q162"/>
    <mergeCell ref="O163:Q163"/>
    <mergeCell ref="O164:Q164"/>
    <mergeCell ref="O165:Q165"/>
    <mergeCell ref="O166:Q166"/>
    <mergeCell ref="O167:Q167"/>
    <mergeCell ref="O168:Q168"/>
    <mergeCell ref="O169:Q169"/>
    <mergeCell ref="O170:Q170"/>
    <mergeCell ref="O171:Q171"/>
    <mergeCell ref="O172:Q172"/>
    <mergeCell ref="O173:Q173"/>
    <mergeCell ref="O174:Q174"/>
    <mergeCell ref="O175:Q175"/>
    <mergeCell ref="O176:Q176"/>
    <mergeCell ref="O177:Q177"/>
    <mergeCell ref="O178:Q178"/>
    <mergeCell ref="O179:Q179"/>
    <mergeCell ref="O180:Q180"/>
    <mergeCell ref="O181:Q181"/>
    <mergeCell ref="O182:Q182"/>
    <mergeCell ref="O183:Q183"/>
    <mergeCell ref="O184:Q184"/>
    <mergeCell ref="O185:Q185"/>
    <mergeCell ref="O186:Q186"/>
    <mergeCell ref="O187:Q187"/>
    <mergeCell ref="O188:Q188"/>
    <mergeCell ref="O189:Q189"/>
    <mergeCell ref="O190:Q190"/>
    <mergeCell ref="O191:Q191"/>
    <mergeCell ref="O192:Q192"/>
    <mergeCell ref="O193:Q193"/>
    <mergeCell ref="O194:Q194"/>
    <mergeCell ref="O195:Q195"/>
    <mergeCell ref="O196:Q196"/>
    <mergeCell ref="O197:Q197"/>
    <mergeCell ref="O247:Q247"/>
    <mergeCell ref="O248:Q248"/>
    <mergeCell ref="O249:Q249"/>
    <mergeCell ref="O250:Q250"/>
    <mergeCell ref="O251:Q251"/>
    <mergeCell ref="O252:Q252"/>
    <mergeCell ref="O253:Q253"/>
    <mergeCell ref="O254:Q254"/>
    <mergeCell ref="O255:Q255"/>
    <mergeCell ref="O256:Q256"/>
    <mergeCell ref="O257:Q257"/>
    <mergeCell ref="O258:Q258"/>
    <mergeCell ref="O259:Q259"/>
    <mergeCell ref="O260:Q260"/>
    <mergeCell ref="O268:Q268"/>
    <mergeCell ref="O269:Q269"/>
    <mergeCell ref="O270:Q270"/>
    <mergeCell ref="O271:Q271"/>
    <mergeCell ref="O272:Q272"/>
    <mergeCell ref="O261:Q261"/>
    <mergeCell ref="O262:Q262"/>
    <mergeCell ref="O263:Q263"/>
    <mergeCell ref="O264:Q264"/>
    <mergeCell ref="O265:Q265"/>
    <mergeCell ref="O266:Q266"/>
    <mergeCell ref="O267:Q267"/>
    <mergeCell ref="O198:Q198"/>
    <mergeCell ref="O199:Q199"/>
    <mergeCell ref="O200:Q200"/>
    <mergeCell ref="O201:Q201"/>
    <mergeCell ref="O202:Q202"/>
    <mergeCell ref="O203:Q203"/>
    <mergeCell ref="O204:Q204"/>
    <mergeCell ref="O205:Q205"/>
    <mergeCell ref="O206:Q206"/>
    <mergeCell ref="O207:Q207"/>
    <mergeCell ref="O208:Q208"/>
    <mergeCell ref="O209:Q209"/>
    <mergeCell ref="O210:Q210"/>
    <mergeCell ref="O211:Q211"/>
    <mergeCell ref="O212:Q212"/>
    <mergeCell ref="O213:Q213"/>
    <mergeCell ref="O214:Q214"/>
    <mergeCell ref="O215:Q215"/>
    <mergeCell ref="O216:Q216"/>
    <mergeCell ref="O217:Q217"/>
    <mergeCell ref="O218:Q218"/>
    <mergeCell ref="O219:Q219"/>
    <mergeCell ref="O220:Q220"/>
    <mergeCell ref="O221:Q221"/>
    <mergeCell ref="O222:Q222"/>
    <mergeCell ref="O223:Q223"/>
    <mergeCell ref="O224:Q224"/>
    <mergeCell ref="O225:Q225"/>
    <mergeCell ref="O226:Q226"/>
    <mergeCell ref="O227:Q227"/>
    <mergeCell ref="O228:Q228"/>
    <mergeCell ref="O229:Q229"/>
    <mergeCell ref="O230:Q230"/>
    <mergeCell ref="O231:Q231"/>
    <mergeCell ref="O232:Q232"/>
    <mergeCell ref="O233:Q233"/>
    <mergeCell ref="O234:Q234"/>
    <mergeCell ref="O235:Q235"/>
    <mergeCell ref="O236:Q236"/>
    <mergeCell ref="O237:Q237"/>
    <mergeCell ref="O238:Q238"/>
    <mergeCell ref="O239:Q239"/>
    <mergeCell ref="O240:Q240"/>
    <mergeCell ref="O241:Q241"/>
    <mergeCell ref="O242:Q242"/>
    <mergeCell ref="O243:Q243"/>
    <mergeCell ref="O244:Q244"/>
    <mergeCell ref="O245:Q245"/>
    <mergeCell ref="O246:Q246"/>
  </mergeCells>
  <hyperlinks>
    <hyperlink r:id="rId1" ref="J2"/>
    <hyperlink r:id="rId2" ref="K2"/>
    <hyperlink r:id="rId3" ref="L2"/>
    <hyperlink r:id="rId4" ref="M2"/>
    <hyperlink r:id="rId5" ref="N2"/>
    <hyperlink r:id="rId6" ref="O2"/>
    <hyperlink r:id="rId7" ref="J3"/>
    <hyperlink r:id="rId8" ref="K3"/>
    <hyperlink r:id="rId9" ref="L3"/>
    <hyperlink r:id="rId10" ref="M3"/>
    <hyperlink r:id="rId11" ref="N3"/>
    <hyperlink r:id="rId12" ref="O3"/>
    <hyperlink r:id="rId13" ref="J4"/>
    <hyperlink r:id="rId14" ref="K4"/>
    <hyperlink r:id="rId15" ref="L4"/>
    <hyperlink r:id="rId16" ref="M4"/>
    <hyperlink r:id="rId17" ref="N4"/>
    <hyperlink r:id="rId18" ref="O4"/>
    <hyperlink r:id="rId19" ref="J5"/>
    <hyperlink r:id="rId20" ref="K5"/>
    <hyperlink r:id="rId21" ref="L5"/>
    <hyperlink r:id="rId22" ref="M5"/>
    <hyperlink r:id="rId23" ref="N5"/>
    <hyperlink r:id="rId24" ref="O5"/>
    <hyperlink r:id="rId25" ref="J6"/>
    <hyperlink r:id="rId26" ref="K6"/>
    <hyperlink r:id="rId27" ref="L6"/>
    <hyperlink r:id="rId28" ref="M6"/>
    <hyperlink r:id="rId29" ref="N6"/>
    <hyperlink r:id="rId30" ref="O6"/>
    <hyperlink r:id="rId31" ref="J7"/>
    <hyperlink r:id="rId32" ref="K7"/>
    <hyperlink r:id="rId33" ref="L7"/>
    <hyperlink r:id="rId34" ref="M7"/>
    <hyperlink r:id="rId35" ref="N7"/>
    <hyperlink r:id="rId36" ref="O7"/>
    <hyperlink r:id="rId37" ref="J8"/>
    <hyperlink r:id="rId38" ref="K8"/>
    <hyperlink r:id="rId39" ref="L8"/>
    <hyperlink r:id="rId40" ref="M8"/>
    <hyperlink r:id="rId41" ref="N8"/>
    <hyperlink r:id="rId42" ref="O8"/>
    <hyperlink r:id="rId43" ref="J9"/>
    <hyperlink r:id="rId44" ref="K9"/>
    <hyperlink r:id="rId45" ref="L9"/>
    <hyperlink r:id="rId46" ref="M9"/>
    <hyperlink r:id="rId47" ref="N9"/>
    <hyperlink r:id="rId48" ref="O9"/>
    <hyperlink r:id="rId49" ref="J10"/>
    <hyperlink r:id="rId50" ref="K10"/>
    <hyperlink r:id="rId51" ref="L10"/>
    <hyperlink r:id="rId52" ref="M10"/>
    <hyperlink r:id="rId53" ref="N10"/>
    <hyperlink r:id="rId54" ref="O10"/>
    <hyperlink r:id="rId55" ref="J11"/>
    <hyperlink r:id="rId56" ref="K11"/>
    <hyperlink r:id="rId57" ref="L11"/>
    <hyperlink r:id="rId58" ref="M11"/>
    <hyperlink r:id="rId59" ref="N11"/>
    <hyperlink r:id="rId60" ref="O11"/>
    <hyperlink r:id="rId61" ref="J12"/>
    <hyperlink r:id="rId62" ref="K12"/>
    <hyperlink r:id="rId63" ref="L12"/>
    <hyperlink r:id="rId64" ref="M12"/>
    <hyperlink r:id="rId65" ref="N12"/>
    <hyperlink r:id="rId66" ref="O12"/>
    <hyperlink r:id="rId67" ref="J13"/>
    <hyperlink r:id="rId68" ref="K13"/>
    <hyperlink r:id="rId69" ref="L13"/>
    <hyperlink r:id="rId70" ref="M13"/>
    <hyperlink r:id="rId71" ref="N13"/>
    <hyperlink r:id="rId72" ref="O13"/>
    <hyperlink r:id="rId73" ref="J14"/>
    <hyperlink r:id="rId74" ref="K14"/>
    <hyperlink r:id="rId75" ref="L14"/>
    <hyperlink r:id="rId76" ref="M14"/>
    <hyperlink r:id="rId77" ref="N14"/>
    <hyperlink r:id="rId78" ref="O14"/>
    <hyperlink r:id="rId79" ref="J15"/>
    <hyperlink r:id="rId80" ref="K15"/>
    <hyperlink r:id="rId81" ref="L15"/>
    <hyperlink r:id="rId82" ref="M15"/>
    <hyperlink r:id="rId83" ref="N15"/>
    <hyperlink r:id="rId84" ref="O15"/>
    <hyperlink r:id="rId85" ref="J16"/>
    <hyperlink r:id="rId86" ref="K16"/>
    <hyperlink r:id="rId87" ref="L16"/>
    <hyperlink r:id="rId88" ref="M16"/>
    <hyperlink r:id="rId89" ref="N16"/>
    <hyperlink r:id="rId90" ref="O16"/>
    <hyperlink r:id="rId91" ref="J17"/>
    <hyperlink r:id="rId92" ref="K17"/>
    <hyperlink r:id="rId93" ref="L17"/>
    <hyperlink r:id="rId94" ref="M17"/>
    <hyperlink r:id="rId95" ref="N17"/>
    <hyperlink r:id="rId96" ref="O17"/>
    <hyperlink r:id="rId97" ref="J18"/>
    <hyperlink r:id="rId98" ref="K18"/>
    <hyperlink r:id="rId99" ref="L18"/>
    <hyperlink r:id="rId100" ref="M18"/>
    <hyperlink r:id="rId101" ref="N18"/>
    <hyperlink r:id="rId102" ref="O18"/>
    <hyperlink r:id="rId103" ref="J19"/>
    <hyperlink r:id="rId104" ref="K19"/>
    <hyperlink r:id="rId105" ref="L19"/>
    <hyperlink r:id="rId106" ref="M19"/>
    <hyperlink r:id="rId107" ref="N19"/>
    <hyperlink r:id="rId108" ref="O19"/>
    <hyperlink r:id="rId109" ref="J20"/>
    <hyperlink r:id="rId110" ref="K20"/>
    <hyperlink r:id="rId111" ref="L20"/>
    <hyperlink r:id="rId112" ref="M20"/>
    <hyperlink r:id="rId113" ref="N20"/>
    <hyperlink r:id="rId114" ref="O20"/>
    <hyperlink r:id="rId115" ref="J21"/>
    <hyperlink r:id="rId116" ref="K21"/>
    <hyperlink r:id="rId117" ref="L21"/>
    <hyperlink r:id="rId118" ref="M21"/>
    <hyperlink r:id="rId119" ref="N21"/>
    <hyperlink r:id="rId120" ref="O21"/>
    <hyperlink r:id="rId121" ref="J22"/>
    <hyperlink r:id="rId122" ref="K22"/>
    <hyperlink r:id="rId123" ref="L22"/>
    <hyperlink r:id="rId124" ref="M22"/>
    <hyperlink r:id="rId125" ref="N22"/>
    <hyperlink r:id="rId126" ref="O22"/>
    <hyperlink r:id="rId127" ref="J23"/>
    <hyperlink r:id="rId128" ref="K23"/>
    <hyperlink r:id="rId129" ref="L23"/>
    <hyperlink r:id="rId130" ref="M23"/>
    <hyperlink r:id="rId131" ref="N23"/>
    <hyperlink r:id="rId132" ref="O23"/>
    <hyperlink r:id="rId133" ref="J24"/>
    <hyperlink r:id="rId134" ref="K24"/>
    <hyperlink r:id="rId135" ref="L24"/>
    <hyperlink r:id="rId136" ref="M24"/>
    <hyperlink r:id="rId137" ref="N24"/>
    <hyperlink r:id="rId138" ref="O24"/>
    <hyperlink r:id="rId139" ref="J25"/>
    <hyperlink r:id="rId140" ref="K25"/>
    <hyperlink r:id="rId141" ref="L25"/>
    <hyperlink r:id="rId142" ref="M25"/>
    <hyperlink r:id="rId143" ref="N25"/>
    <hyperlink r:id="rId144" ref="O25"/>
    <hyperlink r:id="rId145" ref="J26"/>
    <hyperlink r:id="rId146" ref="K26"/>
    <hyperlink r:id="rId147" ref="L26"/>
    <hyperlink r:id="rId148" ref="M26"/>
    <hyperlink r:id="rId149" ref="N26"/>
    <hyperlink r:id="rId150" ref="O26"/>
    <hyperlink r:id="rId151" ref="J27"/>
    <hyperlink r:id="rId152" ref="K27"/>
    <hyperlink r:id="rId153" ref="L27"/>
    <hyperlink r:id="rId154" ref="M27"/>
    <hyperlink r:id="rId155" ref="N27"/>
    <hyperlink r:id="rId156" ref="O27"/>
    <hyperlink r:id="rId157" ref="J28"/>
    <hyperlink r:id="rId158" ref="K28"/>
    <hyperlink r:id="rId159" ref="L28"/>
    <hyperlink r:id="rId160" ref="M28"/>
    <hyperlink r:id="rId161" ref="N28"/>
    <hyperlink r:id="rId162" ref="O28"/>
    <hyperlink r:id="rId163" ref="J29"/>
    <hyperlink r:id="rId164" ref="K29"/>
    <hyperlink r:id="rId165" ref="L29"/>
    <hyperlink r:id="rId166" ref="M29"/>
    <hyperlink r:id="rId167" ref="N29"/>
    <hyperlink r:id="rId168" ref="O29"/>
    <hyperlink r:id="rId169" ref="J30"/>
    <hyperlink r:id="rId170" ref="K30"/>
    <hyperlink r:id="rId171" ref="L30"/>
    <hyperlink r:id="rId172" ref="M30"/>
    <hyperlink r:id="rId173" ref="N30"/>
    <hyperlink r:id="rId174" ref="O30"/>
    <hyperlink r:id="rId175" ref="J31"/>
    <hyperlink r:id="rId176" ref="K31"/>
    <hyperlink r:id="rId177" ref="L31"/>
    <hyperlink r:id="rId178" ref="M31"/>
    <hyperlink r:id="rId179" ref="N31"/>
    <hyperlink r:id="rId180" ref="O31"/>
    <hyperlink r:id="rId181" ref="J32"/>
    <hyperlink r:id="rId182" ref="K32"/>
    <hyperlink r:id="rId183" ref="L32"/>
    <hyperlink r:id="rId184" ref="M32"/>
    <hyperlink r:id="rId185" ref="N32"/>
    <hyperlink r:id="rId186" ref="O32"/>
    <hyperlink r:id="rId187" ref="J33"/>
    <hyperlink r:id="rId188" ref="K33"/>
    <hyperlink r:id="rId189" ref="L33"/>
    <hyperlink r:id="rId190" ref="M33"/>
    <hyperlink r:id="rId191" ref="N33"/>
    <hyperlink r:id="rId192" ref="O33"/>
    <hyperlink r:id="rId193" ref="J34"/>
    <hyperlink r:id="rId194" ref="K34"/>
    <hyperlink r:id="rId195" ref="L34"/>
    <hyperlink r:id="rId196" ref="M34"/>
    <hyperlink r:id="rId197" ref="N34"/>
    <hyperlink r:id="rId198" ref="O34"/>
    <hyperlink r:id="rId199" ref="J35"/>
    <hyperlink r:id="rId200" ref="K35"/>
    <hyperlink r:id="rId201" ref="L35"/>
    <hyperlink r:id="rId202" ref="M35"/>
    <hyperlink r:id="rId203" ref="N35"/>
    <hyperlink r:id="rId204" ref="O35"/>
    <hyperlink r:id="rId205" ref="J36"/>
    <hyperlink r:id="rId206" ref="K36"/>
    <hyperlink r:id="rId207" ref="L36"/>
    <hyperlink r:id="rId208" ref="M36"/>
    <hyperlink r:id="rId209" ref="N36"/>
    <hyperlink r:id="rId210" ref="O36"/>
    <hyperlink r:id="rId211" ref="J37"/>
    <hyperlink r:id="rId212" ref="K37"/>
    <hyperlink r:id="rId213" ref="L37"/>
    <hyperlink r:id="rId214" ref="M37"/>
    <hyperlink r:id="rId215" ref="N37"/>
    <hyperlink r:id="rId216" ref="O37"/>
    <hyperlink r:id="rId217" ref="J38"/>
    <hyperlink r:id="rId218" ref="K38"/>
    <hyperlink r:id="rId219" ref="L38"/>
    <hyperlink r:id="rId220" ref="M38"/>
    <hyperlink r:id="rId221" ref="N38"/>
    <hyperlink r:id="rId222" ref="O38"/>
    <hyperlink r:id="rId223" ref="J39"/>
    <hyperlink r:id="rId224" ref="K39"/>
    <hyperlink r:id="rId225" ref="L39"/>
    <hyperlink r:id="rId226" ref="M39"/>
    <hyperlink r:id="rId227" ref="N39"/>
    <hyperlink r:id="rId228" ref="O39"/>
    <hyperlink r:id="rId229" ref="J40"/>
    <hyperlink r:id="rId230" ref="K40"/>
    <hyperlink r:id="rId231" ref="L40"/>
    <hyperlink r:id="rId232" ref="M40"/>
    <hyperlink r:id="rId233" ref="N40"/>
    <hyperlink r:id="rId234" ref="O40"/>
    <hyperlink r:id="rId235" ref="J41"/>
    <hyperlink r:id="rId236" ref="K41"/>
    <hyperlink r:id="rId237" ref="L41"/>
    <hyperlink r:id="rId238" ref="M41"/>
    <hyperlink r:id="rId239" ref="N41"/>
    <hyperlink r:id="rId240" ref="O41"/>
    <hyperlink r:id="rId241" ref="J42"/>
    <hyperlink r:id="rId242" ref="K42"/>
    <hyperlink r:id="rId243" ref="L42"/>
    <hyperlink r:id="rId244" ref="M42"/>
    <hyperlink r:id="rId245" ref="N42"/>
    <hyperlink r:id="rId246" ref="O42"/>
    <hyperlink r:id="rId247" ref="J43"/>
    <hyperlink r:id="rId248" ref="K43"/>
    <hyperlink r:id="rId249" ref="L43"/>
    <hyperlink r:id="rId250" ref="M43"/>
    <hyperlink r:id="rId251" ref="N43"/>
    <hyperlink r:id="rId252" ref="O43"/>
    <hyperlink r:id="rId253" ref="J44"/>
    <hyperlink r:id="rId254" ref="K44"/>
    <hyperlink r:id="rId255" ref="L44"/>
    <hyperlink r:id="rId256" ref="M44"/>
    <hyperlink r:id="rId257" ref="N44"/>
    <hyperlink r:id="rId258" ref="O44"/>
    <hyperlink r:id="rId259" ref="J45"/>
    <hyperlink r:id="rId260" ref="K45"/>
    <hyperlink r:id="rId261" ref="L45"/>
    <hyperlink r:id="rId262" ref="M45"/>
    <hyperlink r:id="rId263" ref="N45"/>
    <hyperlink r:id="rId264" ref="O45"/>
    <hyperlink r:id="rId265" ref="J46"/>
    <hyperlink r:id="rId266" ref="K46"/>
    <hyperlink r:id="rId267" ref="L46"/>
    <hyperlink r:id="rId268" ref="M46"/>
    <hyperlink r:id="rId269" ref="N46"/>
    <hyperlink r:id="rId270" ref="O46"/>
    <hyperlink r:id="rId271" ref="J47"/>
    <hyperlink r:id="rId272" ref="K47"/>
    <hyperlink r:id="rId273" ref="L47"/>
    <hyperlink r:id="rId274" ref="M47"/>
    <hyperlink r:id="rId275" ref="N47"/>
    <hyperlink r:id="rId276" ref="O47"/>
    <hyperlink r:id="rId277" ref="J48"/>
    <hyperlink r:id="rId278" ref="K48"/>
    <hyperlink r:id="rId279" ref="L48"/>
    <hyperlink r:id="rId280" ref="M48"/>
    <hyperlink r:id="rId281" ref="N48"/>
    <hyperlink r:id="rId282" ref="O48"/>
    <hyperlink r:id="rId283" ref="J49"/>
    <hyperlink r:id="rId284" ref="K49"/>
    <hyperlink r:id="rId285" ref="L49"/>
    <hyperlink r:id="rId286" ref="M49"/>
    <hyperlink r:id="rId287" ref="N49"/>
    <hyperlink r:id="rId288" ref="O49"/>
    <hyperlink r:id="rId289" ref="J50"/>
    <hyperlink r:id="rId290" ref="K50"/>
    <hyperlink r:id="rId291" ref="L50"/>
    <hyperlink r:id="rId292" ref="M50"/>
    <hyperlink r:id="rId293" ref="N50"/>
    <hyperlink r:id="rId294" ref="O50"/>
    <hyperlink r:id="rId295" ref="J51"/>
    <hyperlink r:id="rId296" ref="K51"/>
    <hyperlink r:id="rId297" ref="L51"/>
    <hyperlink r:id="rId298" ref="M51"/>
    <hyperlink r:id="rId299" ref="N51"/>
    <hyperlink r:id="rId300" ref="O51"/>
    <hyperlink r:id="rId301" ref="J52"/>
    <hyperlink r:id="rId302" ref="K52"/>
    <hyperlink r:id="rId303" ref="L52"/>
    <hyperlink r:id="rId304" ref="M52"/>
    <hyperlink r:id="rId305" ref="N52"/>
    <hyperlink r:id="rId306" ref="O52"/>
    <hyperlink r:id="rId307" ref="J53"/>
    <hyperlink r:id="rId308" ref="K53"/>
    <hyperlink r:id="rId309" ref="L53"/>
    <hyperlink r:id="rId310" ref="M53"/>
    <hyperlink r:id="rId311" ref="N53"/>
    <hyperlink r:id="rId312" ref="O53"/>
    <hyperlink r:id="rId313" ref="J54"/>
    <hyperlink r:id="rId314" ref="K54"/>
    <hyperlink r:id="rId315" ref="L54"/>
    <hyperlink r:id="rId316" ref="M54"/>
    <hyperlink r:id="rId317" ref="N54"/>
    <hyperlink r:id="rId318" ref="O54"/>
    <hyperlink r:id="rId319" ref="J55"/>
    <hyperlink r:id="rId320" ref="K55"/>
    <hyperlink r:id="rId321" ref="L55"/>
    <hyperlink r:id="rId322" ref="M55"/>
    <hyperlink r:id="rId323" ref="N55"/>
    <hyperlink r:id="rId324" ref="O55"/>
    <hyperlink r:id="rId325" ref="J56"/>
    <hyperlink r:id="rId326" ref="K56"/>
    <hyperlink r:id="rId327" ref="L56"/>
    <hyperlink r:id="rId328" ref="M56"/>
    <hyperlink r:id="rId329" ref="N56"/>
    <hyperlink r:id="rId330" ref="O56"/>
    <hyperlink r:id="rId331" ref="J57"/>
    <hyperlink r:id="rId332" ref="K57"/>
    <hyperlink r:id="rId333" ref="L57"/>
    <hyperlink r:id="rId334" ref="M57"/>
    <hyperlink r:id="rId335" ref="N57"/>
    <hyperlink r:id="rId336" ref="O57"/>
    <hyperlink r:id="rId337" ref="J58"/>
    <hyperlink r:id="rId338" ref="K58"/>
    <hyperlink r:id="rId339" ref="L58"/>
    <hyperlink r:id="rId340" ref="M58"/>
    <hyperlink r:id="rId341" ref="N58"/>
    <hyperlink r:id="rId342" ref="O58"/>
    <hyperlink r:id="rId343" ref="J59"/>
    <hyperlink r:id="rId344" ref="K59"/>
    <hyperlink r:id="rId345" ref="L59"/>
    <hyperlink r:id="rId346" ref="M59"/>
    <hyperlink r:id="rId347" ref="N59"/>
    <hyperlink r:id="rId348" ref="O59"/>
    <hyperlink r:id="rId349" ref="J60"/>
    <hyperlink r:id="rId350" ref="K60"/>
    <hyperlink r:id="rId351" ref="L60"/>
    <hyperlink r:id="rId352" ref="M60"/>
    <hyperlink r:id="rId353" ref="N60"/>
    <hyperlink r:id="rId354" ref="O60"/>
    <hyperlink r:id="rId355" ref="J61"/>
    <hyperlink r:id="rId356" ref="K61"/>
    <hyperlink r:id="rId357" ref="L61"/>
    <hyperlink r:id="rId358" ref="M61"/>
    <hyperlink r:id="rId359" ref="N61"/>
    <hyperlink r:id="rId360" ref="O61"/>
    <hyperlink r:id="rId361" ref="J62"/>
    <hyperlink r:id="rId362" ref="K62"/>
    <hyperlink r:id="rId363" ref="L62"/>
    <hyperlink r:id="rId364" ref="M62"/>
    <hyperlink r:id="rId365" ref="N62"/>
    <hyperlink r:id="rId366" ref="O62"/>
    <hyperlink r:id="rId367" ref="J63"/>
    <hyperlink r:id="rId368" ref="K63"/>
    <hyperlink r:id="rId369" ref="L63"/>
    <hyperlink r:id="rId370" ref="M63"/>
    <hyperlink r:id="rId371" ref="N63"/>
    <hyperlink r:id="rId372" ref="O63"/>
    <hyperlink r:id="rId373" ref="J64"/>
    <hyperlink r:id="rId374" ref="K64"/>
    <hyperlink r:id="rId375" ref="L64"/>
    <hyperlink r:id="rId376" ref="M64"/>
    <hyperlink r:id="rId377" ref="N64"/>
    <hyperlink r:id="rId378" ref="O64"/>
    <hyperlink r:id="rId379" ref="J65"/>
    <hyperlink r:id="rId380" ref="K65"/>
    <hyperlink r:id="rId381" ref="L65"/>
    <hyperlink r:id="rId382" ref="M65"/>
    <hyperlink r:id="rId383" ref="N65"/>
    <hyperlink r:id="rId384" ref="O65"/>
    <hyperlink r:id="rId385" ref="J66"/>
    <hyperlink r:id="rId386" ref="K66"/>
    <hyperlink r:id="rId387" ref="L66"/>
    <hyperlink r:id="rId388" ref="M66"/>
    <hyperlink r:id="rId389" ref="N66"/>
    <hyperlink r:id="rId390" ref="O66"/>
    <hyperlink r:id="rId391" ref="J67"/>
    <hyperlink r:id="rId392" ref="K67"/>
    <hyperlink r:id="rId393" ref="L67"/>
    <hyperlink r:id="rId394" ref="M67"/>
    <hyperlink r:id="rId395" ref="N67"/>
    <hyperlink r:id="rId396" ref="O67"/>
    <hyperlink r:id="rId397" ref="J68"/>
    <hyperlink r:id="rId398" ref="K68"/>
    <hyperlink r:id="rId399" ref="L68"/>
    <hyperlink r:id="rId400" ref="M68"/>
    <hyperlink r:id="rId401" ref="N68"/>
    <hyperlink r:id="rId402" ref="O68"/>
    <hyperlink r:id="rId403" ref="J69"/>
    <hyperlink r:id="rId404" ref="K69"/>
    <hyperlink r:id="rId405" ref="L69"/>
    <hyperlink r:id="rId406" ref="M69"/>
    <hyperlink r:id="rId407" ref="N69"/>
    <hyperlink r:id="rId408" ref="O69"/>
    <hyperlink r:id="rId409" ref="J70"/>
    <hyperlink r:id="rId410" ref="K70"/>
    <hyperlink r:id="rId411" ref="L70"/>
    <hyperlink r:id="rId412" ref="M70"/>
    <hyperlink r:id="rId413" ref="N70"/>
    <hyperlink r:id="rId414" ref="O70"/>
    <hyperlink r:id="rId415" ref="J71"/>
    <hyperlink r:id="rId416" ref="K71"/>
    <hyperlink r:id="rId417" ref="L71"/>
    <hyperlink r:id="rId418" ref="M71"/>
    <hyperlink r:id="rId419" ref="N71"/>
    <hyperlink r:id="rId420" ref="O71"/>
    <hyperlink r:id="rId421" ref="J72"/>
    <hyperlink r:id="rId422" ref="K72"/>
    <hyperlink r:id="rId423" ref="L72"/>
    <hyperlink r:id="rId424" ref="M72"/>
    <hyperlink r:id="rId425" ref="N72"/>
    <hyperlink r:id="rId426" ref="O72"/>
    <hyperlink r:id="rId427" ref="J73"/>
    <hyperlink r:id="rId428" ref="K73"/>
    <hyperlink r:id="rId429" ref="L73"/>
    <hyperlink r:id="rId430" ref="M73"/>
    <hyperlink r:id="rId431" ref="N73"/>
    <hyperlink r:id="rId432" ref="O73"/>
    <hyperlink r:id="rId433" ref="J74"/>
    <hyperlink r:id="rId434" ref="K74"/>
    <hyperlink r:id="rId435" ref="L74"/>
    <hyperlink r:id="rId436" ref="M74"/>
    <hyperlink r:id="rId437" ref="N74"/>
    <hyperlink r:id="rId438" ref="O74"/>
    <hyperlink r:id="rId439" ref="J75"/>
    <hyperlink r:id="rId440" ref="K75"/>
    <hyperlink r:id="rId441" ref="L75"/>
    <hyperlink r:id="rId442" ref="M75"/>
    <hyperlink r:id="rId443" ref="N75"/>
    <hyperlink r:id="rId444" ref="O75"/>
    <hyperlink r:id="rId445" ref="J76"/>
    <hyperlink r:id="rId446" ref="K76"/>
    <hyperlink r:id="rId447" ref="L76"/>
    <hyperlink r:id="rId448" ref="M76"/>
    <hyperlink r:id="rId449" ref="N76"/>
    <hyperlink r:id="rId450" ref="O76"/>
    <hyperlink r:id="rId451" ref="J77"/>
    <hyperlink r:id="rId452" ref="K77"/>
    <hyperlink r:id="rId453" ref="L77"/>
    <hyperlink r:id="rId454" ref="M77"/>
    <hyperlink r:id="rId455" ref="N77"/>
    <hyperlink r:id="rId456" ref="O77"/>
    <hyperlink r:id="rId457" ref="J78"/>
    <hyperlink r:id="rId458" ref="K78"/>
    <hyperlink r:id="rId459" ref="L78"/>
    <hyperlink r:id="rId460" ref="M78"/>
    <hyperlink r:id="rId461" ref="N78"/>
    <hyperlink r:id="rId462" ref="O78"/>
    <hyperlink r:id="rId463" ref="J79"/>
    <hyperlink r:id="rId464" ref="K79"/>
    <hyperlink r:id="rId465" ref="L79"/>
    <hyperlink r:id="rId466" ref="M79"/>
    <hyperlink r:id="rId467" ref="N79"/>
    <hyperlink r:id="rId468" ref="O79"/>
    <hyperlink r:id="rId469" ref="J80"/>
    <hyperlink r:id="rId470" ref="K80"/>
    <hyperlink r:id="rId471" ref="L80"/>
    <hyperlink r:id="rId472" ref="M80"/>
    <hyperlink r:id="rId473" ref="N80"/>
    <hyperlink r:id="rId474" ref="O80"/>
    <hyperlink r:id="rId475" ref="J81"/>
    <hyperlink r:id="rId476" ref="K81"/>
    <hyperlink r:id="rId477" ref="L81"/>
    <hyperlink r:id="rId478" ref="M81"/>
    <hyperlink r:id="rId479" ref="N81"/>
    <hyperlink r:id="rId480" ref="O81"/>
    <hyperlink r:id="rId481" ref="J82"/>
    <hyperlink r:id="rId482" ref="K82"/>
    <hyperlink r:id="rId483" ref="L82"/>
    <hyperlink r:id="rId484" ref="M82"/>
    <hyperlink r:id="rId485" ref="N82"/>
    <hyperlink r:id="rId486" ref="O82"/>
    <hyperlink r:id="rId487" ref="J83"/>
    <hyperlink r:id="rId488" ref="K83"/>
    <hyperlink r:id="rId489" ref="L83"/>
    <hyperlink r:id="rId490" ref="M83"/>
    <hyperlink r:id="rId491" ref="N83"/>
    <hyperlink r:id="rId492" ref="O83"/>
    <hyperlink r:id="rId493" ref="J84"/>
    <hyperlink r:id="rId494" ref="K84"/>
    <hyperlink r:id="rId495" ref="L84"/>
    <hyperlink r:id="rId496" ref="M84"/>
    <hyperlink r:id="rId497" ref="N84"/>
    <hyperlink r:id="rId498" ref="O84"/>
    <hyperlink r:id="rId499" ref="J85"/>
    <hyperlink r:id="rId500" ref="K85"/>
    <hyperlink r:id="rId501" ref="L85"/>
    <hyperlink r:id="rId502" ref="M85"/>
    <hyperlink r:id="rId503" ref="N85"/>
    <hyperlink r:id="rId504" ref="O85"/>
    <hyperlink r:id="rId505" ref="J86"/>
    <hyperlink r:id="rId506" ref="K86"/>
    <hyperlink r:id="rId507" ref="L86"/>
    <hyperlink r:id="rId508" ref="M86"/>
    <hyperlink r:id="rId509" ref="N86"/>
    <hyperlink r:id="rId510" ref="O86"/>
    <hyperlink r:id="rId511" ref="J87"/>
    <hyperlink r:id="rId512" ref="K87"/>
    <hyperlink r:id="rId513" ref="L87"/>
    <hyperlink r:id="rId514" ref="M87"/>
    <hyperlink r:id="rId515" ref="N87"/>
    <hyperlink r:id="rId516" ref="O87"/>
    <hyperlink r:id="rId517" ref="J88"/>
    <hyperlink r:id="rId518" ref="K88"/>
    <hyperlink r:id="rId519" ref="L88"/>
    <hyperlink r:id="rId520" ref="M88"/>
    <hyperlink r:id="rId521" ref="N88"/>
    <hyperlink r:id="rId522" ref="O88"/>
    <hyperlink r:id="rId523" ref="J89"/>
    <hyperlink r:id="rId524" ref="K89"/>
    <hyperlink r:id="rId525" ref="L89"/>
    <hyperlink r:id="rId526" ref="M89"/>
    <hyperlink r:id="rId527" ref="N89"/>
    <hyperlink r:id="rId528" ref="O89"/>
    <hyperlink r:id="rId529" ref="J90"/>
    <hyperlink r:id="rId530" ref="K90"/>
    <hyperlink r:id="rId531" ref="L90"/>
    <hyperlink r:id="rId532" ref="M90"/>
    <hyperlink r:id="rId533" ref="N90"/>
    <hyperlink r:id="rId534" ref="O90"/>
    <hyperlink r:id="rId535" ref="J91"/>
    <hyperlink r:id="rId536" ref="K91"/>
    <hyperlink r:id="rId537" ref="L91"/>
    <hyperlink r:id="rId538" ref="M91"/>
    <hyperlink r:id="rId539" ref="N91"/>
    <hyperlink r:id="rId540" ref="O91"/>
    <hyperlink r:id="rId541" ref="J92"/>
    <hyperlink r:id="rId542" ref="K92"/>
    <hyperlink r:id="rId543" ref="L92"/>
    <hyperlink r:id="rId544" ref="M92"/>
    <hyperlink r:id="rId545" ref="N92"/>
    <hyperlink r:id="rId546" ref="O92"/>
    <hyperlink r:id="rId547" ref="J93"/>
    <hyperlink r:id="rId548" ref="K93"/>
    <hyperlink r:id="rId549" ref="L93"/>
    <hyperlink r:id="rId550" ref="M93"/>
    <hyperlink r:id="rId551" ref="N93"/>
    <hyperlink r:id="rId552" ref="O93"/>
    <hyperlink r:id="rId553" ref="J94"/>
    <hyperlink r:id="rId554" ref="K94"/>
    <hyperlink r:id="rId555" ref="L94"/>
    <hyperlink r:id="rId556" ref="M94"/>
    <hyperlink r:id="rId557" ref="N94"/>
    <hyperlink r:id="rId558" ref="O94"/>
    <hyperlink r:id="rId559" ref="J95"/>
    <hyperlink r:id="rId560" ref="K95"/>
    <hyperlink r:id="rId561" ref="L95"/>
    <hyperlink r:id="rId562" ref="M95"/>
    <hyperlink r:id="rId563" ref="N95"/>
    <hyperlink r:id="rId564" ref="O95"/>
    <hyperlink r:id="rId565" ref="J96"/>
    <hyperlink r:id="rId566" ref="K96"/>
    <hyperlink r:id="rId567" ref="L96"/>
    <hyperlink r:id="rId568" ref="M96"/>
    <hyperlink r:id="rId569" ref="N96"/>
    <hyperlink r:id="rId570" ref="O96"/>
    <hyperlink r:id="rId571" ref="J97"/>
    <hyperlink r:id="rId572" ref="K97"/>
    <hyperlink r:id="rId573" ref="L97"/>
    <hyperlink r:id="rId574" ref="M97"/>
    <hyperlink r:id="rId575" ref="N97"/>
    <hyperlink r:id="rId576" ref="O97"/>
    <hyperlink r:id="rId577" ref="J98"/>
    <hyperlink r:id="rId578" ref="K98"/>
    <hyperlink r:id="rId579" ref="L98"/>
    <hyperlink r:id="rId580" ref="M98"/>
    <hyperlink r:id="rId581" ref="N98"/>
    <hyperlink r:id="rId582" ref="O98"/>
    <hyperlink r:id="rId583" ref="J99"/>
    <hyperlink r:id="rId584" ref="K99"/>
    <hyperlink r:id="rId585" ref="L99"/>
    <hyperlink r:id="rId586" ref="M99"/>
    <hyperlink r:id="rId587" ref="N99"/>
    <hyperlink r:id="rId588" ref="O99"/>
    <hyperlink r:id="rId589" ref="J100"/>
    <hyperlink r:id="rId590" ref="K100"/>
    <hyperlink r:id="rId591" ref="L100"/>
    <hyperlink r:id="rId592" ref="M100"/>
    <hyperlink r:id="rId593" ref="N100"/>
    <hyperlink r:id="rId594" ref="O100"/>
    <hyperlink r:id="rId595" ref="J101"/>
    <hyperlink r:id="rId596" ref="K101"/>
    <hyperlink r:id="rId597" ref="L101"/>
    <hyperlink r:id="rId598" ref="M101"/>
    <hyperlink r:id="rId599" ref="N101"/>
    <hyperlink r:id="rId600" ref="O101"/>
    <hyperlink r:id="rId601" ref="J102"/>
    <hyperlink r:id="rId602" ref="K102"/>
    <hyperlink r:id="rId603" ref="L102"/>
    <hyperlink r:id="rId604" ref="M102"/>
    <hyperlink r:id="rId605" ref="N102"/>
    <hyperlink r:id="rId606" ref="O102"/>
    <hyperlink r:id="rId607" ref="J103"/>
    <hyperlink r:id="rId608" ref="K103"/>
    <hyperlink r:id="rId609" ref="L103"/>
    <hyperlink r:id="rId610" ref="M103"/>
    <hyperlink r:id="rId611" ref="N103"/>
    <hyperlink r:id="rId612" ref="O103"/>
    <hyperlink r:id="rId613" ref="J104"/>
    <hyperlink r:id="rId614" ref="K104"/>
    <hyperlink r:id="rId615" ref="L104"/>
    <hyperlink r:id="rId616" ref="M104"/>
    <hyperlink r:id="rId617" ref="N104"/>
    <hyperlink r:id="rId618" ref="O104"/>
    <hyperlink r:id="rId619" ref="J105"/>
    <hyperlink r:id="rId620" ref="K105"/>
    <hyperlink r:id="rId621" ref="L105"/>
    <hyperlink r:id="rId622" ref="M105"/>
    <hyperlink r:id="rId623" ref="N105"/>
    <hyperlink r:id="rId624" ref="O105"/>
    <hyperlink r:id="rId625" ref="J106"/>
    <hyperlink r:id="rId626" ref="K106"/>
    <hyperlink r:id="rId627" ref="L106"/>
    <hyperlink r:id="rId628" ref="M106"/>
    <hyperlink r:id="rId629" ref="N106"/>
    <hyperlink r:id="rId630" ref="O106"/>
    <hyperlink r:id="rId631" ref="J107"/>
    <hyperlink r:id="rId632" ref="K107"/>
    <hyperlink r:id="rId633" ref="L107"/>
    <hyperlink r:id="rId634" ref="M107"/>
    <hyperlink r:id="rId635" ref="N107"/>
    <hyperlink r:id="rId636" ref="O107"/>
    <hyperlink r:id="rId637" ref="J108"/>
    <hyperlink r:id="rId638" ref="K108"/>
    <hyperlink r:id="rId639" ref="L108"/>
    <hyperlink r:id="rId640" ref="M108"/>
    <hyperlink r:id="rId641" ref="N108"/>
    <hyperlink r:id="rId642" ref="O108"/>
    <hyperlink r:id="rId643" ref="J109"/>
    <hyperlink r:id="rId644" ref="K109"/>
    <hyperlink r:id="rId645" ref="L109"/>
    <hyperlink r:id="rId646" ref="M109"/>
    <hyperlink r:id="rId647" ref="N109"/>
    <hyperlink r:id="rId648" ref="O109"/>
    <hyperlink r:id="rId649" ref="J110"/>
    <hyperlink r:id="rId650" ref="K110"/>
    <hyperlink r:id="rId651" ref="L110"/>
    <hyperlink r:id="rId652" ref="M110"/>
    <hyperlink r:id="rId653" ref="N110"/>
    <hyperlink r:id="rId654" ref="O110"/>
    <hyperlink r:id="rId655" ref="J111"/>
    <hyperlink r:id="rId656" ref="K111"/>
    <hyperlink r:id="rId657" ref="L111"/>
    <hyperlink r:id="rId658" ref="M111"/>
    <hyperlink r:id="rId659" ref="N111"/>
    <hyperlink r:id="rId660" ref="O111"/>
    <hyperlink r:id="rId661" ref="J112"/>
    <hyperlink r:id="rId662" ref="K112"/>
    <hyperlink r:id="rId663" ref="L112"/>
    <hyperlink r:id="rId664" ref="M112"/>
    <hyperlink r:id="rId665" ref="N112"/>
    <hyperlink r:id="rId666" ref="O112"/>
    <hyperlink r:id="rId667" ref="J113"/>
    <hyperlink r:id="rId668" ref="K113"/>
    <hyperlink r:id="rId669" ref="L113"/>
    <hyperlink r:id="rId670" ref="M113"/>
    <hyperlink r:id="rId671" ref="N113"/>
    <hyperlink r:id="rId672" ref="O113"/>
    <hyperlink r:id="rId673" ref="J114"/>
    <hyperlink r:id="rId674" ref="K114"/>
    <hyperlink r:id="rId675" ref="L114"/>
    <hyperlink r:id="rId676" ref="M114"/>
    <hyperlink r:id="rId677" ref="N114"/>
    <hyperlink r:id="rId678" ref="O114"/>
    <hyperlink r:id="rId679" ref="J115"/>
    <hyperlink r:id="rId680" ref="K115"/>
    <hyperlink r:id="rId681" ref="L115"/>
    <hyperlink r:id="rId682" ref="M115"/>
    <hyperlink r:id="rId683" ref="N115"/>
    <hyperlink r:id="rId684" ref="O115"/>
    <hyperlink r:id="rId685" ref="J116"/>
    <hyperlink r:id="rId686" ref="K116"/>
    <hyperlink r:id="rId687" ref="L116"/>
    <hyperlink r:id="rId688" ref="M116"/>
    <hyperlink r:id="rId689" ref="N116"/>
    <hyperlink r:id="rId690" ref="O116"/>
    <hyperlink r:id="rId691" ref="J117"/>
    <hyperlink r:id="rId692" ref="K117"/>
    <hyperlink r:id="rId693" ref="L117"/>
    <hyperlink r:id="rId694" ref="M117"/>
    <hyperlink r:id="rId695" ref="N117"/>
    <hyperlink r:id="rId696" ref="O117"/>
    <hyperlink r:id="rId697" ref="J118"/>
    <hyperlink r:id="rId698" ref="K118"/>
    <hyperlink r:id="rId699" ref="L118"/>
    <hyperlink r:id="rId700" ref="M118"/>
    <hyperlink r:id="rId701" ref="N118"/>
    <hyperlink r:id="rId702" ref="O118"/>
    <hyperlink r:id="rId703" ref="J119"/>
    <hyperlink r:id="rId704" ref="K119"/>
    <hyperlink r:id="rId705" ref="L119"/>
    <hyperlink r:id="rId706" ref="M119"/>
    <hyperlink r:id="rId707" ref="N119"/>
    <hyperlink r:id="rId708" ref="O119"/>
    <hyperlink r:id="rId709" ref="J120"/>
    <hyperlink r:id="rId710" ref="K120"/>
    <hyperlink r:id="rId711" ref="L120"/>
    <hyperlink r:id="rId712" ref="M120"/>
    <hyperlink r:id="rId713" ref="N120"/>
    <hyperlink r:id="rId714" ref="O120"/>
    <hyperlink r:id="rId715" ref="J121"/>
    <hyperlink r:id="rId716" ref="K121"/>
    <hyperlink r:id="rId717" ref="L121"/>
    <hyperlink r:id="rId718" ref="M121"/>
    <hyperlink r:id="rId719" ref="N121"/>
    <hyperlink r:id="rId720" ref="O121"/>
    <hyperlink r:id="rId721" ref="J122"/>
    <hyperlink r:id="rId722" ref="K122"/>
    <hyperlink r:id="rId723" ref="L122"/>
    <hyperlink r:id="rId724" ref="M122"/>
    <hyperlink r:id="rId725" ref="N122"/>
    <hyperlink r:id="rId726" ref="O122"/>
    <hyperlink r:id="rId727" ref="J123"/>
    <hyperlink r:id="rId728" ref="K123"/>
    <hyperlink r:id="rId729" ref="L123"/>
    <hyperlink r:id="rId730" ref="M123"/>
    <hyperlink r:id="rId731" ref="N123"/>
    <hyperlink r:id="rId732" ref="O123"/>
    <hyperlink r:id="rId733" ref="J124"/>
    <hyperlink r:id="rId734" ref="K124"/>
    <hyperlink r:id="rId735" ref="L124"/>
    <hyperlink r:id="rId736" ref="M124"/>
    <hyperlink r:id="rId737" ref="N124"/>
    <hyperlink r:id="rId738" ref="O124"/>
    <hyperlink r:id="rId739" ref="J125"/>
    <hyperlink r:id="rId740" ref="K125"/>
    <hyperlink r:id="rId741" ref="L125"/>
    <hyperlink r:id="rId742" ref="M125"/>
    <hyperlink r:id="rId743" ref="N125"/>
    <hyperlink r:id="rId744" ref="O125"/>
    <hyperlink r:id="rId745" ref="J126"/>
    <hyperlink r:id="rId746" ref="K126"/>
    <hyperlink r:id="rId747" ref="L126"/>
    <hyperlink r:id="rId748" ref="M126"/>
    <hyperlink r:id="rId749" ref="N126"/>
    <hyperlink r:id="rId750" ref="O126"/>
    <hyperlink r:id="rId751" ref="J127"/>
    <hyperlink r:id="rId752" ref="K127"/>
    <hyperlink r:id="rId753" ref="L127"/>
    <hyperlink r:id="rId754" ref="M127"/>
    <hyperlink r:id="rId755" ref="N127"/>
    <hyperlink r:id="rId756" ref="O127"/>
    <hyperlink r:id="rId757" ref="J128"/>
    <hyperlink r:id="rId758" ref="K128"/>
    <hyperlink r:id="rId759" ref="L128"/>
    <hyperlink r:id="rId760" ref="M128"/>
    <hyperlink r:id="rId761" ref="N128"/>
    <hyperlink r:id="rId762" ref="O128"/>
    <hyperlink r:id="rId763" ref="J129"/>
    <hyperlink r:id="rId764" ref="K129"/>
    <hyperlink r:id="rId765" ref="L129"/>
    <hyperlink r:id="rId766" ref="M129"/>
    <hyperlink r:id="rId767" ref="N129"/>
    <hyperlink r:id="rId768" ref="O129"/>
    <hyperlink r:id="rId769" ref="J130"/>
    <hyperlink r:id="rId770" ref="K130"/>
    <hyperlink r:id="rId771" ref="L130"/>
    <hyperlink r:id="rId772" ref="M130"/>
    <hyperlink r:id="rId773" ref="N130"/>
    <hyperlink r:id="rId774" ref="O130"/>
    <hyperlink r:id="rId775" ref="J131"/>
    <hyperlink r:id="rId776" ref="K131"/>
    <hyperlink r:id="rId777" ref="L131"/>
    <hyperlink r:id="rId778" ref="M131"/>
    <hyperlink r:id="rId779" ref="N131"/>
    <hyperlink r:id="rId780" ref="O131"/>
    <hyperlink r:id="rId781" ref="J132"/>
    <hyperlink r:id="rId782" ref="K132"/>
    <hyperlink r:id="rId783" ref="L132"/>
    <hyperlink r:id="rId784" ref="M132"/>
    <hyperlink r:id="rId785" ref="N132"/>
    <hyperlink r:id="rId786" ref="O132"/>
    <hyperlink r:id="rId787" ref="J133"/>
    <hyperlink r:id="rId788" ref="K133"/>
    <hyperlink r:id="rId789" ref="L133"/>
    <hyperlink r:id="rId790" ref="M133"/>
    <hyperlink r:id="rId791" ref="N133"/>
    <hyperlink r:id="rId792" ref="O133"/>
    <hyperlink r:id="rId793" ref="J134"/>
    <hyperlink r:id="rId794" ref="K134"/>
    <hyperlink r:id="rId795" ref="L134"/>
    <hyperlink r:id="rId796" ref="M134"/>
    <hyperlink r:id="rId797" ref="N134"/>
    <hyperlink r:id="rId798" ref="O134"/>
    <hyperlink r:id="rId799" ref="J135"/>
    <hyperlink r:id="rId800" ref="K135"/>
    <hyperlink r:id="rId801" ref="L135"/>
    <hyperlink r:id="rId802" ref="M135"/>
    <hyperlink r:id="rId803" ref="N135"/>
    <hyperlink r:id="rId804" ref="O135"/>
    <hyperlink r:id="rId805" ref="J136"/>
    <hyperlink r:id="rId806" ref="K136"/>
    <hyperlink r:id="rId807" ref="L136"/>
    <hyperlink r:id="rId808" ref="M136"/>
    <hyperlink r:id="rId809" ref="N136"/>
    <hyperlink r:id="rId810" ref="O136"/>
    <hyperlink r:id="rId811" ref="J137"/>
    <hyperlink r:id="rId812" ref="K137"/>
    <hyperlink r:id="rId813" ref="L137"/>
    <hyperlink r:id="rId814" ref="M137"/>
    <hyperlink r:id="rId815" ref="N137"/>
    <hyperlink r:id="rId816" ref="O137"/>
    <hyperlink r:id="rId817" ref="J138"/>
    <hyperlink r:id="rId818" ref="K138"/>
    <hyperlink r:id="rId819" ref="L138"/>
    <hyperlink r:id="rId820" ref="M138"/>
    <hyperlink r:id="rId821" ref="N138"/>
    <hyperlink r:id="rId822" ref="O138"/>
    <hyperlink r:id="rId823" ref="J139"/>
    <hyperlink r:id="rId824" ref="K139"/>
    <hyperlink r:id="rId825" ref="L139"/>
    <hyperlink r:id="rId826" ref="M139"/>
    <hyperlink r:id="rId827" ref="N139"/>
    <hyperlink r:id="rId828" ref="O139"/>
    <hyperlink r:id="rId829" ref="J140"/>
    <hyperlink r:id="rId830" ref="K140"/>
    <hyperlink r:id="rId831" ref="L140"/>
    <hyperlink r:id="rId832" ref="M140"/>
    <hyperlink r:id="rId833" ref="N140"/>
    <hyperlink r:id="rId834" ref="O140"/>
    <hyperlink r:id="rId835" ref="J141"/>
    <hyperlink r:id="rId836" ref="K141"/>
    <hyperlink r:id="rId837" ref="L141"/>
    <hyperlink r:id="rId838" ref="M141"/>
    <hyperlink r:id="rId839" ref="N141"/>
    <hyperlink r:id="rId840" ref="O141"/>
    <hyperlink r:id="rId841" ref="J142"/>
    <hyperlink r:id="rId842" ref="K142"/>
    <hyperlink r:id="rId843" ref="L142"/>
    <hyperlink r:id="rId844" ref="M142"/>
    <hyperlink r:id="rId845" ref="N142"/>
    <hyperlink r:id="rId846" ref="O142"/>
    <hyperlink r:id="rId847" ref="J143"/>
    <hyperlink r:id="rId848" ref="K143"/>
    <hyperlink r:id="rId849" ref="L143"/>
    <hyperlink r:id="rId850" ref="M143"/>
    <hyperlink r:id="rId851" ref="N143"/>
    <hyperlink r:id="rId852" ref="O143"/>
    <hyperlink r:id="rId853" ref="J144"/>
    <hyperlink r:id="rId854" ref="K144"/>
    <hyperlink r:id="rId855" ref="L144"/>
    <hyperlink r:id="rId856" ref="M144"/>
    <hyperlink r:id="rId857" ref="N144"/>
    <hyperlink r:id="rId858" ref="O144"/>
    <hyperlink r:id="rId859" ref="J145"/>
    <hyperlink r:id="rId860" ref="K145"/>
    <hyperlink r:id="rId861" ref="L145"/>
    <hyperlink r:id="rId862" ref="M145"/>
    <hyperlink r:id="rId863" ref="N145"/>
    <hyperlink r:id="rId864" ref="O145"/>
    <hyperlink r:id="rId865" ref="J146"/>
    <hyperlink r:id="rId866" ref="K146"/>
    <hyperlink r:id="rId867" ref="L146"/>
    <hyperlink r:id="rId868" ref="M146"/>
    <hyperlink r:id="rId869" ref="N146"/>
    <hyperlink r:id="rId870" ref="O146"/>
    <hyperlink r:id="rId871" ref="J147"/>
    <hyperlink r:id="rId872" ref="K147"/>
    <hyperlink r:id="rId873" ref="L147"/>
    <hyperlink r:id="rId874" ref="M147"/>
    <hyperlink r:id="rId875" ref="N147"/>
    <hyperlink r:id="rId876" ref="O147"/>
    <hyperlink r:id="rId877" ref="J148"/>
    <hyperlink r:id="rId878" ref="K148"/>
    <hyperlink r:id="rId879" ref="L148"/>
    <hyperlink r:id="rId880" ref="M148"/>
    <hyperlink r:id="rId881" ref="N148"/>
    <hyperlink r:id="rId882" ref="O148"/>
    <hyperlink r:id="rId883" ref="J149"/>
    <hyperlink r:id="rId884" ref="K149"/>
    <hyperlink r:id="rId885" ref="L149"/>
    <hyperlink r:id="rId886" ref="M149"/>
    <hyperlink r:id="rId887" ref="N149"/>
    <hyperlink r:id="rId888" ref="O149"/>
    <hyperlink r:id="rId889" ref="J150"/>
    <hyperlink r:id="rId890" ref="K150"/>
    <hyperlink r:id="rId891" ref="L150"/>
    <hyperlink r:id="rId892" ref="M150"/>
    <hyperlink r:id="rId893" ref="N150"/>
    <hyperlink r:id="rId894" ref="O150"/>
    <hyperlink r:id="rId895" ref="J151"/>
    <hyperlink r:id="rId896" ref="K151"/>
    <hyperlink r:id="rId897" ref="L151"/>
    <hyperlink r:id="rId898" ref="M151"/>
    <hyperlink r:id="rId899" ref="N151"/>
    <hyperlink r:id="rId900" ref="O151"/>
    <hyperlink r:id="rId901" ref="J152"/>
    <hyperlink r:id="rId902" ref="K152"/>
    <hyperlink r:id="rId903" ref="L152"/>
    <hyperlink r:id="rId904" ref="M152"/>
    <hyperlink r:id="rId905" ref="N152"/>
    <hyperlink r:id="rId906" ref="O152"/>
    <hyperlink r:id="rId907" ref="J153"/>
    <hyperlink r:id="rId908" ref="K153"/>
    <hyperlink r:id="rId909" ref="L153"/>
    <hyperlink r:id="rId910" ref="M153"/>
    <hyperlink r:id="rId911" ref="N153"/>
    <hyperlink r:id="rId912" ref="O153"/>
    <hyperlink r:id="rId913" ref="J154"/>
    <hyperlink r:id="rId914" ref="K154"/>
    <hyperlink r:id="rId915" ref="L154"/>
    <hyperlink r:id="rId916" ref="M154"/>
    <hyperlink r:id="rId917" ref="N154"/>
    <hyperlink r:id="rId918" ref="O154"/>
    <hyperlink r:id="rId919" ref="J155"/>
    <hyperlink r:id="rId920" ref="K155"/>
    <hyperlink r:id="rId921" ref="L155"/>
    <hyperlink r:id="rId922" ref="M155"/>
    <hyperlink r:id="rId923" ref="N155"/>
    <hyperlink r:id="rId924" ref="O155"/>
    <hyperlink r:id="rId925" ref="J156"/>
    <hyperlink r:id="rId926" ref="K156"/>
    <hyperlink r:id="rId927" ref="L156"/>
    <hyperlink r:id="rId928" ref="M156"/>
    <hyperlink r:id="rId929" ref="N156"/>
    <hyperlink r:id="rId930" ref="O156"/>
    <hyperlink r:id="rId931" ref="J157"/>
    <hyperlink r:id="rId932" ref="K157"/>
    <hyperlink r:id="rId933" ref="L157"/>
    <hyperlink r:id="rId934" ref="M157"/>
    <hyperlink r:id="rId935" ref="N157"/>
    <hyperlink r:id="rId936" ref="O157"/>
    <hyperlink r:id="rId937" ref="J158"/>
    <hyperlink r:id="rId938" ref="K158"/>
    <hyperlink r:id="rId939" ref="L158"/>
    <hyperlink r:id="rId940" ref="M158"/>
    <hyperlink r:id="rId941" ref="N158"/>
    <hyperlink r:id="rId942" ref="O158"/>
    <hyperlink r:id="rId943" ref="J159"/>
    <hyperlink r:id="rId944" ref="K159"/>
    <hyperlink r:id="rId945" ref="L159"/>
    <hyperlink r:id="rId946" ref="M159"/>
    <hyperlink r:id="rId947" ref="N159"/>
    <hyperlink r:id="rId948" ref="O159"/>
    <hyperlink r:id="rId949" ref="J160"/>
    <hyperlink r:id="rId950" ref="K160"/>
    <hyperlink r:id="rId951" ref="L160"/>
    <hyperlink r:id="rId952" ref="M160"/>
    <hyperlink r:id="rId953" ref="N160"/>
    <hyperlink r:id="rId954" ref="O160"/>
    <hyperlink r:id="rId955" ref="J161"/>
    <hyperlink r:id="rId956" ref="K161"/>
    <hyperlink r:id="rId957" ref="L161"/>
    <hyperlink r:id="rId958" ref="M161"/>
    <hyperlink r:id="rId959" ref="N161"/>
    <hyperlink r:id="rId960" ref="O161"/>
    <hyperlink r:id="rId961" ref="J162"/>
    <hyperlink r:id="rId962" ref="K162"/>
    <hyperlink r:id="rId963" ref="L162"/>
    <hyperlink r:id="rId964" ref="M162"/>
    <hyperlink r:id="rId965" ref="N162"/>
    <hyperlink r:id="rId966" ref="O162"/>
    <hyperlink r:id="rId967" ref="J163"/>
    <hyperlink r:id="rId968" ref="K163"/>
    <hyperlink r:id="rId969" ref="L163"/>
    <hyperlink r:id="rId970" ref="M163"/>
    <hyperlink r:id="rId971" ref="N163"/>
    <hyperlink r:id="rId972" ref="O163"/>
    <hyperlink r:id="rId973" ref="J164"/>
    <hyperlink r:id="rId974" ref="K164"/>
    <hyperlink r:id="rId975" ref="L164"/>
    <hyperlink r:id="rId976" ref="M164"/>
    <hyperlink r:id="rId977" ref="N164"/>
    <hyperlink r:id="rId978" ref="O164"/>
    <hyperlink r:id="rId979" ref="J165"/>
    <hyperlink r:id="rId980" ref="K165"/>
    <hyperlink r:id="rId981" ref="L165"/>
    <hyperlink r:id="rId982" ref="M165"/>
    <hyperlink r:id="rId983" ref="N165"/>
    <hyperlink r:id="rId984" ref="O165"/>
    <hyperlink r:id="rId985" ref="J166"/>
    <hyperlink r:id="rId986" ref="K166"/>
    <hyperlink r:id="rId987" ref="L166"/>
    <hyperlink r:id="rId988" ref="M166"/>
    <hyperlink r:id="rId989" ref="N166"/>
    <hyperlink r:id="rId990" ref="O166"/>
    <hyperlink r:id="rId991" ref="J167"/>
    <hyperlink r:id="rId992" ref="K167"/>
    <hyperlink r:id="rId993" ref="L167"/>
    <hyperlink r:id="rId994" ref="M167"/>
    <hyperlink r:id="rId995" ref="N167"/>
    <hyperlink r:id="rId996" ref="O167"/>
    <hyperlink r:id="rId997" ref="J168"/>
    <hyperlink r:id="rId998" ref="K168"/>
    <hyperlink r:id="rId999" ref="L168"/>
    <hyperlink r:id="rId1000" ref="M168"/>
    <hyperlink r:id="rId1001" ref="N168"/>
    <hyperlink r:id="rId1002" ref="O168"/>
    <hyperlink r:id="rId1003" ref="J169"/>
    <hyperlink r:id="rId1004" ref="K169"/>
    <hyperlink r:id="rId1005" ref="L169"/>
    <hyperlink r:id="rId1006" ref="M169"/>
    <hyperlink r:id="rId1007" ref="N169"/>
    <hyperlink r:id="rId1008" ref="O169"/>
    <hyperlink r:id="rId1009" ref="J170"/>
    <hyperlink r:id="rId1010" ref="K170"/>
    <hyperlink r:id="rId1011" ref="L170"/>
    <hyperlink r:id="rId1012" ref="M170"/>
    <hyperlink r:id="rId1013" ref="N170"/>
    <hyperlink r:id="rId1014" ref="O170"/>
    <hyperlink r:id="rId1015" ref="J171"/>
    <hyperlink r:id="rId1016" ref="K171"/>
    <hyperlink r:id="rId1017" ref="L171"/>
    <hyperlink r:id="rId1018" ref="M171"/>
    <hyperlink r:id="rId1019" ref="N171"/>
    <hyperlink r:id="rId1020" ref="O171"/>
    <hyperlink r:id="rId1021" ref="J172"/>
    <hyperlink r:id="rId1022" ref="K172"/>
    <hyperlink r:id="rId1023" ref="L172"/>
    <hyperlink r:id="rId1024" ref="M172"/>
    <hyperlink r:id="rId1025" ref="N172"/>
    <hyperlink r:id="rId1026" ref="O172"/>
    <hyperlink r:id="rId1027" ref="J173"/>
    <hyperlink r:id="rId1028" ref="K173"/>
    <hyperlink r:id="rId1029" ref="L173"/>
    <hyperlink r:id="rId1030" ref="M173"/>
    <hyperlink r:id="rId1031" ref="N173"/>
    <hyperlink r:id="rId1032" ref="O173"/>
    <hyperlink r:id="rId1033" ref="J174"/>
    <hyperlink r:id="rId1034" ref="K174"/>
    <hyperlink r:id="rId1035" ref="L174"/>
    <hyperlink r:id="rId1036" ref="M174"/>
    <hyperlink r:id="rId1037" ref="N174"/>
    <hyperlink r:id="rId1038" ref="O174"/>
    <hyperlink r:id="rId1039" ref="J175"/>
    <hyperlink r:id="rId1040" ref="K175"/>
    <hyperlink r:id="rId1041" ref="L175"/>
    <hyperlink r:id="rId1042" ref="M175"/>
    <hyperlink r:id="rId1043" ref="N175"/>
    <hyperlink r:id="rId1044" ref="O175"/>
    <hyperlink r:id="rId1045" ref="J176"/>
    <hyperlink r:id="rId1046" ref="K176"/>
    <hyperlink r:id="rId1047" ref="L176"/>
    <hyperlink r:id="rId1048" ref="M176"/>
    <hyperlink r:id="rId1049" ref="N176"/>
    <hyperlink r:id="rId1050" ref="O176"/>
    <hyperlink r:id="rId1051" ref="J177"/>
    <hyperlink r:id="rId1052" ref="K177"/>
    <hyperlink r:id="rId1053" ref="L177"/>
    <hyperlink r:id="rId1054" ref="M177"/>
    <hyperlink r:id="rId1055" ref="N177"/>
    <hyperlink r:id="rId1056" ref="O177"/>
    <hyperlink r:id="rId1057" ref="J178"/>
    <hyperlink r:id="rId1058" ref="K178"/>
    <hyperlink r:id="rId1059" ref="L178"/>
    <hyperlink r:id="rId1060" ref="M178"/>
    <hyperlink r:id="rId1061" ref="N178"/>
    <hyperlink r:id="rId1062" ref="O178"/>
    <hyperlink r:id="rId1063" ref="J179"/>
    <hyperlink r:id="rId1064" ref="K179"/>
    <hyperlink r:id="rId1065" ref="L179"/>
    <hyperlink r:id="rId1066" ref="M179"/>
    <hyperlink r:id="rId1067" ref="N179"/>
    <hyperlink r:id="rId1068" ref="O179"/>
    <hyperlink r:id="rId1069" ref="J180"/>
    <hyperlink r:id="rId1070" ref="K180"/>
    <hyperlink r:id="rId1071" ref="L180"/>
    <hyperlink r:id="rId1072" ref="M180"/>
    <hyperlink r:id="rId1073" ref="N180"/>
    <hyperlink r:id="rId1074" ref="O180"/>
    <hyperlink r:id="rId1075" ref="J181"/>
    <hyperlink r:id="rId1076" ref="K181"/>
    <hyperlink r:id="rId1077" ref="L181"/>
    <hyperlink r:id="rId1078" ref="M181"/>
    <hyperlink r:id="rId1079" ref="N181"/>
    <hyperlink r:id="rId1080" ref="O181"/>
    <hyperlink r:id="rId1081" ref="J182"/>
    <hyperlink r:id="rId1082" ref="K182"/>
    <hyperlink r:id="rId1083" ref="L182"/>
    <hyperlink r:id="rId1084" ref="M182"/>
    <hyperlink r:id="rId1085" ref="N182"/>
    <hyperlink r:id="rId1086" ref="O182"/>
    <hyperlink r:id="rId1087" ref="J183"/>
    <hyperlink r:id="rId1088" ref="K183"/>
    <hyperlink r:id="rId1089" ref="L183"/>
    <hyperlink r:id="rId1090" ref="M183"/>
    <hyperlink r:id="rId1091" ref="N183"/>
    <hyperlink r:id="rId1092" ref="O183"/>
    <hyperlink r:id="rId1093" ref="J184"/>
    <hyperlink r:id="rId1094" ref="K184"/>
    <hyperlink r:id="rId1095" ref="L184"/>
    <hyperlink r:id="rId1096" ref="M184"/>
    <hyperlink r:id="rId1097" ref="N184"/>
    <hyperlink r:id="rId1098" ref="O184"/>
    <hyperlink r:id="rId1099" ref="J185"/>
    <hyperlink r:id="rId1100" ref="K185"/>
    <hyperlink r:id="rId1101" ref="L185"/>
    <hyperlink r:id="rId1102" ref="M185"/>
    <hyperlink r:id="rId1103" ref="N185"/>
    <hyperlink r:id="rId1104" ref="O185"/>
    <hyperlink r:id="rId1105" ref="J186"/>
    <hyperlink r:id="rId1106" ref="K186"/>
    <hyperlink r:id="rId1107" ref="L186"/>
    <hyperlink r:id="rId1108" ref="M186"/>
    <hyperlink r:id="rId1109" ref="N186"/>
    <hyperlink r:id="rId1110" ref="O186"/>
    <hyperlink r:id="rId1111" ref="J187"/>
    <hyperlink r:id="rId1112" ref="K187"/>
    <hyperlink r:id="rId1113" ref="L187"/>
    <hyperlink r:id="rId1114" ref="M187"/>
    <hyperlink r:id="rId1115" ref="N187"/>
    <hyperlink r:id="rId1116" ref="O187"/>
    <hyperlink r:id="rId1117" ref="J188"/>
    <hyperlink r:id="rId1118" ref="K188"/>
    <hyperlink r:id="rId1119" ref="L188"/>
    <hyperlink r:id="rId1120" ref="M188"/>
    <hyperlink r:id="rId1121" ref="N188"/>
    <hyperlink r:id="rId1122" ref="O188"/>
    <hyperlink r:id="rId1123" ref="J189"/>
    <hyperlink r:id="rId1124" ref="K189"/>
    <hyperlink r:id="rId1125" ref="L189"/>
    <hyperlink r:id="rId1126" ref="M189"/>
    <hyperlink r:id="rId1127" ref="N189"/>
    <hyperlink r:id="rId1128" ref="O189"/>
    <hyperlink r:id="rId1129" ref="J190"/>
    <hyperlink r:id="rId1130" ref="K190"/>
    <hyperlink r:id="rId1131" ref="L190"/>
    <hyperlink r:id="rId1132" ref="M190"/>
    <hyperlink r:id="rId1133" ref="N190"/>
    <hyperlink r:id="rId1134" ref="O190"/>
    <hyperlink r:id="rId1135" ref="J191"/>
    <hyperlink r:id="rId1136" ref="K191"/>
    <hyperlink r:id="rId1137" ref="L191"/>
    <hyperlink r:id="rId1138" ref="M191"/>
    <hyperlink r:id="rId1139" ref="N191"/>
    <hyperlink r:id="rId1140" ref="O191"/>
    <hyperlink r:id="rId1141" ref="J192"/>
    <hyperlink r:id="rId1142" ref="K192"/>
    <hyperlink r:id="rId1143" ref="L192"/>
    <hyperlink r:id="rId1144" ref="M192"/>
    <hyperlink r:id="rId1145" ref="N192"/>
    <hyperlink r:id="rId1146" ref="O192"/>
    <hyperlink r:id="rId1147" ref="J193"/>
    <hyperlink r:id="rId1148" ref="K193"/>
    <hyperlink r:id="rId1149" ref="L193"/>
    <hyperlink r:id="rId1150" ref="M193"/>
    <hyperlink r:id="rId1151" ref="N193"/>
    <hyperlink r:id="rId1152" ref="O193"/>
    <hyperlink r:id="rId1153" ref="J194"/>
    <hyperlink r:id="rId1154" ref="K194"/>
    <hyperlink r:id="rId1155" ref="L194"/>
    <hyperlink r:id="rId1156" ref="M194"/>
    <hyperlink r:id="rId1157" ref="N194"/>
    <hyperlink r:id="rId1158" ref="O194"/>
    <hyperlink r:id="rId1159" ref="J195"/>
    <hyperlink r:id="rId1160" ref="K195"/>
    <hyperlink r:id="rId1161" ref="L195"/>
    <hyperlink r:id="rId1162" ref="M195"/>
    <hyperlink r:id="rId1163" ref="N195"/>
    <hyperlink r:id="rId1164" ref="O195"/>
    <hyperlink r:id="rId1165" ref="J196"/>
    <hyperlink r:id="rId1166" ref="K196"/>
    <hyperlink r:id="rId1167" ref="L196"/>
    <hyperlink r:id="rId1168" ref="M196"/>
    <hyperlink r:id="rId1169" ref="N196"/>
    <hyperlink r:id="rId1170" ref="O196"/>
    <hyperlink r:id="rId1171" ref="J197"/>
    <hyperlink r:id="rId1172" ref="K197"/>
    <hyperlink r:id="rId1173" ref="L197"/>
    <hyperlink r:id="rId1174" ref="M197"/>
    <hyperlink r:id="rId1175" ref="N197"/>
    <hyperlink r:id="rId1176" ref="O197"/>
    <hyperlink r:id="rId1177" ref="J198"/>
    <hyperlink r:id="rId1178" ref="K198"/>
    <hyperlink r:id="rId1179" ref="L198"/>
    <hyperlink r:id="rId1180" ref="M198"/>
    <hyperlink r:id="rId1181" ref="N198"/>
    <hyperlink r:id="rId1182" ref="O198"/>
    <hyperlink r:id="rId1183" ref="J199"/>
    <hyperlink r:id="rId1184" ref="K199"/>
    <hyperlink r:id="rId1185" ref="L199"/>
    <hyperlink r:id="rId1186" ref="M199"/>
    <hyperlink r:id="rId1187" ref="N199"/>
    <hyperlink r:id="rId1188" ref="O199"/>
    <hyperlink r:id="rId1189" ref="J200"/>
    <hyperlink r:id="rId1190" ref="K200"/>
    <hyperlink r:id="rId1191" ref="L200"/>
    <hyperlink r:id="rId1192" ref="M200"/>
    <hyperlink r:id="rId1193" ref="N200"/>
    <hyperlink r:id="rId1194" ref="O200"/>
    <hyperlink r:id="rId1195" ref="J201"/>
    <hyperlink r:id="rId1196" ref="K201"/>
    <hyperlink r:id="rId1197" ref="L201"/>
    <hyperlink r:id="rId1198" ref="M201"/>
    <hyperlink r:id="rId1199" ref="N201"/>
    <hyperlink r:id="rId1200" ref="O201"/>
    <hyperlink r:id="rId1201" ref="J202"/>
    <hyperlink r:id="rId1202" ref="K202"/>
    <hyperlink r:id="rId1203" ref="L202"/>
    <hyperlink r:id="rId1204" ref="M202"/>
    <hyperlink r:id="rId1205" ref="N202"/>
    <hyperlink r:id="rId1206" ref="O202"/>
    <hyperlink r:id="rId1207" ref="J203"/>
    <hyperlink r:id="rId1208" ref="K203"/>
    <hyperlink r:id="rId1209" ref="L203"/>
    <hyperlink r:id="rId1210" ref="M203"/>
    <hyperlink r:id="rId1211" ref="N203"/>
    <hyperlink r:id="rId1212" ref="O203"/>
    <hyperlink r:id="rId1213" ref="J204"/>
    <hyperlink r:id="rId1214" ref="K204"/>
    <hyperlink r:id="rId1215" ref="L204"/>
    <hyperlink r:id="rId1216" ref="M204"/>
    <hyperlink r:id="rId1217" ref="N204"/>
    <hyperlink r:id="rId1218" ref="O204"/>
    <hyperlink r:id="rId1219" ref="J205"/>
    <hyperlink r:id="rId1220" ref="K205"/>
    <hyperlink r:id="rId1221" ref="L205"/>
    <hyperlink r:id="rId1222" ref="M205"/>
    <hyperlink r:id="rId1223" ref="N205"/>
    <hyperlink r:id="rId1224" ref="O205"/>
    <hyperlink r:id="rId1225" ref="J206"/>
    <hyperlink r:id="rId1226" ref="K206"/>
    <hyperlink r:id="rId1227" ref="L206"/>
    <hyperlink r:id="rId1228" ref="M206"/>
    <hyperlink r:id="rId1229" ref="N206"/>
    <hyperlink r:id="rId1230" ref="O206"/>
    <hyperlink r:id="rId1231" ref="J207"/>
    <hyperlink r:id="rId1232" ref="K207"/>
    <hyperlink r:id="rId1233" ref="L207"/>
    <hyperlink r:id="rId1234" ref="M207"/>
    <hyperlink r:id="rId1235" ref="N207"/>
    <hyperlink r:id="rId1236" ref="O207"/>
    <hyperlink r:id="rId1237" ref="J208"/>
    <hyperlink r:id="rId1238" ref="K208"/>
    <hyperlink r:id="rId1239" ref="L208"/>
    <hyperlink r:id="rId1240" ref="M208"/>
    <hyperlink r:id="rId1241" ref="N208"/>
    <hyperlink r:id="rId1242" ref="O208"/>
    <hyperlink r:id="rId1243" ref="J209"/>
    <hyperlink r:id="rId1244" ref="K209"/>
    <hyperlink r:id="rId1245" ref="L209"/>
    <hyperlink r:id="rId1246" ref="M209"/>
    <hyperlink r:id="rId1247" ref="N209"/>
    <hyperlink r:id="rId1248" ref="O209"/>
    <hyperlink r:id="rId1249" ref="J210"/>
    <hyperlink r:id="rId1250" ref="K210"/>
    <hyperlink r:id="rId1251" ref="L210"/>
    <hyperlink r:id="rId1252" ref="M210"/>
    <hyperlink r:id="rId1253" ref="N210"/>
    <hyperlink r:id="rId1254" ref="O210"/>
    <hyperlink r:id="rId1255" ref="J211"/>
    <hyperlink r:id="rId1256" ref="K211"/>
    <hyperlink r:id="rId1257" ref="L211"/>
    <hyperlink r:id="rId1258" ref="M211"/>
    <hyperlink r:id="rId1259" ref="N211"/>
    <hyperlink r:id="rId1260" ref="O211"/>
    <hyperlink r:id="rId1261" ref="J212"/>
    <hyperlink r:id="rId1262" ref="K212"/>
    <hyperlink r:id="rId1263" ref="L212"/>
    <hyperlink r:id="rId1264" ref="M212"/>
    <hyperlink r:id="rId1265" ref="N212"/>
    <hyperlink r:id="rId1266" ref="O212"/>
    <hyperlink r:id="rId1267" ref="J213"/>
    <hyperlink r:id="rId1268" ref="K213"/>
    <hyperlink r:id="rId1269" ref="L213"/>
    <hyperlink r:id="rId1270" ref="M213"/>
    <hyperlink r:id="rId1271" ref="N213"/>
    <hyperlink r:id="rId1272" ref="O213"/>
    <hyperlink r:id="rId1273" ref="J214"/>
    <hyperlink r:id="rId1274" ref="K214"/>
    <hyperlink r:id="rId1275" ref="L214"/>
    <hyperlink r:id="rId1276" ref="M214"/>
    <hyperlink r:id="rId1277" ref="N214"/>
    <hyperlink r:id="rId1278" ref="O214"/>
    <hyperlink r:id="rId1279" ref="J215"/>
    <hyperlink r:id="rId1280" ref="K215"/>
    <hyperlink r:id="rId1281" ref="L215"/>
    <hyperlink r:id="rId1282" ref="M215"/>
    <hyperlink r:id="rId1283" ref="N215"/>
    <hyperlink r:id="rId1284" ref="O215"/>
    <hyperlink r:id="rId1285" ref="J216"/>
    <hyperlink r:id="rId1286" ref="K216"/>
    <hyperlink r:id="rId1287" ref="L216"/>
    <hyperlink r:id="rId1288" ref="M216"/>
    <hyperlink r:id="rId1289" ref="N216"/>
    <hyperlink r:id="rId1290" ref="O216"/>
    <hyperlink r:id="rId1291" ref="J217"/>
    <hyperlink r:id="rId1292" ref="K217"/>
    <hyperlink r:id="rId1293" ref="L217"/>
    <hyperlink r:id="rId1294" ref="M217"/>
    <hyperlink r:id="rId1295" ref="N217"/>
    <hyperlink r:id="rId1296" ref="O217"/>
    <hyperlink r:id="rId1297" ref="J218"/>
    <hyperlink r:id="rId1298" ref="K218"/>
    <hyperlink r:id="rId1299" ref="L218"/>
    <hyperlink r:id="rId1300" ref="M218"/>
    <hyperlink r:id="rId1301" ref="N218"/>
    <hyperlink r:id="rId1302" ref="O218"/>
    <hyperlink r:id="rId1303" ref="J219"/>
    <hyperlink r:id="rId1304" ref="K219"/>
    <hyperlink r:id="rId1305" ref="L219"/>
    <hyperlink r:id="rId1306" ref="M219"/>
    <hyperlink r:id="rId1307" ref="N219"/>
    <hyperlink r:id="rId1308" ref="O219"/>
    <hyperlink r:id="rId1309" ref="J220"/>
    <hyperlink r:id="rId1310" ref="K220"/>
    <hyperlink r:id="rId1311" ref="L220"/>
    <hyperlink r:id="rId1312" ref="M220"/>
    <hyperlink r:id="rId1313" ref="N220"/>
    <hyperlink r:id="rId1314" ref="O220"/>
    <hyperlink r:id="rId1315" ref="J221"/>
    <hyperlink r:id="rId1316" ref="K221"/>
    <hyperlink r:id="rId1317" ref="L221"/>
    <hyperlink r:id="rId1318" ref="M221"/>
    <hyperlink r:id="rId1319" ref="N221"/>
    <hyperlink r:id="rId1320" ref="O221"/>
    <hyperlink r:id="rId1321" ref="J222"/>
    <hyperlink r:id="rId1322" ref="K222"/>
    <hyperlink r:id="rId1323" ref="L222"/>
    <hyperlink r:id="rId1324" ref="M222"/>
    <hyperlink r:id="rId1325" ref="N222"/>
    <hyperlink r:id="rId1326" ref="O222"/>
    <hyperlink r:id="rId1327" ref="J223"/>
    <hyperlink r:id="rId1328" ref="K223"/>
    <hyperlink r:id="rId1329" ref="L223"/>
    <hyperlink r:id="rId1330" ref="M223"/>
    <hyperlink r:id="rId1331" ref="N223"/>
    <hyperlink r:id="rId1332" ref="O223"/>
    <hyperlink r:id="rId1333" ref="J224"/>
    <hyperlink r:id="rId1334" ref="K224"/>
    <hyperlink r:id="rId1335" ref="L224"/>
    <hyperlink r:id="rId1336" ref="M224"/>
    <hyperlink r:id="rId1337" ref="N224"/>
    <hyperlink r:id="rId1338" ref="O224"/>
    <hyperlink r:id="rId1339" ref="J225"/>
    <hyperlink r:id="rId1340" ref="K225"/>
    <hyperlink r:id="rId1341" ref="L225"/>
    <hyperlink r:id="rId1342" ref="M225"/>
    <hyperlink r:id="rId1343" ref="N225"/>
    <hyperlink r:id="rId1344" ref="O225"/>
    <hyperlink r:id="rId1345" ref="J226"/>
    <hyperlink r:id="rId1346" ref="K226"/>
    <hyperlink r:id="rId1347" ref="L226"/>
    <hyperlink r:id="rId1348" ref="M226"/>
    <hyperlink r:id="rId1349" ref="N226"/>
    <hyperlink r:id="rId1350" ref="O226"/>
    <hyperlink r:id="rId1351" ref="J227"/>
    <hyperlink r:id="rId1352" ref="K227"/>
    <hyperlink r:id="rId1353" ref="L227"/>
    <hyperlink r:id="rId1354" ref="M227"/>
    <hyperlink r:id="rId1355" ref="N227"/>
    <hyperlink r:id="rId1356" ref="O227"/>
    <hyperlink r:id="rId1357" ref="J228"/>
    <hyperlink r:id="rId1358" ref="K228"/>
    <hyperlink r:id="rId1359" ref="L228"/>
    <hyperlink r:id="rId1360" ref="M228"/>
    <hyperlink r:id="rId1361" ref="N228"/>
    <hyperlink r:id="rId1362" ref="O228"/>
    <hyperlink r:id="rId1363" ref="J229"/>
    <hyperlink r:id="rId1364" ref="K229"/>
    <hyperlink r:id="rId1365" ref="L229"/>
    <hyperlink r:id="rId1366" ref="M229"/>
    <hyperlink r:id="rId1367" ref="N229"/>
    <hyperlink r:id="rId1368" ref="O229"/>
    <hyperlink r:id="rId1369" ref="J230"/>
    <hyperlink r:id="rId1370" ref="K230"/>
    <hyperlink r:id="rId1371" ref="L230"/>
    <hyperlink r:id="rId1372" ref="M230"/>
    <hyperlink r:id="rId1373" ref="N230"/>
    <hyperlink r:id="rId1374" ref="O230"/>
    <hyperlink r:id="rId1375" ref="J231"/>
    <hyperlink r:id="rId1376" ref="K231"/>
    <hyperlink r:id="rId1377" ref="L231"/>
    <hyperlink r:id="rId1378" ref="M231"/>
    <hyperlink r:id="rId1379" ref="N231"/>
    <hyperlink r:id="rId1380" ref="O231"/>
    <hyperlink r:id="rId1381" ref="J232"/>
    <hyperlink r:id="rId1382" ref="K232"/>
    <hyperlink r:id="rId1383" ref="L232"/>
    <hyperlink r:id="rId1384" ref="M232"/>
    <hyperlink r:id="rId1385" ref="N232"/>
    <hyperlink r:id="rId1386" ref="O232"/>
    <hyperlink r:id="rId1387" ref="J233"/>
    <hyperlink r:id="rId1388" ref="K233"/>
    <hyperlink r:id="rId1389" ref="L233"/>
    <hyperlink r:id="rId1390" ref="M233"/>
    <hyperlink r:id="rId1391" ref="N233"/>
    <hyperlink r:id="rId1392" ref="O233"/>
    <hyperlink r:id="rId1393" ref="J234"/>
    <hyperlink r:id="rId1394" ref="K234"/>
    <hyperlink r:id="rId1395" ref="L234"/>
    <hyperlink r:id="rId1396" ref="M234"/>
    <hyperlink r:id="rId1397" ref="N234"/>
    <hyperlink r:id="rId1398" ref="O234"/>
    <hyperlink r:id="rId1399" ref="J235"/>
    <hyperlink r:id="rId1400" ref="K235"/>
    <hyperlink r:id="rId1401" ref="L235"/>
    <hyperlink r:id="rId1402" ref="M235"/>
    <hyperlink r:id="rId1403" ref="N235"/>
    <hyperlink r:id="rId1404" ref="O235"/>
    <hyperlink r:id="rId1405" ref="J236"/>
    <hyperlink r:id="rId1406" ref="K236"/>
    <hyperlink r:id="rId1407" ref="L236"/>
    <hyperlink r:id="rId1408" ref="M236"/>
    <hyperlink r:id="rId1409" ref="N236"/>
    <hyperlink r:id="rId1410" ref="O236"/>
    <hyperlink r:id="rId1411" ref="J237"/>
    <hyperlink r:id="rId1412" ref="K237"/>
    <hyperlink r:id="rId1413" ref="L237"/>
    <hyperlink r:id="rId1414" ref="M237"/>
    <hyperlink r:id="rId1415" ref="N237"/>
    <hyperlink r:id="rId1416" ref="O237"/>
    <hyperlink r:id="rId1417" ref="J238"/>
    <hyperlink r:id="rId1418" ref="K238"/>
    <hyperlink r:id="rId1419" ref="L238"/>
    <hyperlink r:id="rId1420" ref="M238"/>
    <hyperlink r:id="rId1421" ref="N238"/>
    <hyperlink r:id="rId1422" ref="O238"/>
    <hyperlink r:id="rId1423" ref="J239"/>
    <hyperlink r:id="rId1424" ref="K239"/>
    <hyperlink r:id="rId1425" ref="L239"/>
    <hyperlink r:id="rId1426" ref="M239"/>
    <hyperlink r:id="rId1427" ref="N239"/>
    <hyperlink r:id="rId1428" ref="O239"/>
    <hyperlink r:id="rId1429" ref="J240"/>
    <hyperlink r:id="rId1430" ref="K240"/>
    <hyperlink r:id="rId1431" ref="L240"/>
    <hyperlink r:id="rId1432" ref="M240"/>
    <hyperlink r:id="rId1433" ref="N240"/>
    <hyperlink r:id="rId1434" ref="O240"/>
    <hyperlink r:id="rId1435" ref="J241"/>
    <hyperlink r:id="rId1436" ref="K241"/>
    <hyperlink r:id="rId1437" ref="L241"/>
    <hyperlink r:id="rId1438" ref="M241"/>
    <hyperlink r:id="rId1439" ref="N241"/>
    <hyperlink r:id="rId1440" ref="O241"/>
    <hyperlink r:id="rId1441" ref="J242"/>
    <hyperlink r:id="rId1442" ref="K242"/>
    <hyperlink r:id="rId1443" ref="L242"/>
    <hyperlink r:id="rId1444" ref="M242"/>
    <hyperlink r:id="rId1445" ref="N242"/>
    <hyperlink r:id="rId1446" ref="O242"/>
    <hyperlink r:id="rId1447" ref="J243"/>
    <hyperlink r:id="rId1448" ref="K243"/>
    <hyperlink r:id="rId1449" ref="L243"/>
    <hyperlink r:id="rId1450" ref="M243"/>
    <hyperlink r:id="rId1451" ref="N243"/>
    <hyperlink r:id="rId1452" ref="O243"/>
    <hyperlink r:id="rId1453" ref="J244"/>
    <hyperlink r:id="rId1454" ref="K244"/>
    <hyperlink r:id="rId1455" ref="L244"/>
    <hyperlink r:id="rId1456" ref="M244"/>
    <hyperlink r:id="rId1457" ref="N244"/>
    <hyperlink r:id="rId1458" ref="O244"/>
    <hyperlink r:id="rId1459" ref="J245"/>
    <hyperlink r:id="rId1460" ref="K245"/>
    <hyperlink r:id="rId1461" ref="L245"/>
    <hyperlink r:id="rId1462" ref="M245"/>
    <hyperlink r:id="rId1463" ref="N245"/>
    <hyperlink r:id="rId1464" ref="O245"/>
    <hyperlink r:id="rId1465" ref="J246"/>
    <hyperlink r:id="rId1466" ref="K246"/>
    <hyperlink r:id="rId1467" ref="L246"/>
    <hyperlink r:id="rId1468" ref="M246"/>
    <hyperlink r:id="rId1469" ref="N246"/>
    <hyperlink r:id="rId1470" ref="O246"/>
    <hyperlink r:id="rId1471" ref="J247"/>
    <hyperlink r:id="rId1472" ref="K247"/>
    <hyperlink r:id="rId1473" ref="L247"/>
    <hyperlink r:id="rId1474" ref="M247"/>
    <hyperlink r:id="rId1475" ref="N247"/>
    <hyperlink r:id="rId1476" ref="O247"/>
    <hyperlink r:id="rId1477" ref="J248"/>
    <hyperlink r:id="rId1478" ref="K248"/>
    <hyperlink r:id="rId1479" ref="L248"/>
    <hyperlink r:id="rId1480" ref="M248"/>
    <hyperlink r:id="rId1481" ref="N248"/>
    <hyperlink r:id="rId1482" ref="O248"/>
    <hyperlink r:id="rId1483" ref="J249"/>
    <hyperlink r:id="rId1484" ref="K249"/>
    <hyperlink r:id="rId1485" ref="L249"/>
    <hyperlink r:id="rId1486" ref="M249"/>
    <hyperlink r:id="rId1487" ref="N249"/>
    <hyperlink r:id="rId1488" ref="O249"/>
    <hyperlink r:id="rId1489" ref="J250"/>
    <hyperlink r:id="rId1490" ref="K250"/>
    <hyperlink r:id="rId1491" ref="L250"/>
    <hyperlink r:id="rId1492" ref="M250"/>
    <hyperlink r:id="rId1493" ref="N250"/>
    <hyperlink r:id="rId1494" ref="O250"/>
    <hyperlink r:id="rId1495" ref="J251"/>
    <hyperlink r:id="rId1496" ref="K251"/>
    <hyperlink r:id="rId1497" ref="L251"/>
    <hyperlink r:id="rId1498" ref="M251"/>
    <hyperlink r:id="rId1499" ref="N251"/>
    <hyperlink r:id="rId1500" ref="O251"/>
    <hyperlink r:id="rId1501" ref="J252"/>
    <hyperlink r:id="rId1502" ref="K252"/>
    <hyperlink r:id="rId1503" ref="L252"/>
    <hyperlink r:id="rId1504" ref="M252"/>
    <hyperlink r:id="rId1505" ref="N252"/>
    <hyperlink r:id="rId1506" ref="O252"/>
    <hyperlink r:id="rId1507" ref="J253"/>
    <hyperlink r:id="rId1508" ref="K253"/>
    <hyperlink r:id="rId1509" ref="L253"/>
    <hyperlink r:id="rId1510" ref="M253"/>
    <hyperlink r:id="rId1511" ref="N253"/>
    <hyperlink r:id="rId1512" ref="O253"/>
    <hyperlink r:id="rId1513" ref="J254"/>
    <hyperlink r:id="rId1514" ref="K254"/>
    <hyperlink r:id="rId1515" ref="L254"/>
    <hyperlink r:id="rId1516" ref="M254"/>
    <hyperlink r:id="rId1517" ref="N254"/>
    <hyperlink r:id="rId1518" ref="O254"/>
    <hyperlink r:id="rId1519" ref="J255"/>
    <hyperlink r:id="rId1520" ref="K255"/>
    <hyperlink r:id="rId1521" ref="L255"/>
    <hyperlink r:id="rId1522" ref="M255"/>
    <hyperlink r:id="rId1523" ref="N255"/>
    <hyperlink r:id="rId1524" ref="O255"/>
    <hyperlink r:id="rId1525" ref="J256"/>
    <hyperlink r:id="rId1526" ref="K256"/>
    <hyperlink r:id="rId1527" ref="L256"/>
    <hyperlink r:id="rId1528" ref="M256"/>
    <hyperlink r:id="rId1529" ref="N256"/>
    <hyperlink r:id="rId1530" ref="O256"/>
    <hyperlink r:id="rId1531" ref="J257"/>
    <hyperlink r:id="rId1532" ref="K257"/>
    <hyperlink r:id="rId1533" ref="L257"/>
    <hyperlink r:id="rId1534" ref="M257"/>
    <hyperlink r:id="rId1535" ref="N257"/>
    <hyperlink r:id="rId1536" ref="O257"/>
    <hyperlink r:id="rId1537" ref="J258"/>
    <hyperlink r:id="rId1538" ref="K258"/>
    <hyperlink r:id="rId1539" ref="L258"/>
    <hyperlink r:id="rId1540" ref="M258"/>
    <hyperlink r:id="rId1541" ref="N258"/>
    <hyperlink r:id="rId1542" ref="O258"/>
    <hyperlink r:id="rId1543" ref="J259"/>
    <hyperlink r:id="rId1544" ref="K259"/>
    <hyperlink r:id="rId1545" ref="L259"/>
    <hyperlink r:id="rId1546" ref="M259"/>
    <hyperlink r:id="rId1547" ref="N259"/>
    <hyperlink r:id="rId1548" ref="O259"/>
    <hyperlink r:id="rId1549" ref="J260"/>
    <hyperlink r:id="rId1550" ref="K260"/>
    <hyperlink r:id="rId1551" ref="L260"/>
    <hyperlink r:id="rId1552" ref="M260"/>
    <hyperlink r:id="rId1553" ref="N260"/>
    <hyperlink r:id="rId1554" ref="O260"/>
    <hyperlink r:id="rId1555" ref="J261"/>
    <hyperlink r:id="rId1556" ref="K261"/>
    <hyperlink r:id="rId1557" ref="L261"/>
    <hyperlink r:id="rId1558" ref="M261"/>
    <hyperlink r:id="rId1559" ref="N261"/>
    <hyperlink r:id="rId1560" ref="O261"/>
    <hyperlink r:id="rId1561" ref="J262"/>
    <hyperlink r:id="rId1562" ref="K262"/>
    <hyperlink r:id="rId1563" ref="L262"/>
    <hyperlink r:id="rId1564" ref="M262"/>
    <hyperlink r:id="rId1565" ref="N262"/>
    <hyperlink r:id="rId1566" ref="O262"/>
    <hyperlink r:id="rId1567" ref="J263"/>
    <hyperlink r:id="rId1568" ref="K263"/>
    <hyperlink r:id="rId1569" ref="L263"/>
    <hyperlink r:id="rId1570" ref="M263"/>
    <hyperlink r:id="rId1571" ref="N263"/>
    <hyperlink r:id="rId1572" ref="O263"/>
    <hyperlink r:id="rId1573" ref="J264"/>
    <hyperlink r:id="rId1574" ref="K264"/>
    <hyperlink r:id="rId1575" ref="L264"/>
    <hyperlink r:id="rId1576" ref="M264"/>
    <hyperlink r:id="rId1577" ref="N264"/>
    <hyperlink r:id="rId1578" ref="O264"/>
    <hyperlink r:id="rId1579" ref="J265"/>
    <hyperlink r:id="rId1580" ref="K265"/>
    <hyperlink r:id="rId1581" ref="L265"/>
    <hyperlink r:id="rId1582" ref="M265"/>
    <hyperlink r:id="rId1583" ref="N265"/>
    <hyperlink r:id="rId1584" ref="O265"/>
    <hyperlink r:id="rId1585" ref="J266"/>
    <hyperlink r:id="rId1586" ref="K266"/>
    <hyperlink r:id="rId1587" ref="L266"/>
    <hyperlink r:id="rId1588" ref="M266"/>
    <hyperlink r:id="rId1589" ref="N266"/>
    <hyperlink r:id="rId1590" ref="O266"/>
    <hyperlink r:id="rId1591" ref="J267"/>
    <hyperlink r:id="rId1592" ref="K267"/>
    <hyperlink r:id="rId1593" ref="L267"/>
    <hyperlink r:id="rId1594" ref="M267"/>
    <hyperlink r:id="rId1595" ref="N267"/>
    <hyperlink r:id="rId1596" ref="O267"/>
    <hyperlink r:id="rId1597" ref="J268"/>
    <hyperlink r:id="rId1598" ref="K268"/>
    <hyperlink r:id="rId1599" ref="L268"/>
    <hyperlink r:id="rId1600" ref="M268"/>
    <hyperlink r:id="rId1601" ref="N268"/>
    <hyperlink r:id="rId1602" ref="O268"/>
    <hyperlink r:id="rId1603" ref="J269"/>
    <hyperlink r:id="rId1604" ref="K269"/>
    <hyperlink r:id="rId1605" ref="L269"/>
    <hyperlink r:id="rId1606" ref="M269"/>
    <hyperlink r:id="rId1607" ref="N269"/>
    <hyperlink r:id="rId1608" ref="O269"/>
    <hyperlink r:id="rId1609" ref="J270"/>
    <hyperlink r:id="rId1610" ref="K270"/>
    <hyperlink r:id="rId1611" ref="L270"/>
    <hyperlink r:id="rId1612" ref="M270"/>
    <hyperlink r:id="rId1613" ref="N270"/>
    <hyperlink r:id="rId1614" ref="O270"/>
    <hyperlink r:id="rId1615" ref="J271"/>
    <hyperlink r:id="rId1616" ref="K271"/>
    <hyperlink r:id="rId1617" ref="L271"/>
    <hyperlink r:id="rId1618" ref="M271"/>
    <hyperlink r:id="rId1619" ref="N271"/>
    <hyperlink r:id="rId1620" ref="O271"/>
    <hyperlink r:id="rId1621" ref="J272"/>
    <hyperlink r:id="rId1622" ref="K272"/>
    <hyperlink r:id="rId1623" ref="L272"/>
    <hyperlink r:id="rId1624" ref="M272"/>
    <hyperlink r:id="rId1625" ref="N272"/>
    <hyperlink r:id="rId1626" ref="O272"/>
  </hyperlinks>
  <printOptions/>
  <pageMargins bottom="0.984027777777778" footer="0.0" header="0.0" left="0.747916666666667" right="0.747916666666667" top="0.984027777777778"/>
  <pageSetup paperSize="9" orientation="portrait"/>
  <drawing r:id="rId1627"/>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1.14"/>
    <col customWidth="1" min="2" max="2" width="8.71"/>
    <col customWidth="1" min="3" max="3" width="14.29"/>
    <col customWidth="1" min="4" max="6" width="8.71"/>
    <col customWidth="1" min="7" max="7" width="10.43"/>
    <col customWidth="1" min="8" max="8" width="15.86"/>
    <col customWidth="1" min="9" max="11" width="14.43"/>
    <col customWidth="1" min="12" max="12" width="7.43"/>
    <col customWidth="1" min="13" max="17" width="14.14"/>
    <col customWidth="1" min="18" max="18" width="10.57"/>
    <col customWidth="1" min="19" max="19" width="8.86"/>
    <col customWidth="1" min="20" max="20" width="6.86"/>
    <col customWidth="1" min="21" max="25" width="13.43"/>
    <col customWidth="1" min="26" max="26" width="10.57"/>
    <col customWidth="1" min="27" max="27" width="8.86"/>
    <col customWidth="1" min="28" max="28" width="7.0"/>
    <col customWidth="1" min="29" max="33" width="14.43"/>
    <col customWidth="1" min="34" max="34" width="10.57"/>
    <col customWidth="1" min="35" max="35" width="8.86"/>
    <col customWidth="1" min="36" max="36" width="7.29"/>
    <col customWidth="1" min="37" max="41" width="14.43"/>
    <col customWidth="1" min="42" max="42" width="10.57"/>
    <col customWidth="1" min="43" max="43" width="8.86"/>
    <col customWidth="1" min="44" max="44" width="6.86"/>
    <col customWidth="1" min="45" max="49" width="14.43"/>
    <col customWidth="1" min="50" max="50" width="10.57"/>
    <col customWidth="1" min="51" max="51" width="8.86"/>
    <col customWidth="1" min="52" max="65" width="14.43"/>
  </cols>
  <sheetData>
    <row r="1">
      <c r="A1" s="296" t="s">
        <v>40</v>
      </c>
      <c r="B1" s="297" t="s">
        <v>1075</v>
      </c>
      <c r="C1" s="297" t="s">
        <v>1075</v>
      </c>
      <c r="D1" s="297" t="s">
        <v>1075</v>
      </c>
      <c r="E1" s="297" t="s">
        <v>1075</v>
      </c>
      <c r="F1" s="297" t="s">
        <v>1075</v>
      </c>
      <c r="G1" s="297" t="s">
        <v>1075</v>
      </c>
      <c r="H1" s="297" t="s">
        <v>1075</v>
      </c>
      <c r="I1" s="298" t="s">
        <v>1080</v>
      </c>
      <c r="J1" s="298" t="s">
        <v>1082</v>
      </c>
      <c r="K1" s="298" t="s">
        <v>1082</v>
      </c>
      <c r="L1" s="298"/>
      <c r="M1" s="298" t="s">
        <v>3478</v>
      </c>
      <c r="N1" s="299" t="s">
        <v>3478</v>
      </c>
      <c r="O1" s="298" t="s">
        <v>3478</v>
      </c>
      <c r="P1" s="298" t="s">
        <v>3478</v>
      </c>
      <c r="Q1" s="298" t="s">
        <v>3478</v>
      </c>
      <c r="R1" s="300"/>
      <c r="S1" s="301"/>
      <c r="T1" s="298"/>
      <c r="U1" s="298" t="s">
        <v>3479</v>
      </c>
      <c r="V1" s="299" t="s">
        <v>3479</v>
      </c>
      <c r="W1" s="298" t="s">
        <v>3479</v>
      </c>
      <c r="X1" s="298" t="s">
        <v>3479</v>
      </c>
      <c r="Y1" s="298" t="s">
        <v>3479</v>
      </c>
      <c r="Z1" s="300"/>
      <c r="AA1" s="301"/>
      <c r="AB1" s="298"/>
      <c r="AC1" s="298" t="s">
        <v>3480</v>
      </c>
      <c r="AD1" s="299" t="s">
        <v>3480</v>
      </c>
      <c r="AE1" s="298" t="s">
        <v>3480</v>
      </c>
      <c r="AF1" s="298" t="s">
        <v>3480</v>
      </c>
      <c r="AG1" s="298" t="s">
        <v>3480</v>
      </c>
      <c r="AH1" s="300"/>
      <c r="AI1" s="301"/>
      <c r="AJ1" s="298"/>
      <c r="AK1" s="298" t="s">
        <v>3481</v>
      </c>
      <c r="AL1" s="299" t="s">
        <v>3481</v>
      </c>
      <c r="AM1" s="298" t="s">
        <v>3481</v>
      </c>
      <c r="AN1" s="298" t="s">
        <v>3481</v>
      </c>
      <c r="AO1" s="298" t="s">
        <v>3481</v>
      </c>
      <c r="AP1" s="300"/>
      <c r="AQ1" s="301"/>
      <c r="AR1" s="298"/>
      <c r="AS1" s="298" t="s">
        <v>3482</v>
      </c>
      <c r="AT1" s="298" t="s">
        <v>3482</v>
      </c>
      <c r="AU1" s="298" t="s">
        <v>3482</v>
      </c>
      <c r="AV1" s="298" t="s">
        <v>3482</v>
      </c>
      <c r="AW1" s="298" t="s">
        <v>3482</v>
      </c>
      <c r="AX1" s="300"/>
      <c r="AY1" s="301"/>
      <c r="AZ1" s="302"/>
      <c r="BA1" s="302"/>
      <c r="BB1" s="302"/>
      <c r="BC1" s="302"/>
      <c r="BD1" s="302"/>
      <c r="BE1" s="302"/>
      <c r="BF1" s="302"/>
      <c r="BG1" s="302"/>
      <c r="BH1" s="302"/>
      <c r="BI1" s="302"/>
      <c r="BJ1" s="302"/>
      <c r="BK1" s="302"/>
      <c r="BL1" s="302"/>
      <c r="BM1" s="302"/>
    </row>
    <row r="2">
      <c r="A2" s="251" t="s">
        <v>56</v>
      </c>
      <c r="B2" s="303" t="s">
        <v>56</v>
      </c>
      <c r="C2" s="303" t="s">
        <v>56</v>
      </c>
      <c r="D2" s="303" t="s">
        <v>56</v>
      </c>
      <c r="E2" s="303" t="s">
        <v>56</v>
      </c>
      <c r="F2" s="303" t="s">
        <v>56</v>
      </c>
      <c r="G2" s="303" t="s">
        <v>56</v>
      </c>
      <c r="H2" s="303" t="s">
        <v>56</v>
      </c>
      <c r="I2" s="251" t="s">
        <v>1084</v>
      </c>
      <c r="J2" s="304" t="s">
        <v>1083</v>
      </c>
      <c r="K2" s="304" t="s">
        <v>1083</v>
      </c>
      <c r="L2" s="304"/>
      <c r="M2" s="304" t="s">
        <v>56</v>
      </c>
      <c r="N2" s="305" t="s">
        <v>56</v>
      </c>
      <c r="O2" s="304" t="s">
        <v>56</v>
      </c>
      <c r="P2" s="304" t="s">
        <v>56</v>
      </c>
      <c r="Q2" s="304" t="s">
        <v>56</v>
      </c>
      <c r="R2" s="306"/>
      <c r="S2" s="307"/>
      <c r="T2" s="304"/>
      <c r="U2" s="304" t="s">
        <v>56</v>
      </c>
      <c r="V2" s="305" t="s">
        <v>56</v>
      </c>
      <c r="W2" s="308" t="s">
        <v>56</v>
      </c>
      <c r="X2" s="304" t="s">
        <v>56</v>
      </c>
      <c r="Y2" s="304" t="s">
        <v>56</v>
      </c>
      <c r="Z2" s="306"/>
      <c r="AA2" s="307"/>
      <c r="AB2" s="304"/>
      <c r="AC2" s="304" t="s">
        <v>56</v>
      </c>
      <c r="AD2" s="305" t="s">
        <v>56</v>
      </c>
      <c r="AE2" s="308" t="s">
        <v>56</v>
      </c>
      <c r="AF2" s="304" t="s">
        <v>56</v>
      </c>
      <c r="AG2" s="304" t="s">
        <v>56</v>
      </c>
      <c r="AH2" s="306"/>
      <c r="AI2" s="307"/>
      <c r="AJ2" s="304"/>
      <c r="AK2" s="304" t="s">
        <v>56</v>
      </c>
      <c r="AL2" s="305" t="s">
        <v>56</v>
      </c>
      <c r="AM2" s="308" t="s">
        <v>56</v>
      </c>
      <c r="AN2" s="304" t="s">
        <v>56</v>
      </c>
      <c r="AO2" s="304" t="s">
        <v>56</v>
      </c>
      <c r="AP2" s="306"/>
      <c r="AQ2" s="307"/>
      <c r="AR2" s="304"/>
      <c r="AS2" s="304" t="s">
        <v>56</v>
      </c>
      <c r="AT2" s="304" t="s">
        <v>56</v>
      </c>
      <c r="AU2" s="308" t="s">
        <v>56</v>
      </c>
      <c r="AV2" s="304" t="s">
        <v>56</v>
      </c>
      <c r="AW2" s="304" t="s">
        <v>56</v>
      </c>
      <c r="AX2" s="306"/>
      <c r="AY2" s="307"/>
      <c r="AZ2" s="309"/>
      <c r="BA2" s="309"/>
      <c r="BB2" s="309"/>
      <c r="BC2" s="309"/>
      <c r="BD2" s="309"/>
      <c r="BE2" s="309"/>
      <c r="BF2" s="309"/>
      <c r="BG2" s="309"/>
      <c r="BH2" s="309"/>
      <c r="BI2" s="309"/>
      <c r="BJ2" s="309"/>
      <c r="BK2" s="309"/>
      <c r="BL2" s="309"/>
      <c r="BM2" s="309"/>
    </row>
    <row r="3">
      <c r="A3" s="251" t="s">
        <v>3483</v>
      </c>
      <c r="B3" s="303" t="s">
        <v>1085</v>
      </c>
      <c r="C3" s="303" t="s">
        <v>1085</v>
      </c>
      <c r="D3" s="303" t="s">
        <v>1085</v>
      </c>
      <c r="E3" s="303" t="s">
        <v>1085</v>
      </c>
      <c r="F3" s="303" t="s">
        <v>1085</v>
      </c>
      <c r="G3" s="303" t="s">
        <v>1085</v>
      </c>
      <c r="H3" s="310" t="s">
        <v>1085</v>
      </c>
      <c r="I3" s="311"/>
      <c r="J3" s="312" t="s">
        <v>1087</v>
      </c>
      <c r="K3" s="312" t="s">
        <v>1088</v>
      </c>
      <c r="L3" s="312"/>
      <c r="M3" s="312"/>
      <c r="N3" s="313"/>
      <c r="O3" s="314" t="s">
        <v>3484</v>
      </c>
      <c r="P3" s="312" t="s">
        <v>3485</v>
      </c>
      <c r="Q3" s="312" t="s">
        <v>3486</v>
      </c>
      <c r="R3" s="315"/>
      <c r="S3" s="316"/>
      <c r="T3" s="312"/>
      <c r="U3" s="312"/>
      <c r="V3" s="313"/>
      <c r="W3" s="317" t="s">
        <v>3484</v>
      </c>
      <c r="X3" s="312" t="s">
        <v>3485</v>
      </c>
      <c r="Y3" s="312" t="s">
        <v>3486</v>
      </c>
      <c r="Z3" s="315"/>
      <c r="AA3" s="316"/>
      <c r="AB3" s="312"/>
      <c r="AC3" s="312"/>
      <c r="AD3" s="313"/>
      <c r="AE3" s="317" t="s">
        <v>3484</v>
      </c>
      <c r="AF3" s="312" t="s">
        <v>3485</v>
      </c>
      <c r="AG3" s="312" t="s">
        <v>3486</v>
      </c>
      <c r="AH3" s="315"/>
      <c r="AI3" s="316"/>
      <c r="AJ3" s="312"/>
      <c r="AK3" s="312"/>
      <c r="AL3" s="313"/>
      <c r="AM3" s="317" t="s">
        <v>3484</v>
      </c>
      <c r="AN3" s="312" t="s">
        <v>3485</v>
      </c>
      <c r="AO3" s="312" t="s">
        <v>3486</v>
      </c>
      <c r="AP3" s="315"/>
      <c r="AQ3" s="316"/>
      <c r="AR3" s="312"/>
      <c r="AS3" s="312"/>
      <c r="AT3" s="313"/>
      <c r="AU3" s="317" t="s">
        <v>3484</v>
      </c>
      <c r="AV3" s="312" t="s">
        <v>3485</v>
      </c>
      <c r="AW3" s="312" t="s">
        <v>3486</v>
      </c>
      <c r="AX3" s="315"/>
      <c r="AY3" s="316"/>
      <c r="AZ3" s="309"/>
      <c r="BA3" s="309"/>
      <c r="BB3" s="309"/>
      <c r="BC3" s="309"/>
      <c r="BD3" s="309"/>
      <c r="BE3" s="309"/>
      <c r="BF3" s="309"/>
      <c r="BG3" s="309"/>
      <c r="BH3" s="309"/>
      <c r="BI3" s="309"/>
      <c r="BJ3" s="309"/>
      <c r="BK3" s="309"/>
      <c r="BL3" s="309"/>
      <c r="BM3" s="309"/>
    </row>
    <row r="4">
      <c r="A4" s="251" t="s">
        <v>63</v>
      </c>
      <c r="B4" s="303" t="s">
        <v>1089</v>
      </c>
      <c r="C4" s="303" t="s">
        <v>1090</v>
      </c>
      <c r="D4" s="303" t="s">
        <v>1091</v>
      </c>
      <c r="E4" s="303" t="s">
        <v>1092</v>
      </c>
      <c r="F4" s="303" t="s">
        <v>1093</v>
      </c>
      <c r="G4" s="303" t="s">
        <v>1094</v>
      </c>
      <c r="H4" s="303" t="s">
        <v>1095</v>
      </c>
      <c r="I4" s="311"/>
      <c r="J4" s="304" t="s">
        <v>1099</v>
      </c>
      <c r="K4" s="304" t="s">
        <v>1099</v>
      </c>
      <c r="L4" s="304"/>
      <c r="M4" s="304" t="s">
        <v>1482</v>
      </c>
      <c r="N4" s="305" t="s">
        <v>1099</v>
      </c>
      <c r="O4" s="304" t="s">
        <v>3487</v>
      </c>
      <c r="P4" s="304" t="s">
        <v>3488</v>
      </c>
      <c r="Q4" s="304" t="s">
        <v>3488</v>
      </c>
      <c r="R4" s="306"/>
      <c r="S4" s="307"/>
      <c r="T4" s="304"/>
      <c r="U4" s="304" t="s">
        <v>1482</v>
      </c>
      <c r="V4" s="305" t="s">
        <v>1099</v>
      </c>
      <c r="W4" s="308" t="s">
        <v>3487</v>
      </c>
      <c r="X4" s="304" t="s">
        <v>3488</v>
      </c>
      <c r="Y4" s="304" t="s">
        <v>3488</v>
      </c>
      <c r="Z4" s="306"/>
      <c r="AA4" s="307"/>
      <c r="AB4" s="304"/>
      <c r="AC4" s="304" t="s">
        <v>1482</v>
      </c>
      <c r="AD4" s="305" t="s">
        <v>1099</v>
      </c>
      <c r="AE4" s="308" t="s">
        <v>3487</v>
      </c>
      <c r="AF4" s="304" t="s">
        <v>3488</v>
      </c>
      <c r="AG4" s="304" t="s">
        <v>3488</v>
      </c>
      <c r="AH4" s="306"/>
      <c r="AI4" s="307"/>
      <c r="AJ4" s="304"/>
      <c r="AK4" s="304" t="s">
        <v>1482</v>
      </c>
      <c r="AL4" s="305" t="s">
        <v>1099</v>
      </c>
      <c r="AM4" s="308" t="s">
        <v>3487</v>
      </c>
      <c r="AN4" s="304" t="s">
        <v>3488</v>
      </c>
      <c r="AO4" s="304" t="s">
        <v>3488</v>
      </c>
      <c r="AP4" s="306"/>
      <c r="AQ4" s="307"/>
      <c r="AR4" s="304"/>
      <c r="AS4" s="304" t="s">
        <v>1482</v>
      </c>
      <c r="AT4" s="304" t="s">
        <v>1099</v>
      </c>
      <c r="AU4" s="308" t="s">
        <v>3487</v>
      </c>
      <c r="AV4" s="304" t="s">
        <v>3488</v>
      </c>
      <c r="AW4" s="304" t="s">
        <v>3488</v>
      </c>
      <c r="AX4" s="306"/>
      <c r="AY4" s="307"/>
      <c r="AZ4" s="309"/>
      <c r="BA4" s="309"/>
      <c r="BB4" s="309"/>
      <c r="BC4" s="309"/>
      <c r="BD4" s="309"/>
      <c r="BE4" s="309"/>
      <c r="BF4" s="309"/>
      <c r="BG4" s="309"/>
      <c r="BH4" s="309"/>
      <c r="BI4" s="309"/>
      <c r="BJ4" s="309"/>
      <c r="BK4" s="309"/>
      <c r="BL4" s="309"/>
      <c r="BM4" s="309"/>
    </row>
    <row r="5">
      <c r="A5" s="251">
        <v>1.0</v>
      </c>
      <c r="B5" s="303">
        <v>2.0</v>
      </c>
      <c r="C5" s="303">
        <v>3.0</v>
      </c>
      <c r="D5" s="303">
        <v>4.0</v>
      </c>
      <c r="E5" s="303">
        <v>5.0</v>
      </c>
      <c r="F5" s="303">
        <v>6.0</v>
      </c>
      <c r="G5" s="303">
        <v>7.0</v>
      </c>
      <c r="H5" s="318">
        <v>8.0</v>
      </c>
      <c r="I5" s="274"/>
      <c r="J5" s="251">
        <v>17.0</v>
      </c>
      <c r="K5" s="251">
        <v>17.0</v>
      </c>
      <c r="L5" s="251"/>
      <c r="M5" s="251"/>
      <c r="N5" s="305"/>
      <c r="O5" s="304"/>
      <c r="P5" s="304"/>
      <c r="Q5" s="304"/>
      <c r="R5" s="306"/>
      <c r="S5" s="307"/>
      <c r="T5" s="251"/>
      <c r="U5" s="251"/>
      <c r="V5" s="305"/>
      <c r="W5" s="308"/>
      <c r="X5" s="304"/>
      <c r="Y5" s="304"/>
      <c r="Z5" s="306"/>
      <c r="AA5" s="307"/>
      <c r="AB5" s="251"/>
      <c r="AC5" s="251"/>
      <c r="AD5" s="305"/>
      <c r="AE5" s="308"/>
      <c r="AF5" s="304"/>
      <c r="AG5" s="304"/>
      <c r="AH5" s="306"/>
      <c r="AI5" s="307"/>
      <c r="AJ5" s="251"/>
      <c r="AK5" s="251"/>
      <c r="AL5" s="305"/>
      <c r="AM5" s="308"/>
      <c r="AN5" s="304"/>
      <c r="AO5" s="304"/>
      <c r="AP5" s="306"/>
      <c r="AQ5" s="307"/>
      <c r="AR5" s="251"/>
      <c r="AS5" s="251"/>
      <c r="AT5" s="305"/>
      <c r="AU5" s="308"/>
      <c r="AV5" s="304"/>
      <c r="AW5" s="304"/>
      <c r="AX5" s="306"/>
      <c r="AY5" s="307"/>
      <c r="AZ5" s="309"/>
      <c r="BA5" s="309"/>
      <c r="BB5" s="309"/>
      <c r="BC5" s="309"/>
      <c r="BD5" s="309"/>
      <c r="BE5" s="309"/>
      <c r="BF5" s="309"/>
      <c r="BG5" s="309"/>
      <c r="BH5" s="309"/>
      <c r="BI5" s="309"/>
      <c r="BJ5" s="309"/>
      <c r="BK5" s="309"/>
      <c r="BL5" s="309"/>
      <c r="BM5" s="309"/>
    </row>
    <row r="6">
      <c r="A6" s="319" t="s">
        <v>97</v>
      </c>
      <c r="B6" s="320" t="s">
        <v>101</v>
      </c>
      <c r="C6" s="320" t="s">
        <v>1101</v>
      </c>
      <c r="D6" s="320" t="s">
        <v>1102</v>
      </c>
      <c r="E6" s="321">
        <v>1.0</v>
      </c>
      <c r="F6" s="322">
        <v>14.0000000000001</v>
      </c>
      <c r="G6" s="320" t="s">
        <v>1103</v>
      </c>
      <c r="H6" s="323" t="str">
        <f>VLOOKUP(A6,EMOSE_SAMPLES_EXTRACTION!B:I,8,0)</f>
        <v>filter</v>
      </c>
      <c r="I6" s="324" t="s">
        <v>1109</v>
      </c>
      <c r="J6" s="325">
        <v>31.654</v>
      </c>
      <c r="K6" s="325">
        <v>31.654</v>
      </c>
      <c r="L6" s="326"/>
      <c r="M6" s="325" t="str">
        <f>VLOOKUP($A6,'SEQUENCING RUNS'!$B$6:$AQ$55,6,0)</f>
        <v>ERR2098365</v>
      </c>
      <c r="N6" s="327">
        <v>10.0</v>
      </c>
      <c r="O6" s="328">
        <f t="shared" ref="O6:O18" si="1">N6/J6</f>
        <v>0.31591584</v>
      </c>
      <c r="P6" s="325">
        <f>VLOOKUP($A6,'SEQUENCING RUNS'!$B$6:$AQ$55,32,0)</f>
        <v>53285418</v>
      </c>
      <c r="Q6" s="325">
        <f>VLOOKUP($A6,'SEQUENCING RUNS'!$B$6:$AQ$55,42,0)</f>
        <v>53228571</v>
      </c>
      <c r="R6" s="329">
        <f t="shared" ref="R6:R77" si="2">N6/$J6</f>
        <v>0.31591584</v>
      </c>
      <c r="S6" s="329">
        <f t="shared" ref="S6:S77" si="3">Q6/R6</f>
        <v>168489718.6</v>
      </c>
      <c r="T6" s="326"/>
      <c r="U6" s="325"/>
      <c r="V6" s="327"/>
      <c r="W6" s="328"/>
      <c r="X6" s="325"/>
      <c r="Y6" s="325"/>
      <c r="Z6" s="329">
        <f t="shared" ref="Z6:Z77" si="4">V6/$J6</f>
        <v>0</v>
      </c>
      <c r="AA6" s="329" t="str">
        <f t="shared" ref="AA6:AA77" si="5">Y6/Z6</f>
        <v>#DIV/0!</v>
      </c>
      <c r="AB6" s="326"/>
      <c r="AC6" s="325"/>
      <c r="AD6" s="327"/>
      <c r="AE6" s="328"/>
      <c r="AF6" s="325"/>
      <c r="AG6" s="325"/>
      <c r="AH6" s="329">
        <f t="shared" ref="AH6:AH77" si="6">AD6/$J6</f>
        <v>0</v>
      </c>
      <c r="AI6" s="329" t="str">
        <f t="shared" ref="AI6:AI77" si="7">AG6/AH6</f>
        <v>#DIV/0!</v>
      </c>
      <c r="AJ6" s="326"/>
      <c r="AK6" s="325"/>
      <c r="AL6" s="327"/>
      <c r="AM6" s="328"/>
      <c r="AN6" s="325"/>
      <c r="AO6" s="325"/>
      <c r="AP6" s="329">
        <f t="shared" ref="AP6:AP64" si="8">AL6/$J6</f>
        <v>0</v>
      </c>
      <c r="AQ6" s="329" t="str">
        <f t="shared" ref="AQ6:AQ64" si="9">AO6/AP6</f>
        <v>#DIV/0!</v>
      </c>
      <c r="AR6" s="326"/>
      <c r="AS6" s="325"/>
      <c r="AT6" s="327"/>
      <c r="AU6" s="328"/>
      <c r="AV6" s="325"/>
      <c r="AW6" s="325"/>
      <c r="AX6" s="329">
        <f t="shared" ref="AX6:AX64" si="10">AT6/$J6</f>
        <v>0</v>
      </c>
      <c r="AY6" s="329" t="str">
        <f t="shared" ref="AY6:AY64" si="11">AW6/AX6</f>
        <v>#DIV/0!</v>
      </c>
      <c r="AZ6" s="330"/>
      <c r="BA6" s="330"/>
      <c r="BB6" s="330"/>
      <c r="BC6" s="330"/>
      <c r="BD6" s="331"/>
      <c r="BE6" s="330"/>
      <c r="BF6" s="330"/>
      <c r="BG6" s="330"/>
      <c r="BH6" s="330"/>
      <c r="BI6" s="330"/>
      <c r="BJ6" s="330"/>
      <c r="BK6" s="330"/>
      <c r="BL6" s="330"/>
      <c r="BM6" s="330"/>
    </row>
    <row r="7">
      <c r="A7" s="319" t="s">
        <v>119</v>
      </c>
      <c r="B7" s="320" t="s">
        <v>101</v>
      </c>
      <c r="C7" s="320" t="s">
        <v>1101</v>
      </c>
      <c r="D7" s="320" t="s">
        <v>1102</v>
      </c>
      <c r="E7" s="321">
        <v>1.0</v>
      </c>
      <c r="F7" s="321">
        <v>14.0000000000001</v>
      </c>
      <c r="G7" s="320" t="s">
        <v>1103</v>
      </c>
      <c r="H7" s="323" t="str">
        <f>VLOOKUP(A7,EMOSE_SAMPLES_EXTRACTION!B:I,8,0)</f>
        <v>filter</v>
      </c>
      <c r="I7" s="324" t="s">
        <v>1109</v>
      </c>
      <c r="J7" s="325">
        <v>24.304</v>
      </c>
      <c r="K7" s="325">
        <v>24.304</v>
      </c>
      <c r="L7" s="326"/>
      <c r="M7" s="325" t="str">
        <f>VLOOKUP($A7,'SEQUENCING RUNS'!$B$6:$AQ$55,6,0)</f>
        <v>ERR2098366</v>
      </c>
      <c r="N7" s="327">
        <v>10.0</v>
      </c>
      <c r="O7" s="328">
        <f t="shared" si="1"/>
        <v>0.4114549045</v>
      </c>
      <c r="P7" s="325">
        <f>VLOOKUP($A7,'SEQUENCING RUNS'!$B$6:$AQ$55,32,0)</f>
        <v>57222780</v>
      </c>
      <c r="Q7" s="325">
        <f>VLOOKUP($A7,'SEQUENCING RUNS'!$B$6:$AQ$55,42,0)</f>
        <v>57155613</v>
      </c>
      <c r="R7" s="329">
        <f t="shared" si="2"/>
        <v>0.4114549045</v>
      </c>
      <c r="S7" s="329">
        <f t="shared" si="3"/>
        <v>138911001.8</v>
      </c>
      <c r="T7" s="326"/>
      <c r="U7" s="325"/>
      <c r="V7" s="327"/>
      <c r="W7" s="328"/>
      <c r="X7" s="325"/>
      <c r="Y7" s="325"/>
      <c r="Z7" s="329">
        <f t="shared" si="4"/>
        <v>0</v>
      </c>
      <c r="AA7" s="329" t="str">
        <f t="shared" si="5"/>
        <v>#DIV/0!</v>
      </c>
      <c r="AB7" s="326"/>
      <c r="AC7" s="325"/>
      <c r="AD7" s="327"/>
      <c r="AE7" s="328"/>
      <c r="AF7" s="325"/>
      <c r="AG7" s="325"/>
      <c r="AH7" s="329">
        <f t="shared" si="6"/>
        <v>0</v>
      </c>
      <c r="AI7" s="329" t="str">
        <f t="shared" si="7"/>
        <v>#DIV/0!</v>
      </c>
      <c r="AJ7" s="326"/>
      <c r="AK7" s="325"/>
      <c r="AL7" s="327"/>
      <c r="AM7" s="328"/>
      <c r="AN7" s="325"/>
      <c r="AO7" s="325"/>
      <c r="AP7" s="329">
        <f t="shared" si="8"/>
        <v>0</v>
      </c>
      <c r="AQ7" s="329" t="str">
        <f t="shared" si="9"/>
        <v>#DIV/0!</v>
      </c>
      <c r="AR7" s="326"/>
      <c r="AS7" s="325"/>
      <c r="AT7" s="325"/>
      <c r="AU7" s="328"/>
      <c r="AV7" s="325"/>
      <c r="AW7" s="325"/>
      <c r="AX7" s="329">
        <f t="shared" si="10"/>
        <v>0</v>
      </c>
      <c r="AY7" s="329" t="str">
        <f t="shared" si="11"/>
        <v>#DIV/0!</v>
      </c>
      <c r="AZ7" s="330"/>
      <c r="BA7" s="330"/>
      <c r="BB7" s="330"/>
      <c r="BC7" s="330"/>
      <c r="BD7" s="331"/>
      <c r="BE7" s="330"/>
      <c r="BF7" s="330"/>
      <c r="BG7" s="330"/>
      <c r="BH7" s="330"/>
      <c r="BI7" s="330"/>
      <c r="BJ7" s="330"/>
      <c r="BK7" s="330"/>
      <c r="BL7" s="330"/>
      <c r="BM7" s="330"/>
    </row>
    <row r="8">
      <c r="A8" s="319" t="s">
        <v>125</v>
      </c>
      <c r="B8" s="320" t="s">
        <v>101</v>
      </c>
      <c r="C8" s="320" t="s">
        <v>1101</v>
      </c>
      <c r="D8" s="320" t="s">
        <v>1102</v>
      </c>
      <c r="E8" s="321">
        <v>1.0</v>
      </c>
      <c r="F8" s="321">
        <v>14.0000000000001</v>
      </c>
      <c r="G8" s="320" t="s">
        <v>1103</v>
      </c>
      <c r="H8" s="323" t="str">
        <f>VLOOKUP(A8,EMOSE_SAMPLES_EXTRACTION!B:I,8,0)</f>
        <v>filter</v>
      </c>
      <c r="I8" s="324" t="s">
        <v>1109</v>
      </c>
      <c r="J8" s="325">
        <v>93.492</v>
      </c>
      <c r="K8" s="325">
        <v>93.492</v>
      </c>
      <c r="L8" s="326"/>
      <c r="M8" s="325" t="str">
        <f>VLOOKUP($A8,'SEQUENCING RUNS'!$B$6:$AQ$55,6,0)</f>
        <v>ERR2098367</v>
      </c>
      <c r="N8" s="327">
        <v>10.0</v>
      </c>
      <c r="O8" s="328">
        <f t="shared" si="1"/>
        <v>0.1069610234</v>
      </c>
      <c r="P8" s="325">
        <f>VLOOKUP($A8,'SEQUENCING RUNS'!$B$6:$AQ$55,32,0)</f>
        <v>51280978</v>
      </c>
      <c r="Q8" s="325">
        <f>VLOOKUP($A8,'SEQUENCING RUNS'!$B$6:$AQ$55,42,0)</f>
        <v>51217703</v>
      </c>
      <c r="R8" s="329">
        <f t="shared" si="2"/>
        <v>0.1069610234</v>
      </c>
      <c r="S8" s="329">
        <f t="shared" si="3"/>
        <v>478844548.9</v>
      </c>
      <c r="T8" s="326"/>
      <c r="U8" s="325"/>
      <c r="V8" s="327"/>
      <c r="W8" s="328"/>
      <c r="X8" s="325"/>
      <c r="Y8" s="325"/>
      <c r="Z8" s="329">
        <f t="shared" si="4"/>
        <v>0</v>
      </c>
      <c r="AA8" s="329" t="str">
        <f t="shared" si="5"/>
        <v>#DIV/0!</v>
      </c>
      <c r="AB8" s="326"/>
      <c r="AC8" s="325"/>
      <c r="AD8" s="327"/>
      <c r="AE8" s="328"/>
      <c r="AF8" s="325"/>
      <c r="AG8" s="325"/>
      <c r="AH8" s="329">
        <f t="shared" si="6"/>
        <v>0</v>
      </c>
      <c r="AI8" s="329" t="str">
        <f t="shared" si="7"/>
        <v>#DIV/0!</v>
      </c>
      <c r="AJ8" s="326"/>
      <c r="AK8" s="325"/>
      <c r="AL8" s="327"/>
      <c r="AM8" s="328"/>
      <c r="AN8" s="325"/>
      <c r="AO8" s="325"/>
      <c r="AP8" s="329">
        <f t="shared" si="8"/>
        <v>0</v>
      </c>
      <c r="AQ8" s="329" t="str">
        <f t="shared" si="9"/>
        <v>#DIV/0!</v>
      </c>
      <c r="AR8" s="326"/>
      <c r="AS8" s="325"/>
      <c r="AT8" s="325"/>
      <c r="AU8" s="328"/>
      <c r="AV8" s="325"/>
      <c r="AW8" s="325"/>
      <c r="AX8" s="329">
        <f t="shared" si="10"/>
        <v>0</v>
      </c>
      <c r="AY8" s="329" t="str">
        <f t="shared" si="11"/>
        <v>#DIV/0!</v>
      </c>
      <c r="AZ8" s="330"/>
      <c r="BA8" s="330"/>
      <c r="BB8" s="330"/>
      <c r="BC8" s="330"/>
      <c r="BD8" s="331"/>
      <c r="BE8" s="330"/>
      <c r="BF8" s="330"/>
      <c r="BG8" s="330"/>
      <c r="BH8" s="330"/>
      <c r="BI8" s="330"/>
      <c r="BJ8" s="330"/>
      <c r="BK8" s="330"/>
      <c r="BL8" s="330"/>
      <c r="BM8" s="330"/>
    </row>
    <row r="9">
      <c r="A9" s="319" t="s">
        <v>139</v>
      </c>
      <c r="B9" s="320" t="s">
        <v>101</v>
      </c>
      <c r="C9" s="320" t="s">
        <v>1101</v>
      </c>
      <c r="D9" s="320" t="s">
        <v>1124</v>
      </c>
      <c r="E9" s="321">
        <v>2.5</v>
      </c>
      <c r="F9" s="321">
        <v>58.0</v>
      </c>
      <c r="G9" s="320" t="s">
        <v>1103</v>
      </c>
      <c r="H9" s="323" t="str">
        <f>VLOOKUP(A9,EMOSE_SAMPLES_EXTRACTION!B:I,8,0)</f>
        <v>filter</v>
      </c>
      <c r="I9" s="324" t="s">
        <v>1109</v>
      </c>
      <c r="J9" s="325">
        <v>908.46</v>
      </c>
      <c r="K9" s="325">
        <v>908.46</v>
      </c>
      <c r="L9" s="326"/>
      <c r="M9" s="325" t="str">
        <f>VLOOKUP($A9,'SEQUENCING RUNS'!$B$6:$AQ$55,6,0)</f>
        <v>ERR2098369</v>
      </c>
      <c r="N9" s="327">
        <v>10.0</v>
      </c>
      <c r="O9" s="328">
        <f t="shared" si="1"/>
        <v>0.0110076393</v>
      </c>
      <c r="P9" s="325">
        <f>VLOOKUP($A9,'SEQUENCING RUNS'!$B$6:$AQ$55,32,0)</f>
        <v>52783620</v>
      </c>
      <c r="Q9" s="325">
        <f>VLOOKUP($A9,'SEQUENCING RUNS'!$B$6:$AQ$55,42,0)</f>
        <v>52707603</v>
      </c>
      <c r="R9" s="329">
        <f t="shared" si="2"/>
        <v>0.0110076393</v>
      </c>
      <c r="S9" s="329">
        <f t="shared" si="3"/>
        <v>4788274902</v>
      </c>
      <c r="T9" s="326"/>
      <c r="U9" s="325" t="str">
        <f>VLOOKUP($A9,'SEQUENCING RUNS'!$B$56:$AQ$102,6,0)</f>
        <v>ERR2098413</v>
      </c>
      <c r="V9" s="327">
        <v>150.0</v>
      </c>
      <c r="W9" s="328">
        <f t="shared" ref="W9:W18" si="12">V9/J9</f>
        <v>0.1651145895</v>
      </c>
      <c r="X9" s="325">
        <f>VLOOKUP($A9,'SEQUENCING RUNS'!$B$56:$AQ$102,32,0)</f>
        <v>1309090</v>
      </c>
      <c r="Y9" s="325">
        <f>VLOOKUP($A9,'SEQUENCING RUNS'!$B$56:$AQ$102,42,0)</f>
        <v>1300291</v>
      </c>
      <c r="Z9" s="329">
        <f t="shared" si="4"/>
        <v>0.1651145895</v>
      </c>
      <c r="AA9" s="329">
        <f t="shared" si="5"/>
        <v>7875082.412</v>
      </c>
      <c r="AB9" s="326"/>
      <c r="AC9" s="325" t="str">
        <f>VLOOKUP($A9,'SEQUENCING RUNS'!$B$209:$AQ$268,6,0)</f>
        <v>ERR2098457</v>
      </c>
      <c r="AD9" s="327">
        <v>150.0</v>
      </c>
      <c r="AE9" s="328">
        <f t="shared" ref="AE9:AE18" si="13">AD9/J9</f>
        <v>0.1651145895</v>
      </c>
      <c r="AF9" s="325">
        <f>VLOOKUP($A9,'SEQUENCING RUNS'!$B$209:$AQ$268,32,0)</f>
        <v>1616639</v>
      </c>
      <c r="AG9" s="325">
        <f>VLOOKUP($A9,'SEQUENCING RUNS'!$B$209:$AQ$268,42,0)</f>
        <v>1558297</v>
      </c>
      <c r="AH9" s="329">
        <f t="shared" si="6"/>
        <v>0.1651145895</v>
      </c>
      <c r="AI9" s="329">
        <f t="shared" si="7"/>
        <v>9437669.951</v>
      </c>
      <c r="AJ9" s="326"/>
      <c r="AK9" s="325" t="str">
        <f>VLOOKUP($A9,'SEQUENCING RUNS'!$B$103:$AQ$155,6,0)</f>
        <v>ERR2098571</v>
      </c>
      <c r="AL9" s="327">
        <v>150.0</v>
      </c>
      <c r="AM9" s="328">
        <f t="shared" ref="AM9:AM18" si="14">AL9/J9</f>
        <v>0.1651145895</v>
      </c>
      <c r="AN9" s="325">
        <f>VLOOKUP($A9,'SEQUENCING RUNS'!$B$103:$AQ$155,32,0)</f>
        <v>1383049</v>
      </c>
      <c r="AO9" s="325">
        <f>VLOOKUP($A9,'SEQUENCING RUNS'!$B$103:$AQ$155,42,0)</f>
        <v>1342353</v>
      </c>
      <c r="AP9" s="329">
        <f t="shared" si="8"/>
        <v>0.1651145895</v>
      </c>
      <c r="AQ9" s="329">
        <f t="shared" si="9"/>
        <v>8129826.709</v>
      </c>
      <c r="AR9" s="326"/>
      <c r="AS9" s="325" t="str">
        <f>VLOOKUP($A9,'SEQUENCING RUNS'!$B$156:$AQ$208,6,0)</f>
        <v>ERR2098518</v>
      </c>
      <c r="AT9" s="325">
        <v>150.0</v>
      </c>
      <c r="AU9" s="328">
        <f t="shared" ref="AU9:AU18" si="15">AT9/J9</f>
        <v>0.1651145895</v>
      </c>
      <c r="AV9" s="325">
        <f>VLOOKUP($A9,'SEQUENCING RUNS'!$B$156:$AQ$208,32,0)</f>
        <v>1131447</v>
      </c>
      <c r="AW9" s="325">
        <f>VLOOKUP($A9,'SEQUENCING RUNS'!$B$156:$AQ$208,42,0)</f>
        <v>1111703</v>
      </c>
      <c r="AX9" s="329">
        <f t="shared" si="10"/>
        <v>0.1651145895</v>
      </c>
      <c r="AY9" s="329">
        <f t="shared" si="11"/>
        <v>6732918.049</v>
      </c>
      <c r="AZ9" s="330"/>
      <c r="BA9" s="330"/>
      <c r="BB9" s="330"/>
      <c r="BC9" s="330"/>
      <c r="BD9" s="331"/>
      <c r="BE9" s="330"/>
      <c r="BF9" s="330"/>
      <c r="BG9" s="330"/>
      <c r="BH9" s="330"/>
      <c r="BI9" s="330"/>
      <c r="BJ9" s="330"/>
      <c r="BK9" s="330"/>
      <c r="BL9" s="330"/>
      <c r="BM9" s="330"/>
    </row>
    <row r="10">
      <c r="A10" s="319" t="s">
        <v>144</v>
      </c>
      <c r="B10" s="320" t="s">
        <v>101</v>
      </c>
      <c r="C10" s="320" t="s">
        <v>1101</v>
      </c>
      <c r="D10" s="320" t="s">
        <v>1124</v>
      </c>
      <c r="E10" s="321">
        <v>2.5</v>
      </c>
      <c r="F10" s="321">
        <v>58.0</v>
      </c>
      <c r="G10" s="320" t="s">
        <v>1103</v>
      </c>
      <c r="H10" s="323" t="str">
        <f>VLOOKUP(A10,EMOSE_SAMPLES_EXTRACTION!B:I,8,0)</f>
        <v>filter</v>
      </c>
      <c r="I10" s="324" t="s">
        <v>1109</v>
      </c>
      <c r="J10" s="325">
        <v>614.46</v>
      </c>
      <c r="K10" s="325">
        <v>614.46</v>
      </c>
      <c r="L10" s="326"/>
      <c r="M10" s="325" t="str">
        <f>VLOOKUP($A10,'SEQUENCING RUNS'!$B$6:$AQ$55,6,0)</f>
        <v>ERR2098370</v>
      </c>
      <c r="N10" s="327">
        <v>10.0</v>
      </c>
      <c r="O10" s="328">
        <f t="shared" si="1"/>
        <v>0.01627445236</v>
      </c>
      <c r="P10" s="325">
        <f>VLOOKUP($A10,'SEQUENCING RUNS'!$B$6:$AQ$55,32,0)</f>
        <v>63354597</v>
      </c>
      <c r="Q10" s="325">
        <f>VLOOKUP($A10,'SEQUENCING RUNS'!$B$6:$AQ$55,42,0)</f>
        <v>63291816</v>
      </c>
      <c r="R10" s="329">
        <f t="shared" si="2"/>
        <v>0.01627445236</v>
      </c>
      <c r="S10" s="329">
        <f t="shared" si="3"/>
        <v>3889028926</v>
      </c>
      <c r="T10" s="326"/>
      <c r="U10" s="325" t="str">
        <f>VLOOKUP($A10,'SEQUENCING RUNS'!$B$56:$AQ$102,6,0)</f>
        <v>ERR2098414</v>
      </c>
      <c r="V10" s="327">
        <v>150.0</v>
      </c>
      <c r="W10" s="328">
        <f t="shared" si="12"/>
        <v>0.2441167855</v>
      </c>
      <c r="X10" s="325">
        <f>VLOOKUP($A10,'SEQUENCING RUNS'!$B$56:$AQ$102,32,0)</f>
        <v>1140014</v>
      </c>
      <c r="Y10" s="325">
        <f>VLOOKUP($A10,'SEQUENCING RUNS'!$B$56:$AQ$102,42,0)</f>
        <v>1131676</v>
      </c>
      <c r="Z10" s="329">
        <f t="shared" si="4"/>
        <v>0.2441167855</v>
      </c>
      <c r="AA10" s="329">
        <f t="shared" si="5"/>
        <v>4635797.566</v>
      </c>
      <c r="AB10" s="326"/>
      <c r="AC10" s="325" t="str">
        <f>VLOOKUP($A10,'SEQUENCING RUNS'!$B$209:$AQ$268,6,0)</f>
        <v>ERR2098458</v>
      </c>
      <c r="AD10" s="327">
        <v>150.0</v>
      </c>
      <c r="AE10" s="328">
        <f t="shared" si="13"/>
        <v>0.2441167855</v>
      </c>
      <c r="AF10" s="325">
        <f>VLOOKUP($A10,'SEQUENCING RUNS'!$B$209:$AQ$268,32,0)</f>
        <v>1592864</v>
      </c>
      <c r="AG10" s="325">
        <f>VLOOKUP($A10,'SEQUENCING RUNS'!$B$209:$AQ$268,42,0)</f>
        <v>1535823</v>
      </c>
      <c r="AH10" s="329">
        <f t="shared" si="6"/>
        <v>0.2441167855</v>
      </c>
      <c r="AI10" s="329">
        <f t="shared" si="7"/>
        <v>6291345.337</v>
      </c>
      <c r="AJ10" s="326"/>
      <c r="AK10" s="325" t="str">
        <f>VLOOKUP($A10,'SEQUENCING RUNS'!$B$103:$AQ$155,6,0)</f>
        <v>ERR2098572</v>
      </c>
      <c r="AL10" s="327">
        <v>150.0</v>
      </c>
      <c r="AM10" s="328">
        <f t="shared" si="14"/>
        <v>0.2441167855</v>
      </c>
      <c r="AN10" s="325">
        <f>VLOOKUP($A10,'SEQUENCING RUNS'!$B$103:$AQ$155,32,0)</f>
        <v>1209753</v>
      </c>
      <c r="AO10" s="325">
        <f>VLOOKUP($A10,'SEQUENCING RUNS'!$B$103:$AQ$155,42,0)</f>
        <v>1175360</v>
      </c>
      <c r="AP10" s="329">
        <f t="shared" si="8"/>
        <v>0.2441167855</v>
      </c>
      <c r="AQ10" s="329">
        <f t="shared" si="9"/>
        <v>4814744.704</v>
      </c>
      <c r="AR10" s="326"/>
      <c r="AS10" s="325" t="str">
        <f>VLOOKUP($A10,'SEQUENCING RUNS'!$B$156:$AQ$208,6,0)</f>
        <v>ERR2098519</v>
      </c>
      <c r="AT10" s="325">
        <v>150.0</v>
      </c>
      <c r="AU10" s="328">
        <f t="shared" si="15"/>
        <v>0.2441167855</v>
      </c>
      <c r="AV10" s="325">
        <f>VLOOKUP($A10,'SEQUENCING RUNS'!$B$156:$AQ$208,32,0)</f>
        <v>1243658</v>
      </c>
      <c r="AW10" s="325">
        <f>VLOOKUP($A10,'SEQUENCING RUNS'!$B$156:$AQ$208,42,0)</f>
        <v>1223298</v>
      </c>
      <c r="AX10" s="329">
        <f t="shared" si="10"/>
        <v>0.2441167855</v>
      </c>
      <c r="AY10" s="329">
        <f t="shared" si="11"/>
        <v>5011117.927</v>
      </c>
      <c r="AZ10" s="330"/>
      <c r="BA10" s="330"/>
      <c r="BB10" s="330"/>
      <c r="BC10" s="330"/>
      <c r="BD10" s="331"/>
      <c r="BE10" s="330"/>
      <c r="BF10" s="330"/>
      <c r="BG10" s="330"/>
      <c r="BH10" s="330"/>
      <c r="BI10" s="330"/>
      <c r="BJ10" s="330"/>
      <c r="BK10" s="330"/>
      <c r="BL10" s="330"/>
      <c r="BM10" s="330"/>
    </row>
    <row r="11">
      <c r="A11" s="319" t="s">
        <v>148</v>
      </c>
      <c r="B11" s="320" t="s">
        <v>101</v>
      </c>
      <c r="C11" s="320" t="s">
        <v>1101</v>
      </c>
      <c r="D11" s="320" t="s">
        <v>1124</v>
      </c>
      <c r="E11" s="321">
        <v>2.5</v>
      </c>
      <c r="F11" s="321">
        <v>58.0</v>
      </c>
      <c r="G11" s="320" t="s">
        <v>1103</v>
      </c>
      <c r="H11" s="323" t="str">
        <f>VLOOKUP(A11,EMOSE_SAMPLES_EXTRACTION!B:I,8,0)</f>
        <v>filter</v>
      </c>
      <c r="I11" s="324" t="s">
        <v>1109</v>
      </c>
      <c r="J11" s="325">
        <v>616.42</v>
      </c>
      <c r="K11" s="325">
        <v>616.42</v>
      </c>
      <c r="L11" s="326"/>
      <c r="M11" s="325" t="str">
        <f>VLOOKUP($A11,'SEQUENCING RUNS'!$B$6:$AQ$55,6,0)</f>
        <v>ERR2098371</v>
      </c>
      <c r="N11" s="327">
        <v>10.0</v>
      </c>
      <c r="O11" s="328">
        <f t="shared" si="1"/>
        <v>0.0162227053</v>
      </c>
      <c r="P11" s="325">
        <f>VLOOKUP($A11,'SEQUENCING RUNS'!$B$6:$AQ$55,32,0)</f>
        <v>44454850</v>
      </c>
      <c r="Q11" s="325">
        <f>VLOOKUP($A11,'SEQUENCING RUNS'!$B$6:$AQ$55,42,0)</f>
        <v>44374052</v>
      </c>
      <c r="R11" s="329">
        <f t="shared" si="2"/>
        <v>0.0162227053</v>
      </c>
      <c r="S11" s="329">
        <f t="shared" si="3"/>
        <v>2735305313</v>
      </c>
      <c r="T11" s="326"/>
      <c r="U11" s="325" t="str">
        <f>VLOOKUP($A11,'SEQUENCING RUNS'!$B$56:$AQ$102,6,0)</f>
        <v>ERR2098415</v>
      </c>
      <c r="V11" s="327">
        <v>150.0</v>
      </c>
      <c r="W11" s="328">
        <f t="shared" si="12"/>
        <v>0.2433405795</v>
      </c>
      <c r="X11" s="325">
        <f>VLOOKUP($A11,'SEQUENCING RUNS'!$B$56:$AQ$102,32,0)</f>
        <v>1312122</v>
      </c>
      <c r="Y11" s="325">
        <f>VLOOKUP($A11,'SEQUENCING RUNS'!$B$56:$AQ$102,42,0)</f>
        <v>1303309</v>
      </c>
      <c r="Z11" s="329">
        <f t="shared" si="4"/>
        <v>0.2433405795</v>
      </c>
      <c r="AA11" s="329">
        <f t="shared" si="5"/>
        <v>5355904.892</v>
      </c>
      <c r="AB11" s="326"/>
      <c r="AC11" s="325" t="str">
        <f>VLOOKUP($A11,'SEQUENCING RUNS'!$B$209:$AQ$268,6,0)</f>
        <v>ERR2098459</v>
      </c>
      <c r="AD11" s="327">
        <v>150.0</v>
      </c>
      <c r="AE11" s="328">
        <f t="shared" si="13"/>
        <v>0.2433405795</v>
      </c>
      <c r="AF11" s="325">
        <f>VLOOKUP($A11,'SEQUENCING RUNS'!$B$209:$AQ$268,32,0)</f>
        <v>1580015</v>
      </c>
      <c r="AG11" s="325">
        <f>VLOOKUP($A11,'SEQUENCING RUNS'!$B$209:$AQ$268,42,0)</f>
        <v>1530960</v>
      </c>
      <c r="AH11" s="329">
        <f t="shared" si="6"/>
        <v>0.2433405795</v>
      </c>
      <c r="AI11" s="329">
        <f t="shared" si="7"/>
        <v>6291429.088</v>
      </c>
      <c r="AJ11" s="326"/>
      <c r="AK11" s="325" t="str">
        <f>VLOOKUP($A11,'SEQUENCING RUNS'!$B$103:$AQ$155,6,0)</f>
        <v>ERR2098573</v>
      </c>
      <c r="AL11" s="327">
        <v>150.0</v>
      </c>
      <c r="AM11" s="328">
        <f t="shared" si="14"/>
        <v>0.2433405795</v>
      </c>
      <c r="AN11" s="325">
        <f>VLOOKUP($A11,'SEQUENCING RUNS'!$B$103:$AQ$155,32,0)</f>
        <v>1250559</v>
      </c>
      <c r="AO11" s="325">
        <f>VLOOKUP($A11,'SEQUENCING RUNS'!$B$103:$AQ$155,42,0)</f>
        <v>1218393</v>
      </c>
      <c r="AP11" s="329">
        <f t="shared" si="8"/>
        <v>0.2433405795</v>
      </c>
      <c r="AQ11" s="329">
        <f t="shared" si="9"/>
        <v>5006945.42</v>
      </c>
      <c r="AR11" s="326"/>
      <c r="AS11" s="325" t="str">
        <f>VLOOKUP($A11,'SEQUENCING RUNS'!$B$156:$AQ$208,6,0)</f>
        <v>ERR2098520</v>
      </c>
      <c r="AT11" s="325">
        <v>150.0</v>
      </c>
      <c r="AU11" s="328">
        <f t="shared" si="15"/>
        <v>0.2433405795</v>
      </c>
      <c r="AV11" s="325">
        <f>VLOOKUP($A11,'SEQUENCING RUNS'!$B$156:$AQ$208,32,0)</f>
        <v>1185303</v>
      </c>
      <c r="AW11" s="325">
        <f>VLOOKUP($A11,'SEQUENCING RUNS'!$B$156:$AQ$208,42,0)</f>
        <v>1168507</v>
      </c>
      <c r="AX11" s="329">
        <f t="shared" si="10"/>
        <v>0.2433405795</v>
      </c>
      <c r="AY11" s="329">
        <f t="shared" si="11"/>
        <v>4801940.566</v>
      </c>
      <c r="AZ11" s="330"/>
      <c r="BA11" s="330"/>
      <c r="BB11" s="330"/>
      <c r="BC11" s="330"/>
      <c r="BD11" s="331"/>
      <c r="BE11" s="330"/>
      <c r="BF11" s="330"/>
      <c r="BG11" s="330"/>
      <c r="BH11" s="330"/>
      <c r="BI11" s="330"/>
      <c r="BJ11" s="330"/>
      <c r="BK11" s="330"/>
      <c r="BL11" s="330"/>
      <c r="BM11" s="330"/>
    </row>
    <row r="12">
      <c r="A12" s="319" t="s">
        <v>152</v>
      </c>
      <c r="B12" s="320" t="s">
        <v>101</v>
      </c>
      <c r="C12" s="320" t="s">
        <v>1101</v>
      </c>
      <c r="D12" s="320" t="s">
        <v>1124</v>
      </c>
      <c r="E12" s="321">
        <v>2.5</v>
      </c>
      <c r="F12" s="321">
        <v>58.0</v>
      </c>
      <c r="G12" s="320" t="s">
        <v>1103</v>
      </c>
      <c r="H12" s="323" t="str">
        <f>VLOOKUP(A12,EMOSE_SAMPLES_EXTRACTION!B:I,8,0)</f>
        <v>filter</v>
      </c>
      <c r="I12" s="324" t="s">
        <v>1109</v>
      </c>
      <c r="J12" s="325">
        <v>890.82</v>
      </c>
      <c r="K12" s="325">
        <v>890.82</v>
      </c>
      <c r="L12" s="326"/>
      <c r="M12" s="325" t="str">
        <f>VLOOKUP($A12,'SEQUENCING RUNS'!$B$6:$AQ$55,6,0)</f>
        <v>ERR2098372</v>
      </c>
      <c r="N12" s="327">
        <v>10.0</v>
      </c>
      <c r="O12" s="328">
        <f t="shared" si="1"/>
        <v>0.01122561236</v>
      </c>
      <c r="P12" s="325">
        <f>VLOOKUP($A12,'SEQUENCING RUNS'!$B$6:$AQ$55,32,0)</f>
        <v>61958256</v>
      </c>
      <c r="Q12" s="325">
        <f>VLOOKUP($A12,'SEQUENCING RUNS'!$B$6:$AQ$55,42,0)</f>
        <v>61854633</v>
      </c>
      <c r="R12" s="329">
        <f t="shared" si="2"/>
        <v>0.01122561236</v>
      </c>
      <c r="S12" s="329">
        <f t="shared" si="3"/>
        <v>5510134417</v>
      </c>
      <c r="T12" s="326"/>
      <c r="U12" s="325" t="str">
        <f>VLOOKUP($A12,'SEQUENCING RUNS'!$B$56:$AQ$102,6,0)</f>
        <v>ERR2098416</v>
      </c>
      <c r="V12" s="327">
        <v>150.0</v>
      </c>
      <c r="W12" s="328">
        <f t="shared" si="12"/>
        <v>0.1683841854</v>
      </c>
      <c r="X12" s="325">
        <f>VLOOKUP($A12,'SEQUENCING RUNS'!$B$56:$AQ$102,32,0)</f>
        <v>1252895</v>
      </c>
      <c r="Y12" s="325">
        <f>VLOOKUP($A12,'SEQUENCING RUNS'!$B$56:$AQ$102,42,0)</f>
        <v>1244638</v>
      </c>
      <c r="Z12" s="329">
        <f t="shared" si="4"/>
        <v>0.1683841854</v>
      </c>
      <c r="AA12" s="329">
        <f t="shared" si="5"/>
        <v>7391656.154</v>
      </c>
      <c r="AB12" s="326"/>
      <c r="AC12" s="325" t="str">
        <f>VLOOKUP($A12,'SEQUENCING RUNS'!$B$209:$AQ$268,6,0)</f>
        <v>ERR2098461</v>
      </c>
      <c r="AD12" s="327">
        <v>150.0</v>
      </c>
      <c r="AE12" s="328">
        <f t="shared" si="13"/>
        <v>0.1683841854</v>
      </c>
      <c r="AF12" s="325">
        <f>VLOOKUP($A12,'SEQUENCING RUNS'!$B$209:$AQ$268,32,0)</f>
        <v>1885949</v>
      </c>
      <c r="AG12" s="325">
        <f>VLOOKUP($A12,'SEQUENCING RUNS'!$B$209:$AQ$268,42,0)</f>
        <v>1860035</v>
      </c>
      <c r="AH12" s="329">
        <f t="shared" si="6"/>
        <v>0.1683841854</v>
      </c>
      <c r="AI12" s="329">
        <f t="shared" si="7"/>
        <v>11046375.86</v>
      </c>
      <c r="AJ12" s="326"/>
      <c r="AK12" s="325" t="str">
        <f>VLOOKUP($A12,'SEQUENCING RUNS'!$B$103:$AQ$155,6,0)</f>
        <v>ERR2098574</v>
      </c>
      <c r="AL12" s="327">
        <v>150.0</v>
      </c>
      <c r="AM12" s="328">
        <f t="shared" si="14"/>
        <v>0.1683841854</v>
      </c>
      <c r="AN12" s="325">
        <f>VLOOKUP($A12,'SEQUENCING RUNS'!$B$103:$AQ$155,32,0)</f>
        <v>1089089</v>
      </c>
      <c r="AO12" s="325">
        <f>VLOOKUP($A12,'SEQUENCING RUNS'!$B$103:$AQ$155,42,0)</f>
        <v>1060927</v>
      </c>
      <c r="AP12" s="329">
        <f t="shared" si="8"/>
        <v>0.1683841854</v>
      </c>
      <c r="AQ12" s="329">
        <f t="shared" si="9"/>
        <v>6300633.268</v>
      </c>
      <c r="AR12" s="326"/>
      <c r="AS12" s="325" t="str">
        <f>VLOOKUP($A12,'SEQUENCING RUNS'!$B$156:$AQ$208,6,0)</f>
        <v>ERR2098521</v>
      </c>
      <c r="AT12" s="325">
        <v>150.0</v>
      </c>
      <c r="AU12" s="328">
        <f t="shared" si="15"/>
        <v>0.1683841854</v>
      </c>
      <c r="AV12" s="325">
        <f>VLOOKUP($A12,'SEQUENCING RUNS'!$B$156:$AQ$208,32,0)</f>
        <v>1002687</v>
      </c>
      <c r="AW12" s="325">
        <f>VLOOKUP($A12,'SEQUENCING RUNS'!$B$156:$AQ$208,42,0)</f>
        <v>987473</v>
      </c>
      <c r="AX12" s="329">
        <f t="shared" si="10"/>
        <v>0.1683841854</v>
      </c>
      <c r="AY12" s="329">
        <f t="shared" si="11"/>
        <v>5864404.652</v>
      </c>
      <c r="AZ12" s="330"/>
      <c r="BA12" s="330"/>
      <c r="BB12" s="330"/>
      <c r="BC12" s="330"/>
      <c r="BD12" s="331"/>
      <c r="BE12" s="330"/>
      <c r="BF12" s="330"/>
      <c r="BG12" s="330"/>
      <c r="BH12" s="330"/>
      <c r="BI12" s="330"/>
      <c r="BJ12" s="330"/>
      <c r="BK12" s="330"/>
      <c r="BL12" s="330"/>
      <c r="BM12" s="330"/>
    </row>
    <row r="13">
      <c r="A13" s="332" t="s">
        <v>131</v>
      </c>
      <c r="B13" s="333" t="s">
        <v>101</v>
      </c>
      <c r="C13" s="333" t="s">
        <v>1101</v>
      </c>
      <c r="D13" s="333" t="s">
        <v>3489</v>
      </c>
      <c r="E13" s="334">
        <v>10.0</v>
      </c>
      <c r="F13" s="334">
        <v>58.0</v>
      </c>
      <c r="G13" s="333" t="s">
        <v>1103</v>
      </c>
      <c r="H13" s="335" t="str">
        <f>VLOOKUP(A13,EMOSE_SAMPLES_EXTRACTION!B:I,8,0)</f>
        <v>filter</v>
      </c>
      <c r="I13" s="336" t="s">
        <v>1123</v>
      </c>
      <c r="J13" s="337">
        <v>3030.16</v>
      </c>
      <c r="K13" s="337">
        <v>322.672</v>
      </c>
      <c r="L13" s="338"/>
      <c r="M13" s="337" t="str">
        <f>VLOOKUP($A13,'SEQUENCING RUNS'!$B$6:$AQ$55,6,0)</f>
        <v>ERR2098368</v>
      </c>
      <c r="N13" s="327">
        <v>10.0</v>
      </c>
      <c r="O13" s="339">
        <f t="shared" si="1"/>
        <v>0.003300155767</v>
      </c>
      <c r="P13" s="337">
        <f>VLOOKUP($A13,'SEQUENCING RUNS'!$B$6:$AQ$55,32,0)</f>
        <v>62620125</v>
      </c>
      <c r="Q13" s="337">
        <f>VLOOKUP($A13,'SEQUENCING RUNS'!$B$6:$AQ$55,42,0)</f>
        <v>62556828</v>
      </c>
      <c r="R13" s="340">
        <f t="shared" si="2"/>
        <v>0.003300155767</v>
      </c>
      <c r="S13" s="340">
        <f t="shared" si="3"/>
        <v>18955719793</v>
      </c>
      <c r="T13" s="338"/>
      <c r="U13" s="337" t="str">
        <f>VLOOKUP($A13,'SEQUENCING RUNS'!$B$56:$AQ$102,6,0)</f>
        <v>ERR2098412</v>
      </c>
      <c r="V13" s="341">
        <v>150.0</v>
      </c>
      <c r="W13" s="339">
        <f t="shared" si="12"/>
        <v>0.04950233651</v>
      </c>
      <c r="X13" s="337">
        <f>VLOOKUP($A13,'SEQUENCING RUNS'!$B$56:$AQ$102,32,0)</f>
        <v>1245066</v>
      </c>
      <c r="Y13" s="337">
        <f>VLOOKUP($A13,'SEQUENCING RUNS'!$B$56:$AQ$102,42,0)</f>
        <v>1238204</v>
      </c>
      <c r="Z13" s="340">
        <f t="shared" si="4"/>
        <v>0.04950233651</v>
      </c>
      <c r="AA13" s="340">
        <f t="shared" si="5"/>
        <v>25013041.55</v>
      </c>
      <c r="AB13" s="338"/>
      <c r="AC13" s="337" t="str">
        <f>VLOOKUP($A13,'SEQUENCING RUNS'!$B$209:$AQ$268,6,0)</f>
        <v>ERR2098456</v>
      </c>
      <c r="AD13" s="341">
        <v>150.0</v>
      </c>
      <c r="AE13" s="339">
        <f t="shared" si="13"/>
        <v>0.04950233651</v>
      </c>
      <c r="AF13" s="337">
        <f>VLOOKUP($A13,'SEQUENCING RUNS'!$B$209:$AQ$268,32,0)</f>
        <v>1702821</v>
      </c>
      <c r="AG13" s="337">
        <f>VLOOKUP($A13,'SEQUENCING RUNS'!$B$209:$AQ$268,42,0)</f>
        <v>1651659</v>
      </c>
      <c r="AH13" s="340">
        <f t="shared" si="6"/>
        <v>0.04950233651</v>
      </c>
      <c r="AI13" s="340">
        <f t="shared" si="7"/>
        <v>33365273.57</v>
      </c>
      <c r="AJ13" s="338"/>
      <c r="AK13" s="337" t="str">
        <f>VLOOKUP($A13,'SEQUENCING RUNS'!$B$103:$AQ$155,6,0)</f>
        <v>ERR2098570</v>
      </c>
      <c r="AL13" s="341">
        <v>150.0</v>
      </c>
      <c r="AM13" s="339">
        <f t="shared" si="14"/>
        <v>0.04950233651</v>
      </c>
      <c r="AN13" s="337">
        <f>VLOOKUP($A13,'SEQUENCING RUNS'!$B$103:$AQ$155,32,0)</f>
        <v>1137765</v>
      </c>
      <c r="AO13" s="337">
        <f>VLOOKUP($A13,'SEQUENCING RUNS'!$B$103:$AQ$155,42,0)</f>
        <v>1110577</v>
      </c>
      <c r="AP13" s="340">
        <f t="shared" si="8"/>
        <v>0.04950233651</v>
      </c>
      <c r="AQ13" s="340">
        <f t="shared" si="9"/>
        <v>22434840.02</v>
      </c>
      <c r="AR13" s="338"/>
      <c r="AS13" s="337" t="str">
        <f>VLOOKUP($A13,'SEQUENCING RUNS'!$B$156:$AQ$208,6,0)</f>
        <v>ERR2098517</v>
      </c>
      <c r="AT13" s="337">
        <v>150.0</v>
      </c>
      <c r="AU13" s="339">
        <f t="shared" si="15"/>
        <v>0.04950233651</v>
      </c>
      <c r="AV13" s="337">
        <f>VLOOKUP($A13,'SEQUENCING RUNS'!$B$156:$AQ$208,32,0)</f>
        <v>1101652</v>
      </c>
      <c r="AW13" s="337">
        <f>VLOOKUP($A13,'SEQUENCING RUNS'!$B$156:$AQ$208,42,0)</f>
        <v>1087262</v>
      </c>
      <c r="AX13" s="340">
        <f t="shared" si="10"/>
        <v>0.04950233651</v>
      </c>
      <c r="AY13" s="340">
        <f t="shared" si="11"/>
        <v>21963852.15</v>
      </c>
      <c r="AZ13" s="330"/>
      <c r="BA13" s="330"/>
      <c r="BB13" s="330"/>
      <c r="BC13" s="330"/>
      <c r="BD13" s="331"/>
      <c r="BE13" s="330"/>
      <c r="BF13" s="330"/>
      <c r="BG13" s="330"/>
      <c r="BH13" s="330"/>
      <c r="BI13" s="330"/>
      <c r="BJ13" s="330"/>
      <c r="BK13" s="330"/>
      <c r="BL13" s="330"/>
      <c r="BM13" s="330"/>
    </row>
    <row r="14">
      <c r="A14" s="332" t="s">
        <v>156</v>
      </c>
      <c r="B14" s="333" t="s">
        <v>101</v>
      </c>
      <c r="C14" s="333" t="s">
        <v>1101</v>
      </c>
      <c r="D14" s="333" t="s">
        <v>3489</v>
      </c>
      <c r="E14" s="334">
        <v>10.0</v>
      </c>
      <c r="F14" s="334">
        <v>58.0000000000001</v>
      </c>
      <c r="G14" s="333" t="s">
        <v>1103</v>
      </c>
      <c r="H14" s="335" t="str">
        <f>VLOOKUP(A14,EMOSE_SAMPLES_EXTRACTION!B:I,8,0)</f>
        <v>filter</v>
      </c>
      <c r="I14" s="336" t="s">
        <v>1144</v>
      </c>
      <c r="J14" s="337">
        <v>3387.86</v>
      </c>
      <c r="K14" s="337">
        <v>327.6</v>
      </c>
      <c r="L14" s="338"/>
      <c r="M14" s="337" t="str">
        <f>VLOOKUP($A14,'SEQUENCING RUNS'!$B$6:$AQ$55,6,0)</f>
        <v>ERR2098373</v>
      </c>
      <c r="N14" s="327">
        <v>10.0</v>
      </c>
      <c r="O14" s="339">
        <f t="shared" si="1"/>
        <v>0.002951715832</v>
      </c>
      <c r="P14" s="337">
        <f>VLOOKUP($A14,'SEQUENCING RUNS'!$B$6:$AQ$55,32,0)</f>
        <v>65165356</v>
      </c>
      <c r="Q14" s="337">
        <f>VLOOKUP($A14,'SEQUENCING RUNS'!$B$6:$AQ$55,42,0)</f>
        <v>65040586</v>
      </c>
      <c r="R14" s="340">
        <f t="shared" si="2"/>
        <v>0.002951715832</v>
      </c>
      <c r="S14" s="340">
        <f t="shared" si="3"/>
        <v>22034839969</v>
      </c>
      <c r="T14" s="338"/>
      <c r="U14" s="337" t="str">
        <f>VLOOKUP($A14,'SEQUENCING RUNS'!$B$56:$AQ$102,6,0)</f>
        <v>ERR2098417</v>
      </c>
      <c r="V14" s="341">
        <v>150.0</v>
      </c>
      <c r="W14" s="339">
        <f t="shared" si="12"/>
        <v>0.04427573749</v>
      </c>
      <c r="X14" s="337">
        <f>VLOOKUP($A14,'SEQUENCING RUNS'!$B$56:$AQ$102,32,0)</f>
        <v>1491539</v>
      </c>
      <c r="Y14" s="337">
        <f>VLOOKUP($A14,'SEQUENCING RUNS'!$B$56:$AQ$102,42,0)</f>
        <v>1482277</v>
      </c>
      <c r="Z14" s="340">
        <f t="shared" si="4"/>
        <v>0.04427573749</v>
      </c>
      <c r="AA14" s="340">
        <f t="shared" si="5"/>
        <v>33478313.05</v>
      </c>
      <c r="AB14" s="338"/>
      <c r="AC14" s="337" t="str">
        <f>VLOOKUP($A14,'SEQUENCING RUNS'!$B$209:$AQ$268,6,0)</f>
        <v>ERR2098463</v>
      </c>
      <c r="AD14" s="341">
        <v>150.0</v>
      </c>
      <c r="AE14" s="339">
        <f t="shared" si="13"/>
        <v>0.04427573749</v>
      </c>
      <c r="AF14" s="337">
        <f>VLOOKUP($A14,'SEQUENCING RUNS'!$B$209:$AQ$268,32,0)</f>
        <v>1876803</v>
      </c>
      <c r="AG14" s="337">
        <f>VLOOKUP($A14,'SEQUENCING RUNS'!$B$209:$AQ$268,42,0)</f>
        <v>1852581</v>
      </c>
      <c r="AH14" s="340">
        <f t="shared" si="6"/>
        <v>0.04427573749</v>
      </c>
      <c r="AI14" s="340">
        <f t="shared" si="7"/>
        <v>41841900.44</v>
      </c>
      <c r="AJ14" s="338"/>
      <c r="AK14" s="337" t="str">
        <f>VLOOKUP($A14,'SEQUENCING RUNS'!$B$103:$AQ$155,6,0)</f>
        <v>ERR2098575</v>
      </c>
      <c r="AL14" s="341">
        <v>150.0</v>
      </c>
      <c r="AM14" s="339">
        <f t="shared" si="14"/>
        <v>0.04427573749</v>
      </c>
      <c r="AN14" s="337">
        <f>VLOOKUP($A14,'SEQUENCING RUNS'!$B$103:$AQ$155,32,0)</f>
        <v>1300983</v>
      </c>
      <c r="AO14" s="337">
        <f>VLOOKUP($A14,'SEQUENCING RUNS'!$B$103:$AQ$155,42,0)</f>
        <v>1267072</v>
      </c>
      <c r="AP14" s="340">
        <f t="shared" si="8"/>
        <v>0.04427573749</v>
      </c>
      <c r="AQ14" s="340">
        <f t="shared" si="9"/>
        <v>28617750.31</v>
      </c>
      <c r="AR14" s="338"/>
      <c r="AS14" s="337" t="str">
        <f>VLOOKUP($A14,'SEQUENCING RUNS'!$B$156:$AQ$208,6,0)</f>
        <v>ERR2098522</v>
      </c>
      <c r="AT14" s="337">
        <v>150.0</v>
      </c>
      <c r="AU14" s="339">
        <f t="shared" si="15"/>
        <v>0.04427573749</v>
      </c>
      <c r="AV14" s="337">
        <f>VLOOKUP($A14,'SEQUENCING RUNS'!$B$156:$AQ$208,32,0)</f>
        <v>1057661</v>
      </c>
      <c r="AW14" s="337">
        <f>VLOOKUP($A14,'SEQUENCING RUNS'!$B$156:$AQ$208,42,0)</f>
        <v>1041329</v>
      </c>
      <c r="AX14" s="340">
        <f t="shared" si="10"/>
        <v>0.04427573749</v>
      </c>
      <c r="AY14" s="340">
        <f t="shared" si="11"/>
        <v>23519179.11</v>
      </c>
      <c r="AZ14" s="330"/>
      <c r="BA14" s="330"/>
      <c r="BB14" s="330"/>
      <c r="BC14" s="330"/>
      <c r="BD14" s="331"/>
      <c r="BE14" s="330"/>
      <c r="BF14" s="330"/>
      <c r="BG14" s="330"/>
      <c r="BH14" s="330"/>
      <c r="BI14" s="330"/>
      <c r="BJ14" s="330"/>
      <c r="BK14" s="330"/>
      <c r="BL14" s="330"/>
      <c r="BM14" s="330"/>
    </row>
    <row r="15">
      <c r="A15" s="332" t="s">
        <v>178</v>
      </c>
      <c r="B15" s="333" t="s">
        <v>101</v>
      </c>
      <c r="C15" s="333" t="s">
        <v>1101</v>
      </c>
      <c r="D15" s="333" t="s">
        <v>3489</v>
      </c>
      <c r="E15" s="334">
        <v>10.0</v>
      </c>
      <c r="F15" s="334">
        <v>54.0000000000001</v>
      </c>
      <c r="G15" s="333" t="s">
        <v>1103</v>
      </c>
      <c r="H15" s="335" t="str">
        <f>VLOOKUP(A15,EMOSE_SAMPLES_EXTRACTION!B:I,8,0)</f>
        <v>filter</v>
      </c>
      <c r="I15" s="336" t="s">
        <v>1165</v>
      </c>
      <c r="J15" s="337">
        <v>2784.18</v>
      </c>
      <c r="K15" s="337">
        <v>356.304</v>
      </c>
      <c r="L15" s="338"/>
      <c r="M15" s="337" t="str">
        <f>VLOOKUP($A15,'SEQUENCING RUNS'!$B$6:$AQ$55,6,0)</f>
        <v>ERR2098374</v>
      </c>
      <c r="N15" s="327">
        <v>10.0</v>
      </c>
      <c r="O15" s="339">
        <f t="shared" si="1"/>
        <v>0.0035917218</v>
      </c>
      <c r="P15" s="337">
        <f>VLOOKUP($A15,'SEQUENCING RUNS'!$B$6:$AQ$55,32,0)</f>
        <v>64317957</v>
      </c>
      <c r="Q15" s="337">
        <f>VLOOKUP($A15,'SEQUENCING RUNS'!$B$6:$AQ$55,42,0)</f>
        <v>64224521</v>
      </c>
      <c r="R15" s="340">
        <f t="shared" si="2"/>
        <v>0.0035917218</v>
      </c>
      <c r="S15" s="340">
        <f t="shared" si="3"/>
        <v>17881262688</v>
      </c>
      <c r="T15" s="338"/>
      <c r="U15" s="337" t="str">
        <f>VLOOKUP($A15,'SEQUENCING RUNS'!$B$56:$AQ$102,6,0)</f>
        <v>ERR2098418</v>
      </c>
      <c r="V15" s="341">
        <v>150.0</v>
      </c>
      <c r="W15" s="339">
        <f t="shared" si="12"/>
        <v>0.05387582699</v>
      </c>
      <c r="X15" s="337">
        <f>VLOOKUP($A15,'SEQUENCING RUNS'!$B$56:$AQ$102,32,0)</f>
        <v>1274117</v>
      </c>
      <c r="Y15" s="337">
        <f>VLOOKUP($A15,'SEQUENCING RUNS'!$B$56:$AQ$102,42,0)</f>
        <v>1265626</v>
      </c>
      <c r="Z15" s="340">
        <f t="shared" si="4"/>
        <v>0.05387582699</v>
      </c>
      <c r="AA15" s="340">
        <f t="shared" si="5"/>
        <v>23491537.31</v>
      </c>
      <c r="AB15" s="338"/>
      <c r="AC15" s="337" t="str">
        <f>VLOOKUP($A15,'SEQUENCING RUNS'!$B$209:$AQ$268,6,0)</f>
        <v>ERR2098464</v>
      </c>
      <c r="AD15" s="341">
        <v>150.0</v>
      </c>
      <c r="AE15" s="339">
        <f t="shared" si="13"/>
        <v>0.05387582699</v>
      </c>
      <c r="AF15" s="337">
        <f>VLOOKUP($A15,'SEQUENCING RUNS'!$B$209:$AQ$268,32,0)</f>
        <v>1461818</v>
      </c>
      <c r="AG15" s="337">
        <f>VLOOKUP($A15,'SEQUENCING RUNS'!$B$209:$AQ$268,42,0)</f>
        <v>1415849</v>
      </c>
      <c r="AH15" s="340">
        <f t="shared" si="6"/>
        <v>0.05387582699</v>
      </c>
      <c r="AI15" s="340">
        <f t="shared" si="7"/>
        <v>26279856.46</v>
      </c>
      <c r="AJ15" s="338"/>
      <c r="AK15" s="337" t="str">
        <f>VLOOKUP($A15,'SEQUENCING RUNS'!$B$103:$AQ$155,6,0)</f>
        <v>ERR2098576</v>
      </c>
      <c r="AL15" s="341">
        <v>150.0</v>
      </c>
      <c r="AM15" s="339">
        <f t="shared" si="14"/>
        <v>0.05387582699</v>
      </c>
      <c r="AN15" s="337">
        <f>VLOOKUP($A15,'SEQUENCING RUNS'!$B$103:$AQ$155,32,0)</f>
        <v>1222344</v>
      </c>
      <c r="AO15" s="337">
        <f>VLOOKUP($A15,'SEQUENCING RUNS'!$B$103:$AQ$155,42,0)</f>
        <v>1190978</v>
      </c>
      <c r="AP15" s="340">
        <f t="shared" si="8"/>
        <v>0.05387582699</v>
      </c>
      <c r="AQ15" s="340">
        <f t="shared" si="9"/>
        <v>22105980.85</v>
      </c>
      <c r="AR15" s="338"/>
      <c r="AS15" s="337" t="str">
        <f>VLOOKUP($A15,'SEQUENCING RUNS'!$B$156:$AQ$208,6,0)</f>
        <v>ERR2098523</v>
      </c>
      <c r="AT15" s="337">
        <v>150.0</v>
      </c>
      <c r="AU15" s="339">
        <f t="shared" si="15"/>
        <v>0.05387582699</v>
      </c>
      <c r="AV15" s="337">
        <f>VLOOKUP($A15,'SEQUENCING RUNS'!$B$156:$AQ$208,32,0)</f>
        <v>977724</v>
      </c>
      <c r="AW15" s="337">
        <f>VLOOKUP($A15,'SEQUENCING RUNS'!$B$156:$AQ$208,42,0)</f>
        <v>964208</v>
      </c>
      <c r="AX15" s="340">
        <f t="shared" si="10"/>
        <v>0.05387582699</v>
      </c>
      <c r="AY15" s="340">
        <f t="shared" si="11"/>
        <v>17896857.53</v>
      </c>
      <c r="AZ15" s="330"/>
      <c r="BA15" s="330"/>
      <c r="BB15" s="330"/>
      <c r="BC15" s="330"/>
      <c r="BD15" s="331"/>
      <c r="BE15" s="330"/>
      <c r="BF15" s="330"/>
      <c r="BG15" s="330"/>
      <c r="BH15" s="330"/>
      <c r="BI15" s="330"/>
      <c r="BJ15" s="330"/>
      <c r="BK15" s="330"/>
      <c r="BL15" s="330"/>
      <c r="BM15" s="330"/>
    </row>
    <row r="16">
      <c r="A16" s="319" t="s">
        <v>200</v>
      </c>
      <c r="B16" s="320" t="s">
        <v>101</v>
      </c>
      <c r="C16" s="320" t="s">
        <v>1101</v>
      </c>
      <c r="D16" s="320" t="s">
        <v>1182</v>
      </c>
      <c r="E16" s="321">
        <v>10.0</v>
      </c>
      <c r="F16" s="321">
        <v>5.00000000000006</v>
      </c>
      <c r="G16" s="320" t="s">
        <v>1183</v>
      </c>
      <c r="H16" s="323" t="str">
        <f>VLOOKUP(A16,EMOSE_SAMPLES_EXTRACTION!B:I,8,0)</f>
        <v>filter</v>
      </c>
      <c r="I16" s="324" t="s">
        <v>1109</v>
      </c>
      <c r="J16" s="325">
        <v>2939.1</v>
      </c>
      <c r="K16" s="325">
        <v>2939.1</v>
      </c>
      <c r="L16" s="326"/>
      <c r="M16" s="325" t="str">
        <f>VLOOKUP($A16,'SEQUENCING RUNS'!$B$6:$AQ$55,6,0)</f>
        <v>ERR2098375</v>
      </c>
      <c r="N16" s="327">
        <v>250.0</v>
      </c>
      <c r="O16" s="328">
        <f t="shared" si="1"/>
        <v>0.0850600524</v>
      </c>
      <c r="P16" s="325">
        <f>VLOOKUP($A16,'SEQUENCING RUNS'!$B$6:$AQ$55,32,0)</f>
        <v>53045526</v>
      </c>
      <c r="Q16" s="325">
        <f>VLOOKUP($A16,'SEQUENCING RUNS'!$B$6:$AQ$55,42,0)</f>
        <v>52960017</v>
      </c>
      <c r="R16" s="329">
        <f t="shared" si="2"/>
        <v>0.0850600524</v>
      </c>
      <c r="S16" s="329">
        <f t="shared" si="3"/>
        <v>622619143.9</v>
      </c>
      <c r="T16" s="326"/>
      <c r="U16" s="325" t="str">
        <f>VLOOKUP($A16,'SEQUENCING RUNS'!$B$56:$AQ$102,6,0)</f>
        <v>ERR2098419</v>
      </c>
      <c r="V16" s="327">
        <v>150.0</v>
      </c>
      <c r="W16" s="328">
        <f t="shared" si="12"/>
        <v>0.05103603144</v>
      </c>
      <c r="X16" s="325">
        <f>VLOOKUP($A16,'SEQUENCING RUNS'!$B$56:$AQ$102,32,0)</f>
        <v>1640245</v>
      </c>
      <c r="Y16" s="325">
        <f>VLOOKUP($A16,'SEQUENCING RUNS'!$B$56:$AQ$102,42,0)</f>
        <v>1629259</v>
      </c>
      <c r="Z16" s="329">
        <f t="shared" si="4"/>
        <v>0.05103603144</v>
      </c>
      <c r="AA16" s="329">
        <f t="shared" si="5"/>
        <v>31923700.85</v>
      </c>
      <c r="AB16" s="326"/>
      <c r="AC16" s="325" t="str">
        <f>VLOOKUP($A16,'SEQUENCING RUNS'!$B$209:$AQ$268,6,0)</f>
        <v>ERR2098466</v>
      </c>
      <c r="AD16" s="327">
        <v>150.0</v>
      </c>
      <c r="AE16" s="328">
        <f t="shared" si="13"/>
        <v>0.05103603144</v>
      </c>
      <c r="AF16" s="325">
        <f>VLOOKUP($A16,'SEQUENCING RUNS'!$B$209:$AQ$268,32,0)</f>
        <v>1451864</v>
      </c>
      <c r="AG16" s="325">
        <f>VLOOKUP($A16,'SEQUENCING RUNS'!$B$209:$AQ$268,42,0)</f>
        <v>1432071</v>
      </c>
      <c r="AH16" s="329">
        <f t="shared" si="6"/>
        <v>0.05103603144</v>
      </c>
      <c r="AI16" s="329">
        <f t="shared" si="7"/>
        <v>28059999.17</v>
      </c>
      <c r="AJ16" s="326"/>
      <c r="AK16" s="325" t="str">
        <f>VLOOKUP($A16,'SEQUENCING RUNS'!$B$103:$AQ$155,6,0)</f>
        <v>ERR2098577</v>
      </c>
      <c r="AL16" s="327">
        <v>150.0</v>
      </c>
      <c r="AM16" s="328">
        <f t="shared" si="14"/>
        <v>0.05103603144</v>
      </c>
      <c r="AN16" s="325">
        <f>VLOOKUP($A16,'SEQUENCING RUNS'!$B$103:$AQ$155,32,0)</f>
        <v>1517635</v>
      </c>
      <c r="AO16" s="325">
        <f>VLOOKUP($A16,'SEQUENCING RUNS'!$B$103:$AQ$155,42,0)</f>
        <v>1474912</v>
      </c>
      <c r="AP16" s="329">
        <f t="shared" si="8"/>
        <v>0.05103603144</v>
      </c>
      <c r="AQ16" s="329">
        <f t="shared" si="9"/>
        <v>28899425.73</v>
      </c>
      <c r="AR16" s="326"/>
      <c r="AS16" s="325" t="str">
        <f>VLOOKUP($A16,'SEQUENCING RUNS'!$B$156:$AQ$208,6,0)</f>
        <v>ERR2098524</v>
      </c>
      <c r="AT16" s="325">
        <v>150.0</v>
      </c>
      <c r="AU16" s="328">
        <f t="shared" si="15"/>
        <v>0.05103603144</v>
      </c>
      <c r="AV16" s="325">
        <f>VLOOKUP($A16,'SEQUENCING RUNS'!$B$156:$AQ$208,32,0)</f>
        <v>1165630</v>
      </c>
      <c r="AW16" s="325">
        <f>VLOOKUP($A16,'SEQUENCING RUNS'!$B$156:$AQ$208,42,0)</f>
        <v>1144914</v>
      </c>
      <c r="AX16" s="329">
        <f t="shared" si="10"/>
        <v>0.05103603144</v>
      </c>
      <c r="AY16" s="329">
        <f t="shared" si="11"/>
        <v>22433444.92</v>
      </c>
      <c r="AZ16" s="330"/>
      <c r="BA16" s="330"/>
      <c r="BB16" s="330"/>
      <c r="BC16" s="330"/>
      <c r="BD16" s="331"/>
      <c r="BE16" s="330"/>
      <c r="BF16" s="330"/>
      <c r="BG16" s="330"/>
      <c r="BH16" s="330"/>
      <c r="BI16" s="330"/>
      <c r="BJ16" s="330"/>
      <c r="BK16" s="330"/>
      <c r="BL16" s="330"/>
      <c r="BM16" s="330"/>
    </row>
    <row r="17">
      <c r="A17" s="319" t="s">
        <v>210</v>
      </c>
      <c r="B17" s="320" t="s">
        <v>101</v>
      </c>
      <c r="C17" s="320" t="s">
        <v>1101</v>
      </c>
      <c r="D17" s="320" t="s">
        <v>1182</v>
      </c>
      <c r="E17" s="321">
        <v>10.0</v>
      </c>
      <c r="F17" s="321">
        <v>6.99999999999998</v>
      </c>
      <c r="G17" s="320" t="s">
        <v>1183</v>
      </c>
      <c r="H17" s="323" t="str">
        <f>VLOOKUP(A17,EMOSE_SAMPLES_EXTRACTION!B:I,8,0)</f>
        <v>filter</v>
      </c>
      <c r="I17" s="324" t="s">
        <v>1109</v>
      </c>
      <c r="J17" s="325">
        <v>2807.7</v>
      </c>
      <c r="K17" s="325">
        <v>2807.7</v>
      </c>
      <c r="L17" s="326"/>
      <c r="M17" s="325" t="str">
        <f>VLOOKUP($A17,'SEQUENCING RUNS'!$B$6:$AQ$55,6,0)</f>
        <v>ERR2098376</v>
      </c>
      <c r="N17" s="327">
        <v>250.0</v>
      </c>
      <c r="O17" s="328">
        <f t="shared" si="1"/>
        <v>0.08904085194</v>
      </c>
      <c r="P17" s="325">
        <f>VLOOKUP($A17,'SEQUENCING RUNS'!$B$6:$AQ$55,32,0)</f>
        <v>53037251</v>
      </c>
      <c r="Q17" s="325">
        <f>VLOOKUP($A17,'SEQUENCING RUNS'!$B$6:$AQ$55,42,0)</f>
        <v>52958124</v>
      </c>
      <c r="R17" s="329">
        <f t="shared" si="2"/>
        <v>0.08904085194</v>
      </c>
      <c r="S17" s="329">
        <f t="shared" si="3"/>
        <v>594762099</v>
      </c>
      <c r="T17" s="326"/>
      <c r="U17" s="325" t="str">
        <f>VLOOKUP($A17,'SEQUENCING RUNS'!$B$56:$AQ$102,6,0)</f>
        <v>ERR2098420</v>
      </c>
      <c r="V17" s="327">
        <v>150.0</v>
      </c>
      <c r="W17" s="328">
        <f t="shared" si="12"/>
        <v>0.05342451117</v>
      </c>
      <c r="X17" s="325">
        <f>VLOOKUP($A17,'SEQUENCING RUNS'!$B$56:$AQ$102,32,0)</f>
        <v>1597616</v>
      </c>
      <c r="Y17" s="325">
        <f>VLOOKUP($A17,'SEQUENCING RUNS'!$B$56:$AQ$102,42,0)</f>
        <v>1586496</v>
      </c>
      <c r="Z17" s="329">
        <f t="shared" si="4"/>
        <v>0.05342451117</v>
      </c>
      <c r="AA17" s="329">
        <f t="shared" si="5"/>
        <v>29696032.13</v>
      </c>
      <c r="AB17" s="326"/>
      <c r="AC17" s="325" t="str">
        <f>VLOOKUP($A17,'SEQUENCING RUNS'!$B$209:$AQ$268,6,0)</f>
        <v>ERR2098467</v>
      </c>
      <c r="AD17" s="327">
        <v>150.0</v>
      </c>
      <c r="AE17" s="328">
        <f t="shared" si="13"/>
        <v>0.05342451117</v>
      </c>
      <c r="AF17" s="325">
        <f>VLOOKUP($A17,'SEQUENCING RUNS'!$B$209:$AQ$268,32,0)</f>
        <v>1354917</v>
      </c>
      <c r="AG17" s="325">
        <f>VLOOKUP($A17,'SEQUENCING RUNS'!$B$209:$AQ$268,42,0)</f>
        <v>1310500</v>
      </c>
      <c r="AH17" s="329">
        <f t="shared" si="6"/>
        <v>0.05342451117</v>
      </c>
      <c r="AI17" s="329">
        <f t="shared" si="7"/>
        <v>24529939</v>
      </c>
      <c r="AJ17" s="326"/>
      <c r="AK17" s="325" t="str">
        <f>VLOOKUP($A17,'SEQUENCING RUNS'!$B$103:$AQ$155,6,0)</f>
        <v>ERR2098578</v>
      </c>
      <c r="AL17" s="327">
        <v>150.0</v>
      </c>
      <c r="AM17" s="328">
        <f t="shared" si="14"/>
        <v>0.05342451117</v>
      </c>
      <c r="AN17" s="325">
        <f>VLOOKUP($A17,'SEQUENCING RUNS'!$B$103:$AQ$155,32,0)</f>
        <v>1420224</v>
      </c>
      <c r="AO17" s="325">
        <f>VLOOKUP($A17,'SEQUENCING RUNS'!$B$103:$AQ$155,42,0)</f>
        <v>1385802</v>
      </c>
      <c r="AP17" s="329">
        <f t="shared" si="8"/>
        <v>0.05342451117</v>
      </c>
      <c r="AQ17" s="329">
        <f t="shared" si="9"/>
        <v>25939441.84</v>
      </c>
      <c r="AR17" s="326"/>
      <c r="AS17" s="325" t="str">
        <f>VLOOKUP($A17,'SEQUENCING RUNS'!$B$156:$AQ$208,6,0)</f>
        <v>ERR2098525</v>
      </c>
      <c r="AT17" s="325">
        <v>150.0</v>
      </c>
      <c r="AU17" s="328">
        <f t="shared" si="15"/>
        <v>0.05342451117</v>
      </c>
      <c r="AV17" s="325">
        <f>VLOOKUP($A17,'SEQUENCING RUNS'!$B$156:$AQ$208,32,0)</f>
        <v>1015874</v>
      </c>
      <c r="AW17" s="325">
        <f>VLOOKUP($A17,'SEQUENCING RUNS'!$B$156:$AQ$208,42,0)</f>
        <v>1000418</v>
      </c>
      <c r="AX17" s="329">
        <f t="shared" si="10"/>
        <v>0.05342451117</v>
      </c>
      <c r="AY17" s="329">
        <f t="shared" si="11"/>
        <v>18725824.12</v>
      </c>
      <c r="AZ17" s="330"/>
      <c r="BA17" s="330"/>
      <c r="BB17" s="330"/>
      <c r="BC17" s="330"/>
      <c r="BD17" s="331"/>
      <c r="BE17" s="330"/>
      <c r="BF17" s="330"/>
      <c r="BG17" s="330"/>
      <c r="BH17" s="330"/>
      <c r="BI17" s="330"/>
      <c r="BJ17" s="330"/>
      <c r="BK17" s="330"/>
      <c r="BL17" s="330"/>
      <c r="BM17" s="330"/>
    </row>
    <row r="18">
      <c r="A18" s="319" t="s">
        <v>215</v>
      </c>
      <c r="B18" s="320" t="s">
        <v>101</v>
      </c>
      <c r="C18" s="320" t="s">
        <v>1101</v>
      </c>
      <c r="D18" s="320" t="s">
        <v>1182</v>
      </c>
      <c r="E18" s="321">
        <v>10.0</v>
      </c>
      <c r="F18" s="321">
        <v>5.99999999999998</v>
      </c>
      <c r="G18" s="320" t="s">
        <v>1183</v>
      </c>
      <c r="H18" s="323" t="str">
        <f>VLOOKUP(A18,EMOSE_SAMPLES_EXTRACTION!B:I,8,0)</f>
        <v>filter</v>
      </c>
      <c r="I18" s="324" t="s">
        <v>1109</v>
      </c>
      <c r="J18" s="325">
        <v>2655.8</v>
      </c>
      <c r="K18" s="325">
        <v>2655.8</v>
      </c>
      <c r="L18" s="326"/>
      <c r="M18" s="325" t="str">
        <f>VLOOKUP($A18,'SEQUENCING RUNS'!$B$6:$AQ$55,6,0)</f>
        <v>ERR2098377</v>
      </c>
      <c r="N18" s="327">
        <v>250.0</v>
      </c>
      <c r="O18" s="328">
        <f t="shared" si="1"/>
        <v>0.0941335944</v>
      </c>
      <c r="P18" s="325">
        <f>VLOOKUP($A18,'SEQUENCING RUNS'!$B$6:$AQ$55,32,0)</f>
        <v>77338442</v>
      </c>
      <c r="Q18" s="325">
        <f>VLOOKUP($A18,'SEQUENCING RUNS'!$B$6:$AQ$55,42,0)</f>
        <v>77264557</v>
      </c>
      <c r="R18" s="329">
        <f t="shared" si="2"/>
        <v>0.0941335944</v>
      </c>
      <c r="S18" s="329">
        <f t="shared" si="3"/>
        <v>820796841.9</v>
      </c>
      <c r="T18" s="326"/>
      <c r="U18" s="325" t="str">
        <f>VLOOKUP($A18,'SEQUENCING RUNS'!$B$56:$AQ$102,6,0)</f>
        <v>ERR2098421</v>
      </c>
      <c r="V18" s="327">
        <v>150.0</v>
      </c>
      <c r="W18" s="328">
        <f t="shared" si="12"/>
        <v>0.05648015664</v>
      </c>
      <c r="X18" s="325">
        <f>VLOOKUP($A18,'SEQUENCING RUNS'!$B$56:$AQ$102,32,0)</f>
        <v>1303251</v>
      </c>
      <c r="Y18" s="325">
        <f>VLOOKUP($A18,'SEQUENCING RUNS'!$B$56:$AQ$102,42,0)</f>
        <v>1294990</v>
      </c>
      <c r="Z18" s="329">
        <f t="shared" si="4"/>
        <v>0.05648015664</v>
      </c>
      <c r="AA18" s="329">
        <f t="shared" si="5"/>
        <v>22928229.61</v>
      </c>
      <c r="AB18" s="326"/>
      <c r="AC18" s="325" t="str">
        <f>VLOOKUP($A18,'SEQUENCING RUNS'!$B$209:$AQ$268,6,0)</f>
        <v>ERR2098469</v>
      </c>
      <c r="AD18" s="327">
        <v>150.0</v>
      </c>
      <c r="AE18" s="328">
        <f t="shared" si="13"/>
        <v>0.05648015664</v>
      </c>
      <c r="AF18" s="325">
        <f>VLOOKUP($A18,'SEQUENCING RUNS'!$B$209:$AQ$268,32,0)</f>
        <v>1709497</v>
      </c>
      <c r="AG18" s="325">
        <f>VLOOKUP($A18,'SEQUENCING RUNS'!$B$209:$AQ$268,42,0)</f>
        <v>1683292</v>
      </c>
      <c r="AH18" s="329">
        <f t="shared" si="6"/>
        <v>0.05648015664</v>
      </c>
      <c r="AI18" s="329">
        <f t="shared" si="7"/>
        <v>29803245.96</v>
      </c>
      <c r="AJ18" s="326"/>
      <c r="AK18" s="325" t="str">
        <f>VLOOKUP($A18,'SEQUENCING RUNS'!$B$103:$AQ$155,6,0)</f>
        <v>ERR2098579</v>
      </c>
      <c r="AL18" s="327">
        <v>150.0</v>
      </c>
      <c r="AM18" s="328">
        <f t="shared" si="14"/>
        <v>0.05648015664</v>
      </c>
      <c r="AN18" s="325">
        <f>VLOOKUP($A18,'SEQUENCING RUNS'!$B$103:$AQ$155,32,0)</f>
        <v>1205557</v>
      </c>
      <c r="AO18" s="325">
        <f>VLOOKUP($A18,'SEQUENCING RUNS'!$B$103:$AQ$155,42,0)</f>
        <v>1177255</v>
      </c>
      <c r="AP18" s="329">
        <f t="shared" si="8"/>
        <v>0.05648015664</v>
      </c>
      <c r="AQ18" s="329">
        <f t="shared" si="9"/>
        <v>20843692.19</v>
      </c>
      <c r="AR18" s="326"/>
      <c r="AS18" s="325" t="str">
        <f>VLOOKUP($A18,'SEQUENCING RUNS'!$B$156:$AQ$208,6,0)</f>
        <v>ERR2098526</v>
      </c>
      <c r="AT18" s="325">
        <v>150.0</v>
      </c>
      <c r="AU18" s="328">
        <f t="shared" si="15"/>
        <v>0.05648015664</v>
      </c>
      <c r="AV18" s="325">
        <f>VLOOKUP($A18,'SEQUENCING RUNS'!$B$156:$AQ$208,32,0)</f>
        <v>1286307</v>
      </c>
      <c r="AW18" s="325">
        <f>VLOOKUP($A18,'SEQUENCING RUNS'!$B$156:$AQ$208,42,0)</f>
        <v>1267583</v>
      </c>
      <c r="AX18" s="329">
        <f t="shared" si="10"/>
        <v>0.05648015664</v>
      </c>
      <c r="AY18" s="329">
        <f t="shared" si="11"/>
        <v>22442979.54</v>
      </c>
      <c r="AZ18" s="330"/>
      <c r="BA18" s="330"/>
      <c r="BB18" s="330"/>
      <c r="BC18" s="330"/>
      <c r="BD18" s="331"/>
      <c r="BE18" s="330"/>
      <c r="BF18" s="330"/>
      <c r="BG18" s="330"/>
      <c r="BH18" s="330"/>
      <c r="BI18" s="330"/>
      <c r="BJ18" s="330"/>
      <c r="BK18" s="330"/>
      <c r="BL18" s="330"/>
      <c r="BM18" s="330"/>
    </row>
    <row r="19">
      <c r="A19" s="342" t="s">
        <v>3490</v>
      </c>
      <c r="B19" s="320" t="s">
        <v>101</v>
      </c>
      <c r="C19" s="343" t="s">
        <v>3491</v>
      </c>
      <c r="D19" s="320" t="s">
        <v>1182</v>
      </c>
      <c r="E19" s="321">
        <v>10.0</v>
      </c>
      <c r="F19" s="321">
        <v>4.99999999999998</v>
      </c>
      <c r="G19" s="320" t="s">
        <v>1183</v>
      </c>
      <c r="H19" s="323" t="s">
        <v>1195</v>
      </c>
      <c r="I19" s="324" t="s">
        <v>3492</v>
      </c>
      <c r="J19" s="325">
        <f t="shared" ref="J19:K19" si="16">J22+J25</f>
        <v>2606.8</v>
      </c>
      <c r="K19" s="325">
        <f t="shared" si="16"/>
        <v>2606.8</v>
      </c>
      <c r="L19" s="326"/>
      <c r="M19" s="342" t="str">
        <f t="shared" ref="M19:M21" si="23">M22&amp;","&amp;M25</f>
        <v>ERR2098379,ERR2098382</v>
      </c>
      <c r="N19" s="327">
        <f t="shared" ref="N19:N21" si="24">N22+N25</f>
        <v>500</v>
      </c>
      <c r="O19" s="328">
        <f>N19/$J19</f>
        <v>0.1918060457</v>
      </c>
      <c r="P19" s="325">
        <f t="shared" ref="P19:Q19" si="17">P22+P25</f>
        <v>118905348</v>
      </c>
      <c r="Q19" s="325">
        <f t="shared" si="17"/>
        <v>118741535</v>
      </c>
      <c r="R19" s="329">
        <f t="shared" si="2"/>
        <v>0.1918060457</v>
      </c>
      <c r="S19" s="329">
        <f t="shared" si="3"/>
        <v>619070866.9</v>
      </c>
      <c r="T19" s="326"/>
      <c r="U19" s="342" t="str">
        <f t="shared" ref="U19:U21" si="26">U22&amp;","&amp;U25</f>
        <v>ERR2098423,ERR2098426</v>
      </c>
      <c r="V19" s="327">
        <f t="shared" ref="V19:V21" si="27">V22+V25</f>
        <v>300</v>
      </c>
      <c r="W19" s="328">
        <f t="shared" ref="W19:W21" si="28">V19/$J19</f>
        <v>0.1150836274</v>
      </c>
      <c r="X19" s="325">
        <f t="shared" ref="X19:Y19" si="18">X22+X25</f>
        <v>2837737</v>
      </c>
      <c r="Y19" s="325">
        <f t="shared" si="18"/>
        <v>2819667</v>
      </c>
      <c r="Z19" s="329">
        <f t="shared" si="4"/>
        <v>0.1150836274</v>
      </c>
      <c r="AA19" s="329">
        <f t="shared" si="5"/>
        <v>24501026.45</v>
      </c>
      <c r="AB19" s="326"/>
      <c r="AC19" s="342" t="str">
        <f t="shared" ref="AC19:AC21" si="30">AC22&amp;","&amp;AC25</f>
        <v>ERR2098471,ERR2098474</v>
      </c>
      <c r="AD19" s="327">
        <f t="shared" ref="AD19:AD21" si="31">AD22+AD25</f>
        <v>300</v>
      </c>
      <c r="AE19" s="328">
        <f t="shared" ref="AE19:AE21" si="32">AD19/$J19</f>
        <v>0.1150836274</v>
      </c>
      <c r="AF19" s="325">
        <f t="shared" ref="AF19:AG19" si="19">AF22+AF25</f>
        <v>2904797</v>
      </c>
      <c r="AG19" s="325">
        <f t="shared" si="19"/>
        <v>2813270</v>
      </c>
      <c r="AH19" s="329">
        <f t="shared" si="6"/>
        <v>0.1150836274</v>
      </c>
      <c r="AI19" s="329">
        <f t="shared" si="7"/>
        <v>24445440.79</v>
      </c>
      <c r="AJ19" s="326"/>
      <c r="AK19" s="342" t="str">
        <f t="shared" ref="AK19:AK21" si="34">AK22&amp;","&amp;AK25</f>
        <v>ERR2098581,ERR2098584</v>
      </c>
      <c r="AL19" s="327">
        <f t="shared" ref="AL19:AL21" si="35">AL22+AL25</f>
        <v>300</v>
      </c>
      <c r="AM19" s="328">
        <f t="shared" ref="AM19:AM21" si="36">AL19/$J19</f>
        <v>0.1150836274</v>
      </c>
      <c r="AN19" s="325">
        <f t="shared" ref="AN19:AO19" si="20">AN22+AN25</f>
        <v>3359721</v>
      </c>
      <c r="AO19" s="325">
        <f t="shared" si="20"/>
        <v>3279990</v>
      </c>
      <c r="AP19" s="329">
        <f t="shared" si="8"/>
        <v>0.1150836274</v>
      </c>
      <c r="AQ19" s="329">
        <f t="shared" si="9"/>
        <v>28500926.44</v>
      </c>
      <c r="AR19" s="326"/>
      <c r="AS19" s="342" t="str">
        <f t="shared" ref="AS19:AS21" si="38">AS22&amp;","&amp;AS25</f>
        <v>ERR2098528,ERR2098531</v>
      </c>
      <c r="AT19" s="327">
        <f t="shared" ref="AT19:AT21" si="39">AT22+AT25</f>
        <v>300</v>
      </c>
      <c r="AU19" s="328">
        <f t="shared" ref="AU19:AU21" si="40">AT19/$J19</f>
        <v>0.1150836274</v>
      </c>
      <c r="AV19" s="325">
        <f t="shared" ref="AV19:AW19" si="21">AV22+AV25</f>
        <v>2240699</v>
      </c>
      <c r="AW19" s="325">
        <f t="shared" si="21"/>
        <v>2206785</v>
      </c>
      <c r="AX19" s="329">
        <f t="shared" si="10"/>
        <v>0.1150836274</v>
      </c>
      <c r="AY19" s="329">
        <f t="shared" si="11"/>
        <v>19175490.46</v>
      </c>
      <c r="AZ19" s="330"/>
      <c r="BA19" s="330"/>
      <c r="BB19" s="330"/>
      <c r="BC19" s="330"/>
      <c r="BD19" s="331"/>
      <c r="BE19" s="330"/>
      <c r="BF19" s="330"/>
      <c r="BG19" s="330"/>
      <c r="BH19" s="330"/>
      <c r="BI19" s="330"/>
      <c r="BJ19" s="330"/>
      <c r="BK19" s="330"/>
      <c r="BL19" s="330"/>
      <c r="BM19" s="330"/>
    </row>
    <row r="20">
      <c r="A20" s="342" t="s">
        <v>3493</v>
      </c>
      <c r="B20" s="320" t="s">
        <v>101</v>
      </c>
      <c r="C20" s="343" t="s">
        <v>3491</v>
      </c>
      <c r="D20" s="320" t="s">
        <v>1182</v>
      </c>
      <c r="E20" s="321">
        <v>10.0</v>
      </c>
      <c r="F20" s="321">
        <v>7.0</v>
      </c>
      <c r="G20" s="320" t="s">
        <v>1183</v>
      </c>
      <c r="H20" s="323" t="s">
        <v>1195</v>
      </c>
      <c r="I20" s="324" t="s">
        <v>3492</v>
      </c>
      <c r="J20" s="325">
        <f t="shared" ref="J20:K20" si="22">J23+J26</f>
        <v>1750.28</v>
      </c>
      <c r="K20" s="325">
        <f t="shared" si="22"/>
        <v>1750.28</v>
      </c>
      <c r="L20" s="326"/>
      <c r="M20" s="342" t="str">
        <f t="shared" si="23"/>
        <v>ERR2098380,ERR2098383</v>
      </c>
      <c r="N20" s="327">
        <f t="shared" si="24"/>
        <v>500</v>
      </c>
      <c r="O20" s="328">
        <f t="shared" ref="O20:O45" si="43">N20/J20</f>
        <v>0.2856685787</v>
      </c>
      <c r="P20" s="325">
        <f t="shared" ref="P20:Q20" si="25">P23+P26</f>
        <v>86837271</v>
      </c>
      <c r="Q20" s="325">
        <f t="shared" si="25"/>
        <v>86709497</v>
      </c>
      <c r="R20" s="329">
        <f t="shared" si="2"/>
        <v>0.2856685787</v>
      </c>
      <c r="S20" s="329">
        <f t="shared" si="3"/>
        <v>303531796.8</v>
      </c>
      <c r="T20" s="326"/>
      <c r="U20" s="342" t="str">
        <f t="shared" si="26"/>
        <v>ERR2098424,ERR2098427</v>
      </c>
      <c r="V20" s="327">
        <f t="shared" si="27"/>
        <v>300</v>
      </c>
      <c r="W20" s="328">
        <f t="shared" si="28"/>
        <v>0.1714011472</v>
      </c>
      <c r="X20" s="325">
        <f t="shared" ref="X20:Y20" si="29">X23+X26</f>
        <v>3120514</v>
      </c>
      <c r="Y20" s="325">
        <f t="shared" si="29"/>
        <v>3100069</v>
      </c>
      <c r="Z20" s="329">
        <f t="shared" si="4"/>
        <v>0.1714011472</v>
      </c>
      <c r="AA20" s="329">
        <f t="shared" si="5"/>
        <v>18086629.23</v>
      </c>
      <c r="AB20" s="326"/>
      <c r="AC20" s="342" t="str">
        <f t="shared" si="30"/>
        <v>ERR2098472,ERR2098475</v>
      </c>
      <c r="AD20" s="327">
        <f t="shared" si="31"/>
        <v>300</v>
      </c>
      <c r="AE20" s="328">
        <f t="shared" si="32"/>
        <v>0.1714011472</v>
      </c>
      <c r="AF20" s="325">
        <f t="shared" ref="AF20:AG20" si="33">AF23+AF26</f>
        <v>3117490</v>
      </c>
      <c r="AG20" s="325">
        <f t="shared" si="33"/>
        <v>2998699</v>
      </c>
      <c r="AH20" s="329">
        <f t="shared" si="6"/>
        <v>0.1714011472</v>
      </c>
      <c r="AI20" s="329">
        <f t="shared" si="7"/>
        <v>17495209.62</v>
      </c>
      <c r="AJ20" s="326"/>
      <c r="AK20" s="342" t="str">
        <f t="shared" si="34"/>
        <v>ERR2098582,ERR2098585</v>
      </c>
      <c r="AL20" s="327">
        <f t="shared" si="35"/>
        <v>300</v>
      </c>
      <c r="AM20" s="328">
        <f t="shared" si="36"/>
        <v>0.1714011472</v>
      </c>
      <c r="AN20" s="325">
        <f t="shared" ref="AN20:AO20" si="37">AN23+AN26</f>
        <v>3181152</v>
      </c>
      <c r="AO20" s="325">
        <f t="shared" si="37"/>
        <v>3057869</v>
      </c>
      <c r="AP20" s="329">
        <f t="shared" si="8"/>
        <v>0.1714011472</v>
      </c>
      <c r="AQ20" s="329">
        <f t="shared" si="9"/>
        <v>17840423.18</v>
      </c>
      <c r="AR20" s="326"/>
      <c r="AS20" s="342" t="str">
        <f t="shared" si="38"/>
        <v>ERR2098529,ERR2098532</v>
      </c>
      <c r="AT20" s="327">
        <f t="shared" si="39"/>
        <v>300</v>
      </c>
      <c r="AU20" s="328">
        <f t="shared" si="40"/>
        <v>0.1714011472</v>
      </c>
      <c r="AV20" s="325">
        <f t="shared" ref="AV20:AW20" si="41">AV23+AV26</f>
        <v>2363540</v>
      </c>
      <c r="AW20" s="325">
        <f t="shared" si="41"/>
        <v>2305113</v>
      </c>
      <c r="AX20" s="329">
        <f t="shared" si="10"/>
        <v>0.1714011472</v>
      </c>
      <c r="AY20" s="329">
        <f t="shared" si="11"/>
        <v>13448643.94</v>
      </c>
      <c r="AZ20" s="330"/>
      <c r="BA20" s="330"/>
      <c r="BB20" s="330"/>
      <c r="BC20" s="330"/>
      <c r="BD20" s="331"/>
      <c r="BE20" s="330"/>
      <c r="BF20" s="330"/>
      <c r="BG20" s="330"/>
      <c r="BH20" s="330"/>
      <c r="BI20" s="330"/>
      <c r="BJ20" s="330"/>
      <c r="BK20" s="330"/>
      <c r="BL20" s="330"/>
      <c r="BM20" s="330"/>
    </row>
    <row r="21" ht="15.75" customHeight="1">
      <c r="A21" s="342" t="s">
        <v>3494</v>
      </c>
      <c r="B21" s="320" t="s">
        <v>101</v>
      </c>
      <c r="C21" s="343" t="s">
        <v>3491</v>
      </c>
      <c r="D21" s="320" t="s">
        <v>1182</v>
      </c>
      <c r="E21" s="321">
        <v>10.0</v>
      </c>
      <c r="F21" s="321">
        <v>6.0</v>
      </c>
      <c r="G21" s="320" t="s">
        <v>1183</v>
      </c>
      <c r="H21" s="323" t="s">
        <v>1195</v>
      </c>
      <c r="I21" s="324" t="s">
        <v>3492</v>
      </c>
      <c r="J21" s="325">
        <f t="shared" ref="J21:K21" si="42">J24+J27</f>
        <v>5961.34</v>
      </c>
      <c r="K21" s="325">
        <f t="shared" si="42"/>
        <v>5961.34</v>
      </c>
      <c r="L21" s="326"/>
      <c r="M21" s="342" t="str">
        <f t="shared" si="23"/>
        <v>ERR2098381,ERR2098384</v>
      </c>
      <c r="N21" s="327">
        <f t="shared" si="24"/>
        <v>500</v>
      </c>
      <c r="O21" s="328">
        <f t="shared" si="43"/>
        <v>0.08387375993</v>
      </c>
      <c r="P21" s="325">
        <f t="shared" ref="P21:Q21" si="44">P24+P27</f>
        <v>108751111</v>
      </c>
      <c r="Q21" s="325">
        <f t="shared" si="44"/>
        <v>108628104</v>
      </c>
      <c r="R21" s="329">
        <f t="shared" si="2"/>
        <v>0.08387375993</v>
      </c>
      <c r="S21" s="329">
        <f t="shared" si="3"/>
        <v>1295138123</v>
      </c>
      <c r="T21" s="326"/>
      <c r="U21" s="342" t="str">
        <f t="shared" si="26"/>
        <v>ERR2098425,ERR2098428</v>
      </c>
      <c r="V21" s="327">
        <f t="shared" si="27"/>
        <v>300</v>
      </c>
      <c r="W21" s="328">
        <f t="shared" si="28"/>
        <v>0.05032425596</v>
      </c>
      <c r="X21" s="325">
        <f t="shared" ref="X21:Y21" si="45">X24+X27</f>
        <v>2735867</v>
      </c>
      <c r="Y21" s="325">
        <f t="shared" si="45"/>
        <v>2716980</v>
      </c>
      <c r="Z21" s="329">
        <f t="shared" si="4"/>
        <v>0.05032425596</v>
      </c>
      <c r="AA21" s="329">
        <f t="shared" si="5"/>
        <v>53989471.84</v>
      </c>
      <c r="AB21" s="326"/>
      <c r="AC21" s="342" t="str">
        <f t="shared" si="30"/>
        <v>ERR2098473,ERR2098476</v>
      </c>
      <c r="AD21" s="327">
        <f t="shared" si="31"/>
        <v>300</v>
      </c>
      <c r="AE21" s="328">
        <f t="shared" si="32"/>
        <v>0.05032425596</v>
      </c>
      <c r="AF21" s="325">
        <f t="shared" ref="AF21:AG21" si="46">AF24+AF27</f>
        <v>3133252</v>
      </c>
      <c r="AG21" s="325">
        <f t="shared" si="46"/>
        <v>3029395</v>
      </c>
      <c r="AH21" s="329">
        <f t="shared" si="6"/>
        <v>0.05032425596</v>
      </c>
      <c r="AI21" s="329">
        <f t="shared" si="7"/>
        <v>60197511.96</v>
      </c>
      <c r="AJ21" s="326"/>
      <c r="AK21" s="342" t="str">
        <f t="shared" si="34"/>
        <v>ERR2098583,ERR2098586</v>
      </c>
      <c r="AL21" s="327">
        <f t="shared" si="35"/>
        <v>300</v>
      </c>
      <c r="AM21" s="328">
        <f t="shared" si="36"/>
        <v>0.05032425596</v>
      </c>
      <c r="AN21" s="325">
        <f t="shared" ref="AN21:AO21" si="47">AN24+AN27</f>
        <v>3566631</v>
      </c>
      <c r="AO21" s="325">
        <f t="shared" si="47"/>
        <v>3474536</v>
      </c>
      <c r="AP21" s="329">
        <f t="shared" si="8"/>
        <v>0.05032425596</v>
      </c>
      <c r="AQ21" s="329">
        <f t="shared" si="9"/>
        <v>69042968.13</v>
      </c>
      <c r="AR21" s="326"/>
      <c r="AS21" s="342" t="str">
        <f t="shared" si="38"/>
        <v>ERR2098530,ERR2098533</v>
      </c>
      <c r="AT21" s="327">
        <f t="shared" si="39"/>
        <v>300</v>
      </c>
      <c r="AU21" s="328">
        <f t="shared" si="40"/>
        <v>0.05032425596</v>
      </c>
      <c r="AV21" s="325">
        <f t="shared" ref="AV21:AW21" si="48">AV24+AV27</f>
        <v>2126299</v>
      </c>
      <c r="AW21" s="325">
        <f t="shared" si="48"/>
        <v>2093457</v>
      </c>
      <c r="AX21" s="329">
        <f t="shared" si="10"/>
        <v>0.05032425596</v>
      </c>
      <c r="AY21" s="329">
        <f t="shared" si="11"/>
        <v>41599363.17</v>
      </c>
      <c r="AZ21" s="330"/>
      <c r="BA21" s="330"/>
      <c r="BB21" s="330"/>
      <c r="BC21" s="330"/>
      <c r="BD21" s="331"/>
      <c r="BE21" s="330"/>
      <c r="BF21" s="330"/>
      <c r="BG21" s="330"/>
      <c r="BH21" s="330"/>
      <c r="BI21" s="330"/>
      <c r="BJ21" s="330"/>
      <c r="BK21" s="330"/>
      <c r="BL21" s="330"/>
      <c r="BM21" s="330"/>
    </row>
    <row r="22" ht="15.75" customHeight="1">
      <c r="A22" s="18" t="s">
        <v>221</v>
      </c>
      <c r="B22" s="344" t="s">
        <v>101</v>
      </c>
      <c r="C22" s="344" t="s">
        <v>1194</v>
      </c>
      <c r="D22" s="344" t="s">
        <v>1182</v>
      </c>
      <c r="E22" s="146">
        <v>10.0</v>
      </c>
      <c r="F22" s="146">
        <v>4.99999999999998</v>
      </c>
      <c r="G22" s="344" t="s">
        <v>1183</v>
      </c>
      <c r="H22" s="345" t="str">
        <f>VLOOKUP(A22,EMOSE_SAMPLES_EXTRACTION!B:I,8,0)</f>
        <v>filter&gt;filter</v>
      </c>
      <c r="I22" s="149" t="s">
        <v>1109</v>
      </c>
      <c r="J22" s="152">
        <v>1357.3</v>
      </c>
      <c r="K22" s="152">
        <v>1357.3</v>
      </c>
      <c r="L22" s="326"/>
      <c r="M22" s="152" t="str">
        <f>VLOOKUP($A22,'SEQUENCING RUNS'!$B$6:$AQ$55,6,0)</f>
        <v>ERR2098379</v>
      </c>
      <c r="N22" s="346">
        <v>250.0</v>
      </c>
      <c r="O22" s="347">
        <f t="shared" si="43"/>
        <v>0.1841891991</v>
      </c>
      <c r="P22" s="152">
        <f>VLOOKUP($A22,'SEQUENCING RUNS'!$B$6:$AQ$55,32,0)</f>
        <v>62351151</v>
      </c>
      <c r="Q22" s="152">
        <f>VLOOKUP($A22,'SEQUENCING RUNS'!$B$6:$AQ$55,42,0)</f>
        <v>62248568</v>
      </c>
      <c r="R22" s="348">
        <f t="shared" si="2"/>
        <v>0.1841891991</v>
      </c>
      <c r="S22" s="348">
        <f t="shared" si="3"/>
        <v>337959925.4</v>
      </c>
      <c r="T22" s="326"/>
      <c r="U22" s="152" t="str">
        <f>VLOOKUP($A22,'SEQUENCING RUNS'!$B$56:$AQ$102,6,0)</f>
        <v>ERR2098423</v>
      </c>
      <c r="V22" s="346">
        <v>150.0</v>
      </c>
      <c r="W22" s="347">
        <f t="shared" ref="W22:W27" si="49">V22/J22</f>
        <v>0.1105135195</v>
      </c>
      <c r="X22" s="152">
        <f>VLOOKUP($A22,'SEQUENCING RUNS'!$B$56:$AQ$102,32,0)</f>
        <v>1316755</v>
      </c>
      <c r="Y22" s="152">
        <f>VLOOKUP($A22,'SEQUENCING RUNS'!$B$56:$AQ$102,42,0)</f>
        <v>1308559</v>
      </c>
      <c r="Z22" s="348">
        <f t="shared" si="4"/>
        <v>0.1105135195</v>
      </c>
      <c r="AA22" s="348">
        <f t="shared" si="5"/>
        <v>11840714.2</v>
      </c>
      <c r="AB22" s="326"/>
      <c r="AC22" s="152" t="str">
        <f>VLOOKUP($A22,'SEQUENCING RUNS'!$B$209:$AQ$268,6,0)</f>
        <v>ERR2098471</v>
      </c>
      <c r="AD22" s="346">
        <v>150.0</v>
      </c>
      <c r="AE22" s="347">
        <f t="shared" ref="AE22:AE27" si="50">AD22/J22</f>
        <v>0.1105135195</v>
      </c>
      <c r="AF22" s="152">
        <f>VLOOKUP($A22,'SEQUENCING RUNS'!$B$209:$AQ$268,32,0)</f>
        <v>1375938</v>
      </c>
      <c r="AG22" s="152">
        <f>VLOOKUP($A22,'SEQUENCING RUNS'!$B$209:$AQ$268,42,0)</f>
        <v>1332252</v>
      </c>
      <c r="AH22" s="348">
        <f t="shared" si="6"/>
        <v>0.1105135195</v>
      </c>
      <c r="AI22" s="348">
        <f t="shared" si="7"/>
        <v>12055104.26</v>
      </c>
      <c r="AJ22" s="326"/>
      <c r="AK22" s="152" t="str">
        <f>VLOOKUP($A22,'SEQUENCING RUNS'!$B$103:$AQ$155,6,0)</f>
        <v>ERR2098581</v>
      </c>
      <c r="AL22" s="346">
        <v>150.0</v>
      </c>
      <c r="AM22" s="347">
        <f t="shared" ref="AM22:AM27" si="51">AL22/J22</f>
        <v>0.1105135195</v>
      </c>
      <c r="AN22" s="152">
        <f>VLOOKUP($A22,'SEQUENCING RUNS'!$B$103:$AQ$155,32,0)</f>
        <v>1129299</v>
      </c>
      <c r="AO22" s="152">
        <f>VLOOKUP($A22,'SEQUENCING RUNS'!$B$103:$AQ$155,42,0)</f>
        <v>1101485</v>
      </c>
      <c r="AP22" s="348">
        <f t="shared" si="8"/>
        <v>0.1105135195</v>
      </c>
      <c r="AQ22" s="348">
        <f t="shared" si="9"/>
        <v>9966970.603</v>
      </c>
      <c r="AR22" s="326"/>
      <c r="AS22" s="152" t="str">
        <f>VLOOKUP($A22,'SEQUENCING RUNS'!$B$156:$AQ$208,6,0)</f>
        <v>ERR2098528</v>
      </c>
      <c r="AT22" s="152">
        <v>150.0</v>
      </c>
      <c r="AU22" s="347">
        <f t="shared" ref="AU22:AU27" si="52">AT22/J22</f>
        <v>0.1105135195</v>
      </c>
      <c r="AV22" s="152">
        <f>VLOOKUP($A22,'SEQUENCING RUNS'!$B$156:$AQ$208,32,0)</f>
        <v>1096052</v>
      </c>
      <c r="AW22" s="152">
        <f>VLOOKUP($A22,'SEQUENCING RUNS'!$B$156:$AQ$208,42,0)</f>
        <v>1077959</v>
      </c>
      <c r="AX22" s="348">
        <f t="shared" si="10"/>
        <v>0.1105135195</v>
      </c>
      <c r="AY22" s="348">
        <f t="shared" si="11"/>
        <v>9754091.671</v>
      </c>
      <c r="BD22" s="349"/>
    </row>
    <row r="23" ht="15.75" customHeight="1">
      <c r="A23" s="18" t="s">
        <v>230</v>
      </c>
      <c r="B23" s="344" t="s">
        <v>101</v>
      </c>
      <c r="C23" s="344" t="s">
        <v>1194</v>
      </c>
      <c r="D23" s="344" t="s">
        <v>1182</v>
      </c>
      <c r="E23" s="146">
        <v>10.0</v>
      </c>
      <c r="F23" s="146">
        <v>6.99999999999998</v>
      </c>
      <c r="G23" s="344" t="s">
        <v>1183</v>
      </c>
      <c r="H23" s="345" t="str">
        <f>VLOOKUP(A23,EMOSE_SAMPLES_EXTRACTION!B:I,8,0)</f>
        <v>filter&gt;filter</v>
      </c>
      <c r="I23" s="149" t="s">
        <v>1109</v>
      </c>
      <c r="J23" s="350">
        <v>476.28</v>
      </c>
      <c r="K23" s="351">
        <v>476.28</v>
      </c>
      <c r="L23" s="352"/>
      <c r="M23" s="351" t="str">
        <f>VLOOKUP($A23,'SEQUENCING RUNS'!$B$6:$AQ$55,6,0)</f>
        <v>ERR2098380</v>
      </c>
      <c r="N23" s="353">
        <v>250.0</v>
      </c>
      <c r="O23" s="354">
        <f t="shared" si="43"/>
        <v>0.5249013186</v>
      </c>
      <c r="P23" s="351">
        <f>VLOOKUP($A23,'SEQUENCING RUNS'!$B$6:$AQ$55,32,0)</f>
        <v>45107289</v>
      </c>
      <c r="Q23" s="351">
        <f>VLOOKUP($A23,'SEQUENCING RUNS'!$B$6:$AQ$55,42,0)</f>
        <v>45048186</v>
      </c>
      <c r="R23" s="348">
        <f t="shared" si="2"/>
        <v>0.5249013186</v>
      </c>
      <c r="S23" s="348">
        <f t="shared" si="3"/>
        <v>85822200.11</v>
      </c>
      <c r="T23" s="326"/>
      <c r="U23" s="152" t="str">
        <f>VLOOKUP($A23,'SEQUENCING RUNS'!$B$56:$AQ$102,6,0)</f>
        <v>ERR2098424</v>
      </c>
      <c r="V23" s="346">
        <v>150.0</v>
      </c>
      <c r="W23" s="347">
        <f t="shared" si="49"/>
        <v>0.3149407911</v>
      </c>
      <c r="X23" s="152">
        <f>VLOOKUP($A23,'SEQUENCING RUNS'!$B$56:$AQ$102,32,0)</f>
        <v>1580808</v>
      </c>
      <c r="Y23" s="152">
        <f>VLOOKUP($A23,'SEQUENCING RUNS'!$B$56:$AQ$102,42,0)</f>
        <v>1570067</v>
      </c>
      <c r="Z23" s="348">
        <f t="shared" si="4"/>
        <v>0.3149407911</v>
      </c>
      <c r="AA23" s="348">
        <f t="shared" si="5"/>
        <v>4985276.738</v>
      </c>
      <c r="AB23" s="326"/>
      <c r="AC23" s="152" t="str">
        <f>VLOOKUP($A23,'SEQUENCING RUNS'!$B$209:$AQ$268,6,0)</f>
        <v>ERR2098472</v>
      </c>
      <c r="AD23" s="346">
        <v>150.0</v>
      </c>
      <c r="AE23" s="347">
        <f t="shared" si="50"/>
        <v>0.3149407911</v>
      </c>
      <c r="AF23" s="152">
        <f>VLOOKUP($A23,'SEQUENCING RUNS'!$B$209:$AQ$268,32,0)</f>
        <v>1442129</v>
      </c>
      <c r="AG23" s="152">
        <f>VLOOKUP($A23,'SEQUENCING RUNS'!$B$209:$AQ$268,42,0)</f>
        <v>1399325</v>
      </c>
      <c r="AH23" s="348">
        <f t="shared" si="6"/>
        <v>0.3149407911</v>
      </c>
      <c r="AI23" s="348">
        <f t="shared" si="7"/>
        <v>4443136.74</v>
      </c>
      <c r="AJ23" s="326"/>
      <c r="AK23" s="152" t="str">
        <f>VLOOKUP($A23,'SEQUENCING RUNS'!$B$103:$AQ$155,6,0)</f>
        <v>ERR2098582</v>
      </c>
      <c r="AL23" s="346">
        <v>150.0</v>
      </c>
      <c r="AM23" s="347">
        <f t="shared" si="51"/>
        <v>0.3149407911</v>
      </c>
      <c r="AN23" s="152">
        <f>VLOOKUP($A23,'SEQUENCING RUNS'!$B$103:$AQ$155,32,0)</f>
        <v>936416</v>
      </c>
      <c r="AO23" s="152">
        <f>VLOOKUP($A23,'SEQUENCING RUNS'!$B$103:$AQ$155,42,0)</f>
        <v>914108</v>
      </c>
      <c r="AP23" s="348">
        <f t="shared" si="8"/>
        <v>0.3149407911</v>
      </c>
      <c r="AQ23" s="348">
        <f t="shared" si="9"/>
        <v>2902475.722</v>
      </c>
      <c r="AR23" s="326"/>
      <c r="AS23" s="152" t="str">
        <f>VLOOKUP($A23,'SEQUENCING RUNS'!$B$156:$AQ$208,6,0)</f>
        <v>ERR2098529</v>
      </c>
      <c r="AT23" s="152">
        <v>150.0</v>
      </c>
      <c r="AU23" s="347">
        <f t="shared" si="52"/>
        <v>0.3149407911</v>
      </c>
      <c r="AV23" s="152">
        <f>VLOOKUP($A23,'SEQUENCING RUNS'!$B$156:$AQ$208,32,0)</f>
        <v>1242367</v>
      </c>
      <c r="AW23" s="152">
        <f>VLOOKUP($A23,'SEQUENCING RUNS'!$B$156:$AQ$208,42,0)</f>
        <v>1224947</v>
      </c>
      <c r="AX23" s="348">
        <f t="shared" si="10"/>
        <v>0.3149407911</v>
      </c>
      <c r="AY23" s="348">
        <f t="shared" si="11"/>
        <v>3889451.714</v>
      </c>
      <c r="BD23" s="349"/>
    </row>
    <row r="24" ht="15.75" customHeight="1">
      <c r="A24" s="18" t="s">
        <v>236</v>
      </c>
      <c r="B24" s="344" t="s">
        <v>101</v>
      </c>
      <c r="C24" s="344" t="s">
        <v>1194</v>
      </c>
      <c r="D24" s="344" t="s">
        <v>1182</v>
      </c>
      <c r="E24" s="146">
        <v>10.0</v>
      </c>
      <c r="F24" s="146">
        <v>5.99999999999998</v>
      </c>
      <c r="G24" s="344" t="s">
        <v>1183</v>
      </c>
      <c r="H24" s="345" t="str">
        <f>VLOOKUP(A24,EMOSE_SAMPLES_EXTRACTION!B:I,8,0)</f>
        <v>filter&gt;filter</v>
      </c>
      <c r="I24" s="149" t="s">
        <v>1109</v>
      </c>
      <c r="J24" s="152">
        <v>5615.4</v>
      </c>
      <c r="K24" s="152">
        <v>5615.4</v>
      </c>
      <c r="L24" s="326"/>
      <c r="M24" s="152" t="str">
        <f>VLOOKUP($A24,'SEQUENCING RUNS'!$B$6:$AQ$55,6,0)</f>
        <v>ERR2098381</v>
      </c>
      <c r="N24" s="346">
        <v>250.0</v>
      </c>
      <c r="O24" s="347">
        <f t="shared" si="43"/>
        <v>0.04452042597</v>
      </c>
      <c r="P24" s="152">
        <f>VLOOKUP($A24,'SEQUENCING RUNS'!$B$6:$AQ$55,32,0)</f>
        <v>52029104</v>
      </c>
      <c r="Q24" s="152">
        <f>VLOOKUP($A24,'SEQUENCING RUNS'!$B$6:$AQ$55,42,0)</f>
        <v>51964626</v>
      </c>
      <c r="R24" s="348">
        <f t="shared" si="2"/>
        <v>0.04452042597</v>
      </c>
      <c r="S24" s="348">
        <f t="shared" si="3"/>
        <v>1167208643</v>
      </c>
      <c r="T24" s="326"/>
      <c r="U24" s="152" t="str">
        <f>VLOOKUP($A24,'SEQUENCING RUNS'!$B$56:$AQ$102,6,0)</f>
        <v>ERR2098425</v>
      </c>
      <c r="V24" s="346">
        <v>150.0</v>
      </c>
      <c r="W24" s="347">
        <f t="shared" si="49"/>
        <v>0.02671225558</v>
      </c>
      <c r="X24" s="152">
        <f>VLOOKUP($A24,'SEQUENCING RUNS'!$B$56:$AQ$102,32,0)</f>
        <v>1296997</v>
      </c>
      <c r="Y24" s="152">
        <f>VLOOKUP($A24,'SEQUENCING RUNS'!$B$56:$AQ$102,42,0)</f>
        <v>1288649</v>
      </c>
      <c r="Z24" s="348">
        <f t="shared" si="4"/>
        <v>0.02671225558</v>
      </c>
      <c r="AA24" s="348">
        <f t="shared" si="5"/>
        <v>48241863.96</v>
      </c>
      <c r="AB24" s="326"/>
      <c r="AC24" s="152" t="str">
        <f>VLOOKUP($A24,'SEQUENCING RUNS'!$B$209:$AQ$268,6,0)</f>
        <v>ERR2098473</v>
      </c>
      <c r="AD24" s="346">
        <v>150.0</v>
      </c>
      <c r="AE24" s="347">
        <f t="shared" si="50"/>
        <v>0.02671225558</v>
      </c>
      <c r="AF24" s="152">
        <f>VLOOKUP($A24,'SEQUENCING RUNS'!$B$209:$AQ$268,32,0)</f>
        <v>1514596</v>
      </c>
      <c r="AG24" s="152">
        <f>VLOOKUP($A24,'SEQUENCING RUNS'!$B$209:$AQ$268,42,0)</f>
        <v>1464935</v>
      </c>
      <c r="AH24" s="348">
        <f t="shared" si="6"/>
        <v>0.02671225558</v>
      </c>
      <c r="AI24" s="348">
        <f t="shared" si="7"/>
        <v>54841306.66</v>
      </c>
      <c r="AJ24" s="326"/>
      <c r="AK24" s="152" t="str">
        <f>VLOOKUP($A24,'SEQUENCING RUNS'!$B$103:$AQ$155,6,0)</f>
        <v>ERR2098583</v>
      </c>
      <c r="AL24" s="346">
        <v>150.0</v>
      </c>
      <c r="AM24" s="347">
        <f t="shared" si="51"/>
        <v>0.02671225558</v>
      </c>
      <c r="AN24" s="152">
        <f>VLOOKUP($A24,'SEQUENCING RUNS'!$B$103:$AQ$155,32,0)</f>
        <v>1441095</v>
      </c>
      <c r="AO24" s="152">
        <f>VLOOKUP($A24,'SEQUENCING RUNS'!$B$103:$AQ$155,42,0)</f>
        <v>1404893</v>
      </c>
      <c r="AP24" s="348">
        <f t="shared" si="8"/>
        <v>0.02671225558</v>
      </c>
      <c r="AQ24" s="348">
        <f t="shared" si="9"/>
        <v>52593574.35</v>
      </c>
      <c r="AR24" s="326"/>
      <c r="AS24" s="152" t="str">
        <f>VLOOKUP($A24,'SEQUENCING RUNS'!$B$156:$AQ$208,6,0)</f>
        <v>ERR2098530</v>
      </c>
      <c r="AT24" s="152">
        <v>150.0</v>
      </c>
      <c r="AU24" s="347">
        <f t="shared" si="52"/>
        <v>0.02671225558</v>
      </c>
      <c r="AV24" s="152">
        <f>VLOOKUP($A24,'SEQUENCING RUNS'!$B$156:$AQ$208,32,0)</f>
        <v>1116562</v>
      </c>
      <c r="AW24" s="152">
        <f>VLOOKUP($A24,'SEQUENCING RUNS'!$B$156:$AQ$208,42,0)</f>
        <v>1098504</v>
      </c>
      <c r="AX24" s="348">
        <f t="shared" si="10"/>
        <v>0.02671225558</v>
      </c>
      <c r="AY24" s="348">
        <f t="shared" si="11"/>
        <v>41123595.74</v>
      </c>
      <c r="BD24" s="349"/>
    </row>
    <row r="25" ht="15.75" customHeight="1">
      <c r="A25" s="355" t="s">
        <v>243</v>
      </c>
      <c r="B25" s="356" t="s">
        <v>101</v>
      </c>
      <c r="C25" s="356" t="s">
        <v>3495</v>
      </c>
      <c r="D25" s="356" t="s">
        <v>1182</v>
      </c>
      <c r="E25" s="357">
        <v>10.0</v>
      </c>
      <c r="F25" s="357">
        <v>4.99999999999998</v>
      </c>
      <c r="G25" s="356" t="s">
        <v>1183</v>
      </c>
      <c r="H25" s="358" t="str">
        <f>VLOOKUP(A25,EMOSE_SAMPLES_EXTRACTION!B:I,8,0)</f>
        <v>filter&gt;filter</v>
      </c>
      <c r="I25" s="359" t="s">
        <v>1109</v>
      </c>
      <c r="J25" s="360">
        <v>1249.5</v>
      </c>
      <c r="K25" s="360">
        <v>1249.5</v>
      </c>
      <c r="L25" s="326"/>
      <c r="M25" s="360" t="str">
        <f>VLOOKUP($A25,'SEQUENCING RUNS'!$B$6:$AQ$55,6,0)</f>
        <v>ERR2098382</v>
      </c>
      <c r="N25" s="361">
        <v>250.0</v>
      </c>
      <c r="O25" s="362">
        <f t="shared" si="43"/>
        <v>0.200080032</v>
      </c>
      <c r="P25" s="360">
        <f>VLOOKUP($A25,'SEQUENCING RUNS'!$B$6:$AQ$55,32,0)</f>
        <v>56554197</v>
      </c>
      <c r="Q25" s="360">
        <f>VLOOKUP($A25,'SEQUENCING RUNS'!$B$6:$AQ$55,42,0)</f>
        <v>56492967</v>
      </c>
      <c r="R25" s="363">
        <f t="shared" si="2"/>
        <v>0.200080032</v>
      </c>
      <c r="S25" s="363">
        <f t="shared" si="3"/>
        <v>282351849.1</v>
      </c>
      <c r="T25" s="326"/>
      <c r="U25" s="360" t="str">
        <f>VLOOKUP($A25,'SEQUENCING RUNS'!$B$56:$AQ$102,6,0)</f>
        <v>ERR2098426</v>
      </c>
      <c r="V25" s="361">
        <v>150.0</v>
      </c>
      <c r="W25" s="362">
        <f t="shared" si="49"/>
        <v>0.1200480192</v>
      </c>
      <c r="X25" s="360">
        <f>VLOOKUP($A25,'SEQUENCING RUNS'!$B$56:$AQ$102,32,0)</f>
        <v>1520982</v>
      </c>
      <c r="Y25" s="360">
        <f>VLOOKUP($A25,'SEQUENCING RUNS'!$B$56:$AQ$102,42,0)</f>
        <v>1511108</v>
      </c>
      <c r="Z25" s="363">
        <f t="shared" si="4"/>
        <v>0.1200480192</v>
      </c>
      <c r="AA25" s="363">
        <f t="shared" si="5"/>
        <v>12587529.64</v>
      </c>
      <c r="AB25" s="326"/>
      <c r="AC25" s="360" t="str">
        <f>VLOOKUP($A25,'SEQUENCING RUNS'!$B$209:$AQ$268,6,0)</f>
        <v>ERR2098474</v>
      </c>
      <c r="AD25" s="361">
        <v>150.0</v>
      </c>
      <c r="AE25" s="362">
        <f t="shared" si="50"/>
        <v>0.1200480192</v>
      </c>
      <c r="AF25" s="360">
        <f>VLOOKUP($A25,'SEQUENCING RUNS'!$B$209:$AQ$268,32,0)</f>
        <v>1528859</v>
      </c>
      <c r="AG25" s="360">
        <f>VLOOKUP($A25,'SEQUENCING RUNS'!$B$209:$AQ$268,42,0)</f>
        <v>1481018</v>
      </c>
      <c r="AH25" s="363">
        <f t="shared" si="6"/>
        <v>0.1200480192</v>
      </c>
      <c r="AI25" s="363">
        <f t="shared" si="7"/>
        <v>12336879.94</v>
      </c>
      <c r="AJ25" s="326"/>
      <c r="AK25" s="360" t="str">
        <f>VLOOKUP($A25,'SEQUENCING RUNS'!$B$103:$AQ$155,6,0)</f>
        <v>ERR2098584</v>
      </c>
      <c r="AL25" s="361">
        <v>150.0</v>
      </c>
      <c r="AM25" s="362">
        <f t="shared" si="51"/>
        <v>0.1200480192</v>
      </c>
      <c r="AN25" s="360">
        <f>VLOOKUP($A25,'SEQUENCING RUNS'!$B$103:$AQ$155,32,0)</f>
        <v>2230422</v>
      </c>
      <c r="AO25" s="360">
        <f>VLOOKUP($A25,'SEQUENCING RUNS'!$B$103:$AQ$155,42,0)</f>
        <v>2178505</v>
      </c>
      <c r="AP25" s="363">
        <f t="shared" si="8"/>
        <v>0.1200480192</v>
      </c>
      <c r="AQ25" s="363">
        <f t="shared" si="9"/>
        <v>18146946.65</v>
      </c>
      <c r="AR25" s="326"/>
      <c r="AS25" s="360" t="str">
        <f>VLOOKUP($A25,'SEQUENCING RUNS'!$B$156:$AQ$208,6,0)</f>
        <v>ERR2098531</v>
      </c>
      <c r="AT25" s="360">
        <v>150.0</v>
      </c>
      <c r="AU25" s="362">
        <f t="shared" si="52"/>
        <v>0.1200480192</v>
      </c>
      <c r="AV25" s="360">
        <f>VLOOKUP($A25,'SEQUENCING RUNS'!$B$156:$AQ$208,32,0)</f>
        <v>1144647</v>
      </c>
      <c r="AW25" s="360">
        <f>VLOOKUP($A25,'SEQUENCING RUNS'!$B$156:$AQ$208,42,0)</f>
        <v>1128826</v>
      </c>
      <c r="AX25" s="363">
        <f t="shared" si="10"/>
        <v>0.1200480192</v>
      </c>
      <c r="AY25" s="363">
        <f t="shared" si="11"/>
        <v>9403120.58</v>
      </c>
      <c r="AZ25" s="364"/>
      <c r="BA25" s="364"/>
      <c r="BB25" s="364"/>
      <c r="BC25" s="364"/>
      <c r="BD25" s="365"/>
      <c r="BE25" s="364"/>
      <c r="BF25" s="364"/>
      <c r="BG25" s="364"/>
      <c r="BH25" s="364"/>
      <c r="BI25" s="364"/>
      <c r="BJ25" s="364"/>
      <c r="BK25" s="364"/>
      <c r="BL25" s="364"/>
      <c r="BM25" s="364"/>
    </row>
    <row r="26" ht="15.75" customHeight="1">
      <c r="A26" s="355" t="s">
        <v>251</v>
      </c>
      <c r="B26" s="356" t="s">
        <v>101</v>
      </c>
      <c r="C26" s="356" t="s">
        <v>3495</v>
      </c>
      <c r="D26" s="356" t="s">
        <v>1182</v>
      </c>
      <c r="E26" s="357">
        <v>10.0</v>
      </c>
      <c r="F26" s="357">
        <v>6.99999999999998</v>
      </c>
      <c r="G26" s="356" t="s">
        <v>1183</v>
      </c>
      <c r="H26" s="358" t="str">
        <f>VLOOKUP(A26,EMOSE_SAMPLES_EXTRACTION!B:I,8,0)</f>
        <v>filter&gt;filter</v>
      </c>
      <c r="I26" s="359" t="s">
        <v>1109</v>
      </c>
      <c r="J26" s="360">
        <v>1274.0</v>
      </c>
      <c r="K26" s="360">
        <v>1274.0</v>
      </c>
      <c r="L26" s="326"/>
      <c r="M26" s="360" t="str">
        <f>VLOOKUP($A26,'SEQUENCING RUNS'!$B$6:$AQ$55,6,0)</f>
        <v>ERR2098383</v>
      </c>
      <c r="N26" s="361">
        <v>250.0</v>
      </c>
      <c r="O26" s="362">
        <f t="shared" si="43"/>
        <v>0.1962323391</v>
      </c>
      <c r="P26" s="360">
        <f>VLOOKUP($A26,'SEQUENCING RUNS'!$B$6:$AQ$55,32,0)</f>
        <v>41729982</v>
      </c>
      <c r="Q26" s="360">
        <f>VLOOKUP($A26,'SEQUENCING RUNS'!$B$6:$AQ$55,42,0)</f>
        <v>41661311</v>
      </c>
      <c r="R26" s="363">
        <f t="shared" si="2"/>
        <v>0.1962323391</v>
      </c>
      <c r="S26" s="363">
        <f t="shared" si="3"/>
        <v>212306040.9</v>
      </c>
      <c r="T26" s="326"/>
      <c r="U26" s="360" t="str">
        <f>VLOOKUP($A26,'SEQUENCING RUNS'!$B$56:$AQ$102,6,0)</f>
        <v>ERR2098427</v>
      </c>
      <c r="V26" s="361">
        <v>150.0</v>
      </c>
      <c r="W26" s="362">
        <f t="shared" si="49"/>
        <v>0.1177394035</v>
      </c>
      <c r="X26" s="360">
        <f>VLOOKUP($A26,'SEQUENCING RUNS'!$B$56:$AQ$102,32,0)</f>
        <v>1539706</v>
      </c>
      <c r="Y26" s="360">
        <f>VLOOKUP($A26,'SEQUENCING RUNS'!$B$56:$AQ$102,42,0)</f>
        <v>1530002</v>
      </c>
      <c r="Z26" s="363">
        <f t="shared" si="4"/>
        <v>0.1177394035</v>
      </c>
      <c r="AA26" s="363">
        <f t="shared" si="5"/>
        <v>12994816.99</v>
      </c>
      <c r="AB26" s="326"/>
      <c r="AC26" s="360" t="str">
        <f>VLOOKUP($A26,'SEQUENCING RUNS'!$B$209:$AQ$268,6,0)</f>
        <v>ERR2098475</v>
      </c>
      <c r="AD26" s="361">
        <v>150.0</v>
      </c>
      <c r="AE26" s="362">
        <f t="shared" si="50"/>
        <v>0.1177394035</v>
      </c>
      <c r="AF26" s="360">
        <f>VLOOKUP($A26,'SEQUENCING RUNS'!$B$209:$AQ$268,32,0)</f>
        <v>1675361</v>
      </c>
      <c r="AG26" s="360">
        <f>VLOOKUP($A26,'SEQUENCING RUNS'!$B$209:$AQ$268,42,0)</f>
        <v>1599374</v>
      </c>
      <c r="AH26" s="363">
        <f t="shared" si="6"/>
        <v>0.1177394035</v>
      </c>
      <c r="AI26" s="363">
        <f t="shared" si="7"/>
        <v>13584016.51</v>
      </c>
      <c r="AJ26" s="326"/>
      <c r="AK26" s="360" t="str">
        <f>VLOOKUP($A26,'SEQUENCING RUNS'!$B$103:$AQ$155,6,0)</f>
        <v>ERR2098585</v>
      </c>
      <c r="AL26" s="361">
        <v>150.0</v>
      </c>
      <c r="AM26" s="362">
        <f t="shared" si="51"/>
        <v>0.1177394035</v>
      </c>
      <c r="AN26" s="360">
        <f>VLOOKUP($A26,'SEQUENCING RUNS'!$B$103:$AQ$155,32,0)</f>
        <v>2244736</v>
      </c>
      <c r="AO26" s="360">
        <f>VLOOKUP($A26,'SEQUENCING RUNS'!$B$103:$AQ$155,42,0)</f>
        <v>2143761</v>
      </c>
      <c r="AP26" s="363">
        <f t="shared" si="8"/>
        <v>0.1177394035</v>
      </c>
      <c r="AQ26" s="363">
        <f t="shared" si="9"/>
        <v>18207676.76</v>
      </c>
      <c r="AR26" s="326"/>
      <c r="AS26" s="360" t="str">
        <f>VLOOKUP($A26,'SEQUENCING RUNS'!$B$156:$AQ$208,6,0)</f>
        <v>ERR2098532</v>
      </c>
      <c r="AT26" s="360">
        <v>150.0</v>
      </c>
      <c r="AU26" s="362">
        <f t="shared" si="52"/>
        <v>0.1177394035</v>
      </c>
      <c r="AV26" s="360">
        <f>VLOOKUP($A26,'SEQUENCING RUNS'!$B$156:$AQ$208,32,0)</f>
        <v>1121173</v>
      </c>
      <c r="AW26" s="360">
        <f>VLOOKUP($A26,'SEQUENCING RUNS'!$B$156:$AQ$208,42,0)</f>
        <v>1080166</v>
      </c>
      <c r="AX26" s="363">
        <f t="shared" si="10"/>
        <v>0.1177394035</v>
      </c>
      <c r="AY26" s="363">
        <f t="shared" si="11"/>
        <v>9174209.893</v>
      </c>
      <c r="AZ26" s="364"/>
      <c r="BA26" s="364"/>
      <c r="BB26" s="364"/>
      <c r="BC26" s="364"/>
      <c r="BD26" s="365"/>
      <c r="BE26" s="364"/>
      <c r="BF26" s="364"/>
      <c r="BG26" s="364"/>
      <c r="BH26" s="364"/>
      <c r="BI26" s="364"/>
      <c r="BJ26" s="364"/>
      <c r="BK26" s="364"/>
      <c r="BL26" s="364"/>
      <c r="BM26" s="364"/>
    </row>
    <row r="27" ht="15.75" customHeight="1">
      <c r="A27" s="355" t="s">
        <v>256</v>
      </c>
      <c r="B27" s="356" t="s">
        <v>101</v>
      </c>
      <c r="C27" s="356" t="s">
        <v>3495</v>
      </c>
      <c r="D27" s="356" t="s">
        <v>1182</v>
      </c>
      <c r="E27" s="357">
        <v>10.0</v>
      </c>
      <c r="F27" s="357">
        <v>5.99999999999998</v>
      </c>
      <c r="G27" s="356" t="s">
        <v>1183</v>
      </c>
      <c r="H27" s="358" t="str">
        <f>VLOOKUP(A27,EMOSE_SAMPLES_EXTRACTION!B:I,8,0)</f>
        <v>filter&gt;filter</v>
      </c>
      <c r="I27" s="359" t="s">
        <v>1109</v>
      </c>
      <c r="J27" s="366">
        <v>345.94</v>
      </c>
      <c r="K27" s="367">
        <v>345.94</v>
      </c>
      <c r="L27" s="352"/>
      <c r="M27" s="367" t="str">
        <f>VLOOKUP($A27,'SEQUENCING RUNS'!$B$6:$AQ$55,6,0)</f>
        <v>ERR2098384</v>
      </c>
      <c r="N27" s="368">
        <v>250.0</v>
      </c>
      <c r="O27" s="369">
        <f t="shared" si="43"/>
        <v>0.7226686709</v>
      </c>
      <c r="P27" s="367">
        <f>VLOOKUP($A27,'SEQUENCING RUNS'!$B$6:$AQ$55,32,0)</f>
        <v>56722007</v>
      </c>
      <c r="Q27" s="367">
        <f>VLOOKUP($A27,'SEQUENCING RUNS'!$B$6:$AQ$55,42,0)</f>
        <v>56663478</v>
      </c>
      <c r="R27" s="363">
        <f t="shared" si="2"/>
        <v>0.7226686709</v>
      </c>
      <c r="S27" s="363">
        <f t="shared" si="3"/>
        <v>78408654.32</v>
      </c>
      <c r="T27" s="326"/>
      <c r="U27" s="360" t="str">
        <f>VLOOKUP($A27,'SEQUENCING RUNS'!$B$56:$AQ$102,6,0)</f>
        <v>ERR2098428</v>
      </c>
      <c r="V27" s="361">
        <v>150.0</v>
      </c>
      <c r="W27" s="362">
        <f t="shared" si="49"/>
        <v>0.4336012025</v>
      </c>
      <c r="X27" s="360">
        <f>VLOOKUP($A27,'SEQUENCING RUNS'!$B$56:$AQ$102,32,0)</f>
        <v>1438870</v>
      </c>
      <c r="Y27" s="360">
        <f>VLOOKUP($A27,'SEQUENCING RUNS'!$B$56:$AQ$102,42,0)</f>
        <v>1428331</v>
      </c>
      <c r="Z27" s="363">
        <f t="shared" si="4"/>
        <v>0.4336012025</v>
      </c>
      <c r="AA27" s="363">
        <f t="shared" si="5"/>
        <v>3294112.174</v>
      </c>
      <c r="AB27" s="326"/>
      <c r="AC27" s="360" t="str">
        <f>VLOOKUP($A27,'SEQUENCING RUNS'!$B$209:$AQ$268,6,0)</f>
        <v>ERR2098476</v>
      </c>
      <c r="AD27" s="361">
        <v>150.0</v>
      </c>
      <c r="AE27" s="362">
        <f t="shared" si="50"/>
        <v>0.4336012025</v>
      </c>
      <c r="AF27" s="360">
        <f>VLOOKUP($A27,'SEQUENCING RUNS'!$B$209:$AQ$268,32,0)</f>
        <v>1618656</v>
      </c>
      <c r="AG27" s="360">
        <f>VLOOKUP($A27,'SEQUENCING RUNS'!$B$209:$AQ$268,42,0)</f>
        <v>1564460</v>
      </c>
      <c r="AH27" s="363">
        <f t="shared" si="6"/>
        <v>0.4336012025</v>
      </c>
      <c r="AI27" s="363">
        <f t="shared" si="7"/>
        <v>3608061.949</v>
      </c>
      <c r="AJ27" s="326"/>
      <c r="AK27" s="360" t="str">
        <f>VLOOKUP($A27,'SEQUENCING RUNS'!$B$103:$AQ$155,6,0)</f>
        <v>ERR2098586</v>
      </c>
      <c r="AL27" s="361">
        <v>150.0</v>
      </c>
      <c r="AM27" s="362">
        <f t="shared" si="51"/>
        <v>0.4336012025</v>
      </c>
      <c r="AN27" s="360">
        <f>VLOOKUP($A27,'SEQUENCING RUNS'!$B$103:$AQ$155,32,0)</f>
        <v>2125536</v>
      </c>
      <c r="AO27" s="360">
        <f>VLOOKUP($A27,'SEQUENCING RUNS'!$B$103:$AQ$155,42,0)</f>
        <v>2069643</v>
      </c>
      <c r="AP27" s="363">
        <f t="shared" si="8"/>
        <v>0.4336012025</v>
      </c>
      <c r="AQ27" s="363">
        <f t="shared" si="9"/>
        <v>4773148.663</v>
      </c>
      <c r="AR27" s="326"/>
      <c r="AS27" s="360" t="str">
        <f>VLOOKUP($A27,'SEQUENCING RUNS'!$B$156:$AQ$208,6,0)</f>
        <v>ERR2098533</v>
      </c>
      <c r="AT27" s="360">
        <v>150.0</v>
      </c>
      <c r="AU27" s="362">
        <f t="shared" si="52"/>
        <v>0.4336012025</v>
      </c>
      <c r="AV27" s="360">
        <f>VLOOKUP($A27,'SEQUENCING RUNS'!$B$156:$AQ$208,32,0)</f>
        <v>1009737</v>
      </c>
      <c r="AW27" s="360">
        <f>VLOOKUP($A27,'SEQUENCING RUNS'!$B$156:$AQ$208,42,0)</f>
        <v>994953</v>
      </c>
      <c r="AX27" s="363">
        <f t="shared" si="10"/>
        <v>0.4336012025</v>
      </c>
      <c r="AY27" s="363">
        <f t="shared" si="11"/>
        <v>2294626.939</v>
      </c>
      <c r="AZ27" s="364"/>
      <c r="BA27" s="364"/>
      <c r="BB27" s="364"/>
      <c r="BC27" s="364"/>
      <c r="BD27" s="365"/>
      <c r="BE27" s="364"/>
      <c r="BF27" s="364"/>
      <c r="BG27" s="364"/>
      <c r="BH27" s="364"/>
      <c r="BI27" s="364"/>
      <c r="BJ27" s="364"/>
      <c r="BK27" s="364"/>
      <c r="BL27" s="364"/>
      <c r="BM27" s="364"/>
    </row>
    <row r="28" ht="15.75" customHeight="1">
      <c r="A28" s="342" t="s">
        <v>3496</v>
      </c>
      <c r="B28" s="320" t="s">
        <v>101</v>
      </c>
      <c r="C28" s="343" t="s">
        <v>3497</v>
      </c>
      <c r="D28" s="320" t="s">
        <v>1216</v>
      </c>
      <c r="E28" s="321">
        <v>60.0</v>
      </c>
      <c r="F28" s="321">
        <v>225.0</v>
      </c>
      <c r="G28" s="320" t="s">
        <v>1183</v>
      </c>
      <c r="H28" s="323" t="s">
        <v>1217</v>
      </c>
      <c r="I28" s="324" t="s">
        <v>3492</v>
      </c>
      <c r="J28" s="325">
        <f t="shared" ref="J28:K28" si="53">J34+J37</f>
        <v>8986.6</v>
      </c>
      <c r="K28" s="325">
        <f t="shared" si="53"/>
        <v>8986.6</v>
      </c>
      <c r="L28" s="352"/>
      <c r="M28" s="342" t="str">
        <f t="shared" ref="M28:M30" si="60">M34&amp;","&amp;M37</f>
        <v>ERR2098388,ERR2098391</v>
      </c>
      <c r="N28" s="327">
        <f t="shared" ref="N28:N30" si="61">N34+N37</f>
        <v>500</v>
      </c>
      <c r="O28" s="328">
        <f t="shared" si="43"/>
        <v>0.05563839494</v>
      </c>
      <c r="P28" s="325">
        <f t="shared" ref="P28:Q28" si="54">P34+P37</f>
        <v>125870192</v>
      </c>
      <c r="Q28" s="325">
        <f t="shared" si="54"/>
        <v>125702441</v>
      </c>
      <c r="R28" s="329">
        <f t="shared" si="2"/>
        <v>0.05563839494</v>
      </c>
      <c r="S28" s="329">
        <f t="shared" si="3"/>
        <v>2259275113</v>
      </c>
      <c r="T28" s="326"/>
      <c r="U28" s="342" t="str">
        <f t="shared" ref="U28:U30" si="63">U34&amp;","&amp;U37</f>
        <v>ERR2098432,ERR2098435</v>
      </c>
      <c r="V28" s="327">
        <f t="shared" ref="V28:V30" si="64">V34+V37</f>
        <v>300</v>
      </c>
      <c r="W28" s="328">
        <f t="shared" ref="W28:W33" si="65">V28/$J28</f>
        <v>0.03338303697</v>
      </c>
      <c r="X28" s="325">
        <f t="shared" ref="X28:Y28" si="55">X34+X37</f>
        <v>2817980</v>
      </c>
      <c r="Y28" s="325">
        <f t="shared" si="55"/>
        <v>2799319</v>
      </c>
      <c r="Z28" s="329">
        <f t="shared" si="4"/>
        <v>0.03338303697</v>
      </c>
      <c r="AA28" s="329">
        <f t="shared" si="5"/>
        <v>83854533.75</v>
      </c>
      <c r="AB28" s="326"/>
      <c r="AC28" s="342" t="str">
        <f t="shared" ref="AC28:AC30" si="67">AC34&amp;","&amp;AC37</f>
        <v>ERR2098480,ERR2098483</v>
      </c>
      <c r="AD28" s="327">
        <f t="shared" ref="AD28:AD30" si="68">AD34+AD37</f>
        <v>300</v>
      </c>
      <c r="AE28" s="328">
        <f t="shared" ref="AE28:AE33" si="69">AD28/$J28</f>
        <v>0.03338303697</v>
      </c>
      <c r="AF28" s="325">
        <f t="shared" ref="AF28:AG28" si="56">AF34+AF37</f>
        <v>2929976</v>
      </c>
      <c r="AG28" s="325">
        <f t="shared" si="56"/>
        <v>2834780</v>
      </c>
      <c r="AH28" s="329">
        <f t="shared" si="6"/>
        <v>0.03338303697</v>
      </c>
      <c r="AI28" s="329">
        <f t="shared" si="7"/>
        <v>84916779.83</v>
      </c>
      <c r="AJ28" s="326"/>
      <c r="AK28" s="342" t="str">
        <f t="shared" ref="AK28:AK30" si="71">AK34&amp;","&amp;AK37</f>
        <v>ERR2098590,ERR2098593</v>
      </c>
      <c r="AL28" s="327">
        <f t="shared" ref="AL28:AL30" si="72">AL34+AL37</f>
        <v>300</v>
      </c>
      <c r="AM28" s="328">
        <f t="shared" ref="AM28:AM33" si="73">AL28/$J28</f>
        <v>0.03338303697</v>
      </c>
      <c r="AN28" s="325">
        <f t="shared" ref="AN28:AO28" si="57">AN34+AN37</f>
        <v>2196107</v>
      </c>
      <c r="AO28" s="325">
        <f t="shared" si="57"/>
        <v>2141464</v>
      </c>
      <c r="AP28" s="329">
        <f t="shared" si="8"/>
        <v>0.03338303697</v>
      </c>
      <c r="AQ28" s="329">
        <f t="shared" si="9"/>
        <v>64148267.94</v>
      </c>
      <c r="AR28" s="326"/>
      <c r="AS28" s="342" t="str">
        <f t="shared" ref="AS28:AS30" si="75">AS34&amp;","&amp;AS37</f>
        <v>ERR2098537,ERR2098540</v>
      </c>
      <c r="AT28" s="327">
        <f t="shared" ref="AT28:AT30" si="76">AT34+AT37</f>
        <v>300</v>
      </c>
      <c r="AU28" s="328">
        <f t="shared" ref="AU28:AU33" si="77">AT28/$J28</f>
        <v>0.03338303697</v>
      </c>
      <c r="AV28" s="325">
        <f t="shared" ref="AV28:AW28" si="58">AV34+AV37</f>
        <v>2157251</v>
      </c>
      <c r="AW28" s="325">
        <f t="shared" si="58"/>
        <v>2122147</v>
      </c>
      <c r="AX28" s="329">
        <f t="shared" si="10"/>
        <v>0.03338303697</v>
      </c>
      <c r="AY28" s="329">
        <f t="shared" si="11"/>
        <v>63569620.77</v>
      </c>
      <c r="AZ28" s="330"/>
      <c r="BA28" s="330"/>
      <c r="BB28" s="330"/>
      <c r="BC28" s="330"/>
      <c r="BD28" s="331"/>
      <c r="BE28" s="330"/>
      <c r="BF28" s="330"/>
      <c r="BG28" s="330"/>
      <c r="BH28" s="330"/>
      <c r="BI28" s="330"/>
      <c r="BJ28" s="330"/>
      <c r="BK28" s="330"/>
      <c r="BL28" s="330"/>
      <c r="BM28" s="330"/>
    </row>
    <row r="29" ht="15.75" customHeight="1">
      <c r="A29" s="342" t="s">
        <v>3498</v>
      </c>
      <c r="B29" s="320" t="s">
        <v>101</v>
      </c>
      <c r="C29" s="343" t="s">
        <v>3497</v>
      </c>
      <c r="D29" s="320" t="s">
        <v>1216</v>
      </c>
      <c r="E29" s="321">
        <v>100.0</v>
      </c>
      <c r="F29" s="321">
        <v>152.0</v>
      </c>
      <c r="G29" s="320" t="s">
        <v>1183</v>
      </c>
      <c r="H29" s="323" t="s">
        <v>1217</v>
      </c>
      <c r="I29" s="324" t="s">
        <v>3492</v>
      </c>
      <c r="J29" s="325">
        <f t="shared" ref="J29:K29" si="59">J35+J38</f>
        <v>16483.6</v>
      </c>
      <c r="K29" s="325">
        <f t="shared" si="59"/>
        <v>16483.6</v>
      </c>
      <c r="L29" s="352"/>
      <c r="M29" s="342" t="str">
        <f t="shared" si="60"/>
        <v>ERR2098389,ERR2098392</v>
      </c>
      <c r="N29" s="327">
        <f t="shared" si="61"/>
        <v>500</v>
      </c>
      <c r="O29" s="328">
        <f t="shared" si="43"/>
        <v>0.03033317965</v>
      </c>
      <c r="P29" s="325">
        <f t="shared" ref="P29:Q29" si="62">P35+P38</f>
        <v>112921529</v>
      </c>
      <c r="Q29" s="325">
        <f t="shared" si="62"/>
        <v>112790006</v>
      </c>
      <c r="R29" s="329">
        <f t="shared" si="2"/>
        <v>0.03033317965</v>
      </c>
      <c r="S29" s="329">
        <f t="shared" si="3"/>
        <v>3718370686</v>
      </c>
      <c r="T29" s="326"/>
      <c r="U29" s="342" t="str">
        <f t="shared" si="63"/>
        <v>ERR2098433,ERR2098436</v>
      </c>
      <c r="V29" s="327">
        <f t="shared" si="64"/>
        <v>300</v>
      </c>
      <c r="W29" s="328">
        <f t="shared" si="65"/>
        <v>0.01819990779</v>
      </c>
      <c r="X29" s="325">
        <f t="shared" ref="X29:Y29" si="66">X35+X38</f>
        <v>2754162</v>
      </c>
      <c r="Y29" s="325">
        <f t="shared" si="66"/>
        <v>2737495</v>
      </c>
      <c r="Z29" s="329">
        <f t="shared" si="4"/>
        <v>0.01819990779</v>
      </c>
      <c r="AA29" s="329">
        <f t="shared" si="5"/>
        <v>150412575.3</v>
      </c>
      <c r="AB29" s="326"/>
      <c r="AC29" s="342" t="str">
        <f t="shared" si="67"/>
        <v>ERR2098481,ERR2098484</v>
      </c>
      <c r="AD29" s="327">
        <f t="shared" si="68"/>
        <v>300</v>
      </c>
      <c r="AE29" s="328">
        <f t="shared" si="69"/>
        <v>0.01819990779</v>
      </c>
      <c r="AF29" s="325">
        <f t="shared" ref="AF29:AG29" si="70">AF35+AF38</f>
        <v>2562975</v>
      </c>
      <c r="AG29" s="325">
        <f t="shared" si="70"/>
        <v>2483744</v>
      </c>
      <c r="AH29" s="329">
        <f t="shared" si="6"/>
        <v>0.01819990779</v>
      </c>
      <c r="AI29" s="329">
        <f t="shared" si="7"/>
        <v>136470142</v>
      </c>
      <c r="AJ29" s="326"/>
      <c r="AK29" s="342" t="str">
        <f t="shared" si="71"/>
        <v>ERR2098591,ERR2098594</v>
      </c>
      <c r="AL29" s="327">
        <f t="shared" si="72"/>
        <v>300</v>
      </c>
      <c r="AM29" s="328">
        <f t="shared" si="73"/>
        <v>0.01819990779</v>
      </c>
      <c r="AN29" s="325">
        <f t="shared" ref="AN29:AO29" si="74">AN35+AN38</f>
        <v>1798124</v>
      </c>
      <c r="AO29" s="325">
        <f t="shared" si="74"/>
        <v>1753955</v>
      </c>
      <c r="AP29" s="329">
        <f t="shared" si="8"/>
        <v>0.01819990779</v>
      </c>
      <c r="AQ29" s="329">
        <f t="shared" si="9"/>
        <v>96371642.13</v>
      </c>
      <c r="AR29" s="326"/>
      <c r="AS29" s="342" t="str">
        <f t="shared" si="75"/>
        <v>ERR2098538,ERR2098541</v>
      </c>
      <c r="AT29" s="327">
        <f t="shared" si="76"/>
        <v>300</v>
      </c>
      <c r="AU29" s="328">
        <f t="shared" si="77"/>
        <v>0.01819990779</v>
      </c>
      <c r="AV29" s="325">
        <f t="shared" ref="AV29:AW29" si="78">AV35+AV38</f>
        <v>2358586</v>
      </c>
      <c r="AW29" s="325">
        <f t="shared" si="78"/>
        <v>2324381</v>
      </c>
      <c r="AX29" s="329">
        <f t="shared" si="10"/>
        <v>0.01819990779</v>
      </c>
      <c r="AY29" s="329">
        <f t="shared" si="11"/>
        <v>127713888.8</v>
      </c>
      <c r="AZ29" s="330"/>
      <c r="BA29" s="330"/>
      <c r="BB29" s="330"/>
      <c r="BC29" s="330"/>
      <c r="BD29" s="331"/>
      <c r="BE29" s="330"/>
      <c r="BF29" s="330"/>
      <c r="BG29" s="330"/>
      <c r="BH29" s="330"/>
      <c r="BI29" s="330"/>
      <c r="BJ29" s="330"/>
      <c r="BK29" s="330"/>
      <c r="BL29" s="330"/>
      <c r="BM29" s="330"/>
    </row>
    <row r="30" ht="15.75" customHeight="1">
      <c r="A30" s="342" t="s">
        <v>3499</v>
      </c>
      <c r="B30" s="320" t="s">
        <v>101</v>
      </c>
      <c r="C30" s="343" t="s">
        <v>3497</v>
      </c>
      <c r="D30" s="320" t="s">
        <v>1216</v>
      </c>
      <c r="E30" s="321">
        <v>60.0</v>
      </c>
      <c r="F30" s="321">
        <v>167.0</v>
      </c>
      <c r="G30" s="320" t="s">
        <v>1183</v>
      </c>
      <c r="H30" s="323" t="s">
        <v>1217</v>
      </c>
      <c r="I30" s="324" t="s">
        <v>3492</v>
      </c>
      <c r="J30" s="325">
        <f t="shared" ref="J30:K30" si="79">J36+J39</f>
        <v>21550.2</v>
      </c>
      <c r="K30" s="325">
        <f t="shared" si="79"/>
        <v>21550.2</v>
      </c>
      <c r="L30" s="352"/>
      <c r="M30" s="342" t="str">
        <f t="shared" si="60"/>
        <v>ERR2098390,ERR2098393</v>
      </c>
      <c r="N30" s="327">
        <f t="shared" si="61"/>
        <v>500</v>
      </c>
      <c r="O30" s="328">
        <f t="shared" si="43"/>
        <v>0.02320164082</v>
      </c>
      <c r="P30" s="325">
        <f t="shared" ref="P30:Q30" si="80">P36+P39</f>
        <v>105201742</v>
      </c>
      <c r="Q30" s="325">
        <f t="shared" si="80"/>
        <v>105089057</v>
      </c>
      <c r="R30" s="329">
        <f t="shared" si="2"/>
        <v>0.02320164082</v>
      </c>
      <c r="S30" s="329">
        <f t="shared" si="3"/>
        <v>4529380392</v>
      </c>
      <c r="T30" s="326"/>
      <c r="U30" s="342" t="str">
        <f t="shared" si="63"/>
        <v>ERR2098434,ERR2098437</v>
      </c>
      <c r="V30" s="327">
        <f t="shared" si="64"/>
        <v>300</v>
      </c>
      <c r="W30" s="328">
        <f t="shared" si="65"/>
        <v>0.01392098449</v>
      </c>
      <c r="X30" s="325">
        <f t="shared" ref="X30:Y30" si="81">X36+X39</f>
        <v>2395593</v>
      </c>
      <c r="Y30" s="325">
        <f t="shared" si="81"/>
        <v>2380245</v>
      </c>
      <c r="Z30" s="329">
        <f t="shared" si="4"/>
        <v>0.01392098449</v>
      </c>
      <c r="AA30" s="329">
        <f t="shared" si="5"/>
        <v>170982519.3</v>
      </c>
      <c r="AB30" s="326"/>
      <c r="AC30" s="342" t="str">
        <f t="shared" si="67"/>
        <v>ERR2098482,ERR2098485</v>
      </c>
      <c r="AD30" s="327">
        <f t="shared" si="68"/>
        <v>300</v>
      </c>
      <c r="AE30" s="328">
        <f t="shared" si="69"/>
        <v>0.01392098449</v>
      </c>
      <c r="AF30" s="325">
        <f t="shared" ref="AF30:AG30" si="82">AF36+AF39</f>
        <v>2744182</v>
      </c>
      <c r="AG30" s="325">
        <f t="shared" si="82"/>
        <v>2664812</v>
      </c>
      <c r="AH30" s="329">
        <f t="shared" si="6"/>
        <v>0.01392098449</v>
      </c>
      <c r="AI30" s="329">
        <f t="shared" si="7"/>
        <v>191424105.2</v>
      </c>
      <c r="AJ30" s="326"/>
      <c r="AK30" s="342" t="str">
        <f t="shared" si="71"/>
        <v>ERR2098592,ERR2098595</v>
      </c>
      <c r="AL30" s="327">
        <f t="shared" si="72"/>
        <v>300</v>
      </c>
      <c r="AM30" s="328">
        <f t="shared" si="73"/>
        <v>0.01392098449</v>
      </c>
      <c r="AN30" s="325">
        <f t="shared" ref="AN30:AO30" si="83">AN36+AN39</f>
        <v>1934837</v>
      </c>
      <c r="AO30" s="325">
        <f t="shared" si="83"/>
        <v>1891176</v>
      </c>
      <c r="AP30" s="329">
        <f t="shared" si="8"/>
        <v>0.01392098449</v>
      </c>
      <c r="AQ30" s="329">
        <f t="shared" si="9"/>
        <v>135850736.8</v>
      </c>
      <c r="AR30" s="326"/>
      <c r="AS30" s="342" t="str">
        <f t="shared" si="75"/>
        <v>ERR2098539,ERR2098542</v>
      </c>
      <c r="AT30" s="327">
        <f t="shared" si="76"/>
        <v>300</v>
      </c>
      <c r="AU30" s="328">
        <f t="shared" si="77"/>
        <v>0.01392098449</v>
      </c>
      <c r="AV30" s="325">
        <f t="shared" ref="AV30:AW30" si="84">AV36+AV39</f>
        <v>2289448</v>
      </c>
      <c r="AW30" s="325">
        <f t="shared" si="84"/>
        <v>2258525</v>
      </c>
      <c r="AX30" s="329">
        <f t="shared" si="10"/>
        <v>0.01392098449</v>
      </c>
      <c r="AY30" s="329">
        <f t="shared" si="11"/>
        <v>162238884.9</v>
      </c>
      <c r="AZ30" s="330"/>
      <c r="BA30" s="330"/>
      <c r="BB30" s="330"/>
      <c r="BC30" s="330"/>
      <c r="BD30" s="331"/>
      <c r="BE30" s="330"/>
      <c r="BF30" s="330"/>
      <c r="BG30" s="330"/>
      <c r="BH30" s="330"/>
      <c r="BI30" s="330"/>
      <c r="BJ30" s="330"/>
      <c r="BK30" s="330"/>
      <c r="BL30" s="330"/>
      <c r="BM30" s="330"/>
    </row>
    <row r="31" ht="15.75" customHeight="1">
      <c r="A31" s="370" t="s">
        <v>3500</v>
      </c>
      <c r="B31" s="371" t="s">
        <v>101</v>
      </c>
      <c r="C31" s="371" t="s">
        <v>3501</v>
      </c>
      <c r="D31" s="371" t="s">
        <v>1216</v>
      </c>
      <c r="E31" s="372">
        <v>60.0</v>
      </c>
      <c r="F31" s="372">
        <v>225.0</v>
      </c>
      <c r="G31" s="371" t="s">
        <v>1183</v>
      </c>
      <c r="H31" s="373" t="s">
        <v>1217</v>
      </c>
      <c r="I31" s="374" t="s">
        <v>3502</v>
      </c>
      <c r="J31" s="375">
        <f t="shared" ref="J31:K31" si="85">J34+J37+J40</f>
        <v>11926.6</v>
      </c>
      <c r="K31" s="375">
        <f t="shared" si="85"/>
        <v>11926.6</v>
      </c>
      <c r="L31" s="352"/>
      <c r="M31" s="370" t="str">
        <f t="shared" ref="M31:M33" si="92">M34&amp;","&amp;M37&amp;","&amp;M40</f>
        <v>ERR2098388,ERR2098391,ERR2098385</v>
      </c>
      <c r="N31" s="376">
        <f t="shared" ref="N31:N33" si="93">N34+N37+N40</f>
        <v>750</v>
      </c>
      <c r="O31" s="377">
        <f t="shared" si="43"/>
        <v>0.06288464441</v>
      </c>
      <c r="P31" s="375">
        <f t="shared" ref="P31:Q31" si="86">P34+P37+P40</f>
        <v>175616777</v>
      </c>
      <c r="Q31" s="375">
        <f t="shared" si="86"/>
        <v>175335970</v>
      </c>
      <c r="R31" s="378">
        <f t="shared" si="2"/>
        <v>0.06288464441</v>
      </c>
      <c r="S31" s="378">
        <f t="shared" si="3"/>
        <v>2788215973</v>
      </c>
      <c r="T31" s="326"/>
      <c r="U31" s="370" t="str">
        <f t="shared" ref="U31:U33" si="95">U34&amp;","&amp;U37&amp;","&amp;U40</f>
        <v>ERR2098432,ERR2098435,ERR2098429</v>
      </c>
      <c r="V31" s="376">
        <f t="shared" ref="V31:V33" si="96">V34+V37+V40</f>
        <v>450</v>
      </c>
      <c r="W31" s="377">
        <f t="shared" si="65"/>
        <v>0.03773078664</v>
      </c>
      <c r="X31" s="375">
        <f t="shared" ref="X31:Y31" si="87">X34+X37+X40</f>
        <v>4618105</v>
      </c>
      <c r="Y31" s="375">
        <f t="shared" si="87"/>
        <v>4588070</v>
      </c>
      <c r="Z31" s="378">
        <f t="shared" si="4"/>
        <v>0.03773078664</v>
      </c>
      <c r="AA31" s="378">
        <f t="shared" si="5"/>
        <v>121600168.1</v>
      </c>
      <c r="AB31" s="326"/>
      <c r="AC31" s="370" t="str">
        <f t="shared" ref="AC31:AC33" si="98">AC34&amp;","&amp;AC37&amp;","&amp;AC40</f>
        <v>ERR2098480,ERR2098483,ERR2098477</v>
      </c>
      <c r="AD31" s="376">
        <f t="shared" ref="AD31:AD33" si="99">AD34+AD37+AD40</f>
        <v>450</v>
      </c>
      <c r="AE31" s="377">
        <f t="shared" si="69"/>
        <v>0.03773078664</v>
      </c>
      <c r="AF31" s="375">
        <f t="shared" ref="AF31:AG31" si="88">AF34+AF37+AF40</f>
        <v>4264904</v>
      </c>
      <c r="AG31" s="375">
        <f t="shared" si="88"/>
        <v>4123187</v>
      </c>
      <c r="AH31" s="378">
        <f t="shared" si="6"/>
        <v>0.03773078664</v>
      </c>
      <c r="AI31" s="378">
        <f t="shared" si="7"/>
        <v>109279115.7</v>
      </c>
      <c r="AJ31" s="326"/>
      <c r="AK31" s="370" t="str">
        <f t="shared" ref="AK31:AK33" si="101">AK34&amp;","&amp;AK37&amp;","&amp;AK40</f>
        <v>ERR2098590,ERR2098593,ERR2098587</v>
      </c>
      <c r="AL31" s="376">
        <f t="shared" ref="AL31:AL33" si="102">AL34+AL37+AL40</f>
        <v>450</v>
      </c>
      <c r="AM31" s="377">
        <f t="shared" si="73"/>
        <v>0.03773078664</v>
      </c>
      <c r="AN31" s="375">
        <f t="shared" ref="AN31:AO31" si="89">AN34+AN37+AN40</f>
        <v>3060084</v>
      </c>
      <c r="AO31" s="375">
        <f t="shared" si="89"/>
        <v>2982694</v>
      </c>
      <c r="AP31" s="378">
        <f t="shared" si="8"/>
        <v>0.03773078664</v>
      </c>
      <c r="AQ31" s="378">
        <f t="shared" si="9"/>
        <v>79051996.13</v>
      </c>
      <c r="AR31" s="326"/>
      <c r="AS31" s="370" t="str">
        <f t="shared" ref="AS31:AS33" si="104">AS34&amp;","&amp;AS37&amp;","&amp;AS40</f>
        <v>ERR2098537,ERR2098540,ERR2098534</v>
      </c>
      <c r="AT31" s="376">
        <f t="shared" ref="AT31:AT33" si="105">AT34+AT37+AT40</f>
        <v>450</v>
      </c>
      <c r="AU31" s="377">
        <f t="shared" si="77"/>
        <v>0.03773078664</v>
      </c>
      <c r="AV31" s="375">
        <f t="shared" ref="AV31:AW31" si="90">AV34+AV37+AV40</f>
        <v>3965767</v>
      </c>
      <c r="AW31" s="375">
        <f t="shared" si="90"/>
        <v>3901212</v>
      </c>
      <c r="AX31" s="378">
        <f t="shared" si="10"/>
        <v>0.03773078664</v>
      </c>
      <c r="AY31" s="378">
        <f t="shared" si="11"/>
        <v>103395989</v>
      </c>
      <c r="AZ31" s="379"/>
      <c r="BA31" s="379"/>
      <c r="BB31" s="379"/>
      <c r="BC31" s="379"/>
      <c r="BD31" s="380"/>
      <c r="BE31" s="379"/>
      <c r="BF31" s="379"/>
      <c r="BG31" s="379"/>
      <c r="BH31" s="379"/>
      <c r="BI31" s="379"/>
      <c r="BJ31" s="379"/>
      <c r="BK31" s="379"/>
      <c r="BL31" s="379"/>
      <c r="BM31" s="379"/>
    </row>
    <row r="32" ht="15.75" customHeight="1">
      <c r="A32" s="370" t="s">
        <v>3503</v>
      </c>
      <c r="B32" s="371" t="s">
        <v>101</v>
      </c>
      <c r="C32" s="371" t="s">
        <v>3501</v>
      </c>
      <c r="D32" s="371" t="s">
        <v>1216</v>
      </c>
      <c r="E32" s="372">
        <v>100.0</v>
      </c>
      <c r="F32" s="372">
        <v>152.0</v>
      </c>
      <c r="G32" s="371" t="s">
        <v>1183</v>
      </c>
      <c r="H32" s="373" t="s">
        <v>1217</v>
      </c>
      <c r="I32" s="374" t="s">
        <v>3502</v>
      </c>
      <c r="J32" s="375">
        <f t="shared" ref="J32:K32" si="91">J35+J38+J41</f>
        <v>18095.7</v>
      </c>
      <c r="K32" s="375">
        <f t="shared" si="91"/>
        <v>18095.7</v>
      </c>
      <c r="L32" s="352"/>
      <c r="M32" s="370" t="str">
        <f t="shared" si="92"/>
        <v>ERR2098389,ERR2098392,ERR2098386</v>
      </c>
      <c r="N32" s="376">
        <f t="shared" si="93"/>
        <v>750</v>
      </c>
      <c r="O32" s="377">
        <f t="shared" si="43"/>
        <v>0.04144631045</v>
      </c>
      <c r="P32" s="375">
        <f t="shared" ref="P32:Q32" si="94">P35+P38+P41</f>
        <v>176823827</v>
      </c>
      <c r="Q32" s="375">
        <f t="shared" si="94"/>
        <v>176612761</v>
      </c>
      <c r="R32" s="378">
        <f t="shared" si="2"/>
        <v>0.04144631045</v>
      </c>
      <c r="S32" s="378">
        <f t="shared" si="3"/>
        <v>4261242052</v>
      </c>
      <c r="T32" s="326"/>
      <c r="U32" s="370" t="str">
        <f t="shared" si="95"/>
        <v>ERR2098433,ERR2098436,ERR2098430</v>
      </c>
      <c r="V32" s="376">
        <f t="shared" si="96"/>
        <v>450</v>
      </c>
      <c r="W32" s="377">
        <f t="shared" si="65"/>
        <v>0.02486778627</v>
      </c>
      <c r="X32" s="375">
        <f t="shared" ref="X32:Y32" si="97">X35+X38+X41</f>
        <v>4076774</v>
      </c>
      <c r="Y32" s="375">
        <f t="shared" si="97"/>
        <v>4051076</v>
      </c>
      <c r="Z32" s="378">
        <f t="shared" si="4"/>
        <v>0.02486778627</v>
      </c>
      <c r="AA32" s="378">
        <f t="shared" si="5"/>
        <v>162904568.8</v>
      </c>
      <c r="AB32" s="326"/>
      <c r="AC32" s="370" t="str">
        <f t="shared" si="98"/>
        <v>ERR2098481,ERR2098484,ERR2098478</v>
      </c>
      <c r="AD32" s="376">
        <f t="shared" si="99"/>
        <v>450</v>
      </c>
      <c r="AE32" s="377">
        <f t="shared" si="69"/>
        <v>0.02486778627</v>
      </c>
      <c r="AF32" s="375">
        <f t="shared" ref="AF32:AG32" si="100">AF35+AF38+AF41</f>
        <v>3917561</v>
      </c>
      <c r="AG32" s="375">
        <f t="shared" si="100"/>
        <v>3795749</v>
      </c>
      <c r="AH32" s="378">
        <f t="shared" si="6"/>
        <v>0.02486778627</v>
      </c>
      <c r="AI32" s="378">
        <f t="shared" si="7"/>
        <v>152637189.3</v>
      </c>
      <c r="AJ32" s="326"/>
      <c r="AK32" s="370" t="str">
        <f t="shared" si="101"/>
        <v>ERR2098591,ERR2098594,ERR2098588</v>
      </c>
      <c r="AL32" s="376">
        <f t="shared" si="102"/>
        <v>450</v>
      </c>
      <c r="AM32" s="377">
        <f t="shared" si="73"/>
        <v>0.02486778627</v>
      </c>
      <c r="AN32" s="375">
        <f t="shared" ref="AN32:AO32" si="103">AN35+AN38+AN41</f>
        <v>2818680</v>
      </c>
      <c r="AO32" s="375">
        <f t="shared" si="103"/>
        <v>2750283</v>
      </c>
      <c r="AP32" s="378">
        <f t="shared" si="8"/>
        <v>0.02486778627</v>
      </c>
      <c r="AQ32" s="378">
        <f t="shared" si="9"/>
        <v>110596213.5</v>
      </c>
      <c r="AR32" s="326"/>
      <c r="AS32" s="370" t="str">
        <f t="shared" si="104"/>
        <v>ERR2098538,ERR2098541,ERR2098535</v>
      </c>
      <c r="AT32" s="376">
        <f t="shared" si="105"/>
        <v>450</v>
      </c>
      <c r="AU32" s="377">
        <f t="shared" si="77"/>
        <v>0.02486778627</v>
      </c>
      <c r="AV32" s="375">
        <f t="shared" ref="AV32:AW32" si="106">AV35+AV38+AV41</f>
        <v>3677931</v>
      </c>
      <c r="AW32" s="375">
        <f t="shared" si="106"/>
        <v>3624622</v>
      </c>
      <c r="AX32" s="378">
        <f t="shared" si="10"/>
        <v>0.02486778627</v>
      </c>
      <c r="AY32" s="378">
        <f t="shared" si="11"/>
        <v>145755716.3</v>
      </c>
      <c r="AZ32" s="379"/>
      <c r="BA32" s="379"/>
      <c r="BB32" s="379"/>
      <c r="BC32" s="379"/>
      <c r="BD32" s="380"/>
      <c r="BE32" s="379"/>
      <c r="BF32" s="379"/>
      <c r="BG32" s="379"/>
      <c r="BH32" s="379"/>
      <c r="BI32" s="379"/>
      <c r="BJ32" s="379"/>
      <c r="BK32" s="379"/>
      <c r="BL32" s="379"/>
      <c r="BM32" s="379"/>
    </row>
    <row r="33" ht="15.75" customHeight="1">
      <c r="A33" s="370" t="s">
        <v>3504</v>
      </c>
      <c r="B33" s="371" t="s">
        <v>101</v>
      </c>
      <c r="C33" s="371" t="s">
        <v>3501</v>
      </c>
      <c r="D33" s="371" t="s">
        <v>1216</v>
      </c>
      <c r="E33" s="372">
        <v>60.0</v>
      </c>
      <c r="F33" s="372">
        <v>167.0</v>
      </c>
      <c r="G33" s="371" t="s">
        <v>1183</v>
      </c>
      <c r="H33" s="373" t="s">
        <v>1217</v>
      </c>
      <c r="I33" s="374" t="s">
        <v>3502</v>
      </c>
      <c r="J33" s="375">
        <f t="shared" ref="J33:K33" si="107">J36+J39+J42</f>
        <v>22265.6</v>
      </c>
      <c r="K33" s="375">
        <f t="shared" si="107"/>
        <v>22265.6</v>
      </c>
      <c r="L33" s="352"/>
      <c r="M33" s="370" t="str">
        <f t="shared" si="92"/>
        <v>ERR2098390,ERR2098393,ERR2098387</v>
      </c>
      <c r="N33" s="376">
        <f t="shared" si="93"/>
        <v>750</v>
      </c>
      <c r="O33" s="377">
        <f t="shared" si="43"/>
        <v>0.03368424835</v>
      </c>
      <c r="P33" s="375">
        <f t="shared" ref="P33:Q33" si="108">P36+P39+P42</f>
        <v>162638149</v>
      </c>
      <c r="Q33" s="375">
        <f t="shared" si="108"/>
        <v>162412469</v>
      </c>
      <c r="R33" s="378">
        <f t="shared" si="2"/>
        <v>0.03368424835</v>
      </c>
      <c r="S33" s="378">
        <f t="shared" si="3"/>
        <v>4821614760</v>
      </c>
      <c r="T33" s="326"/>
      <c r="U33" s="370" t="str">
        <f t="shared" si="95"/>
        <v>ERR2098434,ERR2098437,ERR2098431</v>
      </c>
      <c r="V33" s="376">
        <f t="shared" si="96"/>
        <v>450</v>
      </c>
      <c r="W33" s="377">
        <f t="shared" si="65"/>
        <v>0.02021054901</v>
      </c>
      <c r="X33" s="375">
        <f t="shared" ref="X33:Y33" si="109">X36+X39+X42</f>
        <v>3653227</v>
      </c>
      <c r="Y33" s="375">
        <f t="shared" si="109"/>
        <v>3629699</v>
      </c>
      <c r="Z33" s="378">
        <f t="shared" si="4"/>
        <v>0.02021054901</v>
      </c>
      <c r="AA33" s="378">
        <f t="shared" si="5"/>
        <v>179594280.1</v>
      </c>
      <c r="AB33" s="326"/>
      <c r="AC33" s="370" t="str">
        <f t="shared" si="98"/>
        <v>ERR2098482,ERR2098485,ERR2098479</v>
      </c>
      <c r="AD33" s="376">
        <f t="shared" si="99"/>
        <v>450</v>
      </c>
      <c r="AE33" s="377">
        <f t="shared" si="69"/>
        <v>0.02021054901</v>
      </c>
      <c r="AF33" s="375">
        <f t="shared" ref="AF33:AG33" si="110">AF36+AF39+AF42</f>
        <v>4140942</v>
      </c>
      <c r="AG33" s="375">
        <f t="shared" si="110"/>
        <v>4005347</v>
      </c>
      <c r="AH33" s="378">
        <f t="shared" si="6"/>
        <v>0.02021054901</v>
      </c>
      <c r="AI33" s="378">
        <f t="shared" si="7"/>
        <v>198181009.3</v>
      </c>
      <c r="AJ33" s="326"/>
      <c r="AK33" s="370" t="str">
        <f t="shared" si="101"/>
        <v>ERR2098592,ERR2098595,ERR2098589</v>
      </c>
      <c r="AL33" s="376">
        <f t="shared" si="102"/>
        <v>450</v>
      </c>
      <c r="AM33" s="377">
        <f t="shared" si="73"/>
        <v>0.02021054901</v>
      </c>
      <c r="AN33" s="375">
        <f t="shared" ref="AN33:AO33" si="111">AN36+AN39+AN42</f>
        <v>3306339</v>
      </c>
      <c r="AO33" s="375">
        <f t="shared" si="111"/>
        <v>3222870</v>
      </c>
      <c r="AP33" s="378">
        <f t="shared" si="8"/>
        <v>0.02021054901</v>
      </c>
      <c r="AQ33" s="378">
        <f t="shared" si="9"/>
        <v>159464742.8</v>
      </c>
      <c r="AR33" s="326"/>
      <c r="AS33" s="370" t="str">
        <f t="shared" si="104"/>
        <v>ERR2098539,ERR2098542,ERR2098536</v>
      </c>
      <c r="AT33" s="376">
        <f t="shared" si="105"/>
        <v>450</v>
      </c>
      <c r="AU33" s="377">
        <f t="shared" si="77"/>
        <v>0.02021054901</v>
      </c>
      <c r="AV33" s="375">
        <f t="shared" ref="AV33:AW33" si="112">AV36+AV39+AV42</f>
        <v>3069187</v>
      </c>
      <c r="AW33" s="375">
        <f t="shared" si="112"/>
        <v>3022544</v>
      </c>
      <c r="AX33" s="378">
        <f t="shared" si="10"/>
        <v>0.02021054901</v>
      </c>
      <c r="AY33" s="378">
        <f t="shared" si="11"/>
        <v>149552790.4</v>
      </c>
      <c r="AZ33" s="379"/>
      <c r="BA33" s="379"/>
      <c r="BB33" s="379"/>
      <c r="BC33" s="379"/>
      <c r="BD33" s="380"/>
      <c r="BE33" s="379"/>
      <c r="BF33" s="379"/>
      <c r="BG33" s="379"/>
      <c r="BH33" s="379"/>
      <c r="BI33" s="379"/>
      <c r="BJ33" s="379"/>
      <c r="BK33" s="379"/>
      <c r="BL33" s="379"/>
      <c r="BM33" s="379"/>
    </row>
    <row r="34" ht="15.75" customHeight="1">
      <c r="A34" s="18" t="s">
        <v>323</v>
      </c>
      <c r="B34" s="344" t="s">
        <v>101</v>
      </c>
      <c r="C34" s="344" t="s">
        <v>1194</v>
      </c>
      <c r="D34" s="344" t="s">
        <v>1216</v>
      </c>
      <c r="E34" s="146">
        <v>60.0</v>
      </c>
      <c r="F34" s="146">
        <v>225.0</v>
      </c>
      <c r="G34" s="344" t="s">
        <v>1183</v>
      </c>
      <c r="H34" s="345" t="str">
        <f>VLOOKUP(A34,EMOSE_SAMPLES_EXTRACTION!B:I,8,0)</f>
        <v>filter&gt;filter&gt;filter</v>
      </c>
      <c r="I34" s="149" t="s">
        <v>1109</v>
      </c>
      <c r="J34" s="350">
        <v>3351.6</v>
      </c>
      <c r="K34" s="351">
        <v>3351.6</v>
      </c>
      <c r="L34" s="352"/>
      <c r="M34" s="351" t="str">
        <f>VLOOKUP($A34,'SEQUENCING RUNS'!$B$6:$AQ$55,6,0)</f>
        <v>ERR2098388</v>
      </c>
      <c r="N34" s="353">
        <v>250.0</v>
      </c>
      <c r="O34" s="354">
        <f t="shared" si="43"/>
        <v>0.07459124</v>
      </c>
      <c r="P34" s="351">
        <f>VLOOKUP($A34,'SEQUENCING RUNS'!$B$6:$AQ$55,32,0)</f>
        <v>67061677</v>
      </c>
      <c r="Q34" s="351">
        <f>VLOOKUP($A34,'SEQUENCING RUNS'!$B$6:$AQ$55,42,0)</f>
        <v>66972004</v>
      </c>
      <c r="R34" s="348">
        <f t="shared" si="2"/>
        <v>0.07459124</v>
      </c>
      <c r="S34" s="348">
        <f t="shared" si="3"/>
        <v>897853474.4</v>
      </c>
      <c r="T34" s="326"/>
      <c r="U34" s="152" t="str">
        <f>VLOOKUP($A34,'SEQUENCING RUNS'!$B$56:$AQ$102,6,0)</f>
        <v>ERR2098432</v>
      </c>
      <c r="V34" s="346">
        <v>150.0</v>
      </c>
      <c r="W34" s="347">
        <f t="shared" ref="W34:W42" si="113">V34/J34</f>
        <v>0.044754744</v>
      </c>
      <c r="X34" s="152">
        <f>VLOOKUP($A34,'SEQUENCING RUNS'!$B$56:$AQ$102,32,0)</f>
        <v>1135733</v>
      </c>
      <c r="Y34" s="152">
        <f>VLOOKUP($A34,'SEQUENCING RUNS'!$B$56:$AQ$102,42,0)</f>
        <v>1128645</v>
      </c>
      <c r="Z34" s="348">
        <f t="shared" si="4"/>
        <v>0.044754744</v>
      </c>
      <c r="AA34" s="348">
        <f t="shared" si="5"/>
        <v>25218443.88</v>
      </c>
      <c r="AB34" s="326"/>
      <c r="AC34" s="152" t="str">
        <f>VLOOKUP($A34,'SEQUENCING RUNS'!$B$209:$AQ$268,6,0)</f>
        <v>ERR2098480</v>
      </c>
      <c r="AD34" s="346">
        <v>150.0</v>
      </c>
      <c r="AE34" s="347">
        <f t="shared" ref="AE34:AE42" si="114">AD34/J34</f>
        <v>0.044754744</v>
      </c>
      <c r="AF34" s="152">
        <f>VLOOKUP($A34,'SEQUENCING RUNS'!$B$209:$AQ$268,32,0)</f>
        <v>1565249</v>
      </c>
      <c r="AG34" s="152">
        <f>VLOOKUP($A34,'SEQUENCING RUNS'!$B$209:$AQ$268,42,0)</f>
        <v>1512256</v>
      </c>
      <c r="AH34" s="348">
        <f t="shared" si="6"/>
        <v>0.044754744</v>
      </c>
      <c r="AI34" s="348">
        <f t="shared" si="7"/>
        <v>33789848.06</v>
      </c>
      <c r="AJ34" s="326"/>
      <c r="AK34" s="152" t="str">
        <f>VLOOKUP($A34,'SEQUENCING RUNS'!$B$103:$AQ$155,6,0)</f>
        <v>ERR2098590</v>
      </c>
      <c r="AL34" s="346">
        <v>150.0</v>
      </c>
      <c r="AM34" s="347">
        <f t="shared" ref="AM34:AM42" si="115">AL34/J34</f>
        <v>0.044754744</v>
      </c>
      <c r="AN34" s="152">
        <f>VLOOKUP($A34,'SEQUENCING RUNS'!$B$103:$AQ$155,32,0)</f>
        <v>1277755</v>
      </c>
      <c r="AO34" s="152">
        <f>VLOOKUP($A34,'SEQUENCING RUNS'!$B$103:$AQ$155,42,0)</f>
        <v>1244852</v>
      </c>
      <c r="AP34" s="348">
        <f t="shared" si="8"/>
        <v>0.044754744</v>
      </c>
      <c r="AQ34" s="348">
        <f t="shared" si="9"/>
        <v>27814973.09</v>
      </c>
      <c r="AR34" s="326"/>
      <c r="AS34" s="152" t="str">
        <f>VLOOKUP($A34,'SEQUENCING RUNS'!$B$156:$AQ$208,6,0)</f>
        <v>ERR2098537</v>
      </c>
      <c r="AT34" s="152">
        <v>150.0</v>
      </c>
      <c r="AU34" s="347">
        <f t="shared" ref="AU34:AU42" si="116">AT34/J34</f>
        <v>0.044754744</v>
      </c>
      <c r="AV34" s="152">
        <f>VLOOKUP($A34,'SEQUENCING RUNS'!$B$156:$AQ$208,32,0)</f>
        <v>1299674</v>
      </c>
      <c r="AW34" s="152">
        <f>VLOOKUP($A34,'SEQUENCING RUNS'!$B$156:$AQ$208,42,0)</f>
        <v>1277855</v>
      </c>
      <c r="AX34" s="348">
        <f t="shared" si="10"/>
        <v>0.044754744</v>
      </c>
      <c r="AY34" s="348">
        <f t="shared" si="11"/>
        <v>28552392.12</v>
      </c>
      <c r="BD34" s="349"/>
    </row>
    <row r="35" ht="15.75" customHeight="1">
      <c r="A35" s="18" t="s">
        <v>329</v>
      </c>
      <c r="B35" s="344" t="s">
        <v>101</v>
      </c>
      <c r="C35" s="344" t="s">
        <v>1194</v>
      </c>
      <c r="D35" s="344" t="s">
        <v>1216</v>
      </c>
      <c r="E35" s="146">
        <v>100.0</v>
      </c>
      <c r="F35" s="146">
        <v>152.0</v>
      </c>
      <c r="G35" s="344" t="s">
        <v>1183</v>
      </c>
      <c r="H35" s="345" t="str">
        <f>VLOOKUP(A35,EMOSE_SAMPLES_EXTRACTION!B:I,8,0)</f>
        <v>filter&gt;filter&gt;filter</v>
      </c>
      <c r="I35" s="149" t="s">
        <v>1109</v>
      </c>
      <c r="J35" s="152">
        <v>10976.0</v>
      </c>
      <c r="K35" s="152">
        <v>10976.0</v>
      </c>
      <c r="L35" s="326"/>
      <c r="M35" s="152" t="str">
        <f>VLOOKUP($A35,'SEQUENCING RUNS'!$B$6:$AQ$55,6,0)</f>
        <v>ERR2098389</v>
      </c>
      <c r="N35" s="346">
        <v>250.0</v>
      </c>
      <c r="O35" s="347">
        <f t="shared" si="43"/>
        <v>0.02277696793</v>
      </c>
      <c r="P35" s="152">
        <f>VLOOKUP($A35,'SEQUENCING RUNS'!$B$6:$AQ$55,32,0)</f>
        <v>65732965</v>
      </c>
      <c r="Q35" s="152">
        <f>VLOOKUP($A35,'SEQUENCING RUNS'!$B$6:$AQ$55,42,0)</f>
        <v>65671402</v>
      </c>
      <c r="R35" s="348">
        <f t="shared" si="2"/>
        <v>0.02277696793</v>
      </c>
      <c r="S35" s="348">
        <f t="shared" si="3"/>
        <v>2883237233</v>
      </c>
      <c r="T35" s="326"/>
      <c r="U35" s="152" t="str">
        <f>VLOOKUP($A35,'SEQUENCING RUNS'!$B$56:$AQ$102,6,0)</f>
        <v>ERR2098433</v>
      </c>
      <c r="V35" s="346">
        <v>150.0</v>
      </c>
      <c r="W35" s="347">
        <f t="shared" si="113"/>
        <v>0.01366618076</v>
      </c>
      <c r="X35" s="152">
        <f>VLOOKUP($A35,'SEQUENCING RUNS'!$B$56:$AQ$102,32,0)</f>
        <v>1356752</v>
      </c>
      <c r="Y35" s="152">
        <f>VLOOKUP($A35,'SEQUENCING RUNS'!$B$56:$AQ$102,42,0)</f>
        <v>1348638</v>
      </c>
      <c r="Z35" s="348">
        <f t="shared" si="4"/>
        <v>0.01366618076</v>
      </c>
      <c r="AA35" s="348">
        <f t="shared" si="5"/>
        <v>98684337.92</v>
      </c>
      <c r="AB35" s="326"/>
      <c r="AC35" s="152" t="str">
        <f>VLOOKUP($A35,'SEQUENCING RUNS'!$B$209:$AQ$268,6,0)</f>
        <v>ERR2098481</v>
      </c>
      <c r="AD35" s="346">
        <v>150.0</v>
      </c>
      <c r="AE35" s="347">
        <f t="shared" si="114"/>
        <v>0.01366618076</v>
      </c>
      <c r="AF35" s="152">
        <f>VLOOKUP($A35,'SEQUENCING RUNS'!$B$209:$AQ$268,32,0)</f>
        <v>1275965</v>
      </c>
      <c r="AG35" s="152">
        <f>VLOOKUP($A35,'SEQUENCING RUNS'!$B$209:$AQ$268,42,0)</f>
        <v>1238159</v>
      </c>
      <c r="AH35" s="348">
        <f t="shared" si="6"/>
        <v>0.01366618076</v>
      </c>
      <c r="AI35" s="348">
        <f t="shared" si="7"/>
        <v>90600221.23</v>
      </c>
      <c r="AJ35" s="326"/>
      <c r="AK35" s="152" t="str">
        <f>VLOOKUP($A35,'SEQUENCING RUNS'!$B$103:$AQ$155,6,0)</f>
        <v>ERR2098591</v>
      </c>
      <c r="AL35" s="346">
        <v>150.0</v>
      </c>
      <c r="AM35" s="347">
        <f t="shared" si="115"/>
        <v>0.01366618076</v>
      </c>
      <c r="AN35" s="152">
        <f>VLOOKUP($A35,'SEQUENCING RUNS'!$B$103:$AQ$155,32,0)</f>
        <v>616740</v>
      </c>
      <c r="AO35" s="152">
        <f>VLOOKUP($A35,'SEQUENCING RUNS'!$B$103:$AQ$155,42,0)</f>
        <v>600901</v>
      </c>
      <c r="AP35" s="348">
        <f t="shared" si="8"/>
        <v>0.01366618076</v>
      </c>
      <c r="AQ35" s="348">
        <f t="shared" si="9"/>
        <v>43969929.17</v>
      </c>
      <c r="AR35" s="326"/>
      <c r="AS35" s="152" t="str">
        <f>VLOOKUP($A35,'SEQUENCING RUNS'!$B$156:$AQ$208,6,0)</f>
        <v>ERR2098538</v>
      </c>
      <c r="AT35" s="152">
        <v>150.0</v>
      </c>
      <c r="AU35" s="347">
        <f t="shared" si="116"/>
        <v>0.01366618076</v>
      </c>
      <c r="AV35" s="152">
        <f>VLOOKUP($A35,'SEQUENCING RUNS'!$B$156:$AQ$208,32,0)</f>
        <v>1378065</v>
      </c>
      <c r="AW35" s="152">
        <f>VLOOKUP($A35,'SEQUENCING RUNS'!$B$156:$AQ$208,42,0)</f>
        <v>1358952</v>
      </c>
      <c r="AX35" s="348">
        <f t="shared" si="10"/>
        <v>0.01366618076</v>
      </c>
      <c r="AY35" s="348">
        <f t="shared" si="11"/>
        <v>99439047.68</v>
      </c>
      <c r="BD35" s="349"/>
    </row>
    <row r="36" ht="15.75" customHeight="1">
      <c r="A36" s="18" t="s">
        <v>335</v>
      </c>
      <c r="B36" s="344" t="s">
        <v>101</v>
      </c>
      <c r="C36" s="344" t="s">
        <v>1194</v>
      </c>
      <c r="D36" s="344" t="s">
        <v>1216</v>
      </c>
      <c r="E36" s="146">
        <v>60.0</v>
      </c>
      <c r="F36" s="146">
        <v>167.0</v>
      </c>
      <c r="G36" s="344" t="s">
        <v>1183</v>
      </c>
      <c r="H36" s="345" t="str">
        <f>VLOOKUP(A36,EMOSE_SAMPLES_EXTRACTION!B:I,8,0)</f>
        <v>filter&gt;filter&gt;filter</v>
      </c>
      <c r="I36" s="149" t="s">
        <v>1109</v>
      </c>
      <c r="J36" s="152">
        <v>17983.0</v>
      </c>
      <c r="K36" s="152">
        <v>17983.0</v>
      </c>
      <c r="L36" s="326"/>
      <c r="M36" s="152" t="str">
        <f>VLOOKUP($A36,'SEQUENCING RUNS'!$B$6:$AQ$55,6,0)</f>
        <v>ERR2098390</v>
      </c>
      <c r="N36" s="346">
        <v>250.0</v>
      </c>
      <c r="O36" s="347">
        <f t="shared" si="43"/>
        <v>0.01390201857</v>
      </c>
      <c r="P36" s="152">
        <f>VLOOKUP($A36,'SEQUENCING RUNS'!$B$6:$AQ$55,32,0)</f>
        <v>55476391</v>
      </c>
      <c r="Q36" s="152">
        <f>VLOOKUP($A36,'SEQUENCING RUNS'!$B$6:$AQ$55,42,0)</f>
        <v>55422434</v>
      </c>
      <c r="R36" s="348">
        <f t="shared" si="2"/>
        <v>0.01390201857</v>
      </c>
      <c r="S36" s="348">
        <f t="shared" si="3"/>
        <v>3986646522</v>
      </c>
      <c r="T36" s="326"/>
      <c r="U36" s="152" t="str">
        <f>VLOOKUP($A36,'SEQUENCING RUNS'!$B$56:$AQ$102,6,0)</f>
        <v>ERR2098434</v>
      </c>
      <c r="V36" s="346">
        <v>150.0</v>
      </c>
      <c r="W36" s="347">
        <f t="shared" si="113"/>
        <v>0.008341211144</v>
      </c>
      <c r="X36" s="152">
        <f>VLOOKUP($A36,'SEQUENCING RUNS'!$B$56:$AQ$102,32,0)</f>
        <v>1209172</v>
      </c>
      <c r="Y36" s="152">
        <f>VLOOKUP($A36,'SEQUENCING RUNS'!$B$56:$AQ$102,42,0)</f>
        <v>1201263</v>
      </c>
      <c r="Z36" s="348">
        <f t="shared" si="4"/>
        <v>0.008341211144</v>
      </c>
      <c r="AA36" s="348">
        <f t="shared" si="5"/>
        <v>144015416.9</v>
      </c>
      <c r="AB36" s="326"/>
      <c r="AC36" s="152" t="str">
        <f>VLOOKUP($A36,'SEQUENCING RUNS'!$B$209:$AQ$268,6,0)</f>
        <v>ERR2098482</v>
      </c>
      <c r="AD36" s="346">
        <v>150.0</v>
      </c>
      <c r="AE36" s="347">
        <f t="shared" si="114"/>
        <v>0.008341211144</v>
      </c>
      <c r="AF36" s="152">
        <f>VLOOKUP($A36,'SEQUENCING RUNS'!$B$209:$AQ$268,32,0)</f>
        <v>1464829</v>
      </c>
      <c r="AG36" s="152">
        <f>VLOOKUP($A36,'SEQUENCING RUNS'!$B$209:$AQ$268,42,0)</f>
        <v>1422025</v>
      </c>
      <c r="AH36" s="348">
        <f t="shared" si="6"/>
        <v>0.008341211144</v>
      </c>
      <c r="AI36" s="348">
        <f t="shared" si="7"/>
        <v>170481837.2</v>
      </c>
      <c r="AJ36" s="326"/>
      <c r="AK36" s="152" t="str">
        <f>VLOOKUP($A36,'SEQUENCING RUNS'!$B$103:$AQ$155,6,0)</f>
        <v>ERR2098592</v>
      </c>
      <c r="AL36" s="346">
        <v>150.0</v>
      </c>
      <c r="AM36" s="347">
        <f t="shared" si="115"/>
        <v>0.008341211144</v>
      </c>
      <c r="AN36" s="152">
        <f>VLOOKUP($A36,'SEQUENCING RUNS'!$B$103:$AQ$155,32,0)</f>
        <v>780535</v>
      </c>
      <c r="AO36" s="152">
        <f>VLOOKUP($A36,'SEQUENCING RUNS'!$B$103:$AQ$155,42,0)</f>
        <v>761732</v>
      </c>
      <c r="AP36" s="348">
        <f t="shared" si="8"/>
        <v>0.008341211144</v>
      </c>
      <c r="AQ36" s="348">
        <f t="shared" si="9"/>
        <v>91321510.37</v>
      </c>
      <c r="AR36" s="326"/>
      <c r="AS36" s="152" t="str">
        <f>VLOOKUP($A36,'SEQUENCING RUNS'!$B$156:$AQ$208,6,0)</f>
        <v>ERR2098539</v>
      </c>
      <c r="AT36" s="152">
        <v>150.0</v>
      </c>
      <c r="AU36" s="347">
        <f t="shared" si="116"/>
        <v>0.008341211144</v>
      </c>
      <c r="AV36" s="152">
        <f>VLOOKUP($A36,'SEQUENCING RUNS'!$B$156:$AQ$208,32,0)</f>
        <v>1322528</v>
      </c>
      <c r="AW36" s="152">
        <f>VLOOKUP($A36,'SEQUENCING RUNS'!$B$156:$AQ$208,42,0)</f>
        <v>1304067</v>
      </c>
      <c r="AX36" s="348">
        <f t="shared" si="10"/>
        <v>0.008341211144</v>
      </c>
      <c r="AY36" s="348">
        <f t="shared" si="11"/>
        <v>156340245.7</v>
      </c>
      <c r="BD36" s="349"/>
    </row>
    <row r="37" ht="15.75" customHeight="1">
      <c r="A37" s="22" t="s">
        <v>341</v>
      </c>
      <c r="B37" s="381" t="s">
        <v>101</v>
      </c>
      <c r="C37" s="381" t="s">
        <v>1205</v>
      </c>
      <c r="D37" s="381" t="s">
        <v>1216</v>
      </c>
      <c r="E37" s="153">
        <v>60.0</v>
      </c>
      <c r="F37" s="153">
        <v>225.0</v>
      </c>
      <c r="G37" s="381" t="s">
        <v>1183</v>
      </c>
      <c r="H37" s="382" t="str">
        <f>VLOOKUP(A37,EMOSE_SAMPLES_EXTRACTION!B:I,8,0)</f>
        <v>filter&gt;filter&gt;filter</v>
      </c>
      <c r="I37" s="156" t="s">
        <v>1109</v>
      </c>
      <c r="J37" s="211">
        <v>5635.0</v>
      </c>
      <c r="K37" s="211">
        <v>5635.0</v>
      </c>
      <c r="L37" s="326"/>
      <c r="M37" s="211" t="str">
        <f>VLOOKUP($A37,'SEQUENCING RUNS'!$B$6:$AQ$55,6,0)</f>
        <v>ERR2098391</v>
      </c>
      <c r="N37" s="383">
        <v>250.0</v>
      </c>
      <c r="O37" s="384">
        <f t="shared" si="43"/>
        <v>0.04436557232</v>
      </c>
      <c r="P37" s="211">
        <f>VLOOKUP($A37,'SEQUENCING RUNS'!$B$6:$AQ$55,32,0)</f>
        <v>58808515</v>
      </c>
      <c r="Q37" s="211">
        <f>VLOOKUP($A37,'SEQUENCING RUNS'!$B$6:$AQ$55,42,0)</f>
        <v>58730437</v>
      </c>
      <c r="R37" s="385">
        <f t="shared" si="2"/>
        <v>0.04436557232</v>
      </c>
      <c r="S37" s="385">
        <f t="shared" si="3"/>
        <v>1323784050</v>
      </c>
      <c r="T37" s="326"/>
      <c r="U37" s="211" t="str">
        <f>VLOOKUP($A37,'SEQUENCING RUNS'!$B$56:$AQ$102,6,0)</f>
        <v>ERR2098435</v>
      </c>
      <c r="V37" s="383">
        <v>150.0</v>
      </c>
      <c r="W37" s="384">
        <f t="shared" si="113"/>
        <v>0.02661934339</v>
      </c>
      <c r="X37" s="211">
        <f>VLOOKUP($A37,'SEQUENCING RUNS'!$B$56:$AQ$102,32,0)</f>
        <v>1682247</v>
      </c>
      <c r="Y37" s="211">
        <f>VLOOKUP($A37,'SEQUENCING RUNS'!$B$56:$AQ$102,42,0)</f>
        <v>1670674</v>
      </c>
      <c r="Z37" s="385">
        <f t="shared" si="4"/>
        <v>0.02661934339</v>
      </c>
      <c r="AA37" s="385">
        <f t="shared" si="5"/>
        <v>62761653.27</v>
      </c>
      <c r="AB37" s="326"/>
      <c r="AC37" s="211" t="str">
        <f>VLOOKUP($A37,'SEQUENCING RUNS'!$B$209:$AQ$268,6,0)</f>
        <v>ERR2098483</v>
      </c>
      <c r="AD37" s="383">
        <v>150.0</v>
      </c>
      <c r="AE37" s="384">
        <f t="shared" si="114"/>
        <v>0.02661934339</v>
      </c>
      <c r="AF37" s="211">
        <f>VLOOKUP($A37,'SEQUENCING RUNS'!$B$209:$AQ$268,32,0)</f>
        <v>1364727</v>
      </c>
      <c r="AG37" s="211">
        <f>VLOOKUP($A37,'SEQUENCING RUNS'!$B$209:$AQ$268,42,0)</f>
        <v>1322524</v>
      </c>
      <c r="AH37" s="385">
        <f t="shared" si="6"/>
        <v>0.02661934339</v>
      </c>
      <c r="AI37" s="385">
        <f t="shared" si="7"/>
        <v>49682818.27</v>
      </c>
      <c r="AJ37" s="326"/>
      <c r="AK37" s="211" t="str">
        <f>VLOOKUP($A37,'SEQUENCING RUNS'!$B$103:$AQ$155,6,0)</f>
        <v>ERR2098593</v>
      </c>
      <c r="AL37" s="383">
        <v>150.0</v>
      </c>
      <c r="AM37" s="384">
        <f t="shared" si="115"/>
        <v>0.02661934339</v>
      </c>
      <c r="AN37" s="211">
        <f>VLOOKUP($A37,'SEQUENCING RUNS'!$B$103:$AQ$155,32,0)</f>
        <v>918352</v>
      </c>
      <c r="AO37" s="211">
        <f>VLOOKUP($A37,'SEQUENCING RUNS'!$B$103:$AQ$155,42,0)</f>
        <v>896612</v>
      </c>
      <c r="AP37" s="385">
        <f t="shared" si="8"/>
        <v>0.02661934339</v>
      </c>
      <c r="AQ37" s="385">
        <f t="shared" si="9"/>
        <v>33682724.13</v>
      </c>
      <c r="AR37" s="326"/>
      <c r="AS37" s="211" t="str">
        <f>VLOOKUP($A37,'SEQUENCING RUNS'!$B$156:$AQ$208,6,0)</f>
        <v>ERR2098540</v>
      </c>
      <c r="AT37" s="211">
        <v>150.0</v>
      </c>
      <c r="AU37" s="384">
        <f t="shared" si="116"/>
        <v>0.02661934339</v>
      </c>
      <c r="AV37" s="211">
        <f>VLOOKUP($A37,'SEQUENCING RUNS'!$B$156:$AQ$208,32,0)</f>
        <v>857577</v>
      </c>
      <c r="AW37" s="211">
        <f>VLOOKUP($A37,'SEQUENCING RUNS'!$B$156:$AQ$208,42,0)</f>
        <v>844292</v>
      </c>
      <c r="AX37" s="385">
        <f t="shared" si="10"/>
        <v>0.02661934339</v>
      </c>
      <c r="AY37" s="385">
        <f t="shared" si="11"/>
        <v>31717236.13</v>
      </c>
      <c r="BD37" s="349"/>
    </row>
    <row r="38" ht="15.75" customHeight="1">
      <c r="A38" s="22" t="s">
        <v>346</v>
      </c>
      <c r="B38" s="381" t="s">
        <v>101</v>
      </c>
      <c r="C38" s="381" t="s">
        <v>1205</v>
      </c>
      <c r="D38" s="381" t="s">
        <v>1216</v>
      </c>
      <c r="E38" s="153">
        <v>100.0</v>
      </c>
      <c r="F38" s="153">
        <v>152.0</v>
      </c>
      <c r="G38" s="381" t="s">
        <v>1183</v>
      </c>
      <c r="H38" s="382" t="str">
        <f>VLOOKUP(A38,EMOSE_SAMPLES_EXTRACTION!B:I,8,0)</f>
        <v>filter&gt;filter&gt;filter</v>
      </c>
      <c r="I38" s="156" t="s">
        <v>1109</v>
      </c>
      <c r="J38" s="211">
        <v>5507.6</v>
      </c>
      <c r="K38" s="211">
        <v>5507.6</v>
      </c>
      <c r="L38" s="326"/>
      <c r="M38" s="211" t="str">
        <f>VLOOKUP($A38,'SEQUENCING RUNS'!$B$6:$AQ$55,6,0)</f>
        <v>ERR2098392</v>
      </c>
      <c r="N38" s="383">
        <v>250.0</v>
      </c>
      <c r="O38" s="384">
        <f t="shared" si="43"/>
        <v>0.04539182221</v>
      </c>
      <c r="P38" s="211">
        <f>VLOOKUP($A38,'SEQUENCING RUNS'!$B$6:$AQ$55,32,0)</f>
        <v>47188564</v>
      </c>
      <c r="Q38" s="211">
        <f>VLOOKUP($A38,'SEQUENCING RUNS'!$B$6:$AQ$55,42,0)</f>
        <v>47118604</v>
      </c>
      <c r="R38" s="385">
        <f t="shared" si="2"/>
        <v>0.04539182221</v>
      </c>
      <c r="S38" s="385">
        <f t="shared" si="3"/>
        <v>1038041694</v>
      </c>
      <c r="T38" s="326"/>
      <c r="U38" s="211" t="str">
        <f>VLOOKUP($A38,'SEQUENCING RUNS'!$B$56:$AQ$102,6,0)</f>
        <v>ERR2098436</v>
      </c>
      <c r="V38" s="383">
        <v>150.0</v>
      </c>
      <c r="W38" s="384">
        <f t="shared" si="113"/>
        <v>0.02723509333</v>
      </c>
      <c r="X38" s="211">
        <f>VLOOKUP($A38,'SEQUENCING RUNS'!$B$56:$AQ$102,32,0)</f>
        <v>1397410</v>
      </c>
      <c r="Y38" s="211">
        <f>VLOOKUP($A38,'SEQUENCING RUNS'!$B$56:$AQ$102,42,0)</f>
        <v>1388857</v>
      </c>
      <c r="Z38" s="385">
        <f t="shared" si="4"/>
        <v>0.02723509333</v>
      </c>
      <c r="AA38" s="385">
        <f t="shared" si="5"/>
        <v>50995125.42</v>
      </c>
      <c r="AB38" s="326"/>
      <c r="AC38" s="211" t="str">
        <f>VLOOKUP($A38,'SEQUENCING RUNS'!$B$209:$AQ$268,6,0)</f>
        <v>ERR2098484</v>
      </c>
      <c r="AD38" s="383">
        <v>150.0</v>
      </c>
      <c r="AE38" s="384">
        <f t="shared" si="114"/>
        <v>0.02723509333</v>
      </c>
      <c r="AF38" s="211">
        <f>VLOOKUP($A38,'SEQUENCING RUNS'!$B$209:$AQ$268,32,0)</f>
        <v>1287010</v>
      </c>
      <c r="AG38" s="211">
        <f>VLOOKUP($A38,'SEQUENCING RUNS'!$B$209:$AQ$268,42,0)</f>
        <v>1245585</v>
      </c>
      <c r="AH38" s="385">
        <f t="shared" si="6"/>
        <v>0.02723509333</v>
      </c>
      <c r="AI38" s="385">
        <f t="shared" si="7"/>
        <v>45734559.64</v>
      </c>
      <c r="AJ38" s="326"/>
      <c r="AK38" s="211" t="str">
        <f>VLOOKUP($A38,'SEQUENCING RUNS'!$B$103:$AQ$155,6,0)</f>
        <v>ERR2098594</v>
      </c>
      <c r="AL38" s="383">
        <v>150.0</v>
      </c>
      <c r="AM38" s="384">
        <f t="shared" si="115"/>
        <v>0.02723509333</v>
      </c>
      <c r="AN38" s="211">
        <f>VLOOKUP($A38,'SEQUENCING RUNS'!$B$103:$AQ$155,32,0)</f>
        <v>1181384</v>
      </c>
      <c r="AO38" s="211">
        <f>VLOOKUP($A38,'SEQUENCING RUNS'!$B$103:$AQ$155,42,0)</f>
        <v>1153054</v>
      </c>
      <c r="AP38" s="385">
        <f t="shared" si="8"/>
        <v>0.02723509333</v>
      </c>
      <c r="AQ38" s="385">
        <f t="shared" si="9"/>
        <v>42337068.07</v>
      </c>
      <c r="AR38" s="326"/>
      <c r="AS38" s="211" t="str">
        <f>VLOOKUP($A38,'SEQUENCING RUNS'!$B$156:$AQ$208,6,0)</f>
        <v>ERR2098541</v>
      </c>
      <c r="AT38" s="211">
        <v>150.0</v>
      </c>
      <c r="AU38" s="384">
        <f t="shared" si="116"/>
        <v>0.02723509333</v>
      </c>
      <c r="AV38" s="211">
        <f>VLOOKUP($A38,'SEQUENCING RUNS'!$B$156:$AQ$208,32,0)</f>
        <v>980521</v>
      </c>
      <c r="AW38" s="211">
        <f>VLOOKUP($A38,'SEQUENCING RUNS'!$B$156:$AQ$208,42,0)</f>
        <v>965429</v>
      </c>
      <c r="AX38" s="385">
        <f t="shared" si="10"/>
        <v>0.02723509333</v>
      </c>
      <c r="AY38" s="385">
        <f t="shared" si="11"/>
        <v>35447978.4</v>
      </c>
      <c r="BD38" s="349"/>
    </row>
    <row r="39" ht="15.75" customHeight="1">
      <c r="A39" s="22" t="s">
        <v>351</v>
      </c>
      <c r="B39" s="381" t="s">
        <v>101</v>
      </c>
      <c r="C39" s="381" t="s">
        <v>1205</v>
      </c>
      <c r="D39" s="381" t="s">
        <v>1216</v>
      </c>
      <c r="E39" s="153">
        <v>60.0</v>
      </c>
      <c r="F39" s="153">
        <v>167.0</v>
      </c>
      <c r="G39" s="381" t="s">
        <v>1183</v>
      </c>
      <c r="H39" s="382" t="str">
        <f>VLOOKUP(A39,EMOSE_SAMPLES_EXTRACTION!B:I,8,0)</f>
        <v>filter&gt;filter&gt;filter</v>
      </c>
      <c r="I39" s="156" t="s">
        <v>1109</v>
      </c>
      <c r="J39" s="211">
        <v>3567.2</v>
      </c>
      <c r="K39" s="211">
        <v>3567.2</v>
      </c>
      <c r="L39" s="326"/>
      <c r="M39" s="211" t="str">
        <f>VLOOKUP($A39,'SEQUENCING RUNS'!$B$6:$AQ$55,6,0)</f>
        <v>ERR2098393</v>
      </c>
      <c r="N39" s="383">
        <v>250.0</v>
      </c>
      <c r="O39" s="384">
        <f t="shared" si="43"/>
        <v>0.07008297825</v>
      </c>
      <c r="P39" s="211">
        <f>VLOOKUP($A39,'SEQUENCING RUNS'!$B$6:$AQ$55,32,0)</f>
        <v>49725351</v>
      </c>
      <c r="Q39" s="211">
        <f>VLOOKUP($A39,'SEQUENCING RUNS'!$B$6:$AQ$55,42,0)</f>
        <v>49666623</v>
      </c>
      <c r="R39" s="385">
        <f t="shared" si="2"/>
        <v>0.07008297825</v>
      </c>
      <c r="S39" s="385">
        <f t="shared" si="3"/>
        <v>708683110.3</v>
      </c>
      <c r="T39" s="326"/>
      <c r="U39" s="211" t="str">
        <f>VLOOKUP($A39,'SEQUENCING RUNS'!$B$56:$AQ$102,6,0)</f>
        <v>ERR2098437</v>
      </c>
      <c r="V39" s="383">
        <v>150.0</v>
      </c>
      <c r="W39" s="384">
        <f t="shared" si="113"/>
        <v>0.04204978695</v>
      </c>
      <c r="X39" s="211">
        <f>VLOOKUP($A39,'SEQUENCING RUNS'!$B$56:$AQ$102,32,0)</f>
        <v>1186421</v>
      </c>
      <c r="Y39" s="211">
        <f>VLOOKUP($A39,'SEQUENCING RUNS'!$B$56:$AQ$102,42,0)</f>
        <v>1178982</v>
      </c>
      <c r="Z39" s="385">
        <f t="shared" si="4"/>
        <v>0.04204978695</v>
      </c>
      <c r="AA39" s="385">
        <f t="shared" si="5"/>
        <v>28037763.94</v>
      </c>
      <c r="AB39" s="326"/>
      <c r="AC39" s="211" t="str">
        <f>VLOOKUP($A39,'SEQUENCING RUNS'!$B$209:$AQ$268,6,0)</f>
        <v>ERR2098485</v>
      </c>
      <c r="AD39" s="383">
        <v>150.0</v>
      </c>
      <c r="AE39" s="384">
        <f t="shared" si="114"/>
        <v>0.04204978695</v>
      </c>
      <c r="AF39" s="211">
        <f>VLOOKUP($A39,'SEQUENCING RUNS'!$B$209:$AQ$268,32,0)</f>
        <v>1279353</v>
      </c>
      <c r="AG39" s="211">
        <f>VLOOKUP($A39,'SEQUENCING RUNS'!$B$209:$AQ$268,42,0)</f>
        <v>1242787</v>
      </c>
      <c r="AH39" s="385">
        <f t="shared" si="6"/>
        <v>0.04204978695</v>
      </c>
      <c r="AI39" s="385">
        <f t="shared" si="7"/>
        <v>29555131.91</v>
      </c>
      <c r="AJ39" s="326"/>
      <c r="AK39" s="211" t="str">
        <f>VLOOKUP($A39,'SEQUENCING RUNS'!$B$103:$AQ$155,6,0)</f>
        <v>ERR2098595</v>
      </c>
      <c r="AL39" s="383">
        <v>150.0</v>
      </c>
      <c r="AM39" s="384">
        <f t="shared" si="115"/>
        <v>0.04204978695</v>
      </c>
      <c r="AN39" s="211">
        <f>VLOOKUP($A39,'SEQUENCING RUNS'!$B$103:$AQ$155,32,0)</f>
        <v>1154302</v>
      </c>
      <c r="AO39" s="211">
        <f>VLOOKUP($A39,'SEQUENCING RUNS'!$B$103:$AQ$155,42,0)</f>
        <v>1129444</v>
      </c>
      <c r="AP39" s="385">
        <f t="shared" si="8"/>
        <v>0.04204978695</v>
      </c>
      <c r="AQ39" s="385">
        <f t="shared" si="9"/>
        <v>26859684.25</v>
      </c>
      <c r="AR39" s="326"/>
      <c r="AS39" s="211" t="str">
        <f>VLOOKUP($A39,'SEQUENCING RUNS'!$B$156:$AQ$208,6,0)</f>
        <v>ERR2098542</v>
      </c>
      <c r="AT39" s="211">
        <v>150.0</v>
      </c>
      <c r="AU39" s="384">
        <f t="shared" si="116"/>
        <v>0.04204978695</v>
      </c>
      <c r="AV39" s="211">
        <f>VLOOKUP($A39,'SEQUENCING RUNS'!$B$156:$AQ$208,32,0)</f>
        <v>966920</v>
      </c>
      <c r="AW39" s="211">
        <f>VLOOKUP($A39,'SEQUENCING RUNS'!$B$156:$AQ$208,42,0)</f>
        <v>954458</v>
      </c>
      <c r="AX39" s="385">
        <f t="shared" si="10"/>
        <v>0.04204978695</v>
      </c>
      <c r="AY39" s="385">
        <f t="shared" si="11"/>
        <v>22698283.85</v>
      </c>
      <c r="BD39" s="349"/>
    </row>
    <row r="40" ht="15.75" customHeight="1">
      <c r="A40" s="30" t="s">
        <v>303</v>
      </c>
      <c r="B40" s="386" t="s">
        <v>101</v>
      </c>
      <c r="C40" s="386" t="s">
        <v>1221</v>
      </c>
      <c r="D40" s="386" t="s">
        <v>1216</v>
      </c>
      <c r="E40" s="189">
        <v>60.0</v>
      </c>
      <c r="F40" s="189">
        <v>225.0</v>
      </c>
      <c r="G40" s="386" t="s">
        <v>1183</v>
      </c>
      <c r="H40" s="387" t="str">
        <f>VLOOKUP(A40,EMOSE_SAMPLES_EXTRACTION!B:I,8,0)</f>
        <v>filter&gt;filter&gt;filter</v>
      </c>
      <c r="I40" s="190" t="s">
        <v>1109</v>
      </c>
      <c r="J40" s="195">
        <v>2940.0</v>
      </c>
      <c r="K40" s="195">
        <v>2940.0</v>
      </c>
      <c r="L40" s="326"/>
      <c r="M40" s="195" t="str">
        <f>VLOOKUP($A40,'SEQUENCING RUNS'!$B$6:$AQ$55,6,0)</f>
        <v>ERR2098385</v>
      </c>
      <c r="N40" s="388">
        <v>250.0</v>
      </c>
      <c r="O40" s="389">
        <f t="shared" si="43"/>
        <v>0.08503401361</v>
      </c>
      <c r="P40" s="195">
        <f>VLOOKUP($A40,'SEQUENCING RUNS'!$B$6:$AQ$55,32,0)</f>
        <v>49746585</v>
      </c>
      <c r="Q40" s="195">
        <f>VLOOKUP($A40,'SEQUENCING RUNS'!$B$6:$AQ$55,42,0)</f>
        <v>49633529</v>
      </c>
      <c r="R40" s="390">
        <f t="shared" si="2"/>
        <v>0.08503401361</v>
      </c>
      <c r="S40" s="390">
        <f t="shared" si="3"/>
        <v>583690301</v>
      </c>
      <c r="T40" s="326"/>
      <c r="U40" s="195" t="str">
        <f>VLOOKUP($A40,'SEQUENCING RUNS'!$B$56:$AQ$102,6,0)</f>
        <v>ERR2098429</v>
      </c>
      <c r="V40" s="388">
        <v>150.0</v>
      </c>
      <c r="W40" s="389">
        <f t="shared" si="113"/>
        <v>0.05102040816</v>
      </c>
      <c r="X40" s="195">
        <f>VLOOKUP($A40,'SEQUENCING RUNS'!$B$56:$AQ$102,32,0)</f>
        <v>1800125</v>
      </c>
      <c r="Y40" s="195">
        <f>VLOOKUP($A40,'SEQUENCING RUNS'!$B$56:$AQ$102,42,0)</f>
        <v>1788751</v>
      </c>
      <c r="Z40" s="390">
        <f t="shared" si="4"/>
        <v>0.05102040816</v>
      </c>
      <c r="AA40" s="390">
        <f t="shared" si="5"/>
        <v>35059519.6</v>
      </c>
      <c r="AB40" s="326"/>
      <c r="AC40" s="195" t="str">
        <f>VLOOKUP($A40,'SEQUENCING RUNS'!$B$209:$AQ$268,6,0)</f>
        <v>ERR2098477</v>
      </c>
      <c r="AD40" s="388">
        <v>150.0</v>
      </c>
      <c r="AE40" s="389">
        <f t="shared" si="114"/>
        <v>0.05102040816</v>
      </c>
      <c r="AF40" s="195">
        <f>VLOOKUP($A40,'SEQUENCING RUNS'!$B$209:$AQ$268,32,0)</f>
        <v>1334928</v>
      </c>
      <c r="AG40" s="195">
        <f>VLOOKUP($A40,'SEQUENCING RUNS'!$B$209:$AQ$268,42,0)</f>
        <v>1288407</v>
      </c>
      <c r="AH40" s="390">
        <f t="shared" si="6"/>
        <v>0.05102040816</v>
      </c>
      <c r="AI40" s="390">
        <f t="shared" si="7"/>
        <v>25252777.2</v>
      </c>
      <c r="AJ40" s="326"/>
      <c r="AK40" s="195" t="str">
        <f>VLOOKUP($A40,'SEQUENCING RUNS'!$B$103:$AQ$155,6,0)</f>
        <v>ERR2098587</v>
      </c>
      <c r="AL40" s="388">
        <v>150.0</v>
      </c>
      <c r="AM40" s="389">
        <f t="shared" si="115"/>
        <v>0.05102040816</v>
      </c>
      <c r="AN40" s="195">
        <f>VLOOKUP($A40,'SEQUENCING RUNS'!$B$103:$AQ$155,32,0)</f>
        <v>863977</v>
      </c>
      <c r="AO40" s="195">
        <f>VLOOKUP($A40,'SEQUENCING RUNS'!$B$103:$AQ$155,42,0)</f>
        <v>841230</v>
      </c>
      <c r="AP40" s="390">
        <f t="shared" si="8"/>
        <v>0.05102040816</v>
      </c>
      <c r="AQ40" s="390">
        <f t="shared" si="9"/>
        <v>16488108</v>
      </c>
      <c r="AR40" s="326"/>
      <c r="AS40" s="195" t="str">
        <f>VLOOKUP($A40,'SEQUENCING RUNS'!$B$156:$AQ$208,6,0)</f>
        <v>ERR2098534</v>
      </c>
      <c r="AT40" s="195">
        <v>150.0</v>
      </c>
      <c r="AU40" s="389">
        <f t="shared" si="116"/>
        <v>0.05102040816</v>
      </c>
      <c r="AV40" s="195">
        <f>VLOOKUP($A40,'SEQUENCING RUNS'!$B$156:$AQ$208,32,0)</f>
        <v>1808516</v>
      </c>
      <c r="AW40" s="195">
        <f>VLOOKUP($A40,'SEQUENCING RUNS'!$B$156:$AQ$208,42,0)</f>
        <v>1779065</v>
      </c>
      <c r="AX40" s="390">
        <f t="shared" si="10"/>
        <v>0.05102040816</v>
      </c>
      <c r="AY40" s="390">
        <f t="shared" si="11"/>
        <v>34869674</v>
      </c>
      <c r="BD40" s="349"/>
    </row>
    <row r="41" ht="15.75" customHeight="1">
      <c r="A41" s="30" t="s">
        <v>311</v>
      </c>
      <c r="B41" s="386" t="s">
        <v>101</v>
      </c>
      <c r="C41" s="386" t="s">
        <v>1221</v>
      </c>
      <c r="D41" s="386" t="s">
        <v>1216</v>
      </c>
      <c r="E41" s="189">
        <v>100.0</v>
      </c>
      <c r="F41" s="189">
        <v>152.0</v>
      </c>
      <c r="G41" s="386" t="s">
        <v>1183</v>
      </c>
      <c r="H41" s="387" t="str">
        <f>VLOOKUP(A41,EMOSE_SAMPLES_EXTRACTION!B:I,8,0)</f>
        <v>filter&gt;filter&gt;filter</v>
      </c>
      <c r="I41" s="190" t="s">
        <v>1109</v>
      </c>
      <c r="J41" s="195">
        <v>1612.1</v>
      </c>
      <c r="K41" s="195">
        <v>1612.1</v>
      </c>
      <c r="L41" s="326"/>
      <c r="M41" s="195" t="str">
        <f>VLOOKUP($A41,'SEQUENCING RUNS'!$B$6:$AQ$55,6,0)</f>
        <v>ERR2098386</v>
      </c>
      <c r="N41" s="388">
        <v>250.0</v>
      </c>
      <c r="O41" s="389">
        <f t="shared" si="43"/>
        <v>0.1550772285</v>
      </c>
      <c r="P41" s="195">
        <f>VLOOKUP($A41,'SEQUENCING RUNS'!$B$6:$AQ$55,32,0)</f>
        <v>63902298</v>
      </c>
      <c r="Q41" s="195">
        <f>VLOOKUP($A41,'SEQUENCING RUNS'!$B$6:$AQ$55,42,0)</f>
        <v>63822755</v>
      </c>
      <c r="R41" s="390">
        <f t="shared" si="2"/>
        <v>0.1550772285</v>
      </c>
      <c r="S41" s="390">
        <f t="shared" si="3"/>
        <v>411554653.3</v>
      </c>
      <c r="T41" s="326"/>
      <c r="U41" s="195" t="str">
        <f>VLOOKUP($A41,'SEQUENCING RUNS'!$B$56:$AQ$102,6,0)</f>
        <v>ERR2098430</v>
      </c>
      <c r="V41" s="388">
        <v>150.0</v>
      </c>
      <c r="W41" s="389">
        <f t="shared" si="113"/>
        <v>0.09304633708</v>
      </c>
      <c r="X41" s="195">
        <f>VLOOKUP($A41,'SEQUENCING RUNS'!$B$56:$AQ$102,32,0)</f>
        <v>1322612</v>
      </c>
      <c r="Y41" s="195">
        <f>VLOOKUP($A41,'SEQUENCING RUNS'!$B$56:$AQ$102,42,0)</f>
        <v>1313581</v>
      </c>
      <c r="Z41" s="390">
        <f t="shared" si="4"/>
        <v>0.09304633708</v>
      </c>
      <c r="AA41" s="390">
        <f t="shared" si="5"/>
        <v>14117492.87</v>
      </c>
      <c r="AB41" s="326"/>
      <c r="AC41" s="195" t="str">
        <f>VLOOKUP($A41,'SEQUENCING RUNS'!$B$209:$AQ$268,6,0)</f>
        <v>ERR2098478</v>
      </c>
      <c r="AD41" s="388">
        <v>150.0</v>
      </c>
      <c r="AE41" s="389">
        <f t="shared" si="114"/>
        <v>0.09304633708</v>
      </c>
      <c r="AF41" s="195">
        <f>VLOOKUP($A41,'SEQUENCING RUNS'!$B$209:$AQ$268,32,0)</f>
        <v>1354586</v>
      </c>
      <c r="AG41" s="195">
        <f>VLOOKUP($A41,'SEQUENCING RUNS'!$B$209:$AQ$268,42,0)</f>
        <v>1312005</v>
      </c>
      <c r="AH41" s="390">
        <f t="shared" si="6"/>
        <v>0.09304633708</v>
      </c>
      <c r="AI41" s="390">
        <f t="shared" si="7"/>
        <v>14100555.07</v>
      </c>
      <c r="AJ41" s="326"/>
      <c r="AK41" s="195" t="str">
        <f>VLOOKUP($A41,'SEQUENCING RUNS'!$B$103:$AQ$155,6,0)</f>
        <v>ERR2098588</v>
      </c>
      <c r="AL41" s="388">
        <v>150.0</v>
      </c>
      <c r="AM41" s="389">
        <f t="shared" si="115"/>
        <v>0.09304633708</v>
      </c>
      <c r="AN41" s="195">
        <f>VLOOKUP($A41,'SEQUENCING RUNS'!$B$103:$AQ$155,32,0)</f>
        <v>1020556</v>
      </c>
      <c r="AO41" s="195">
        <f>VLOOKUP($A41,'SEQUENCING RUNS'!$B$103:$AQ$155,42,0)</f>
        <v>996328</v>
      </c>
      <c r="AP41" s="390">
        <f t="shared" si="8"/>
        <v>0.09304633708</v>
      </c>
      <c r="AQ41" s="390">
        <f t="shared" si="9"/>
        <v>10707869.13</v>
      </c>
      <c r="AR41" s="326"/>
      <c r="AS41" s="195" t="str">
        <f>VLOOKUP($A41,'SEQUENCING RUNS'!$B$156:$AQ$208,6,0)</f>
        <v>ERR2098535</v>
      </c>
      <c r="AT41" s="195">
        <v>150.0</v>
      </c>
      <c r="AU41" s="389">
        <f t="shared" si="116"/>
        <v>0.09304633708</v>
      </c>
      <c r="AV41" s="195">
        <f>VLOOKUP($A41,'SEQUENCING RUNS'!$B$156:$AQ$208,32,0)</f>
        <v>1319345</v>
      </c>
      <c r="AW41" s="195">
        <f>VLOOKUP($A41,'SEQUENCING RUNS'!$B$156:$AQ$208,42,0)</f>
        <v>1300241</v>
      </c>
      <c r="AX41" s="390">
        <f t="shared" si="10"/>
        <v>0.09304633708</v>
      </c>
      <c r="AY41" s="390">
        <f t="shared" si="11"/>
        <v>13974123.44</v>
      </c>
      <c r="BD41" s="349"/>
    </row>
    <row r="42" ht="15.75" customHeight="1">
      <c r="A42" s="30" t="s">
        <v>317</v>
      </c>
      <c r="B42" s="386" t="s">
        <v>101</v>
      </c>
      <c r="C42" s="386" t="s">
        <v>1221</v>
      </c>
      <c r="D42" s="386" t="s">
        <v>1216</v>
      </c>
      <c r="E42" s="189">
        <v>60.0</v>
      </c>
      <c r="F42" s="189">
        <v>167.0</v>
      </c>
      <c r="G42" s="386" t="s">
        <v>1183</v>
      </c>
      <c r="H42" s="387" t="str">
        <f>VLOOKUP(A42,EMOSE_SAMPLES_EXTRACTION!B:I,8,0)</f>
        <v>filter&gt;filter&gt;filter</v>
      </c>
      <c r="I42" s="190" t="s">
        <v>1109</v>
      </c>
      <c r="J42" s="391">
        <v>715.4</v>
      </c>
      <c r="K42" s="392">
        <v>715.4</v>
      </c>
      <c r="L42" s="352"/>
      <c r="M42" s="392" t="str">
        <f>VLOOKUP($A42,'SEQUENCING RUNS'!$B$6:$AQ$55,6,0)</f>
        <v>ERR2098387</v>
      </c>
      <c r="N42" s="393">
        <v>250.0</v>
      </c>
      <c r="O42" s="394">
        <f t="shared" si="43"/>
        <v>0.3494548504</v>
      </c>
      <c r="P42" s="392">
        <f>VLOOKUP($A42,'SEQUENCING RUNS'!$B$6:$AQ$55,32,0)</f>
        <v>57436407</v>
      </c>
      <c r="Q42" s="392">
        <f>VLOOKUP($A42,'SEQUENCING RUNS'!$B$6:$AQ$55,42,0)</f>
        <v>57323412</v>
      </c>
      <c r="R42" s="390">
        <f t="shared" si="2"/>
        <v>0.3494548504</v>
      </c>
      <c r="S42" s="390">
        <f t="shared" si="3"/>
        <v>164036675.8</v>
      </c>
      <c r="T42" s="326"/>
      <c r="U42" s="195" t="str">
        <f>VLOOKUP($A42,'SEQUENCING RUNS'!$B$56:$AQ$102,6,0)</f>
        <v>ERR2098431</v>
      </c>
      <c r="V42" s="388">
        <v>150.0</v>
      </c>
      <c r="W42" s="389">
        <f t="shared" si="113"/>
        <v>0.2096729103</v>
      </c>
      <c r="X42" s="195">
        <f>VLOOKUP($A42,'SEQUENCING RUNS'!$B$56:$AQ$102,32,0)</f>
        <v>1257634</v>
      </c>
      <c r="Y42" s="195">
        <f>VLOOKUP($A42,'SEQUENCING RUNS'!$B$56:$AQ$102,42,0)</f>
        <v>1249454</v>
      </c>
      <c r="Z42" s="390">
        <f t="shared" si="4"/>
        <v>0.2096729103</v>
      </c>
      <c r="AA42" s="390">
        <f t="shared" si="5"/>
        <v>5959062.611</v>
      </c>
      <c r="AB42" s="326"/>
      <c r="AC42" s="195" t="str">
        <f>VLOOKUP($A42,'SEQUENCING RUNS'!$B$209:$AQ$268,6,0)</f>
        <v>ERR2098479</v>
      </c>
      <c r="AD42" s="388">
        <v>150.0</v>
      </c>
      <c r="AE42" s="389">
        <f t="shared" si="114"/>
        <v>0.2096729103</v>
      </c>
      <c r="AF42" s="195">
        <f>VLOOKUP($A42,'SEQUENCING RUNS'!$B$209:$AQ$268,32,0)</f>
        <v>1396760</v>
      </c>
      <c r="AG42" s="195">
        <f>VLOOKUP($A42,'SEQUENCING RUNS'!$B$209:$AQ$268,42,0)</f>
        <v>1340535</v>
      </c>
      <c r="AH42" s="390">
        <f t="shared" si="6"/>
        <v>0.2096729103</v>
      </c>
      <c r="AI42" s="390">
        <f t="shared" si="7"/>
        <v>6393458.26</v>
      </c>
      <c r="AJ42" s="326"/>
      <c r="AK42" s="195" t="str">
        <f>VLOOKUP($A42,'SEQUENCING RUNS'!$B$103:$AQ$155,6,0)</f>
        <v>ERR2098589</v>
      </c>
      <c r="AL42" s="388">
        <v>150.0</v>
      </c>
      <c r="AM42" s="389">
        <f t="shared" si="115"/>
        <v>0.2096729103</v>
      </c>
      <c r="AN42" s="195">
        <f>VLOOKUP($A42,'SEQUENCING RUNS'!$B$103:$AQ$155,32,0)</f>
        <v>1371502</v>
      </c>
      <c r="AO42" s="195">
        <f>VLOOKUP($A42,'SEQUENCING RUNS'!$B$103:$AQ$155,42,0)</f>
        <v>1331694</v>
      </c>
      <c r="AP42" s="390">
        <f t="shared" si="8"/>
        <v>0.2096729103</v>
      </c>
      <c r="AQ42" s="390">
        <f t="shared" si="9"/>
        <v>6351292.584</v>
      </c>
      <c r="AR42" s="326"/>
      <c r="AS42" s="195" t="str">
        <f>VLOOKUP($A42,'SEQUENCING RUNS'!$B$156:$AQ$208,6,0)</f>
        <v>ERR2098536</v>
      </c>
      <c r="AT42" s="195">
        <v>150.0</v>
      </c>
      <c r="AU42" s="389">
        <f t="shared" si="116"/>
        <v>0.2096729103</v>
      </c>
      <c r="AV42" s="195">
        <f>VLOOKUP($A42,'SEQUENCING RUNS'!$B$156:$AQ$208,32,0)</f>
        <v>779739</v>
      </c>
      <c r="AW42" s="195">
        <f>VLOOKUP($A42,'SEQUENCING RUNS'!$B$156:$AQ$208,42,0)</f>
        <v>764019</v>
      </c>
      <c r="AX42" s="390">
        <f t="shared" si="10"/>
        <v>0.2096729103</v>
      </c>
      <c r="AY42" s="390">
        <f t="shared" si="11"/>
        <v>3643861.284</v>
      </c>
      <c r="BD42" s="349"/>
    </row>
    <row r="43" ht="15.75" customHeight="1">
      <c r="A43" s="342" t="s">
        <v>3505</v>
      </c>
      <c r="B43" s="320" t="s">
        <v>101</v>
      </c>
      <c r="C43" s="343" t="s">
        <v>3497</v>
      </c>
      <c r="D43" s="320" t="s">
        <v>1216</v>
      </c>
      <c r="E43" s="321">
        <v>100.0</v>
      </c>
      <c r="F43" s="321">
        <v>140.0</v>
      </c>
      <c r="G43" s="320" t="s">
        <v>1183</v>
      </c>
      <c r="H43" s="323" t="s">
        <v>1228</v>
      </c>
      <c r="I43" s="324" t="s">
        <v>3492</v>
      </c>
      <c r="J43" s="325">
        <f t="shared" ref="J43:K43" si="117">J49+J52</f>
        <v>18286.8</v>
      </c>
      <c r="K43" s="325">
        <f t="shared" si="117"/>
        <v>18286.8</v>
      </c>
      <c r="L43" s="395"/>
      <c r="M43" s="342" t="str">
        <f t="shared" ref="M43:M45" si="124">M49&amp;","&amp;M52</f>
        <v>ERR2098399,ERR2098403</v>
      </c>
      <c r="N43" s="327">
        <f t="shared" ref="N43:N45" si="125">N49+N52</f>
        <v>500</v>
      </c>
      <c r="O43" s="328">
        <f t="shared" si="43"/>
        <v>0.02734212656</v>
      </c>
      <c r="P43" s="325">
        <f t="shared" ref="P43:Q43" si="118">P49+P52</f>
        <v>126987393</v>
      </c>
      <c r="Q43" s="325">
        <f t="shared" si="118"/>
        <v>126848568</v>
      </c>
      <c r="R43" s="329">
        <f t="shared" si="2"/>
        <v>0.02734212656</v>
      </c>
      <c r="S43" s="329">
        <f t="shared" si="3"/>
        <v>4639308787</v>
      </c>
      <c r="T43" s="396"/>
      <c r="U43" s="342" t="str">
        <f t="shared" ref="U43:U45" si="127">U49&amp;","&amp;U52</f>
        <v>ERR2098443,ERR2098447</v>
      </c>
      <c r="V43" s="327">
        <f t="shared" ref="V43:V45" si="128">V49+V52</f>
        <v>300</v>
      </c>
      <c r="W43" s="328">
        <f t="shared" ref="W43:W48" si="129">V43/$J43</f>
        <v>0.01640527594</v>
      </c>
      <c r="X43" s="325">
        <f t="shared" ref="X43:Y43" si="119">X49+X52</f>
        <v>4449307</v>
      </c>
      <c r="Y43" s="325">
        <f t="shared" si="119"/>
        <v>4418609</v>
      </c>
      <c r="Z43" s="329">
        <f t="shared" si="4"/>
        <v>0.01640527594</v>
      </c>
      <c r="AA43" s="329">
        <f t="shared" si="5"/>
        <v>269340730.2</v>
      </c>
      <c r="AB43" s="396"/>
      <c r="AC43" s="342" t="str">
        <f t="shared" ref="AC43:AC45" si="131">AC49&amp;","&amp;AC52</f>
        <v>ERR2098493,ERR2098497</v>
      </c>
      <c r="AD43" s="327">
        <f t="shared" ref="AD43:AD45" si="132">AD49+AD52</f>
        <v>300</v>
      </c>
      <c r="AE43" s="328">
        <f t="shared" ref="AE43:AE48" si="133">AD43/$J43</f>
        <v>0.01640527594</v>
      </c>
      <c r="AF43" s="325">
        <f t="shared" ref="AF43:AG43" si="120">AF49+AF52</f>
        <v>2939220</v>
      </c>
      <c r="AG43" s="325">
        <f t="shared" si="120"/>
        <v>2850891</v>
      </c>
      <c r="AH43" s="329">
        <f t="shared" si="6"/>
        <v>0.01640527594</v>
      </c>
      <c r="AI43" s="329">
        <f t="shared" si="7"/>
        <v>173778911.8</v>
      </c>
      <c r="AJ43" s="396"/>
      <c r="AK43" s="342" t="str">
        <f t="shared" ref="AK43:AK45" si="135">AK49&amp;","&amp;AK52</f>
        <v>ERR2098601,ERR2098605</v>
      </c>
      <c r="AL43" s="327">
        <f t="shared" ref="AL43:AL45" si="136">AL49+AL52</f>
        <v>300</v>
      </c>
      <c r="AM43" s="328">
        <f t="shared" ref="AM43:AM48" si="137">AL43/$J43</f>
        <v>0.01640527594</v>
      </c>
      <c r="AN43" s="325">
        <f t="shared" ref="AN43:AO43" si="121">AN49+AN52</f>
        <v>2008536</v>
      </c>
      <c r="AO43" s="325">
        <f t="shared" si="121"/>
        <v>1963707</v>
      </c>
      <c r="AP43" s="329">
        <f t="shared" si="8"/>
        <v>0.01640527594</v>
      </c>
      <c r="AQ43" s="329">
        <f t="shared" si="9"/>
        <v>119699723.9</v>
      </c>
      <c r="AR43" s="396"/>
      <c r="AS43" s="342" t="str">
        <f t="shared" ref="AS43:AS45" si="139">AS49&amp;","&amp;AS52</f>
        <v>ERR2098548,ERR2098552</v>
      </c>
      <c r="AT43" s="327">
        <f t="shared" ref="AT43:AT45" si="140">AT49+AT52</f>
        <v>300</v>
      </c>
      <c r="AU43" s="328">
        <f t="shared" ref="AU43:AU48" si="141">AT43/$J43</f>
        <v>0.01640527594</v>
      </c>
      <c r="AV43" s="325">
        <f t="shared" ref="AV43:AW43" si="122">AV49+AV52</f>
        <v>1787791</v>
      </c>
      <c r="AW43" s="325">
        <f t="shared" si="122"/>
        <v>1763635</v>
      </c>
      <c r="AX43" s="329">
        <f t="shared" si="10"/>
        <v>0.01640527594</v>
      </c>
      <c r="AY43" s="329">
        <f t="shared" si="11"/>
        <v>107504135.1</v>
      </c>
      <c r="AZ43" s="330"/>
      <c r="BA43" s="330"/>
      <c r="BB43" s="330"/>
      <c r="BC43" s="330"/>
      <c r="BD43" s="331"/>
      <c r="BE43" s="330"/>
      <c r="BF43" s="330"/>
      <c r="BG43" s="330"/>
      <c r="BH43" s="330"/>
      <c r="BI43" s="330"/>
      <c r="BJ43" s="330"/>
      <c r="BK43" s="330"/>
      <c r="BL43" s="330"/>
      <c r="BM43" s="330"/>
    </row>
    <row r="44" ht="15.75" customHeight="1">
      <c r="A44" s="342" t="s">
        <v>3506</v>
      </c>
      <c r="B44" s="320" t="s">
        <v>101</v>
      </c>
      <c r="C44" s="343" t="s">
        <v>3497</v>
      </c>
      <c r="D44" s="320" t="s">
        <v>1216</v>
      </c>
      <c r="E44" s="321">
        <v>100.0</v>
      </c>
      <c r="F44" s="321">
        <v>140.0</v>
      </c>
      <c r="G44" s="320" t="s">
        <v>1183</v>
      </c>
      <c r="H44" s="323" t="s">
        <v>1228</v>
      </c>
      <c r="I44" s="324" t="s">
        <v>3492</v>
      </c>
      <c r="J44" s="325">
        <f t="shared" ref="J44:K44" si="123">J50+J53</f>
        <v>22853.6</v>
      </c>
      <c r="K44" s="325">
        <f t="shared" si="123"/>
        <v>22853.6</v>
      </c>
      <c r="L44" s="395"/>
      <c r="M44" s="342" t="str">
        <f t="shared" si="124"/>
        <v>ERR2098400,ERR2098404</v>
      </c>
      <c r="N44" s="327">
        <f t="shared" si="125"/>
        <v>500</v>
      </c>
      <c r="O44" s="328">
        <f t="shared" si="43"/>
        <v>0.02187839115</v>
      </c>
      <c r="P44" s="325">
        <f t="shared" ref="P44:Q44" si="126">P50+P53</f>
        <v>112802020</v>
      </c>
      <c r="Q44" s="325">
        <f t="shared" si="126"/>
        <v>112698137</v>
      </c>
      <c r="R44" s="329">
        <f t="shared" si="2"/>
        <v>0.02187839115</v>
      </c>
      <c r="S44" s="329">
        <f t="shared" si="3"/>
        <v>5151116287</v>
      </c>
      <c r="T44" s="396"/>
      <c r="U44" s="342" t="str">
        <f t="shared" si="127"/>
        <v>ERR2098444,ERR2098448</v>
      </c>
      <c r="V44" s="327">
        <f t="shared" si="128"/>
        <v>300</v>
      </c>
      <c r="W44" s="328">
        <f t="shared" si="129"/>
        <v>0.01312703469</v>
      </c>
      <c r="X44" s="325">
        <f t="shared" ref="X44:Y44" si="130">X50+X53</f>
        <v>5327743</v>
      </c>
      <c r="Y44" s="325">
        <f t="shared" si="130"/>
        <v>5294200</v>
      </c>
      <c r="Z44" s="329">
        <f t="shared" si="4"/>
        <v>0.01312703469</v>
      </c>
      <c r="AA44" s="329">
        <f t="shared" si="5"/>
        <v>403305097.1</v>
      </c>
      <c r="AB44" s="396"/>
      <c r="AC44" s="342" t="str">
        <f t="shared" si="131"/>
        <v>ERR2098494,ERR2098498</v>
      </c>
      <c r="AD44" s="327">
        <f t="shared" si="132"/>
        <v>300</v>
      </c>
      <c r="AE44" s="328">
        <f t="shared" si="133"/>
        <v>0.01312703469</v>
      </c>
      <c r="AF44" s="325">
        <f t="shared" ref="AF44:AG44" si="134">AF50+AF53</f>
        <v>4230039</v>
      </c>
      <c r="AG44" s="325">
        <f t="shared" si="134"/>
        <v>4094801</v>
      </c>
      <c r="AH44" s="329">
        <f t="shared" si="6"/>
        <v>0.01312703469</v>
      </c>
      <c r="AI44" s="329">
        <f t="shared" si="7"/>
        <v>311936480.4</v>
      </c>
      <c r="AJ44" s="396"/>
      <c r="AK44" s="342" t="str">
        <f t="shared" si="135"/>
        <v>ERR2098602,ERR2098606</v>
      </c>
      <c r="AL44" s="327">
        <f t="shared" si="136"/>
        <v>300</v>
      </c>
      <c r="AM44" s="328">
        <f t="shared" si="137"/>
        <v>0.01312703469</v>
      </c>
      <c r="AN44" s="325">
        <f t="shared" ref="AN44:AO44" si="138">AN50+AN53</f>
        <v>2422578</v>
      </c>
      <c r="AO44" s="325">
        <f t="shared" si="138"/>
        <v>2363586</v>
      </c>
      <c r="AP44" s="329">
        <f t="shared" si="8"/>
        <v>0.01312703469</v>
      </c>
      <c r="AQ44" s="329">
        <f t="shared" si="9"/>
        <v>180054830</v>
      </c>
      <c r="AR44" s="396"/>
      <c r="AS44" s="342" t="str">
        <f t="shared" si="139"/>
        <v>ERR2098549,ERR2098553</v>
      </c>
      <c r="AT44" s="327">
        <f t="shared" si="140"/>
        <v>300</v>
      </c>
      <c r="AU44" s="328">
        <f t="shared" si="141"/>
        <v>0.01312703469</v>
      </c>
      <c r="AV44" s="325">
        <f t="shared" ref="AV44:AW44" si="142">AV50+AV53</f>
        <v>2699876</v>
      </c>
      <c r="AW44" s="325">
        <f t="shared" si="142"/>
        <v>2661139</v>
      </c>
      <c r="AX44" s="329">
        <f t="shared" si="10"/>
        <v>0.01312703469</v>
      </c>
      <c r="AY44" s="329">
        <f t="shared" si="11"/>
        <v>202722020.8</v>
      </c>
      <c r="AZ44" s="330"/>
      <c r="BA44" s="330"/>
      <c r="BB44" s="330"/>
      <c r="BC44" s="330"/>
      <c r="BD44" s="331"/>
      <c r="BE44" s="330"/>
      <c r="BF44" s="330"/>
      <c r="BG44" s="330"/>
      <c r="BH44" s="330"/>
      <c r="BI44" s="330"/>
      <c r="BJ44" s="330"/>
      <c r="BK44" s="330"/>
      <c r="BL44" s="330"/>
      <c r="BM44" s="330"/>
    </row>
    <row r="45" ht="15.75" customHeight="1">
      <c r="A45" s="342" t="s">
        <v>3507</v>
      </c>
      <c r="B45" s="320" t="s">
        <v>101</v>
      </c>
      <c r="C45" s="343" t="s">
        <v>3497</v>
      </c>
      <c r="D45" s="320" t="s">
        <v>1216</v>
      </c>
      <c r="E45" s="321">
        <v>100.0</v>
      </c>
      <c r="F45" s="321">
        <v>140.0</v>
      </c>
      <c r="G45" s="320" t="s">
        <v>1183</v>
      </c>
      <c r="H45" s="323" t="s">
        <v>1228</v>
      </c>
      <c r="I45" s="324" t="s">
        <v>3492</v>
      </c>
      <c r="J45" s="325">
        <f t="shared" ref="J45:K45" si="143">J51+J54</f>
        <v>19688.2</v>
      </c>
      <c r="K45" s="325">
        <f t="shared" si="143"/>
        <v>19688.2</v>
      </c>
      <c r="L45" s="395"/>
      <c r="M45" s="342" t="str">
        <f t="shared" si="124"/>
        <v>ERR2098401,ERR2098405</v>
      </c>
      <c r="N45" s="327">
        <f t="shared" si="125"/>
        <v>500</v>
      </c>
      <c r="O45" s="328">
        <f t="shared" si="43"/>
        <v>0.02539592243</v>
      </c>
      <c r="P45" s="325">
        <f t="shared" ref="P45:Q45" si="144">P51+P54</f>
        <v>117652486</v>
      </c>
      <c r="Q45" s="325">
        <f t="shared" si="144"/>
        <v>117566814</v>
      </c>
      <c r="R45" s="329">
        <f t="shared" si="2"/>
        <v>0.02539592243</v>
      </c>
      <c r="S45" s="329">
        <f t="shared" si="3"/>
        <v>4629357895</v>
      </c>
      <c r="T45" s="396"/>
      <c r="U45" s="342" t="str">
        <f t="shared" si="127"/>
        <v>ERR2098445,ERR2098449</v>
      </c>
      <c r="V45" s="327">
        <f t="shared" si="128"/>
        <v>300</v>
      </c>
      <c r="W45" s="328">
        <f t="shared" si="129"/>
        <v>0.01523755346</v>
      </c>
      <c r="X45" s="325">
        <f t="shared" ref="X45:Y45" si="145">X51+X54</f>
        <v>2914649</v>
      </c>
      <c r="Y45" s="325">
        <f t="shared" si="145"/>
        <v>2895225</v>
      </c>
      <c r="Z45" s="329">
        <f t="shared" si="4"/>
        <v>0.01523755346</v>
      </c>
      <c r="AA45" s="329">
        <f t="shared" si="5"/>
        <v>190005896.2</v>
      </c>
      <c r="AB45" s="396"/>
      <c r="AC45" s="342" t="str">
        <f t="shared" si="131"/>
        <v>ERR2098495,ERR2098500</v>
      </c>
      <c r="AD45" s="327">
        <f t="shared" si="132"/>
        <v>300</v>
      </c>
      <c r="AE45" s="328">
        <f t="shared" si="133"/>
        <v>0.01523755346</v>
      </c>
      <c r="AF45" s="325">
        <f t="shared" ref="AF45:AG45" si="146">AF51+AF54</f>
        <v>3997526</v>
      </c>
      <c r="AG45" s="325">
        <f t="shared" si="146"/>
        <v>3914733</v>
      </c>
      <c r="AH45" s="329">
        <f t="shared" si="6"/>
        <v>0.01523755346</v>
      </c>
      <c r="AI45" s="329">
        <f t="shared" si="7"/>
        <v>256913487.5</v>
      </c>
      <c r="AJ45" s="396"/>
      <c r="AK45" s="342" t="str">
        <f t="shared" si="135"/>
        <v>ERR2098603,ERR2098607</v>
      </c>
      <c r="AL45" s="327">
        <f t="shared" si="136"/>
        <v>300</v>
      </c>
      <c r="AM45" s="328">
        <f t="shared" si="137"/>
        <v>0.01523755346</v>
      </c>
      <c r="AN45" s="325">
        <f t="shared" ref="AN45:AO45" si="147">AN51+AN54</f>
        <v>2546299</v>
      </c>
      <c r="AO45" s="325">
        <f t="shared" si="147"/>
        <v>2486191</v>
      </c>
      <c r="AP45" s="329">
        <f t="shared" si="8"/>
        <v>0.01523755346</v>
      </c>
      <c r="AQ45" s="329">
        <f t="shared" si="9"/>
        <v>163162085.5</v>
      </c>
      <c r="AR45" s="396"/>
      <c r="AS45" s="342" t="str">
        <f t="shared" si="139"/>
        <v>ERR2098550,ERR2098554</v>
      </c>
      <c r="AT45" s="327">
        <f t="shared" si="140"/>
        <v>300</v>
      </c>
      <c r="AU45" s="328">
        <f t="shared" si="141"/>
        <v>0.01523755346</v>
      </c>
      <c r="AV45" s="325">
        <f t="shared" ref="AV45:AW45" si="148">AV51+AV54</f>
        <v>3061842</v>
      </c>
      <c r="AW45" s="325">
        <f t="shared" si="148"/>
        <v>3018037</v>
      </c>
      <c r="AX45" s="329">
        <f t="shared" si="10"/>
        <v>0.01523755346</v>
      </c>
      <c r="AY45" s="329">
        <f t="shared" si="11"/>
        <v>198065720.2</v>
      </c>
      <c r="AZ45" s="330"/>
      <c r="BA45" s="330"/>
      <c r="BB45" s="330"/>
      <c r="BC45" s="330"/>
      <c r="BD45" s="331"/>
      <c r="BE45" s="330"/>
      <c r="BF45" s="330"/>
      <c r="BG45" s="330"/>
      <c r="BH45" s="330"/>
      <c r="BI45" s="330"/>
      <c r="BJ45" s="330"/>
      <c r="BK45" s="330"/>
      <c r="BL45" s="330"/>
      <c r="BM45" s="330"/>
    </row>
    <row r="46" ht="15.75" customHeight="1">
      <c r="A46" s="370" t="s">
        <v>3508</v>
      </c>
      <c r="B46" s="371" t="s">
        <v>101</v>
      </c>
      <c r="C46" s="371" t="s">
        <v>3501</v>
      </c>
      <c r="D46" s="371" t="s">
        <v>1216</v>
      </c>
      <c r="E46" s="372">
        <v>100.0</v>
      </c>
      <c r="F46" s="372">
        <v>140.0</v>
      </c>
      <c r="G46" s="371" t="s">
        <v>1183</v>
      </c>
      <c r="H46" s="373" t="s">
        <v>1228</v>
      </c>
      <c r="I46" s="374" t="s">
        <v>3502</v>
      </c>
      <c r="J46" s="375">
        <f t="shared" ref="J46:K46" si="149">J49+J52+J55</f>
        <v>19078.64</v>
      </c>
      <c r="K46" s="375">
        <f t="shared" si="149"/>
        <v>19078.64</v>
      </c>
      <c r="L46" s="352"/>
      <c r="M46" s="370" t="str">
        <f t="shared" ref="M46:M48" si="156">M49&amp;","&amp;M52&amp;","&amp;M55</f>
        <v>ERR2098399,ERR2098403,ERR2098395</v>
      </c>
      <c r="N46" s="376">
        <f t="shared" ref="N46:N48" si="157">N49+N52+N55</f>
        <v>750</v>
      </c>
      <c r="O46" s="377">
        <f t="shared" ref="O46:O48" si="158">N46/$J46</f>
        <v>0.03931097814</v>
      </c>
      <c r="P46" s="375">
        <f t="shared" ref="P46:Q46" si="150">P49+P52+P55</f>
        <v>187851778</v>
      </c>
      <c r="Q46" s="375">
        <f t="shared" si="150"/>
        <v>187653314</v>
      </c>
      <c r="R46" s="378">
        <f t="shared" si="2"/>
        <v>0.03931097814</v>
      </c>
      <c r="S46" s="378">
        <f t="shared" si="3"/>
        <v>4773560030</v>
      </c>
      <c r="T46" s="326"/>
      <c r="U46" s="370" t="str">
        <f t="shared" ref="U46:U48" si="160">U49&amp;","&amp;U52&amp;","&amp;U55</f>
        <v>ERR2098443,ERR2098447,ERR2098439</v>
      </c>
      <c r="V46" s="376">
        <f t="shared" ref="V46:V48" si="161">V49+V52+V55</f>
        <v>450</v>
      </c>
      <c r="W46" s="377">
        <f t="shared" si="129"/>
        <v>0.02358658688</v>
      </c>
      <c r="X46" s="375">
        <f t="shared" ref="X46:Y46" si="151">X49+X52+X55</f>
        <v>6324796</v>
      </c>
      <c r="Y46" s="375">
        <f t="shared" si="151"/>
        <v>6281892</v>
      </c>
      <c r="Z46" s="378">
        <f t="shared" si="4"/>
        <v>0.02358658688</v>
      </c>
      <c r="AA46" s="378">
        <f t="shared" si="5"/>
        <v>266333235.5</v>
      </c>
      <c r="AB46" s="326"/>
      <c r="AC46" s="370" t="str">
        <f t="shared" ref="AC46:AC48" si="163">AC49&amp;","&amp;AC52&amp;","&amp;AC55</f>
        <v>ERR2098493,ERR2098497,ERR2098488</v>
      </c>
      <c r="AD46" s="376">
        <f t="shared" ref="AD46:AD48" si="164">AD49+AD52+AD55</f>
        <v>450</v>
      </c>
      <c r="AE46" s="377">
        <f t="shared" si="133"/>
        <v>0.02358658688</v>
      </c>
      <c r="AF46" s="375">
        <f t="shared" ref="AF46:AG46" si="152">AF49+AF52+AF55</f>
        <v>4579852</v>
      </c>
      <c r="AG46" s="375">
        <f t="shared" si="152"/>
        <v>4467869</v>
      </c>
      <c r="AH46" s="378">
        <f t="shared" si="6"/>
        <v>0.02358658688</v>
      </c>
      <c r="AI46" s="378">
        <f t="shared" si="7"/>
        <v>189424142.7</v>
      </c>
      <c r="AJ46" s="326"/>
      <c r="AK46" s="370" t="str">
        <f t="shared" ref="AK46:AK48" si="166">AK49&amp;","&amp;AK52&amp;","&amp;AK55</f>
        <v>ERR2098601,ERR2098605,ERR2098597</v>
      </c>
      <c r="AL46" s="376">
        <f t="shared" ref="AL46:AL48" si="167">AL49+AL52+AL55</f>
        <v>450</v>
      </c>
      <c r="AM46" s="377">
        <f t="shared" si="137"/>
        <v>0.02358658688</v>
      </c>
      <c r="AN46" s="375">
        <f t="shared" ref="AN46:AO46" si="153">AN49+AN52+AN55</f>
        <v>2927772</v>
      </c>
      <c r="AO46" s="375">
        <f t="shared" si="153"/>
        <v>2859321</v>
      </c>
      <c r="AP46" s="378">
        <f t="shared" si="8"/>
        <v>0.02358658688</v>
      </c>
      <c r="AQ46" s="378">
        <f t="shared" si="9"/>
        <v>121226568.9</v>
      </c>
      <c r="AR46" s="326"/>
      <c r="AS46" s="370" t="str">
        <f t="shared" ref="AS46:AS48" si="169">AS49&amp;","&amp;AS52&amp;","&amp;AS55</f>
        <v>ERR2098548,ERR2098552,ERR2098544</v>
      </c>
      <c r="AT46" s="376">
        <f t="shared" ref="AT46:AT48" si="170">AT49+AT52+AT55</f>
        <v>450</v>
      </c>
      <c r="AU46" s="377">
        <f t="shared" si="141"/>
        <v>0.02358658688</v>
      </c>
      <c r="AV46" s="375">
        <f t="shared" ref="AV46:AW46" si="154">AV49+AV52+AV55</f>
        <v>3099343</v>
      </c>
      <c r="AW46" s="375">
        <f t="shared" si="154"/>
        <v>3056666</v>
      </c>
      <c r="AX46" s="378">
        <f t="shared" si="10"/>
        <v>0.02358658688</v>
      </c>
      <c r="AY46" s="378">
        <f t="shared" si="11"/>
        <v>129593400.5</v>
      </c>
      <c r="AZ46" s="379"/>
      <c r="BA46" s="379"/>
      <c r="BB46" s="379"/>
      <c r="BC46" s="379"/>
      <c r="BD46" s="380"/>
      <c r="BE46" s="379"/>
      <c r="BF46" s="379"/>
      <c r="BG46" s="379"/>
      <c r="BH46" s="379"/>
      <c r="BI46" s="379"/>
      <c r="BJ46" s="379"/>
      <c r="BK46" s="379"/>
      <c r="BL46" s="379"/>
      <c r="BM46" s="379"/>
    </row>
    <row r="47" ht="15.75" customHeight="1">
      <c r="A47" s="370" t="s">
        <v>3509</v>
      </c>
      <c r="B47" s="371" t="s">
        <v>101</v>
      </c>
      <c r="C47" s="371" t="s">
        <v>3501</v>
      </c>
      <c r="D47" s="371" t="s">
        <v>1216</v>
      </c>
      <c r="E47" s="372">
        <v>100.0</v>
      </c>
      <c r="F47" s="372">
        <v>132.0</v>
      </c>
      <c r="G47" s="371" t="s">
        <v>1183</v>
      </c>
      <c r="H47" s="373" t="s">
        <v>1228</v>
      </c>
      <c r="I47" s="374" t="s">
        <v>3502</v>
      </c>
      <c r="J47" s="375">
        <f t="shared" ref="J47:K47" si="155">J50+J53+J56</f>
        <v>25467.26</v>
      </c>
      <c r="K47" s="375">
        <f t="shared" si="155"/>
        <v>25467.26</v>
      </c>
      <c r="L47" s="352"/>
      <c r="M47" s="370" t="str">
        <f t="shared" si="156"/>
        <v>ERR2098400,ERR2098404,ERR2098396</v>
      </c>
      <c r="N47" s="376">
        <f t="shared" si="157"/>
        <v>750</v>
      </c>
      <c r="O47" s="377">
        <f t="shared" si="158"/>
        <v>0.02944957565</v>
      </c>
      <c r="P47" s="375">
        <f t="shared" ref="P47:Q47" si="159">P50+P53+P56</f>
        <v>149375070</v>
      </c>
      <c r="Q47" s="375">
        <f t="shared" si="159"/>
        <v>149245304</v>
      </c>
      <c r="R47" s="378">
        <f t="shared" si="2"/>
        <v>0.02944957565</v>
      </c>
      <c r="S47" s="378">
        <f t="shared" si="3"/>
        <v>5067825281</v>
      </c>
      <c r="T47" s="326"/>
      <c r="U47" s="370" t="str">
        <f t="shared" si="160"/>
        <v>ERR2098444,ERR2098448,ERR2098440</v>
      </c>
      <c r="V47" s="376">
        <f t="shared" si="161"/>
        <v>450</v>
      </c>
      <c r="W47" s="377">
        <f t="shared" si="129"/>
        <v>0.01766974539</v>
      </c>
      <c r="X47" s="375">
        <f t="shared" ref="X47:Y47" si="162">X50+X53+X56</f>
        <v>6644505</v>
      </c>
      <c r="Y47" s="375">
        <f t="shared" si="162"/>
        <v>6602585</v>
      </c>
      <c r="Z47" s="378">
        <f t="shared" si="4"/>
        <v>0.01766974539</v>
      </c>
      <c r="AA47" s="378">
        <f t="shared" si="5"/>
        <v>373666108.6</v>
      </c>
      <c r="AB47" s="326"/>
      <c r="AC47" s="370" t="str">
        <f t="shared" si="163"/>
        <v>ERR2098494,ERR2098498,ERR2098490</v>
      </c>
      <c r="AD47" s="376">
        <f t="shared" si="164"/>
        <v>450</v>
      </c>
      <c r="AE47" s="377">
        <f t="shared" si="133"/>
        <v>0.01766974539</v>
      </c>
      <c r="AF47" s="375">
        <f t="shared" ref="AF47:AG47" si="165">AF50+AF53+AF56</f>
        <v>5650440</v>
      </c>
      <c r="AG47" s="375">
        <f t="shared" si="165"/>
        <v>5491503</v>
      </c>
      <c r="AH47" s="378">
        <f t="shared" si="6"/>
        <v>0.01766974539</v>
      </c>
      <c r="AI47" s="378">
        <f t="shared" si="7"/>
        <v>310785632.6</v>
      </c>
      <c r="AJ47" s="326"/>
      <c r="AK47" s="370" t="str">
        <f t="shared" si="166"/>
        <v>ERR2098602,ERR2098606,ERR2098598</v>
      </c>
      <c r="AL47" s="376">
        <f t="shared" si="167"/>
        <v>450</v>
      </c>
      <c r="AM47" s="377">
        <f t="shared" si="137"/>
        <v>0.01766974539</v>
      </c>
      <c r="AN47" s="375">
        <f t="shared" ref="AN47:AO47" si="168">AN50+AN53+AN56</f>
        <v>3457895</v>
      </c>
      <c r="AO47" s="375">
        <f t="shared" si="168"/>
        <v>3372237</v>
      </c>
      <c r="AP47" s="378">
        <f t="shared" si="8"/>
        <v>0.01766974539</v>
      </c>
      <c r="AQ47" s="378">
        <f t="shared" si="9"/>
        <v>190848081</v>
      </c>
      <c r="AR47" s="326"/>
      <c r="AS47" s="370" t="str">
        <f t="shared" si="169"/>
        <v>ERR2098549,ERR2098553,ERR2098545</v>
      </c>
      <c r="AT47" s="376">
        <f t="shared" si="170"/>
        <v>450</v>
      </c>
      <c r="AU47" s="377">
        <f t="shared" si="141"/>
        <v>0.01766974539</v>
      </c>
      <c r="AV47" s="375">
        <f t="shared" ref="AV47:AW47" si="171">AV50+AV53+AV56</f>
        <v>3615755</v>
      </c>
      <c r="AW47" s="375">
        <f t="shared" si="171"/>
        <v>3562527</v>
      </c>
      <c r="AX47" s="378">
        <f t="shared" si="10"/>
        <v>0.01766974539</v>
      </c>
      <c r="AY47" s="378">
        <f t="shared" si="11"/>
        <v>201617336.4</v>
      </c>
      <c r="AZ47" s="379"/>
      <c r="BA47" s="379"/>
      <c r="BB47" s="379"/>
      <c r="BC47" s="379"/>
      <c r="BD47" s="380"/>
      <c r="BE47" s="379"/>
      <c r="BF47" s="379"/>
      <c r="BG47" s="379"/>
      <c r="BH47" s="379"/>
      <c r="BI47" s="379"/>
      <c r="BJ47" s="379"/>
      <c r="BK47" s="379"/>
      <c r="BL47" s="379"/>
      <c r="BM47" s="379"/>
    </row>
    <row r="48" ht="15.75" customHeight="1">
      <c r="A48" s="370" t="s">
        <v>3510</v>
      </c>
      <c r="B48" s="371" t="s">
        <v>101</v>
      </c>
      <c r="C48" s="371" t="s">
        <v>3501</v>
      </c>
      <c r="D48" s="371" t="s">
        <v>1216</v>
      </c>
      <c r="E48" s="372">
        <v>100.0</v>
      </c>
      <c r="F48" s="372">
        <v>285.0</v>
      </c>
      <c r="G48" s="371" t="s">
        <v>1183</v>
      </c>
      <c r="H48" s="373" t="s">
        <v>1228</v>
      </c>
      <c r="I48" s="374" t="s">
        <v>3502</v>
      </c>
      <c r="J48" s="375">
        <f t="shared" ref="J48:K48" si="172">J51+J54+J57</f>
        <v>22304.8</v>
      </c>
      <c r="K48" s="375">
        <f t="shared" si="172"/>
        <v>22304.8</v>
      </c>
      <c r="L48" s="352"/>
      <c r="M48" s="370" t="str">
        <f t="shared" si="156"/>
        <v>ERR2098401,ERR2098405,ERR2098397</v>
      </c>
      <c r="N48" s="376">
        <f t="shared" si="157"/>
        <v>750</v>
      </c>
      <c r="O48" s="377">
        <f t="shared" si="158"/>
        <v>0.03362504932</v>
      </c>
      <c r="P48" s="375">
        <f t="shared" ref="P48:Q48" si="173">P51+P54+P57</f>
        <v>171118097</v>
      </c>
      <c r="Q48" s="375">
        <f t="shared" si="173"/>
        <v>170955605</v>
      </c>
      <c r="R48" s="378">
        <f t="shared" si="2"/>
        <v>0.03362504932</v>
      </c>
      <c r="S48" s="378">
        <f t="shared" si="3"/>
        <v>5084174105</v>
      </c>
      <c r="T48" s="326"/>
      <c r="U48" s="370" t="str">
        <f t="shared" si="160"/>
        <v>ERR2098445,ERR2098449,ERR2098441</v>
      </c>
      <c r="V48" s="376">
        <f t="shared" si="161"/>
        <v>450</v>
      </c>
      <c r="W48" s="377">
        <f t="shared" si="129"/>
        <v>0.02017502959</v>
      </c>
      <c r="X48" s="375">
        <f t="shared" ref="X48:Y48" si="174">X51+X54+X57</f>
        <v>4206598</v>
      </c>
      <c r="Y48" s="375">
        <f t="shared" si="174"/>
        <v>4178057</v>
      </c>
      <c r="Z48" s="378">
        <f t="shared" si="4"/>
        <v>0.02017502959</v>
      </c>
      <c r="AA48" s="378">
        <f t="shared" si="5"/>
        <v>207090501.7</v>
      </c>
      <c r="AB48" s="326"/>
      <c r="AC48" s="370" t="str">
        <f t="shared" si="163"/>
        <v>ERR2098495,ERR2098500,ERR2098491</v>
      </c>
      <c r="AD48" s="376">
        <f t="shared" si="164"/>
        <v>450</v>
      </c>
      <c r="AE48" s="377">
        <f t="shared" si="133"/>
        <v>0.02017502959</v>
      </c>
      <c r="AF48" s="375">
        <f t="shared" ref="AF48:AG48" si="175">AF51+AF54+AF57</f>
        <v>5365085</v>
      </c>
      <c r="AG48" s="375">
        <f t="shared" si="175"/>
        <v>5236846</v>
      </c>
      <c r="AH48" s="378">
        <f t="shared" si="6"/>
        <v>0.02017502959</v>
      </c>
      <c r="AI48" s="378">
        <f t="shared" si="7"/>
        <v>259570672.6</v>
      </c>
      <c r="AJ48" s="326"/>
      <c r="AK48" s="370" t="str">
        <f t="shared" si="166"/>
        <v>ERR2098603,ERR2098607,ERR2098599</v>
      </c>
      <c r="AL48" s="376">
        <f t="shared" si="167"/>
        <v>450</v>
      </c>
      <c r="AM48" s="377">
        <f t="shared" si="137"/>
        <v>0.02017502959</v>
      </c>
      <c r="AN48" s="375">
        <f t="shared" ref="AN48:AO48" si="176">AN51+AN54+AN57</f>
        <v>3389813</v>
      </c>
      <c r="AO48" s="375">
        <f t="shared" si="176"/>
        <v>3307774</v>
      </c>
      <c r="AP48" s="378">
        <f t="shared" si="8"/>
        <v>0.02017502959</v>
      </c>
      <c r="AQ48" s="378">
        <f t="shared" si="9"/>
        <v>163953861.1</v>
      </c>
      <c r="AR48" s="326"/>
      <c r="AS48" s="370" t="str">
        <f t="shared" si="169"/>
        <v>ERR2098550,ERR2098554,ERR2098546</v>
      </c>
      <c r="AT48" s="376">
        <f t="shared" si="170"/>
        <v>450</v>
      </c>
      <c r="AU48" s="377">
        <f t="shared" si="141"/>
        <v>0.02017502959</v>
      </c>
      <c r="AV48" s="375">
        <f t="shared" ref="AV48:AW48" si="177">AV51+AV54+AV57</f>
        <v>4934353</v>
      </c>
      <c r="AW48" s="375">
        <f t="shared" si="177"/>
        <v>4861959</v>
      </c>
      <c r="AX48" s="378">
        <f t="shared" si="10"/>
        <v>0.02017502959</v>
      </c>
      <c r="AY48" s="378">
        <f t="shared" si="11"/>
        <v>240988940.2</v>
      </c>
      <c r="AZ48" s="379"/>
      <c r="BA48" s="379"/>
      <c r="BB48" s="379"/>
      <c r="BC48" s="379"/>
      <c r="BD48" s="380"/>
      <c r="BE48" s="379"/>
      <c r="BF48" s="379"/>
      <c r="BG48" s="379"/>
      <c r="BH48" s="379"/>
      <c r="BI48" s="379"/>
      <c r="BJ48" s="379"/>
      <c r="BK48" s="379"/>
      <c r="BL48" s="379"/>
      <c r="BM48" s="379"/>
    </row>
    <row r="49" ht="15.75" customHeight="1">
      <c r="A49" s="18" t="s">
        <v>394</v>
      </c>
      <c r="B49" s="344" t="s">
        <v>101</v>
      </c>
      <c r="C49" s="344" t="s">
        <v>1194</v>
      </c>
      <c r="D49" s="344" t="s">
        <v>1216</v>
      </c>
      <c r="E49" s="146">
        <v>100.0</v>
      </c>
      <c r="F49" s="146">
        <v>140.0</v>
      </c>
      <c r="G49" s="344" t="s">
        <v>1183</v>
      </c>
      <c r="H49" s="345" t="str">
        <f>VLOOKUP(A49,EMOSE_SAMPLES_EXTRACTION!B:I,8,0)</f>
        <v>filter&gt;filter&gt;filtrate&gt;filter</v>
      </c>
      <c r="I49" s="149" t="s">
        <v>1109</v>
      </c>
      <c r="J49" s="152">
        <v>10829.0</v>
      </c>
      <c r="K49" s="152">
        <v>10829.0</v>
      </c>
      <c r="L49" s="395"/>
      <c r="M49" s="397" t="str">
        <f>VLOOKUP($A49,'SEQUENCING RUNS'!$B$6:$AQ$55,6,0)</f>
        <v>ERR2098399</v>
      </c>
      <c r="N49" s="398">
        <v>250.0</v>
      </c>
      <c r="O49" s="399">
        <f t="shared" ref="O49:O77" si="178">N49/J49</f>
        <v>0.02308615754</v>
      </c>
      <c r="P49" s="400">
        <f>VLOOKUP($A49,'SEQUENCING RUNS'!$B$6:$AQ$55,32,0)</f>
        <v>62157238</v>
      </c>
      <c r="Q49" s="400">
        <f>VLOOKUP($A49,'SEQUENCING RUNS'!$B$6:$AQ$55,42,0)</f>
        <v>62079818</v>
      </c>
      <c r="R49" s="401">
        <f t="shared" si="2"/>
        <v>0.02308615754</v>
      </c>
      <c r="S49" s="401">
        <f t="shared" si="3"/>
        <v>2689049396</v>
      </c>
      <c r="T49" s="396"/>
      <c r="U49" s="397" t="str">
        <f>VLOOKUP($A49,'SEQUENCING RUNS'!$B$56:$AQ$102,6,0)</f>
        <v>ERR2098443</v>
      </c>
      <c r="V49" s="398">
        <v>150.0</v>
      </c>
      <c r="W49" s="399">
        <f t="shared" ref="W49:W57" si="179">V49/J49</f>
        <v>0.01385169452</v>
      </c>
      <c r="X49" s="400">
        <f>VLOOKUP($A49,'SEQUENCING RUNS'!$B$56:$AQ$102,32,0)</f>
        <v>1523226</v>
      </c>
      <c r="Y49" s="400">
        <f>VLOOKUP($A49,'SEQUENCING RUNS'!$B$56:$AQ$102,42,0)</f>
        <v>1512321</v>
      </c>
      <c r="Z49" s="401">
        <f t="shared" si="4"/>
        <v>0.01385169452</v>
      </c>
      <c r="AA49" s="401">
        <f t="shared" si="5"/>
        <v>109179494.1</v>
      </c>
      <c r="AB49" s="396"/>
      <c r="AC49" s="397" t="str">
        <f>VLOOKUP($A49,'SEQUENCING RUNS'!$B$209:$AQ$268,6,0)</f>
        <v>ERR2098493</v>
      </c>
      <c r="AD49" s="398">
        <v>150.0</v>
      </c>
      <c r="AE49" s="399">
        <f t="shared" ref="AE49:AE57" si="180">AD49/J49</f>
        <v>0.01385169452</v>
      </c>
      <c r="AF49" s="400">
        <f>VLOOKUP($A49,'SEQUENCING RUNS'!$B$209:$AQ$268,32,0)</f>
        <v>1743561</v>
      </c>
      <c r="AG49" s="400">
        <f>VLOOKUP($A49,'SEQUENCING RUNS'!$B$209:$AQ$268,42,0)</f>
        <v>1691449</v>
      </c>
      <c r="AH49" s="401">
        <f t="shared" si="6"/>
        <v>0.01385169452</v>
      </c>
      <c r="AI49" s="401">
        <f t="shared" si="7"/>
        <v>122111341.5</v>
      </c>
      <c r="AJ49" s="396"/>
      <c r="AK49" s="400" t="str">
        <f>VLOOKUP($A49,'SEQUENCING RUNS'!$B$103:$AQ$155,6,0)</f>
        <v>ERR2098601</v>
      </c>
      <c r="AL49" s="398">
        <v>150.0</v>
      </c>
      <c r="AM49" s="399">
        <f t="shared" ref="AM49:AM57" si="181">AL49/J49</f>
        <v>0.01385169452</v>
      </c>
      <c r="AN49" s="400">
        <f>VLOOKUP($A49,'SEQUENCING RUNS'!$B$103:$AQ$155,32,0)</f>
        <v>985548</v>
      </c>
      <c r="AO49" s="400">
        <f>VLOOKUP($A49,'SEQUENCING RUNS'!$B$103:$AQ$155,42,0)</f>
        <v>963402</v>
      </c>
      <c r="AP49" s="401">
        <f t="shared" si="8"/>
        <v>0.01385169452</v>
      </c>
      <c r="AQ49" s="401">
        <f t="shared" si="9"/>
        <v>69551201.72</v>
      </c>
      <c r="AR49" s="396"/>
      <c r="AS49" s="400" t="str">
        <f>VLOOKUP($A49,'SEQUENCING RUNS'!$B$156:$AQ$208,6,0)</f>
        <v>ERR2098548</v>
      </c>
      <c r="AT49" s="400">
        <v>150.0</v>
      </c>
      <c r="AU49" s="399">
        <f t="shared" ref="AU49:AU57" si="182">AT49/J49</f>
        <v>0.01385169452</v>
      </c>
      <c r="AV49" s="400">
        <f>VLOOKUP($A49,'SEQUENCING RUNS'!$B$156:$AQ$208,32,0)</f>
        <v>1075017</v>
      </c>
      <c r="AW49" s="400">
        <f>VLOOKUP($A49,'SEQUENCING RUNS'!$B$156:$AQ$208,42,0)</f>
        <v>1060300</v>
      </c>
      <c r="AX49" s="401">
        <f t="shared" si="10"/>
        <v>0.01385169452</v>
      </c>
      <c r="AY49" s="401">
        <f t="shared" si="11"/>
        <v>76546591.33</v>
      </c>
      <c r="BD49" s="349"/>
    </row>
    <row r="50" ht="15.75" customHeight="1">
      <c r="A50" s="18" t="s">
        <v>400</v>
      </c>
      <c r="B50" s="344" t="s">
        <v>101</v>
      </c>
      <c r="C50" s="344" t="s">
        <v>1194</v>
      </c>
      <c r="D50" s="344" t="s">
        <v>1216</v>
      </c>
      <c r="E50" s="146">
        <v>100.0</v>
      </c>
      <c r="F50" s="146">
        <v>132.0</v>
      </c>
      <c r="G50" s="344" t="s">
        <v>1183</v>
      </c>
      <c r="H50" s="345" t="str">
        <f>VLOOKUP(A50,EMOSE_SAMPLES_EXTRACTION!B:I,8,0)</f>
        <v>filter&gt;filter&gt;filtrate&gt;filter</v>
      </c>
      <c r="I50" s="149" t="s">
        <v>1109</v>
      </c>
      <c r="J50" s="152">
        <v>17101.0</v>
      </c>
      <c r="K50" s="152">
        <v>17101.0</v>
      </c>
      <c r="L50" s="326"/>
      <c r="M50" s="152" t="str">
        <f>VLOOKUP($A50,'SEQUENCING RUNS'!$B$6:$AQ$55,6,0)</f>
        <v>ERR2098400</v>
      </c>
      <c r="N50" s="346">
        <v>250.0</v>
      </c>
      <c r="O50" s="347">
        <f t="shared" si="178"/>
        <v>0.01461902813</v>
      </c>
      <c r="P50" s="152">
        <f>VLOOKUP($A50,'SEQUENCING RUNS'!$B$6:$AQ$55,32,0)</f>
        <v>65999920</v>
      </c>
      <c r="Q50" s="152">
        <f>VLOOKUP($A50,'SEQUENCING RUNS'!$B$6:$AQ$55,42,0)</f>
        <v>65948147</v>
      </c>
      <c r="R50" s="348">
        <f t="shared" si="2"/>
        <v>0.01461902813</v>
      </c>
      <c r="S50" s="348">
        <f t="shared" si="3"/>
        <v>4511117047</v>
      </c>
      <c r="T50" s="326"/>
      <c r="U50" s="152" t="str">
        <f>VLOOKUP($A50,'SEQUENCING RUNS'!$B$56:$AQ$102,6,0)</f>
        <v>ERR2098444</v>
      </c>
      <c r="V50" s="346">
        <v>150.0</v>
      </c>
      <c r="W50" s="347">
        <f t="shared" si="179"/>
        <v>0.008771416876</v>
      </c>
      <c r="X50" s="152">
        <f>VLOOKUP($A50,'SEQUENCING RUNS'!$B$56:$AQ$102,32,0)</f>
        <v>1451280</v>
      </c>
      <c r="Y50" s="152">
        <f>VLOOKUP($A50,'SEQUENCING RUNS'!$B$56:$AQ$102,42,0)</f>
        <v>1441570</v>
      </c>
      <c r="Z50" s="348">
        <f t="shared" si="4"/>
        <v>0.008771416876</v>
      </c>
      <c r="AA50" s="348">
        <f t="shared" si="5"/>
        <v>164348590.5</v>
      </c>
      <c r="AB50" s="326"/>
      <c r="AC50" s="152" t="str">
        <f>VLOOKUP($A50,'SEQUENCING RUNS'!$B$209:$AQ$268,6,0)</f>
        <v>ERR2098494</v>
      </c>
      <c r="AD50" s="346">
        <v>150.0</v>
      </c>
      <c r="AE50" s="347">
        <f t="shared" si="180"/>
        <v>0.008771416876</v>
      </c>
      <c r="AF50" s="152">
        <f>VLOOKUP($A50,'SEQUENCING RUNS'!$B$209:$AQ$268,32,0)</f>
        <v>1388149</v>
      </c>
      <c r="AG50" s="152">
        <f>VLOOKUP($A50,'SEQUENCING RUNS'!$B$209:$AQ$268,42,0)</f>
        <v>1347644</v>
      </c>
      <c r="AH50" s="348">
        <f t="shared" si="6"/>
        <v>0.008771416876</v>
      </c>
      <c r="AI50" s="348">
        <f t="shared" si="7"/>
        <v>153640400.3</v>
      </c>
      <c r="AJ50" s="326"/>
      <c r="AK50" s="152" t="str">
        <f>VLOOKUP($A50,'SEQUENCING RUNS'!$B$103:$AQ$155,6,0)</f>
        <v>ERR2098602</v>
      </c>
      <c r="AL50" s="346">
        <v>150.0</v>
      </c>
      <c r="AM50" s="347">
        <f t="shared" si="181"/>
        <v>0.008771416876</v>
      </c>
      <c r="AN50" s="152">
        <f>VLOOKUP($A50,'SEQUENCING RUNS'!$B$103:$AQ$155,32,0)</f>
        <v>829031</v>
      </c>
      <c r="AO50" s="152">
        <f>VLOOKUP($A50,'SEQUENCING RUNS'!$B$103:$AQ$155,42,0)</f>
        <v>809940</v>
      </c>
      <c r="AP50" s="348">
        <f t="shared" si="8"/>
        <v>0.008771416876</v>
      </c>
      <c r="AQ50" s="348">
        <f t="shared" si="9"/>
        <v>92338559.6</v>
      </c>
      <c r="AR50" s="326"/>
      <c r="AS50" s="152" t="str">
        <f>VLOOKUP($A50,'SEQUENCING RUNS'!$B$156:$AQ$208,6,0)</f>
        <v>ERR2098549</v>
      </c>
      <c r="AT50" s="152">
        <v>150.0</v>
      </c>
      <c r="AU50" s="347">
        <f t="shared" si="182"/>
        <v>0.008771416876</v>
      </c>
      <c r="AV50" s="152">
        <f>VLOOKUP($A50,'SEQUENCING RUNS'!$B$156:$AQ$208,32,0)</f>
        <v>1499083</v>
      </c>
      <c r="AW50" s="152">
        <f>VLOOKUP($A50,'SEQUENCING RUNS'!$B$156:$AQ$208,42,0)</f>
        <v>1478461</v>
      </c>
      <c r="AX50" s="348">
        <f t="shared" si="10"/>
        <v>0.008771416876</v>
      </c>
      <c r="AY50" s="348">
        <f t="shared" si="11"/>
        <v>168554410.4</v>
      </c>
      <c r="BD50" s="349"/>
    </row>
    <row r="51" ht="15.75" customHeight="1">
      <c r="A51" s="18" t="s">
        <v>405</v>
      </c>
      <c r="B51" s="344" t="s">
        <v>101</v>
      </c>
      <c r="C51" s="344" t="s">
        <v>1194</v>
      </c>
      <c r="D51" s="344" t="s">
        <v>1216</v>
      </c>
      <c r="E51" s="146">
        <v>100.0</v>
      </c>
      <c r="F51" s="146">
        <v>285.0</v>
      </c>
      <c r="G51" s="344" t="s">
        <v>1183</v>
      </c>
      <c r="H51" s="345" t="str">
        <f>VLOOKUP(A51,EMOSE_SAMPLES_EXTRACTION!B:I,8,0)</f>
        <v>filter&gt;filter&gt;filtrate&gt;filter</v>
      </c>
      <c r="I51" s="149" t="s">
        <v>1109</v>
      </c>
      <c r="J51" s="152">
        <v>13573.0</v>
      </c>
      <c r="K51" s="152">
        <v>13573.0</v>
      </c>
      <c r="L51" s="326"/>
      <c r="M51" s="152" t="str">
        <f>VLOOKUP($A51,'SEQUENCING RUNS'!$B$6:$AQ$55,6,0)</f>
        <v>ERR2098401</v>
      </c>
      <c r="N51" s="346">
        <v>250.0</v>
      </c>
      <c r="O51" s="347">
        <f t="shared" si="178"/>
        <v>0.01841891991</v>
      </c>
      <c r="P51" s="152">
        <f>VLOOKUP($A51,'SEQUENCING RUNS'!$B$6:$AQ$55,32,0)</f>
        <v>62779493</v>
      </c>
      <c r="Q51" s="152">
        <f>VLOOKUP($A51,'SEQUENCING RUNS'!$B$6:$AQ$55,42,0)</f>
        <v>62730239</v>
      </c>
      <c r="R51" s="348">
        <f t="shared" si="2"/>
        <v>0.01841891991</v>
      </c>
      <c r="S51" s="348">
        <f t="shared" si="3"/>
        <v>3405750136</v>
      </c>
      <c r="T51" s="326"/>
      <c r="U51" s="152" t="str">
        <f>VLOOKUP($A51,'SEQUENCING RUNS'!$B$56:$AQ$102,6,0)</f>
        <v>ERR2098445</v>
      </c>
      <c r="V51" s="346">
        <v>150.0</v>
      </c>
      <c r="W51" s="347">
        <f t="shared" si="179"/>
        <v>0.01105135195</v>
      </c>
      <c r="X51" s="152">
        <f>VLOOKUP($A51,'SEQUENCING RUNS'!$B$56:$AQ$102,32,0)</f>
        <v>1305825</v>
      </c>
      <c r="Y51" s="152">
        <f>VLOOKUP($A51,'SEQUENCING RUNS'!$B$56:$AQ$102,42,0)</f>
        <v>1297212</v>
      </c>
      <c r="Z51" s="348">
        <f t="shared" si="4"/>
        <v>0.01105135195</v>
      </c>
      <c r="AA51" s="348">
        <f t="shared" si="5"/>
        <v>117380389.8</v>
      </c>
      <c r="AB51" s="326"/>
      <c r="AC51" s="152" t="str">
        <f>VLOOKUP($A51,'SEQUENCING RUNS'!$B$209:$AQ$268,6,0)</f>
        <v>ERR2098495</v>
      </c>
      <c r="AD51" s="346">
        <v>150.0</v>
      </c>
      <c r="AE51" s="347">
        <f t="shared" si="180"/>
        <v>0.01105135195</v>
      </c>
      <c r="AF51" s="152">
        <f>VLOOKUP($A51,'SEQUENCING RUNS'!$B$209:$AQ$268,32,0)</f>
        <v>1678640</v>
      </c>
      <c r="AG51" s="152">
        <f>VLOOKUP($A51,'SEQUENCING RUNS'!$B$209:$AQ$268,42,0)</f>
        <v>1629541</v>
      </c>
      <c r="AH51" s="348">
        <f t="shared" si="6"/>
        <v>0.01105135195</v>
      </c>
      <c r="AI51" s="348">
        <f t="shared" si="7"/>
        <v>147451733.3</v>
      </c>
      <c r="AJ51" s="326"/>
      <c r="AK51" s="152" t="str">
        <f>VLOOKUP($A51,'SEQUENCING RUNS'!$B$103:$AQ$155,6,0)</f>
        <v>ERR2098603</v>
      </c>
      <c r="AL51" s="346">
        <v>150.0</v>
      </c>
      <c r="AM51" s="347">
        <f t="shared" si="181"/>
        <v>0.01105135195</v>
      </c>
      <c r="AN51" s="152">
        <f>VLOOKUP($A51,'SEQUENCING RUNS'!$B$103:$AQ$155,32,0)</f>
        <v>1023551</v>
      </c>
      <c r="AO51" s="152">
        <f>VLOOKUP($A51,'SEQUENCING RUNS'!$B$103:$AQ$155,42,0)</f>
        <v>999421</v>
      </c>
      <c r="AP51" s="348">
        <f t="shared" si="8"/>
        <v>0.01105135195</v>
      </c>
      <c r="AQ51" s="348">
        <f t="shared" si="9"/>
        <v>90434274.89</v>
      </c>
      <c r="AR51" s="326"/>
      <c r="AS51" s="152" t="str">
        <f>VLOOKUP($A51,'SEQUENCING RUNS'!$B$156:$AQ$208,6,0)</f>
        <v>ERR2098550</v>
      </c>
      <c r="AT51" s="152">
        <v>150.0</v>
      </c>
      <c r="AU51" s="347">
        <f t="shared" si="182"/>
        <v>0.01105135195</v>
      </c>
      <c r="AV51" s="152">
        <f>VLOOKUP($A51,'SEQUENCING RUNS'!$B$156:$AQ$208,32,0)</f>
        <v>1762630</v>
      </c>
      <c r="AW51" s="152">
        <f>VLOOKUP($A51,'SEQUENCING RUNS'!$B$156:$AQ$208,42,0)</f>
        <v>1737392</v>
      </c>
      <c r="AX51" s="348">
        <f t="shared" si="10"/>
        <v>0.01105135195</v>
      </c>
      <c r="AY51" s="348">
        <f t="shared" si="11"/>
        <v>157210810.8</v>
      </c>
      <c r="BD51" s="349"/>
    </row>
    <row r="52" ht="15.75" customHeight="1">
      <c r="A52" s="22" t="s">
        <v>426</v>
      </c>
      <c r="B52" s="381" t="s">
        <v>101</v>
      </c>
      <c r="C52" s="381" t="s">
        <v>1205</v>
      </c>
      <c r="D52" s="381" t="s">
        <v>1311</v>
      </c>
      <c r="E52" s="153">
        <v>100.0</v>
      </c>
      <c r="F52" s="153">
        <v>98.0</v>
      </c>
      <c r="G52" s="381" t="s">
        <v>1183</v>
      </c>
      <c r="H52" s="382" t="str">
        <f>VLOOKUP(A52,EMOSE_SAMPLES_EXTRACTION!B:I,8,0)</f>
        <v>filter&gt;filter&gt;filtrate&gt;filter</v>
      </c>
      <c r="I52" s="156" t="s">
        <v>1315</v>
      </c>
      <c r="J52" s="211">
        <v>7457.8</v>
      </c>
      <c r="K52" s="211">
        <v>7457.8</v>
      </c>
      <c r="L52" s="326"/>
      <c r="M52" s="211" t="str">
        <f>VLOOKUP($A52,'SEQUENCING RUNS'!$B$6:$AQ$55,6,0)</f>
        <v>ERR2098403</v>
      </c>
      <c r="N52" s="383">
        <v>250.0</v>
      </c>
      <c r="O52" s="384">
        <f t="shared" si="178"/>
        <v>0.03352195017</v>
      </c>
      <c r="P52" s="211">
        <f>VLOOKUP($A52,'SEQUENCING RUNS'!$B$6:$AQ$55,32,0)</f>
        <v>64830155</v>
      </c>
      <c r="Q52" s="211">
        <f>VLOOKUP($A52,'SEQUENCING RUNS'!$B$6:$AQ$55,42,0)</f>
        <v>64768750</v>
      </c>
      <c r="R52" s="385">
        <f t="shared" si="2"/>
        <v>0.03352195017</v>
      </c>
      <c r="S52" s="385">
        <f t="shared" si="3"/>
        <v>1932129535</v>
      </c>
      <c r="T52" s="326"/>
      <c r="U52" s="211" t="str">
        <f>VLOOKUP($A52,'SEQUENCING RUNS'!$B$56:$AQ$102,6,0)</f>
        <v>ERR2098447</v>
      </c>
      <c r="V52" s="383">
        <v>150.0</v>
      </c>
      <c r="W52" s="384">
        <f t="shared" si="179"/>
        <v>0.0201131701</v>
      </c>
      <c r="X52" s="211">
        <f>VLOOKUP($A52,'SEQUENCING RUNS'!$B$56:$AQ$102,32,0)</f>
        <v>2926081</v>
      </c>
      <c r="Y52" s="211">
        <f>VLOOKUP($A52,'SEQUENCING RUNS'!$B$56:$AQ$102,42,0)</f>
        <v>2906288</v>
      </c>
      <c r="Z52" s="385">
        <f t="shared" si="4"/>
        <v>0.0201131701</v>
      </c>
      <c r="AA52" s="385">
        <f t="shared" si="5"/>
        <v>144496764.3</v>
      </c>
      <c r="AB52" s="326"/>
      <c r="AC52" s="211" t="str">
        <f>VLOOKUP($A52,'SEQUENCING RUNS'!$B$209:$AQ$268,6,0)</f>
        <v>ERR2098497</v>
      </c>
      <c r="AD52" s="383">
        <v>150.0</v>
      </c>
      <c r="AE52" s="384">
        <f t="shared" si="180"/>
        <v>0.0201131701</v>
      </c>
      <c r="AF52" s="211">
        <f>VLOOKUP($A52,'SEQUENCING RUNS'!$B$209:$AQ$268,32,0)</f>
        <v>1195659</v>
      </c>
      <c r="AG52" s="211">
        <f>VLOOKUP($A52,'SEQUENCING RUNS'!$B$209:$AQ$268,42,0)</f>
        <v>1159442</v>
      </c>
      <c r="AH52" s="385">
        <f t="shared" si="6"/>
        <v>0.0201131701</v>
      </c>
      <c r="AI52" s="385">
        <f t="shared" si="7"/>
        <v>57645910.32</v>
      </c>
      <c r="AJ52" s="326"/>
      <c r="AK52" s="211" t="str">
        <f>VLOOKUP($A52,'SEQUENCING RUNS'!$B$103:$AQ$155,6,0)</f>
        <v>ERR2098605</v>
      </c>
      <c r="AL52" s="383">
        <v>150.0</v>
      </c>
      <c r="AM52" s="384">
        <f t="shared" si="181"/>
        <v>0.0201131701</v>
      </c>
      <c r="AN52" s="211">
        <f>VLOOKUP($A52,'SEQUENCING RUNS'!$B$103:$AQ$155,32,0)</f>
        <v>1022988</v>
      </c>
      <c r="AO52" s="211">
        <f>VLOOKUP($A52,'SEQUENCING RUNS'!$B$103:$AQ$155,42,0)</f>
        <v>1000305</v>
      </c>
      <c r="AP52" s="385">
        <f t="shared" si="8"/>
        <v>0.0201131701</v>
      </c>
      <c r="AQ52" s="385">
        <f t="shared" si="9"/>
        <v>49733830.86</v>
      </c>
      <c r="AR52" s="326"/>
      <c r="AS52" s="211" t="str">
        <f>VLOOKUP($A52,'SEQUENCING RUNS'!$B$156:$AQ$208,6,0)</f>
        <v>ERR2098552</v>
      </c>
      <c r="AT52" s="211">
        <v>150.0</v>
      </c>
      <c r="AU52" s="384">
        <f t="shared" si="182"/>
        <v>0.0201131701</v>
      </c>
      <c r="AV52" s="211">
        <f>VLOOKUP($A52,'SEQUENCING RUNS'!$B$156:$AQ$208,32,0)</f>
        <v>712774</v>
      </c>
      <c r="AW52" s="211">
        <f>VLOOKUP($A52,'SEQUENCING RUNS'!$B$156:$AQ$208,42,0)</f>
        <v>703335</v>
      </c>
      <c r="AX52" s="385">
        <f t="shared" si="10"/>
        <v>0.0201131701</v>
      </c>
      <c r="AY52" s="385">
        <f t="shared" si="11"/>
        <v>34968878.42</v>
      </c>
      <c r="BD52" s="349"/>
    </row>
    <row r="53" ht="15.75" customHeight="1">
      <c r="A53" s="22" t="s">
        <v>440</v>
      </c>
      <c r="B53" s="381" t="s">
        <v>101</v>
      </c>
      <c r="C53" s="381" t="s">
        <v>1205</v>
      </c>
      <c r="D53" s="381" t="s">
        <v>1216</v>
      </c>
      <c r="E53" s="153">
        <v>100.0</v>
      </c>
      <c r="F53" s="153">
        <v>110.0</v>
      </c>
      <c r="G53" s="381" t="s">
        <v>1183</v>
      </c>
      <c r="H53" s="382" t="str">
        <f>VLOOKUP(A53,EMOSE_SAMPLES_EXTRACTION!B:I,8,0)</f>
        <v>filter&gt;filter&gt;filtrate&gt;filter</v>
      </c>
      <c r="I53" s="156" t="s">
        <v>1109</v>
      </c>
      <c r="J53" s="211">
        <v>5752.6</v>
      </c>
      <c r="K53" s="211">
        <v>5752.6</v>
      </c>
      <c r="L53" s="326"/>
      <c r="M53" s="211" t="str">
        <f>VLOOKUP($A53,'SEQUENCING RUNS'!$B$6:$AQ$55,6,0)</f>
        <v>ERR2098404</v>
      </c>
      <c r="N53" s="383">
        <v>250.0</v>
      </c>
      <c r="O53" s="384">
        <f t="shared" si="178"/>
        <v>0.04345861002</v>
      </c>
      <c r="P53" s="211">
        <f>VLOOKUP($A53,'SEQUENCING RUNS'!$B$6:$AQ$55,32,0)</f>
        <v>46802100</v>
      </c>
      <c r="Q53" s="211">
        <f>VLOOKUP($A53,'SEQUENCING RUNS'!$B$6:$AQ$55,42,0)</f>
        <v>46749990</v>
      </c>
      <c r="R53" s="385">
        <f t="shared" si="2"/>
        <v>0.04345861002</v>
      </c>
      <c r="S53" s="385">
        <f t="shared" si="3"/>
        <v>1075735970</v>
      </c>
      <c r="T53" s="326"/>
      <c r="U53" s="211" t="str">
        <f>VLOOKUP($A53,'SEQUENCING RUNS'!$B$56:$AQ$102,6,0)</f>
        <v>ERR2098448</v>
      </c>
      <c r="V53" s="383">
        <v>150.0</v>
      </c>
      <c r="W53" s="384">
        <f t="shared" si="179"/>
        <v>0.02607516601</v>
      </c>
      <c r="X53" s="211">
        <f>VLOOKUP($A53,'SEQUENCING RUNS'!$B$56:$AQ$102,32,0)</f>
        <v>3876463</v>
      </c>
      <c r="Y53" s="211">
        <f>VLOOKUP($A53,'SEQUENCING RUNS'!$B$56:$AQ$102,42,0)</f>
        <v>3852630</v>
      </c>
      <c r="Z53" s="385">
        <f t="shared" si="4"/>
        <v>0.02607516601</v>
      </c>
      <c r="AA53" s="385">
        <f t="shared" si="5"/>
        <v>147750928.9</v>
      </c>
      <c r="AB53" s="326"/>
      <c r="AC53" s="211" t="str">
        <f>VLOOKUP($A53,'SEQUENCING RUNS'!$B$209:$AQ$268,6,0)</f>
        <v>ERR2098498</v>
      </c>
      <c r="AD53" s="383">
        <v>150.0</v>
      </c>
      <c r="AE53" s="384">
        <f t="shared" si="180"/>
        <v>0.02607516601</v>
      </c>
      <c r="AF53" s="211">
        <f>VLOOKUP($A53,'SEQUENCING RUNS'!$B$209:$AQ$268,32,0)</f>
        <v>2841890</v>
      </c>
      <c r="AG53" s="211">
        <f>VLOOKUP($A53,'SEQUENCING RUNS'!$B$209:$AQ$268,42,0)</f>
        <v>2747157</v>
      </c>
      <c r="AH53" s="385">
        <f t="shared" si="6"/>
        <v>0.02607516601</v>
      </c>
      <c r="AI53" s="385">
        <f t="shared" si="7"/>
        <v>105355302.4</v>
      </c>
      <c r="AJ53" s="326"/>
      <c r="AK53" s="211" t="str">
        <f>VLOOKUP($A53,'SEQUENCING RUNS'!$B$103:$AQ$155,6,0)</f>
        <v>ERR2098606</v>
      </c>
      <c r="AL53" s="383">
        <v>150.0</v>
      </c>
      <c r="AM53" s="384">
        <f t="shared" si="181"/>
        <v>0.02607516601</v>
      </c>
      <c r="AN53" s="211">
        <f>VLOOKUP($A53,'SEQUENCING RUNS'!$B$103:$AQ$155,32,0)</f>
        <v>1593547</v>
      </c>
      <c r="AO53" s="211">
        <f>VLOOKUP($A53,'SEQUENCING RUNS'!$B$103:$AQ$155,42,0)</f>
        <v>1553646</v>
      </c>
      <c r="AP53" s="385">
        <f t="shared" si="8"/>
        <v>0.02607516601</v>
      </c>
      <c r="AQ53" s="385">
        <f t="shared" si="9"/>
        <v>59583359.86</v>
      </c>
      <c r="AR53" s="326"/>
      <c r="AS53" s="211" t="str">
        <f>VLOOKUP($A53,'SEQUENCING RUNS'!$B$156:$AQ$208,6,0)</f>
        <v>ERR2098553</v>
      </c>
      <c r="AT53" s="211">
        <v>150.0</v>
      </c>
      <c r="AU53" s="384">
        <f t="shared" si="182"/>
        <v>0.02607516601</v>
      </c>
      <c r="AV53" s="211">
        <f>VLOOKUP($A53,'SEQUENCING RUNS'!$B$156:$AQ$208,32,0)</f>
        <v>1200793</v>
      </c>
      <c r="AW53" s="211">
        <f>VLOOKUP($A53,'SEQUENCING RUNS'!$B$156:$AQ$208,42,0)</f>
        <v>1182678</v>
      </c>
      <c r="AX53" s="385">
        <f t="shared" si="10"/>
        <v>0.02607516601</v>
      </c>
      <c r="AY53" s="385">
        <f t="shared" si="11"/>
        <v>45356489.75</v>
      </c>
      <c r="BD53" s="349"/>
    </row>
    <row r="54" ht="15.75" customHeight="1">
      <c r="A54" s="22" t="s">
        <v>445</v>
      </c>
      <c r="B54" s="381" t="s">
        <v>101</v>
      </c>
      <c r="C54" s="381" t="s">
        <v>1205</v>
      </c>
      <c r="D54" s="381" t="s">
        <v>1216</v>
      </c>
      <c r="E54" s="153">
        <v>100.0</v>
      </c>
      <c r="F54" s="153">
        <v>285.0</v>
      </c>
      <c r="G54" s="381" t="s">
        <v>1183</v>
      </c>
      <c r="H54" s="382" t="str">
        <f>VLOOKUP(A54,EMOSE_SAMPLES_EXTRACTION!B:I,8,0)</f>
        <v>filter&gt;filter&gt;filtrate&gt;filter</v>
      </c>
      <c r="I54" s="156" t="s">
        <v>1109</v>
      </c>
      <c r="J54" s="211">
        <v>6115.2</v>
      </c>
      <c r="K54" s="211">
        <v>6115.2</v>
      </c>
      <c r="L54" s="326"/>
      <c r="M54" s="211" t="str">
        <f>VLOOKUP($A54,'SEQUENCING RUNS'!$B$6:$AQ$55,6,0)</f>
        <v>ERR2098405</v>
      </c>
      <c r="N54" s="383">
        <v>250.0</v>
      </c>
      <c r="O54" s="384">
        <f t="shared" si="178"/>
        <v>0.04088173731</v>
      </c>
      <c r="P54" s="211">
        <f>VLOOKUP($A54,'SEQUENCING RUNS'!$B$6:$AQ$55,32,0)</f>
        <v>54872993</v>
      </c>
      <c r="Q54" s="211">
        <f>VLOOKUP($A54,'SEQUENCING RUNS'!$B$6:$AQ$55,42,0)</f>
        <v>54836575</v>
      </c>
      <c r="R54" s="385">
        <f t="shared" si="2"/>
        <v>0.04088173731</v>
      </c>
      <c r="S54" s="385">
        <f t="shared" si="3"/>
        <v>1341346494</v>
      </c>
      <c r="T54" s="326"/>
      <c r="U54" s="211" t="str">
        <f>VLOOKUP($A54,'SEQUENCING RUNS'!$B$56:$AQ$102,6,0)</f>
        <v>ERR2098449</v>
      </c>
      <c r="V54" s="383">
        <v>150.0</v>
      </c>
      <c r="W54" s="384">
        <f t="shared" si="179"/>
        <v>0.02452904239</v>
      </c>
      <c r="X54" s="211">
        <f>VLOOKUP($A54,'SEQUENCING RUNS'!$B$56:$AQ$102,32,0)</f>
        <v>1608824</v>
      </c>
      <c r="Y54" s="211">
        <f>VLOOKUP($A54,'SEQUENCING RUNS'!$B$56:$AQ$102,42,0)</f>
        <v>1598013</v>
      </c>
      <c r="Z54" s="385">
        <f t="shared" si="4"/>
        <v>0.02452904239</v>
      </c>
      <c r="AA54" s="385">
        <f t="shared" si="5"/>
        <v>65147793.98</v>
      </c>
      <c r="AB54" s="326"/>
      <c r="AC54" s="211" t="str">
        <f>VLOOKUP($A54,'SEQUENCING RUNS'!$B$209:$AQ$268,6,0)</f>
        <v>ERR2098500</v>
      </c>
      <c r="AD54" s="383">
        <v>150.0</v>
      </c>
      <c r="AE54" s="384">
        <f t="shared" si="180"/>
        <v>0.02452904239</v>
      </c>
      <c r="AF54" s="211">
        <f>VLOOKUP($A54,'SEQUENCING RUNS'!$B$209:$AQ$268,32,0)</f>
        <v>2318886</v>
      </c>
      <c r="AG54" s="211">
        <f>VLOOKUP($A54,'SEQUENCING RUNS'!$B$209:$AQ$268,42,0)</f>
        <v>2285192</v>
      </c>
      <c r="AH54" s="385">
        <f t="shared" si="6"/>
        <v>0.02452904239</v>
      </c>
      <c r="AI54" s="385">
        <f t="shared" si="7"/>
        <v>93162707.46</v>
      </c>
      <c r="AJ54" s="326"/>
      <c r="AK54" s="211" t="str">
        <f>VLOOKUP($A54,'SEQUENCING RUNS'!$B$103:$AQ$155,6,0)</f>
        <v>ERR2098607</v>
      </c>
      <c r="AL54" s="383">
        <v>150.0</v>
      </c>
      <c r="AM54" s="384">
        <f t="shared" si="181"/>
        <v>0.02452904239</v>
      </c>
      <c r="AN54" s="211">
        <f>VLOOKUP($A54,'SEQUENCING RUNS'!$B$103:$AQ$155,32,0)</f>
        <v>1522748</v>
      </c>
      <c r="AO54" s="211">
        <f>VLOOKUP($A54,'SEQUENCING RUNS'!$B$103:$AQ$155,42,0)</f>
        <v>1486770</v>
      </c>
      <c r="AP54" s="385">
        <f t="shared" si="8"/>
        <v>0.02452904239</v>
      </c>
      <c r="AQ54" s="385">
        <f t="shared" si="9"/>
        <v>60612639.36</v>
      </c>
      <c r="AR54" s="326"/>
      <c r="AS54" s="211" t="str">
        <f>VLOOKUP($A54,'SEQUENCING RUNS'!$B$156:$AQ$208,6,0)</f>
        <v>ERR2098554</v>
      </c>
      <c r="AT54" s="211">
        <v>150.0</v>
      </c>
      <c r="AU54" s="384">
        <f t="shared" si="182"/>
        <v>0.02452904239</v>
      </c>
      <c r="AV54" s="211">
        <f>VLOOKUP($A54,'SEQUENCING RUNS'!$B$156:$AQ$208,32,0)</f>
        <v>1299212</v>
      </c>
      <c r="AW54" s="211">
        <f>VLOOKUP($A54,'SEQUENCING RUNS'!$B$156:$AQ$208,42,0)</f>
        <v>1280645</v>
      </c>
      <c r="AX54" s="385">
        <f t="shared" si="10"/>
        <v>0.02452904239</v>
      </c>
      <c r="AY54" s="385">
        <f t="shared" si="11"/>
        <v>52209335.36</v>
      </c>
      <c r="BD54" s="349"/>
    </row>
    <row r="55" ht="15.75" customHeight="1">
      <c r="A55" s="30" t="s">
        <v>361</v>
      </c>
      <c r="B55" s="386" t="s">
        <v>101</v>
      </c>
      <c r="C55" s="386" t="s">
        <v>1221</v>
      </c>
      <c r="D55" s="386" t="s">
        <v>1216</v>
      </c>
      <c r="E55" s="189">
        <v>100.0</v>
      </c>
      <c r="F55" s="189">
        <v>98.0</v>
      </c>
      <c r="G55" s="386" t="s">
        <v>1183</v>
      </c>
      <c r="H55" s="387" t="str">
        <f>VLOOKUP(A55,EMOSE_SAMPLES_EXTRACTION!B:I,8,0)</f>
        <v>filter&gt;filter&gt;filtrate&gt;filter</v>
      </c>
      <c r="I55" s="190" t="s">
        <v>1109</v>
      </c>
      <c r="J55" s="391">
        <v>791.84</v>
      </c>
      <c r="K55" s="392">
        <v>791.84</v>
      </c>
      <c r="L55" s="352"/>
      <c r="M55" s="392" t="str">
        <f>VLOOKUP($A55,'SEQUENCING RUNS'!$B$6:$AQ$55,6,0)</f>
        <v>ERR2098395</v>
      </c>
      <c r="N55" s="393">
        <v>250.0</v>
      </c>
      <c r="O55" s="394">
        <f t="shared" si="178"/>
        <v>0.3157203475</v>
      </c>
      <c r="P55" s="392">
        <f>VLOOKUP($A55,'SEQUENCING RUNS'!$B$6:$AQ$55,32,0)</f>
        <v>60864385</v>
      </c>
      <c r="Q55" s="392">
        <f>VLOOKUP($A55,'SEQUENCING RUNS'!$B$6:$AQ$55,42,0)</f>
        <v>60804746</v>
      </c>
      <c r="R55" s="390">
        <f t="shared" si="2"/>
        <v>0.3157203475</v>
      </c>
      <c r="S55" s="390">
        <f t="shared" si="3"/>
        <v>192590520.3</v>
      </c>
      <c r="T55" s="326"/>
      <c r="U55" s="195" t="str">
        <f>VLOOKUP($A55,'SEQUENCING RUNS'!$B$56:$AQ$102,6,0)</f>
        <v>ERR2098439</v>
      </c>
      <c r="V55" s="388">
        <v>150.0</v>
      </c>
      <c r="W55" s="389">
        <f t="shared" si="179"/>
        <v>0.1894322085</v>
      </c>
      <c r="X55" s="195">
        <f>VLOOKUP($A55,'SEQUENCING RUNS'!$B$56:$AQ$102,32,0)</f>
        <v>1875489</v>
      </c>
      <c r="Y55" s="195">
        <f>VLOOKUP($A55,'SEQUENCING RUNS'!$B$56:$AQ$102,42,0)</f>
        <v>1863283</v>
      </c>
      <c r="Z55" s="390">
        <f t="shared" si="4"/>
        <v>0.1894322085</v>
      </c>
      <c r="AA55" s="390">
        <f t="shared" si="5"/>
        <v>9836146.738</v>
      </c>
      <c r="AB55" s="326"/>
      <c r="AC55" s="195" t="str">
        <f>VLOOKUP($A55,'SEQUENCING RUNS'!$B$209:$AQ$268,6,0)</f>
        <v>ERR2098488</v>
      </c>
      <c r="AD55" s="388">
        <v>150.0</v>
      </c>
      <c r="AE55" s="389">
        <f t="shared" si="180"/>
        <v>0.1894322085</v>
      </c>
      <c r="AF55" s="195">
        <f>VLOOKUP($A55,'SEQUENCING RUNS'!$B$209:$AQ$268,32,0)</f>
        <v>1640632</v>
      </c>
      <c r="AG55" s="195">
        <f>VLOOKUP($A55,'SEQUENCING RUNS'!$B$209:$AQ$268,42,0)</f>
        <v>1616978</v>
      </c>
      <c r="AH55" s="390">
        <f t="shared" si="6"/>
        <v>0.1894322085</v>
      </c>
      <c r="AI55" s="390">
        <f t="shared" si="7"/>
        <v>8535919.063</v>
      </c>
      <c r="AJ55" s="326"/>
      <c r="AK55" s="195" t="str">
        <f>VLOOKUP($A55,'SEQUENCING RUNS'!$B$103:$AQ$155,6,0)</f>
        <v>ERR2098597</v>
      </c>
      <c r="AL55" s="388">
        <v>150.0</v>
      </c>
      <c r="AM55" s="389">
        <f t="shared" si="181"/>
        <v>0.1894322085</v>
      </c>
      <c r="AN55" s="195">
        <f>VLOOKUP($A55,'SEQUENCING RUNS'!$B$103:$AQ$155,32,0)</f>
        <v>919236</v>
      </c>
      <c r="AO55" s="195">
        <f>VLOOKUP($A55,'SEQUENCING RUNS'!$B$103:$AQ$155,42,0)</f>
        <v>895614</v>
      </c>
      <c r="AP55" s="390">
        <f t="shared" si="8"/>
        <v>0.1894322085</v>
      </c>
      <c r="AQ55" s="390">
        <f t="shared" si="9"/>
        <v>4727886.598</v>
      </c>
      <c r="AR55" s="326"/>
      <c r="AS55" s="195" t="str">
        <f>VLOOKUP($A55,'SEQUENCING RUNS'!$B$156:$AQ$208,6,0)</f>
        <v>ERR2098544</v>
      </c>
      <c r="AT55" s="195">
        <v>150.0</v>
      </c>
      <c r="AU55" s="389">
        <f t="shared" si="182"/>
        <v>0.1894322085</v>
      </c>
      <c r="AV55" s="195">
        <f>VLOOKUP($A55,'SEQUENCING RUNS'!$B$156:$AQ$208,32,0)</f>
        <v>1311552</v>
      </c>
      <c r="AW55" s="195">
        <f>VLOOKUP($A55,'SEQUENCING RUNS'!$B$156:$AQ$208,42,0)</f>
        <v>1293031</v>
      </c>
      <c r="AX55" s="390">
        <f t="shared" si="10"/>
        <v>0.1894322085</v>
      </c>
      <c r="AY55" s="390">
        <f t="shared" si="11"/>
        <v>6825824.447</v>
      </c>
      <c r="BD55" s="349"/>
    </row>
    <row r="56" ht="15.75" customHeight="1">
      <c r="A56" s="30" t="s">
        <v>367</v>
      </c>
      <c r="B56" s="386" t="s">
        <v>101</v>
      </c>
      <c r="C56" s="386" t="s">
        <v>1221</v>
      </c>
      <c r="D56" s="386" t="s">
        <v>1216</v>
      </c>
      <c r="E56" s="189">
        <v>100.0</v>
      </c>
      <c r="F56" s="189">
        <v>110.0</v>
      </c>
      <c r="G56" s="386" t="s">
        <v>1183</v>
      </c>
      <c r="H56" s="387" t="str">
        <f>VLOOKUP(A56,EMOSE_SAMPLES_EXTRACTION!B:I,8,0)</f>
        <v>filter&gt;filter&gt;filtrate&gt;filter</v>
      </c>
      <c r="I56" s="190" t="s">
        <v>1109</v>
      </c>
      <c r="J56" s="195">
        <v>2613.66</v>
      </c>
      <c r="K56" s="195">
        <v>2613.66</v>
      </c>
      <c r="L56" s="326"/>
      <c r="M56" s="195" t="str">
        <f>VLOOKUP($A56,'SEQUENCING RUNS'!$B$6:$AQ$55,6,0)</f>
        <v>ERR2098396</v>
      </c>
      <c r="N56" s="388">
        <v>250.0</v>
      </c>
      <c r="O56" s="389">
        <f t="shared" si="178"/>
        <v>0.09565130889</v>
      </c>
      <c r="P56" s="195">
        <f>VLOOKUP($A56,'SEQUENCING RUNS'!$B$6:$AQ$55,32,0)</f>
        <v>36573050</v>
      </c>
      <c r="Q56" s="195">
        <f>VLOOKUP($A56,'SEQUENCING RUNS'!$B$6:$AQ$55,42,0)</f>
        <v>36547167</v>
      </c>
      <c r="R56" s="390">
        <f t="shared" si="2"/>
        <v>0.09565130889</v>
      </c>
      <c r="S56" s="390">
        <f t="shared" si="3"/>
        <v>382087474</v>
      </c>
      <c r="T56" s="326"/>
      <c r="U56" s="195" t="str">
        <f>VLOOKUP($A56,'SEQUENCING RUNS'!$B$56:$AQ$102,6,0)</f>
        <v>ERR2098440</v>
      </c>
      <c r="V56" s="388">
        <v>150.0</v>
      </c>
      <c r="W56" s="389">
        <f t="shared" si="179"/>
        <v>0.05739078534</v>
      </c>
      <c r="X56" s="195">
        <f>VLOOKUP($A56,'SEQUENCING RUNS'!$B$56:$AQ$102,32,0)</f>
        <v>1316762</v>
      </c>
      <c r="Y56" s="195">
        <f>VLOOKUP($A56,'SEQUENCING RUNS'!$B$56:$AQ$102,42,0)</f>
        <v>1308385</v>
      </c>
      <c r="Z56" s="390">
        <f t="shared" si="4"/>
        <v>0.05739078534</v>
      </c>
      <c r="AA56" s="390">
        <f t="shared" si="5"/>
        <v>22797823.59</v>
      </c>
      <c r="AB56" s="326"/>
      <c r="AC56" s="195" t="str">
        <f>VLOOKUP($A56,'SEQUENCING RUNS'!$B$209:$AQ$268,6,0)</f>
        <v>ERR2098490</v>
      </c>
      <c r="AD56" s="388">
        <v>150.0</v>
      </c>
      <c r="AE56" s="389">
        <f t="shared" si="180"/>
        <v>0.05739078534</v>
      </c>
      <c r="AF56" s="195">
        <f>VLOOKUP($A56,'SEQUENCING RUNS'!$B$209:$AQ$268,32,0)</f>
        <v>1420401</v>
      </c>
      <c r="AG56" s="195">
        <f>VLOOKUP($A56,'SEQUENCING RUNS'!$B$209:$AQ$268,42,0)</f>
        <v>1396702</v>
      </c>
      <c r="AH56" s="390">
        <f t="shared" si="6"/>
        <v>0.05739078534</v>
      </c>
      <c r="AI56" s="390">
        <f t="shared" si="7"/>
        <v>24336694.33</v>
      </c>
      <c r="AJ56" s="326"/>
      <c r="AK56" s="195" t="str">
        <f>VLOOKUP($A56,'SEQUENCING RUNS'!$B$103:$AQ$155,6,0)</f>
        <v>ERR2098598</v>
      </c>
      <c r="AL56" s="388">
        <v>150.0</v>
      </c>
      <c r="AM56" s="389">
        <f t="shared" si="181"/>
        <v>0.05739078534</v>
      </c>
      <c r="AN56" s="195">
        <f>VLOOKUP($A56,'SEQUENCING RUNS'!$B$103:$AQ$155,32,0)</f>
        <v>1035317</v>
      </c>
      <c r="AO56" s="195">
        <f>VLOOKUP($A56,'SEQUENCING RUNS'!$B$103:$AQ$155,42,0)</f>
        <v>1008651</v>
      </c>
      <c r="AP56" s="390">
        <f t="shared" si="8"/>
        <v>0.05739078534</v>
      </c>
      <c r="AQ56" s="390">
        <f t="shared" si="9"/>
        <v>17575138.48</v>
      </c>
      <c r="AR56" s="326"/>
      <c r="AS56" s="195" t="str">
        <f>VLOOKUP($A56,'SEQUENCING RUNS'!$B$156:$AQ$208,6,0)</f>
        <v>ERR2098545</v>
      </c>
      <c r="AT56" s="195">
        <v>150.0</v>
      </c>
      <c r="AU56" s="389">
        <f t="shared" si="182"/>
        <v>0.05739078534</v>
      </c>
      <c r="AV56" s="195">
        <f>VLOOKUP($A56,'SEQUENCING RUNS'!$B$156:$AQ$208,32,0)</f>
        <v>915879</v>
      </c>
      <c r="AW56" s="195">
        <f>VLOOKUP($A56,'SEQUENCING RUNS'!$B$156:$AQ$208,42,0)</f>
        <v>901388</v>
      </c>
      <c r="AX56" s="390">
        <f t="shared" si="10"/>
        <v>0.05739078534</v>
      </c>
      <c r="AY56" s="390">
        <f t="shared" si="11"/>
        <v>15706145.07</v>
      </c>
      <c r="BD56" s="349"/>
    </row>
    <row r="57" ht="15.75" customHeight="1">
      <c r="A57" s="30" t="s">
        <v>373</v>
      </c>
      <c r="B57" s="386" t="s">
        <v>101</v>
      </c>
      <c r="C57" s="386" t="s">
        <v>1221</v>
      </c>
      <c r="D57" s="386" t="s">
        <v>1216</v>
      </c>
      <c r="E57" s="189">
        <v>100.0</v>
      </c>
      <c r="F57" s="189">
        <v>285.0</v>
      </c>
      <c r="G57" s="386" t="s">
        <v>1183</v>
      </c>
      <c r="H57" s="387" t="str">
        <f>VLOOKUP(A57,EMOSE_SAMPLES_EXTRACTION!B:I,8,0)</f>
        <v>filter&gt;filter&gt;filtrate&gt;filter</v>
      </c>
      <c r="I57" s="190" t="s">
        <v>1109</v>
      </c>
      <c r="J57" s="195">
        <v>2616.6</v>
      </c>
      <c r="K57" s="195">
        <v>2616.6</v>
      </c>
      <c r="L57" s="326"/>
      <c r="M57" s="195" t="str">
        <f>VLOOKUP($A57,'SEQUENCING RUNS'!$B$6:$AQ$55,6,0)</f>
        <v>ERR2098397</v>
      </c>
      <c r="N57" s="388">
        <v>250.0</v>
      </c>
      <c r="O57" s="389">
        <f t="shared" si="178"/>
        <v>0.09554383551</v>
      </c>
      <c r="P57" s="195">
        <f>VLOOKUP($A57,'SEQUENCING RUNS'!$B$6:$AQ$55,32,0)</f>
        <v>53465611</v>
      </c>
      <c r="Q57" s="195">
        <f>VLOOKUP($A57,'SEQUENCING RUNS'!$B$6:$AQ$55,42,0)</f>
        <v>53388791</v>
      </c>
      <c r="R57" s="390">
        <f t="shared" si="2"/>
        <v>0.09554383551</v>
      </c>
      <c r="S57" s="390">
        <f t="shared" si="3"/>
        <v>558788442.1</v>
      </c>
      <c r="T57" s="326"/>
      <c r="U57" s="195" t="str">
        <f>VLOOKUP($A57,'SEQUENCING RUNS'!$B$56:$AQ$102,6,0)</f>
        <v>ERR2098441</v>
      </c>
      <c r="V57" s="388">
        <v>150.0</v>
      </c>
      <c r="W57" s="389">
        <f t="shared" si="179"/>
        <v>0.05732630131</v>
      </c>
      <c r="X57" s="195">
        <f>VLOOKUP($A57,'SEQUENCING RUNS'!$B$56:$AQ$102,32,0)</f>
        <v>1291949</v>
      </c>
      <c r="Y57" s="195">
        <f>VLOOKUP($A57,'SEQUENCING RUNS'!$B$56:$AQ$102,42,0)</f>
        <v>1282832</v>
      </c>
      <c r="Z57" s="390">
        <f t="shared" si="4"/>
        <v>0.05732630131</v>
      </c>
      <c r="AA57" s="390">
        <f t="shared" si="5"/>
        <v>22377721.41</v>
      </c>
      <c r="AB57" s="326"/>
      <c r="AC57" s="195" t="str">
        <f>VLOOKUP($A57,'SEQUENCING RUNS'!$B$209:$AQ$268,6,0)</f>
        <v>ERR2098491</v>
      </c>
      <c r="AD57" s="388">
        <v>150.0</v>
      </c>
      <c r="AE57" s="389">
        <f t="shared" si="180"/>
        <v>0.05732630131</v>
      </c>
      <c r="AF57" s="195">
        <f>VLOOKUP($A57,'SEQUENCING RUNS'!$B$209:$AQ$268,32,0)</f>
        <v>1367559</v>
      </c>
      <c r="AG57" s="195">
        <f>VLOOKUP($A57,'SEQUENCING RUNS'!$B$209:$AQ$268,42,0)</f>
        <v>1322113</v>
      </c>
      <c r="AH57" s="390">
        <f t="shared" si="6"/>
        <v>0.05732630131</v>
      </c>
      <c r="AI57" s="390">
        <f t="shared" si="7"/>
        <v>23062939.17</v>
      </c>
      <c r="AJ57" s="326"/>
      <c r="AK57" s="195" t="str">
        <f>VLOOKUP($A57,'SEQUENCING RUNS'!$B$103:$AQ$155,6,0)</f>
        <v>ERR2098599</v>
      </c>
      <c r="AL57" s="388">
        <v>150.0</v>
      </c>
      <c r="AM57" s="389">
        <f t="shared" si="181"/>
        <v>0.05732630131</v>
      </c>
      <c r="AN57" s="195">
        <f>VLOOKUP($A57,'SEQUENCING RUNS'!$B$103:$AQ$155,32,0)</f>
        <v>843514</v>
      </c>
      <c r="AO57" s="195">
        <f>VLOOKUP($A57,'SEQUENCING RUNS'!$B$103:$AQ$155,42,0)</f>
        <v>821583</v>
      </c>
      <c r="AP57" s="390">
        <f t="shared" si="8"/>
        <v>0.05732630131</v>
      </c>
      <c r="AQ57" s="390">
        <f t="shared" si="9"/>
        <v>14331693.85</v>
      </c>
      <c r="AR57" s="326"/>
      <c r="AS57" s="195" t="str">
        <f>VLOOKUP($A57,'SEQUENCING RUNS'!$B$156:$AQ$208,6,0)</f>
        <v>ERR2098546</v>
      </c>
      <c r="AT57" s="195">
        <v>150.0</v>
      </c>
      <c r="AU57" s="389">
        <f t="shared" si="182"/>
        <v>0.05732630131</v>
      </c>
      <c r="AV57" s="195">
        <f>VLOOKUP($A57,'SEQUENCING RUNS'!$B$156:$AQ$208,32,0)</f>
        <v>1872511</v>
      </c>
      <c r="AW57" s="195">
        <f>VLOOKUP($A57,'SEQUENCING RUNS'!$B$156:$AQ$208,42,0)</f>
        <v>1843922</v>
      </c>
      <c r="AX57" s="390">
        <f t="shared" si="10"/>
        <v>0.05732630131</v>
      </c>
      <c r="AY57" s="390">
        <f t="shared" si="11"/>
        <v>32165375.37</v>
      </c>
      <c r="BD57" s="349"/>
    </row>
    <row r="58" ht="15.75" customHeight="1">
      <c r="A58" s="402" t="s">
        <v>3511</v>
      </c>
      <c r="B58" s="403" t="s">
        <v>101</v>
      </c>
      <c r="C58" s="403" t="s">
        <v>3497</v>
      </c>
      <c r="D58" s="403" t="s">
        <v>1267</v>
      </c>
      <c r="E58" s="334">
        <v>496.0</v>
      </c>
      <c r="F58" s="404">
        <v>170.8</v>
      </c>
      <c r="G58" s="403" t="s">
        <v>1183</v>
      </c>
      <c r="H58" s="335" t="s">
        <v>1228</v>
      </c>
      <c r="I58" s="336" t="s">
        <v>3512</v>
      </c>
      <c r="J58" s="337">
        <f t="shared" ref="J58:K58" si="183">J60+J61</f>
        <v>60828.6</v>
      </c>
      <c r="K58" s="337">
        <f t="shared" si="183"/>
        <v>3090</v>
      </c>
      <c r="L58" s="338"/>
      <c r="M58" s="402" t="str">
        <f>M60&amp;","&amp;M61</f>
        <v>ERR2098398,ERR2098402</v>
      </c>
      <c r="N58" s="341">
        <f t="shared" ref="N58:N59" si="189">N60+N61</f>
        <v>500</v>
      </c>
      <c r="O58" s="328">
        <f t="shared" si="178"/>
        <v>0.008219817652</v>
      </c>
      <c r="P58" s="337">
        <f t="shared" ref="P58:Q58" si="184">P60+P61</f>
        <v>122354764</v>
      </c>
      <c r="Q58" s="337">
        <f t="shared" si="184"/>
        <v>122258940</v>
      </c>
      <c r="R58" s="340">
        <f t="shared" si="2"/>
        <v>0.008219817652</v>
      </c>
      <c r="S58" s="340">
        <f t="shared" si="3"/>
        <v>14873680315</v>
      </c>
      <c r="T58" s="338"/>
      <c r="U58" s="402" t="str">
        <f>U60&amp;","&amp;U61</f>
        <v>ERR2098442,ERR2098446</v>
      </c>
      <c r="V58" s="341">
        <f t="shared" ref="V58:V59" si="191">V60+V61</f>
        <v>300</v>
      </c>
      <c r="W58" s="337"/>
      <c r="X58" s="337">
        <f t="shared" ref="X58:Y58" si="185">X60+X61</f>
        <v>3137491</v>
      </c>
      <c r="Y58" s="337">
        <f t="shared" si="185"/>
        <v>3115561</v>
      </c>
      <c r="Z58" s="340">
        <f t="shared" si="4"/>
        <v>0.004931890591</v>
      </c>
      <c r="AA58" s="340">
        <f t="shared" si="5"/>
        <v>631717379.5</v>
      </c>
      <c r="AB58" s="338"/>
      <c r="AC58" s="402" t="str">
        <f>AC60&amp;","&amp;AC61</f>
        <v>ERR2098492,ERR2098496</v>
      </c>
      <c r="AD58" s="341">
        <f t="shared" ref="AD58:AD59" si="193">AD60+AD61</f>
        <v>300</v>
      </c>
      <c r="AE58" s="337"/>
      <c r="AF58" s="337">
        <f t="shared" ref="AF58:AG58" si="186">AF60+AF61</f>
        <v>3166929</v>
      </c>
      <c r="AG58" s="337">
        <f t="shared" si="186"/>
        <v>3065438</v>
      </c>
      <c r="AH58" s="340">
        <f t="shared" si="6"/>
        <v>0.004931890591</v>
      </c>
      <c r="AI58" s="340">
        <f t="shared" si="7"/>
        <v>621554339.8</v>
      </c>
      <c r="AJ58" s="338"/>
      <c r="AK58" s="402" t="str">
        <f>AK60&amp;","&amp;AK61</f>
        <v>ERR2098600,ERR2098604</v>
      </c>
      <c r="AL58" s="341">
        <f t="shared" ref="AL58:AL59" si="195">AL60+AL61</f>
        <v>300</v>
      </c>
      <c r="AM58" s="337"/>
      <c r="AN58" s="337">
        <f t="shared" ref="AN58:AO58" si="187">AN60+AN61</f>
        <v>2225416</v>
      </c>
      <c r="AO58" s="337">
        <f t="shared" si="187"/>
        <v>2172892</v>
      </c>
      <c r="AP58" s="340">
        <f t="shared" si="8"/>
        <v>0.004931890591</v>
      </c>
      <c r="AQ58" s="340">
        <f t="shared" si="9"/>
        <v>440579927.7</v>
      </c>
      <c r="AR58" s="338"/>
      <c r="AS58" s="402" t="str">
        <f>AS60&amp;","&amp;AS61</f>
        <v>ERR2098547,ERR2098551</v>
      </c>
      <c r="AT58" s="341">
        <f t="shared" ref="AT58:AT59" si="197">AT60+AT61</f>
        <v>300</v>
      </c>
      <c r="AU58" s="337"/>
      <c r="AV58" s="337">
        <f t="shared" ref="AV58:AW58" si="188">AV60+AV61</f>
        <v>2283666</v>
      </c>
      <c r="AW58" s="337">
        <f t="shared" si="188"/>
        <v>2249476</v>
      </c>
      <c r="AX58" s="340">
        <f t="shared" si="10"/>
        <v>0.004931890591</v>
      </c>
      <c r="AY58" s="340">
        <f t="shared" si="11"/>
        <v>456108252.7</v>
      </c>
      <c r="AZ58" s="405"/>
      <c r="BA58" s="330"/>
      <c r="BB58" s="330"/>
      <c r="BC58" s="330"/>
      <c r="BD58" s="331"/>
      <c r="BE58" s="405"/>
      <c r="BF58" s="405"/>
      <c r="BG58" s="405"/>
      <c r="BH58" s="405"/>
      <c r="BI58" s="405"/>
      <c r="BJ58" s="405"/>
      <c r="BK58" s="405"/>
      <c r="BL58" s="405"/>
      <c r="BM58" s="405"/>
    </row>
    <row r="59" ht="15.75" customHeight="1">
      <c r="A59" s="406" t="s">
        <v>3513</v>
      </c>
      <c r="B59" s="407" t="s">
        <v>101</v>
      </c>
      <c r="C59" s="407" t="s">
        <v>3501</v>
      </c>
      <c r="D59" s="407" t="s">
        <v>1267</v>
      </c>
      <c r="E59" s="408">
        <v>496.0</v>
      </c>
      <c r="F59" s="409">
        <v>170.8</v>
      </c>
      <c r="G59" s="407" t="s">
        <v>1183</v>
      </c>
      <c r="H59" s="410" t="s">
        <v>1228</v>
      </c>
      <c r="I59" s="411" t="s">
        <v>3514</v>
      </c>
      <c r="J59" s="412">
        <f>J61+J62+J60</f>
        <v>66850.7</v>
      </c>
      <c r="K59" s="412">
        <f>K61+K62</f>
        <v>2240.6</v>
      </c>
      <c r="L59" s="338"/>
      <c r="M59" s="406" t="str">
        <f>M60&amp;","&amp;M61&amp;","&amp;M62</f>
        <v>ERR2098398,ERR2098402,ERR2098394</v>
      </c>
      <c r="N59" s="413">
        <f t="shared" si="189"/>
        <v>500</v>
      </c>
      <c r="O59" s="414">
        <f t="shared" si="178"/>
        <v>0.007479353245</v>
      </c>
      <c r="P59" s="412">
        <f t="shared" ref="P59:Q59" si="190">P61+P62</f>
        <v>122345083</v>
      </c>
      <c r="Q59" s="412">
        <f t="shared" si="190"/>
        <v>122223965</v>
      </c>
      <c r="R59" s="415">
        <f t="shared" si="2"/>
        <v>0.007479353245</v>
      </c>
      <c r="S59" s="415">
        <f t="shared" si="3"/>
        <v>16341515234</v>
      </c>
      <c r="T59" s="338"/>
      <c r="U59" s="406" t="str">
        <f>U60&amp;","&amp;U61&amp;","&amp;U62</f>
        <v>ERR2098442,ERR2098446,ERR2098438</v>
      </c>
      <c r="V59" s="413">
        <f t="shared" si="191"/>
        <v>300</v>
      </c>
      <c r="W59" s="414">
        <f>V59/R59</f>
        <v>40110.42</v>
      </c>
      <c r="X59" s="412">
        <f t="shared" ref="X59:Y59" si="192">X61+X62</f>
        <v>3453167</v>
      </c>
      <c r="Y59" s="412">
        <f t="shared" si="192"/>
        <v>3427765</v>
      </c>
      <c r="Z59" s="415">
        <f t="shared" si="4"/>
        <v>0.004487611947</v>
      </c>
      <c r="AA59" s="415">
        <f t="shared" si="5"/>
        <v>763828299</v>
      </c>
      <c r="AB59" s="338"/>
      <c r="AC59" s="406" t="str">
        <f>AC60&amp;","&amp;AC61&amp;","&amp;AC62</f>
        <v>ERR2098492,ERR2098496,ERR2098486</v>
      </c>
      <c r="AD59" s="413">
        <f t="shared" si="193"/>
        <v>300</v>
      </c>
      <c r="AE59" s="414">
        <f>AD59/Z59</f>
        <v>66850.7</v>
      </c>
      <c r="AF59" s="412">
        <f t="shared" ref="AF59:AG59" si="194">AF61+AF62</f>
        <v>3002764</v>
      </c>
      <c r="AG59" s="412">
        <f t="shared" si="194"/>
        <v>2907236</v>
      </c>
      <c r="AH59" s="415">
        <f t="shared" si="6"/>
        <v>0.004487611947</v>
      </c>
      <c r="AI59" s="415">
        <f t="shared" si="7"/>
        <v>647835872.2</v>
      </c>
      <c r="AJ59" s="338"/>
      <c r="AK59" s="406" t="str">
        <f>AK60&amp;","&amp;AK61&amp;","&amp;AK62</f>
        <v>ERR2098600,ERR2098604,ERR2098596</v>
      </c>
      <c r="AL59" s="413">
        <f t="shared" si="195"/>
        <v>300</v>
      </c>
      <c r="AM59" s="414">
        <f>AL59/AH59</f>
        <v>66850.7</v>
      </c>
      <c r="AN59" s="412">
        <f t="shared" ref="AN59:AO59" si="196">AN61+AN62</f>
        <v>2586141</v>
      </c>
      <c r="AO59" s="412">
        <f t="shared" si="196"/>
        <v>2526162</v>
      </c>
      <c r="AP59" s="415">
        <f t="shared" si="8"/>
        <v>0.004487611947</v>
      </c>
      <c r="AQ59" s="415">
        <f t="shared" si="9"/>
        <v>562918993.4</v>
      </c>
      <c r="AR59" s="338"/>
      <c r="AS59" s="406" t="str">
        <f>AS60&amp;","&amp;AS61&amp;","&amp;AS62</f>
        <v>ERR2098547,ERR2098551,ERR2098543</v>
      </c>
      <c r="AT59" s="413">
        <f t="shared" si="197"/>
        <v>300</v>
      </c>
      <c r="AU59" s="414">
        <f>AT59/AP59</f>
        <v>66850.7</v>
      </c>
      <c r="AV59" s="412">
        <f t="shared" ref="AV59:AW59" si="198">AV61+AV62</f>
        <v>2629893</v>
      </c>
      <c r="AW59" s="412">
        <f t="shared" si="198"/>
        <v>2593156</v>
      </c>
      <c r="AX59" s="415">
        <f t="shared" si="10"/>
        <v>0.004487611947</v>
      </c>
      <c r="AY59" s="415">
        <f t="shared" si="11"/>
        <v>577847646</v>
      </c>
      <c r="AZ59" s="416"/>
      <c r="BA59" s="379"/>
      <c r="BB59" s="379"/>
      <c r="BC59" s="379"/>
      <c r="BD59" s="380"/>
      <c r="BE59" s="416"/>
      <c r="BF59" s="416"/>
      <c r="BG59" s="416"/>
      <c r="BH59" s="416"/>
      <c r="BI59" s="416"/>
      <c r="BJ59" s="416"/>
      <c r="BK59" s="416"/>
      <c r="BL59" s="416"/>
      <c r="BM59" s="416"/>
    </row>
    <row r="60" ht="15.75" customHeight="1">
      <c r="A60" s="21" t="s">
        <v>391</v>
      </c>
      <c r="B60" s="180" t="s">
        <v>101</v>
      </c>
      <c r="C60" s="180" t="s">
        <v>1194</v>
      </c>
      <c r="D60" s="180" t="s">
        <v>1267</v>
      </c>
      <c r="E60" s="179">
        <v>496.0</v>
      </c>
      <c r="F60" s="417">
        <v>170.8</v>
      </c>
      <c r="G60" s="180" t="s">
        <v>1183</v>
      </c>
      <c r="H60" s="418" t="str">
        <f>VLOOKUP(A60,EMOSE_SAMPLES_EXTRACTION!B:I,8,0)</f>
        <v>filter&gt;filter&gt;filtrate&gt;filter</v>
      </c>
      <c r="I60" s="182" t="s">
        <v>1290</v>
      </c>
      <c r="J60" s="419">
        <v>41503.0</v>
      </c>
      <c r="K60" s="419">
        <v>1900.0</v>
      </c>
      <c r="L60" s="338"/>
      <c r="M60" s="419" t="str">
        <f>VLOOKUP($A60,'SEQUENCING RUNS'!$B$6:$AQ$55,6,0)</f>
        <v>ERR2098398</v>
      </c>
      <c r="N60" s="420">
        <v>250.0</v>
      </c>
      <c r="O60" s="421">
        <f t="shared" si="178"/>
        <v>0.00602366094</v>
      </c>
      <c r="P60" s="419">
        <f>VLOOKUP($A60,'SEQUENCING RUNS'!$B$6:$AQ$55,32,0)</f>
        <v>66233645</v>
      </c>
      <c r="Q60" s="419">
        <f>VLOOKUP($A60,'SEQUENCING RUNS'!$B$6:$AQ$55,42,0)</f>
        <v>66198747</v>
      </c>
      <c r="R60" s="422">
        <f t="shared" si="2"/>
        <v>0.00602366094</v>
      </c>
      <c r="S60" s="422">
        <f t="shared" si="3"/>
        <v>10989786387</v>
      </c>
      <c r="T60" s="338"/>
      <c r="U60" s="419" t="str">
        <f>VLOOKUP($A60,'SEQUENCING RUNS'!$B$56:$AQ$102,6,0)</f>
        <v>ERR2098442</v>
      </c>
      <c r="V60" s="420">
        <v>150.0</v>
      </c>
      <c r="W60" s="421">
        <f t="shared" ref="W60:W62" si="199">V60/J60</f>
        <v>0.003614196564</v>
      </c>
      <c r="X60" s="419">
        <f>VLOOKUP($A60,'SEQUENCING RUNS'!$B$56:$AQ$102,32,0)</f>
        <v>1264041</v>
      </c>
      <c r="Y60" s="419">
        <f>VLOOKUP($A60,'SEQUENCING RUNS'!$B$56:$AQ$102,42,0)</f>
        <v>1256661</v>
      </c>
      <c r="Z60" s="422">
        <f t="shared" si="4"/>
        <v>0.003614196564</v>
      </c>
      <c r="AA60" s="422">
        <f t="shared" si="5"/>
        <v>347701343.2</v>
      </c>
      <c r="AB60" s="338"/>
      <c r="AC60" s="419" t="str">
        <f>VLOOKUP($A60,'SEQUENCING RUNS'!$B$209:$AQ$268,6,0)</f>
        <v>ERR2098492</v>
      </c>
      <c r="AD60" s="420">
        <v>150.0</v>
      </c>
      <c r="AE60" s="421">
        <f t="shared" ref="AE60:AE62" si="200">AD60/J60</f>
        <v>0.003614196564</v>
      </c>
      <c r="AF60" s="419">
        <f>VLOOKUP($A60,'SEQUENCING RUNS'!$B$209:$AQ$268,32,0)</f>
        <v>1600302</v>
      </c>
      <c r="AG60" s="419">
        <f>VLOOKUP($A60,'SEQUENCING RUNS'!$B$209:$AQ$268,42,0)</f>
        <v>1547703</v>
      </c>
      <c r="AH60" s="422">
        <f t="shared" si="6"/>
        <v>0.003614196564</v>
      </c>
      <c r="AI60" s="422">
        <f t="shared" si="7"/>
        <v>428228784.1</v>
      </c>
      <c r="AJ60" s="338"/>
      <c r="AK60" s="419" t="str">
        <f>VLOOKUP($A60,'SEQUENCING RUNS'!$B$103:$AQ$155,6,0)</f>
        <v>ERR2098600</v>
      </c>
      <c r="AL60" s="420">
        <v>150.0</v>
      </c>
      <c r="AM60" s="421">
        <f t="shared" ref="AM60:AM62" si="201">AL60/J60</f>
        <v>0.003614196564</v>
      </c>
      <c r="AN60" s="419">
        <f>VLOOKUP($A60,'SEQUENCING RUNS'!$B$103:$AQ$155,32,0)</f>
        <v>704386</v>
      </c>
      <c r="AO60" s="419">
        <f>VLOOKUP($A60,'SEQUENCING RUNS'!$B$103:$AQ$155,42,0)</f>
        <v>686371</v>
      </c>
      <c r="AP60" s="422">
        <f t="shared" si="8"/>
        <v>0.003614196564</v>
      </c>
      <c r="AQ60" s="422">
        <f t="shared" si="9"/>
        <v>189909704.1</v>
      </c>
      <c r="AR60" s="338"/>
      <c r="AS60" s="419" t="str">
        <f>VLOOKUP($A60,'SEQUENCING RUNS'!$B$156:$AQ$208,6,0)</f>
        <v>ERR2098547</v>
      </c>
      <c r="AT60" s="419">
        <v>150.0</v>
      </c>
      <c r="AU60" s="421">
        <f t="shared" ref="AU60:AU62" si="202">AT60/J60</f>
        <v>0.003614196564</v>
      </c>
      <c r="AV60" s="419">
        <f>VLOOKUP($A60,'SEQUENCING RUNS'!$B$156:$AQ$208,32,0)</f>
        <v>1152857</v>
      </c>
      <c r="AW60" s="419">
        <f>VLOOKUP($A60,'SEQUENCING RUNS'!$B$156:$AQ$208,42,0)</f>
        <v>1134944</v>
      </c>
      <c r="AX60" s="422">
        <f t="shared" si="10"/>
        <v>0.003614196564</v>
      </c>
      <c r="AY60" s="422">
        <f t="shared" si="11"/>
        <v>314023872.2</v>
      </c>
      <c r="AZ60" s="50"/>
      <c r="BD60" s="349"/>
      <c r="BE60" s="50"/>
      <c r="BF60" s="50"/>
      <c r="BG60" s="50"/>
      <c r="BH60" s="50"/>
      <c r="BI60" s="50"/>
      <c r="BJ60" s="50"/>
      <c r="BK60" s="50"/>
      <c r="BL60" s="50"/>
      <c r="BM60" s="50"/>
    </row>
    <row r="61" ht="15.75" customHeight="1">
      <c r="A61" s="34" t="s">
        <v>422</v>
      </c>
      <c r="B61" s="185" t="s">
        <v>101</v>
      </c>
      <c r="C61" s="185" t="s">
        <v>1205</v>
      </c>
      <c r="D61" s="185" t="s">
        <v>1267</v>
      </c>
      <c r="E61" s="184">
        <v>496.0</v>
      </c>
      <c r="F61" s="184">
        <v>158.0</v>
      </c>
      <c r="G61" s="185" t="s">
        <v>1183</v>
      </c>
      <c r="H61" s="423" t="str">
        <f>VLOOKUP(A61,EMOSE_SAMPLES_EXTRACTION!B:I,8,0)</f>
        <v>filter&gt;filter&gt;filtrate&gt;filter</v>
      </c>
      <c r="I61" s="187" t="s">
        <v>1310</v>
      </c>
      <c r="J61" s="424">
        <v>19325.6</v>
      </c>
      <c r="K61" s="424">
        <v>1190.0</v>
      </c>
      <c r="L61" s="338"/>
      <c r="M61" s="424" t="str">
        <f>VLOOKUP($A61,'SEQUENCING RUNS'!$B$6:$AQ$55,6,0)</f>
        <v>ERR2098402</v>
      </c>
      <c r="N61" s="425">
        <v>250.0</v>
      </c>
      <c r="O61" s="426">
        <f t="shared" si="178"/>
        <v>0.01293620897</v>
      </c>
      <c r="P61" s="424">
        <f>VLOOKUP($A61,'SEQUENCING RUNS'!$B$6:$AQ$55,32,0)</f>
        <v>56121119</v>
      </c>
      <c r="Q61" s="424">
        <f>VLOOKUP($A61,'SEQUENCING RUNS'!$B$6:$AQ$55,42,0)</f>
        <v>56060193</v>
      </c>
      <c r="R61" s="427">
        <f t="shared" si="2"/>
        <v>0.01293620897</v>
      </c>
      <c r="S61" s="427">
        <f t="shared" si="3"/>
        <v>4333587463</v>
      </c>
      <c r="T61" s="338"/>
      <c r="U61" s="424" t="str">
        <f>VLOOKUP($A61,'SEQUENCING RUNS'!$B$56:$AQ$102,6,0)</f>
        <v>ERR2098446</v>
      </c>
      <c r="V61" s="425">
        <v>150.0</v>
      </c>
      <c r="W61" s="426">
        <f t="shared" si="199"/>
        <v>0.00776172538</v>
      </c>
      <c r="X61" s="424">
        <f>VLOOKUP($A61,'SEQUENCING RUNS'!$B$56:$AQ$102,32,0)</f>
        <v>1873450</v>
      </c>
      <c r="Y61" s="424">
        <f>VLOOKUP($A61,'SEQUENCING RUNS'!$B$56:$AQ$102,42,0)</f>
        <v>1858900</v>
      </c>
      <c r="Z61" s="427">
        <f t="shared" si="4"/>
        <v>0.00776172538</v>
      </c>
      <c r="AA61" s="427">
        <f t="shared" si="5"/>
        <v>239495718.9</v>
      </c>
      <c r="AB61" s="338"/>
      <c r="AC61" s="424" t="str">
        <f>VLOOKUP($A61,'SEQUENCING RUNS'!$B$209:$AQ$268,6,0)</f>
        <v>ERR2098496</v>
      </c>
      <c r="AD61" s="425">
        <v>150.0</v>
      </c>
      <c r="AE61" s="426">
        <f t="shared" si="200"/>
        <v>0.00776172538</v>
      </c>
      <c r="AF61" s="424">
        <f>VLOOKUP($A61,'SEQUENCING RUNS'!$B$209:$AQ$268,32,0)</f>
        <v>1566627</v>
      </c>
      <c r="AG61" s="424">
        <f>VLOOKUP($A61,'SEQUENCING RUNS'!$B$209:$AQ$268,42,0)</f>
        <v>1517735</v>
      </c>
      <c r="AH61" s="427">
        <f t="shared" si="6"/>
        <v>0.00776172538</v>
      </c>
      <c r="AI61" s="427">
        <f t="shared" si="7"/>
        <v>195540930.1</v>
      </c>
      <c r="AJ61" s="338"/>
      <c r="AK61" s="424" t="str">
        <f>VLOOKUP($A61,'SEQUENCING RUNS'!$B$103:$AQ$155,6,0)</f>
        <v>ERR2098604</v>
      </c>
      <c r="AL61" s="425">
        <v>150.0</v>
      </c>
      <c r="AM61" s="426">
        <f t="shared" si="201"/>
        <v>0.00776172538</v>
      </c>
      <c r="AN61" s="424">
        <f>VLOOKUP($A61,'SEQUENCING RUNS'!$B$103:$AQ$155,32,0)</f>
        <v>1521030</v>
      </c>
      <c r="AO61" s="424">
        <f>VLOOKUP($A61,'SEQUENCING RUNS'!$B$103:$AQ$155,42,0)</f>
        <v>1486521</v>
      </c>
      <c r="AP61" s="427">
        <f t="shared" si="8"/>
        <v>0.00776172538</v>
      </c>
      <c r="AQ61" s="427">
        <f t="shared" si="9"/>
        <v>191519401.6</v>
      </c>
      <c r="AR61" s="338"/>
      <c r="AS61" s="424" t="str">
        <f>VLOOKUP($A61,'SEQUENCING RUNS'!$B$156:$AQ$208,6,0)</f>
        <v>ERR2098551</v>
      </c>
      <c r="AT61" s="424">
        <v>150.0</v>
      </c>
      <c r="AU61" s="426">
        <f t="shared" si="202"/>
        <v>0.00776172538</v>
      </c>
      <c r="AV61" s="424">
        <f>VLOOKUP($A61,'SEQUENCING RUNS'!$B$156:$AQ$208,32,0)</f>
        <v>1130809</v>
      </c>
      <c r="AW61" s="424">
        <f>VLOOKUP($A61,'SEQUENCING RUNS'!$B$156:$AQ$208,42,0)</f>
        <v>1114532</v>
      </c>
      <c r="AX61" s="427">
        <f t="shared" si="10"/>
        <v>0.00776172538</v>
      </c>
      <c r="AY61" s="427">
        <f t="shared" si="11"/>
        <v>143593330.8</v>
      </c>
      <c r="AZ61" s="50"/>
      <c r="BD61" s="349"/>
      <c r="BE61" s="50"/>
      <c r="BF61" s="50"/>
      <c r="BG61" s="50"/>
      <c r="BH61" s="50"/>
      <c r="BI61" s="50"/>
      <c r="BJ61" s="50"/>
      <c r="BK61" s="50"/>
      <c r="BL61" s="50"/>
      <c r="BM61" s="50"/>
    </row>
    <row r="62" ht="15.75" customHeight="1">
      <c r="A62" s="28" t="s">
        <v>356</v>
      </c>
      <c r="B62" s="428" t="s">
        <v>101</v>
      </c>
      <c r="C62" s="428" t="s">
        <v>1221</v>
      </c>
      <c r="D62" s="428" t="s">
        <v>1267</v>
      </c>
      <c r="E62" s="172">
        <v>496.0</v>
      </c>
      <c r="F62" s="172">
        <v>158.0</v>
      </c>
      <c r="G62" s="428" t="s">
        <v>1183</v>
      </c>
      <c r="H62" s="429" t="str">
        <f>VLOOKUP(A62,EMOSE_SAMPLES_EXTRACTION!B:I,8,0)</f>
        <v>filter&gt;filter&gt;filtrate&gt;filter</v>
      </c>
      <c r="I62" s="176" t="s">
        <v>1271</v>
      </c>
      <c r="J62" s="430">
        <v>6022.1</v>
      </c>
      <c r="K62" s="430">
        <v>1050.6</v>
      </c>
      <c r="L62" s="338"/>
      <c r="M62" s="430" t="str">
        <f>VLOOKUP($A62,'SEQUENCING RUNS'!$B$6:$AQ$55,6,0)</f>
        <v>ERR2098394</v>
      </c>
      <c r="N62" s="431">
        <v>250.0</v>
      </c>
      <c r="O62" s="432">
        <f t="shared" si="178"/>
        <v>0.04151375766</v>
      </c>
      <c r="P62" s="430">
        <f>VLOOKUP($A62,'SEQUENCING RUNS'!$B$6:$AQ$55,32,0)</f>
        <v>66223964</v>
      </c>
      <c r="Q62" s="430">
        <f>VLOOKUP($A62,'SEQUENCING RUNS'!$B$6:$AQ$55,42,0)</f>
        <v>66163772</v>
      </c>
      <c r="R62" s="433">
        <f t="shared" si="2"/>
        <v>0.04151375766</v>
      </c>
      <c r="S62" s="433">
        <f t="shared" si="3"/>
        <v>1593779405</v>
      </c>
      <c r="T62" s="338"/>
      <c r="U62" s="430" t="str">
        <f>VLOOKUP($A62,'SEQUENCING RUNS'!$B$56:$AQ$102,6,0)</f>
        <v>ERR2098438</v>
      </c>
      <c r="V62" s="431">
        <v>150.0</v>
      </c>
      <c r="W62" s="432">
        <f t="shared" si="199"/>
        <v>0.0249082546</v>
      </c>
      <c r="X62" s="430">
        <f>VLOOKUP($A62,'SEQUENCING RUNS'!$B$56:$AQ$102,32,0)</f>
        <v>1579717</v>
      </c>
      <c r="Y62" s="430">
        <f>VLOOKUP($A62,'SEQUENCING RUNS'!$B$56:$AQ$102,42,0)</f>
        <v>1568865</v>
      </c>
      <c r="Z62" s="433">
        <f t="shared" si="4"/>
        <v>0.0249082546</v>
      </c>
      <c r="AA62" s="433">
        <f t="shared" si="5"/>
        <v>62985746.11</v>
      </c>
      <c r="AB62" s="338"/>
      <c r="AC62" s="430" t="str">
        <f>VLOOKUP($A62,'SEQUENCING RUNS'!$B$209:$AQ$268,6,0)</f>
        <v>ERR2098486</v>
      </c>
      <c r="AD62" s="431">
        <v>150.0</v>
      </c>
      <c r="AE62" s="432">
        <f t="shared" si="200"/>
        <v>0.0249082546</v>
      </c>
      <c r="AF62" s="430">
        <f>VLOOKUP($A62,'SEQUENCING RUNS'!$B$209:$AQ$268,32,0)</f>
        <v>1436137</v>
      </c>
      <c r="AG62" s="430">
        <f>VLOOKUP($A62,'SEQUENCING RUNS'!$B$209:$AQ$268,42,0)</f>
        <v>1389501</v>
      </c>
      <c r="AH62" s="433">
        <f t="shared" si="6"/>
        <v>0.0249082546</v>
      </c>
      <c r="AI62" s="433">
        <f t="shared" si="7"/>
        <v>55784759.81</v>
      </c>
      <c r="AJ62" s="338"/>
      <c r="AK62" s="430" t="str">
        <f>VLOOKUP($A62,'SEQUENCING RUNS'!$B$103:$AQ$155,6,0)</f>
        <v>ERR2098596</v>
      </c>
      <c r="AL62" s="431">
        <v>150.0</v>
      </c>
      <c r="AM62" s="432">
        <f t="shared" si="201"/>
        <v>0.0249082546</v>
      </c>
      <c r="AN62" s="430">
        <f>VLOOKUP($A62,'SEQUENCING RUNS'!$B$103:$AQ$155,32,0)</f>
        <v>1065111</v>
      </c>
      <c r="AO62" s="430">
        <f>VLOOKUP($A62,'SEQUENCING RUNS'!$B$103:$AQ$155,42,0)</f>
        <v>1039641</v>
      </c>
      <c r="AP62" s="433">
        <f t="shared" si="8"/>
        <v>0.0249082546</v>
      </c>
      <c r="AQ62" s="433">
        <f t="shared" si="9"/>
        <v>41738813.77</v>
      </c>
      <c r="AR62" s="338"/>
      <c r="AS62" s="430" t="str">
        <f>VLOOKUP($A62,'SEQUENCING RUNS'!$B$156:$AQ$208,6,0)</f>
        <v>ERR2098543</v>
      </c>
      <c r="AT62" s="430">
        <v>150.0</v>
      </c>
      <c r="AU62" s="432">
        <f t="shared" si="202"/>
        <v>0.0249082546</v>
      </c>
      <c r="AV62" s="430">
        <f>VLOOKUP($A62,'SEQUENCING RUNS'!$B$156:$AQ$208,32,0)</f>
        <v>1499084</v>
      </c>
      <c r="AW62" s="430">
        <f>VLOOKUP($A62,'SEQUENCING RUNS'!$B$156:$AQ$208,42,0)</f>
        <v>1478624</v>
      </c>
      <c r="AX62" s="433">
        <f t="shared" si="10"/>
        <v>0.0249082546</v>
      </c>
      <c r="AY62" s="433">
        <f t="shared" si="11"/>
        <v>59362810.6</v>
      </c>
      <c r="BD62" s="349"/>
    </row>
    <row r="63" ht="15.75" customHeight="1">
      <c r="A63" s="402" t="s">
        <v>3515</v>
      </c>
      <c r="B63" s="333" t="s">
        <v>101</v>
      </c>
      <c r="C63" s="333" t="s">
        <v>3497</v>
      </c>
      <c r="D63" s="333" t="s">
        <v>1227</v>
      </c>
      <c r="E63" s="334">
        <v>716.0</v>
      </c>
      <c r="F63" s="404">
        <v>174.75</v>
      </c>
      <c r="G63" s="333" t="s">
        <v>1183</v>
      </c>
      <c r="H63" s="335" t="s">
        <v>1228</v>
      </c>
      <c r="I63" s="336" t="s">
        <v>3516</v>
      </c>
      <c r="J63" s="337">
        <f t="shared" ref="J63:K63" si="203">J65+J66</f>
        <v>107849</v>
      </c>
      <c r="K63" s="337">
        <f t="shared" si="203"/>
        <v>455</v>
      </c>
      <c r="L63" s="338"/>
      <c r="M63" s="402" t="str">
        <f>M65&amp;","&amp;M66</f>
        <v>ERR2196984,ERR2196985</v>
      </c>
      <c r="N63" s="341">
        <f t="shared" ref="N63:N64" si="209">N65+N66</f>
        <v>500</v>
      </c>
      <c r="O63" s="328">
        <f t="shared" si="178"/>
        <v>0.0046361116</v>
      </c>
      <c r="P63" s="337">
        <f t="shared" ref="P63:Q63" si="204">P65+P66</f>
        <v>0</v>
      </c>
      <c r="Q63" s="337">
        <f t="shared" si="204"/>
        <v>237549322</v>
      </c>
      <c r="R63" s="340">
        <f t="shared" si="2"/>
        <v>0.0046361116</v>
      </c>
      <c r="S63" s="340">
        <f t="shared" si="3"/>
        <v>51238913657</v>
      </c>
      <c r="T63" s="338"/>
      <c r="U63" s="402" t="str">
        <f>U65&amp;","&amp;U66</f>
        <v>ERR2196987,ERR2196988</v>
      </c>
      <c r="V63" s="341">
        <f t="shared" ref="V63:V64" si="211">V65+V66</f>
        <v>300</v>
      </c>
      <c r="W63" s="337"/>
      <c r="X63" s="337">
        <f t="shared" ref="X63:Y63" si="205">X65+X66</f>
        <v>0</v>
      </c>
      <c r="Y63" s="337">
        <f t="shared" si="205"/>
        <v>1408324</v>
      </c>
      <c r="Z63" s="340">
        <f t="shared" si="4"/>
        <v>0.00278166696</v>
      </c>
      <c r="AA63" s="340">
        <f t="shared" si="5"/>
        <v>506287783.6</v>
      </c>
      <c r="AB63" s="338"/>
      <c r="AC63" s="402" t="str">
        <f>AC65&amp;","&amp;AC66</f>
        <v>ERR2196990,ERR2196991</v>
      </c>
      <c r="AD63" s="341">
        <f t="shared" ref="AD63:AD64" si="213">AD65+AD66</f>
        <v>300</v>
      </c>
      <c r="AE63" s="337"/>
      <c r="AF63" s="337">
        <f t="shared" ref="AF63:AG63" si="206">AF65+AF66</f>
        <v>0</v>
      </c>
      <c r="AG63" s="337">
        <f t="shared" si="206"/>
        <v>2508315</v>
      </c>
      <c r="AH63" s="340">
        <f t="shared" si="6"/>
        <v>0.00278166696</v>
      </c>
      <c r="AI63" s="340">
        <f t="shared" si="7"/>
        <v>901730881.5</v>
      </c>
      <c r="AJ63" s="338"/>
      <c r="AK63" s="402" t="str">
        <f>AK65&amp;","&amp;AK66</f>
        <v>,</v>
      </c>
      <c r="AL63" s="341">
        <f t="shared" ref="AL63:AL64" si="215">AL65+AL66</f>
        <v>0</v>
      </c>
      <c r="AM63" s="337"/>
      <c r="AN63" s="337">
        <f t="shared" ref="AN63:AO63" si="207">AN65+AN66</f>
        <v>0</v>
      </c>
      <c r="AO63" s="337">
        <f t="shared" si="207"/>
        <v>0</v>
      </c>
      <c r="AP63" s="340">
        <f t="shared" si="8"/>
        <v>0</v>
      </c>
      <c r="AQ63" s="340" t="str">
        <f t="shared" si="9"/>
        <v>#DIV/0!</v>
      </c>
      <c r="AR63" s="338"/>
      <c r="AS63" s="402" t="str">
        <f>AS65&amp;","&amp;AS66</f>
        <v>,</v>
      </c>
      <c r="AT63" s="341">
        <f t="shared" ref="AT63:AT64" si="217">AT65+AT66</f>
        <v>0</v>
      </c>
      <c r="AU63" s="337"/>
      <c r="AV63" s="337">
        <f t="shared" ref="AV63:AW63" si="208">AV65+AV66</f>
        <v>0</v>
      </c>
      <c r="AW63" s="337">
        <f t="shared" si="208"/>
        <v>0</v>
      </c>
      <c r="AX63" s="340">
        <f t="shared" si="10"/>
        <v>0</v>
      </c>
      <c r="AY63" s="340" t="str">
        <f t="shared" si="11"/>
        <v>#DIV/0!</v>
      </c>
      <c r="AZ63" s="330"/>
      <c r="BA63" s="330"/>
      <c r="BB63" s="330"/>
      <c r="BC63" s="330"/>
      <c r="BD63" s="331"/>
      <c r="BE63" s="330"/>
      <c r="BF63" s="330"/>
      <c r="BG63" s="330"/>
      <c r="BH63" s="330"/>
      <c r="BI63" s="330"/>
      <c r="BJ63" s="330"/>
      <c r="BK63" s="330"/>
      <c r="BL63" s="330"/>
      <c r="BM63" s="330"/>
    </row>
    <row r="64" ht="15.75" customHeight="1">
      <c r="A64" s="406" t="s">
        <v>3517</v>
      </c>
      <c r="B64" s="407" t="s">
        <v>101</v>
      </c>
      <c r="C64" s="407" t="s">
        <v>3501</v>
      </c>
      <c r="D64" s="407" t="s">
        <v>1227</v>
      </c>
      <c r="E64" s="408">
        <v>716.0</v>
      </c>
      <c r="F64" s="409">
        <v>175.0</v>
      </c>
      <c r="G64" s="407" t="s">
        <v>1183</v>
      </c>
      <c r="H64" s="410" t="s">
        <v>1228</v>
      </c>
      <c r="I64" s="411" t="s">
        <v>3518</v>
      </c>
      <c r="J64" s="412">
        <f>J66+J67+J65</f>
        <v>119138.6</v>
      </c>
      <c r="K64" s="412">
        <f>K66+K67</f>
        <v>430</v>
      </c>
      <c r="L64" s="338"/>
      <c r="M64" s="406" t="str">
        <f>M65&amp;","&amp;M66&amp;","&amp;M67</f>
        <v>ERR2196984,ERR2196985,ERR2196983</v>
      </c>
      <c r="N64" s="413">
        <f t="shared" si="209"/>
        <v>500</v>
      </c>
      <c r="O64" s="414">
        <f t="shared" si="178"/>
        <v>0.004196792643</v>
      </c>
      <c r="P64" s="412">
        <f t="shared" ref="P64:Q64" si="210">P66+P67</f>
        <v>0</v>
      </c>
      <c r="Q64" s="412">
        <f t="shared" si="210"/>
        <v>240667116</v>
      </c>
      <c r="R64" s="415">
        <f t="shared" si="2"/>
        <v>0.004196792643</v>
      </c>
      <c r="S64" s="415">
        <f t="shared" si="3"/>
        <v>57345486533</v>
      </c>
      <c r="T64" s="338"/>
      <c r="U64" s="406" t="str">
        <f>U65&amp;","&amp;U66&amp;","&amp;U67</f>
        <v>ERR2196987,ERR2196988,ERR2196986</v>
      </c>
      <c r="V64" s="413">
        <f t="shared" si="211"/>
        <v>300</v>
      </c>
      <c r="W64" s="414">
        <f>V64/R64</f>
        <v>71483.16</v>
      </c>
      <c r="X64" s="412">
        <f t="shared" ref="X64:Y64" si="212">X66+X67</f>
        <v>0</v>
      </c>
      <c r="Y64" s="412">
        <f t="shared" si="212"/>
        <v>1556073</v>
      </c>
      <c r="Z64" s="415">
        <f t="shared" si="4"/>
        <v>0.002518075586</v>
      </c>
      <c r="AA64" s="415">
        <f t="shared" si="5"/>
        <v>617961195.7</v>
      </c>
      <c r="AB64" s="338"/>
      <c r="AC64" s="406" t="str">
        <f>AC65&amp;","&amp;AC66&amp;","&amp;AC67</f>
        <v>ERR2196990,ERR2196991,ERR2196989</v>
      </c>
      <c r="AD64" s="413">
        <f t="shared" si="213"/>
        <v>300</v>
      </c>
      <c r="AE64" s="414">
        <f>AD64/Z64</f>
        <v>119138.6</v>
      </c>
      <c r="AF64" s="412">
        <f t="shared" ref="AF64:AG64" si="214">AF66+AF67</f>
        <v>0</v>
      </c>
      <c r="AG64" s="412">
        <f t="shared" si="214"/>
        <v>3035060</v>
      </c>
      <c r="AH64" s="415">
        <f t="shared" si="6"/>
        <v>0.002518075586</v>
      </c>
      <c r="AI64" s="415">
        <f t="shared" si="7"/>
        <v>1205309331</v>
      </c>
      <c r="AJ64" s="338"/>
      <c r="AK64" s="406" t="str">
        <f>AK65&amp;","&amp;AK66&amp;","&amp;AK67</f>
        <v>,,</v>
      </c>
      <c r="AL64" s="413">
        <f t="shared" si="215"/>
        <v>0</v>
      </c>
      <c r="AM64" s="414">
        <f>AL64/AH64</f>
        <v>0</v>
      </c>
      <c r="AN64" s="412">
        <f t="shared" ref="AN64:AO64" si="216">AN66+AN67</f>
        <v>0</v>
      </c>
      <c r="AO64" s="412">
        <f t="shared" si="216"/>
        <v>0</v>
      </c>
      <c r="AP64" s="415">
        <f t="shared" si="8"/>
        <v>0</v>
      </c>
      <c r="AQ64" s="415" t="str">
        <f t="shared" si="9"/>
        <v>#DIV/0!</v>
      </c>
      <c r="AR64" s="338"/>
      <c r="AS64" s="406" t="str">
        <f>AS65&amp;","&amp;AS66&amp;","&amp;AS67</f>
        <v>,,</v>
      </c>
      <c r="AT64" s="413">
        <f t="shared" si="217"/>
        <v>0</v>
      </c>
      <c r="AU64" s="414" t="str">
        <f>AT64/AP64</f>
        <v>#DIV/0!</v>
      </c>
      <c r="AV64" s="412">
        <f t="shared" ref="AV64:AW64" si="218">AV66+AV67</f>
        <v>0</v>
      </c>
      <c r="AW64" s="412">
        <f t="shared" si="218"/>
        <v>0</v>
      </c>
      <c r="AX64" s="415">
        <f t="shared" si="10"/>
        <v>0</v>
      </c>
      <c r="AY64" s="415" t="str">
        <f t="shared" si="11"/>
        <v>#DIV/0!</v>
      </c>
      <c r="AZ64" s="416"/>
      <c r="BA64" s="379"/>
      <c r="BB64" s="379"/>
      <c r="BC64" s="379"/>
      <c r="BD64" s="380"/>
      <c r="BE64" s="416"/>
      <c r="BF64" s="416"/>
      <c r="BG64" s="416"/>
      <c r="BH64" s="416"/>
      <c r="BI64" s="416"/>
      <c r="BJ64" s="416"/>
      <c r="BK64" s="416"/>
      <c r="BL64" s="416"/>
      <c r="BM64" s="416"/>
    </row>
    <row r="65" ht="15.75" customHeight="1">
      <c r="A65" s="21" t="s">
        <v>291</v>
      </c>
      <c r="B65" s="434" t="s">
        <v>101</v>
      </c>
      <c r="C65" s="434" t="s">
        <v>1194</v>
      </c>
      <c r="D65" s="434" t="s">
        <v>1227</v>
      </c>
      <c r="E65" s="179">
        <v>716.0</v>
      </c>
      <c r="F65" s="417">
        <v>174.75</v>
      </c>
      <c r="G65" s="434" t="s">
        <v>1183</v>
      </c>
      <c r="H65" s="418" t="str">
        <f>VLOOKUP(A65,EMOSE_SAMPLES_EXTRACTION!B:I,8,0)</f>
        <v>filter&gt;filter&gt;filtrate&gt;filter</v>
      </c>
      <c r="I65" s="182" t="s">
        <v>1236</v>
      </c>
      <c r="J65" s="419">
        <v>73813.6</v>
      </c>
      <c r="K65" s="419">
        <v>230.0</v>
      </c>
      <c r="L65" s="338"/>
      <c r="M65" s="419" t="str">
        <f>VLOOKUP($A65,'SEQUENCING RUNS'!$B$6:$AQ$55,6,0)</f>
        <v>ERR2196984</v>
      </c>
      <c r="N65" s="420">
        <v>250.0</v>
      </c>
      <c r="O65" s="421">
        <f t="shared" si="178"/>
        <v>0.003386909729</v>
      </c>
      <c r="P65" s="419" t="str">
        <f>VLOOKUP($A65,'SEQUENCING RUNS'!$B$6:$AQ$55,32,0)</f>
        <v/>
      </c>
      <c r="Q65" s="419">
        <f>VLOOKUP($A65,'SEQUENCING RUNS'!$B$6:$AQ$55,42,0)</f>
        <v>114276187</v>
      </c>
      <c r="R65" s="422">
        <f t="shared" si="2"/>
        <v>0.003386909729</v>
      </c>
      <c r="S65" s="422">
        <f t="shared" si="3"/>
        <v>33740547027</v>
      </c>
      <c r="T65" s="338"/>
      <c r="U65" s="419" t="str">
        <f>VLOOKUP($A65,'SEQUENCING RUNS'!$B$56:$AQ$102,6,0)</f>
        <v>ERR2196987</v>
      </c>
      <c r="V65" s="420">
        <v>150.0</v>
      </c>
      <c r="W65" s="421">
        <f t="shared" ref="W65:W67" si="219">V65/J65</f>
        <v>0.002032145838</v>
      </c>
      <c r="X65" s="419" t="str">
        <f>VLOOKUP($A65,'SEQUENCING RUNS'!$B$56:$AQ$102,32,0)</f>
        <v/>
      </c>
      <c r="Y65" s="419">
        <f>VLOOKUP($A65,'SEQUENCING RUNS'!$B$56:$AQ$102,42,0)</f>
        <v>738150</v>
      </c>
      <c r="Z65" s="422">
        <f t="shared" si="4"/>
        <v>0.002032145838</v>
      </c>
      <c r="AA65" s="422">
        <f t="shared" si="5"/>
        <v>363236725.6</v>
      </c>
      <c r="AB65" s="338"/>
      <c r="AC65" s="419" t="str">
        <f>VLOOKUP($A65,'SEQUENCING RUNS'!$B$209:$AQ$268,6,0)</f>
        <v>ERR2196990</v>
      </c>
      <c r="AD65" s="420">
        <v>150.0</v>
      </c>
      <c r="AE65" s="421">
        <f t="shared" ref="AE65:AE67" si="220">AD65/J65</f>
        <v>0.002032145838</v>
      </c>
      <c r="AF65" s="419" t="str">
        <f>VLOOKUP($A65,'SEQUENCING RUNS'!$B$209:$AQ$268,32,0)</f>
        <v/>
      </c>
      <c r="AG65" s="419">
        <f>VLOOKUP($A65,'SEQUENCING RUNS'!$B$209:$AQ$268,42,0)</f>
        <v>753661</v>
      </c>
      <c r="AH65" s="422">
        <f t="shared" si="6"/>
        <v>0.002032145838</v>
      </c>
      <c r="AI65" s="422">
        <f t="shared" si="7"/>
        <v>370869543.9</v>
      </c>
      <c r="AJ65" s="338"/>
      <c r="AK65" s="419"/>
      <c r="AL65" s="420"/>
      <c r="AM65" s="421"/>
      <c r="AN65" s="419"/>
      <c r="AO65" s="419"/>
      <c r="AP65" s="422"/>
      <c r="AQ65" s="422"/>
      <c r="AR65" s="338"/>
      <c r="AS65" s="419"/>
      <c r="AT65" s="419"/>
      <c r="AU65" s="421"/>
      <c r="AV65" s="419"/>
      <c r="AW65" s="419"/>
      <c r="AX65" s="422"/>
      <c r="AY65" s="422"/>
      <c r="BD65" s="349"/>
    </row>
    <row r="66" ht="15.75" customHeight="1">
      <c r="A66" s="34" t="s">
        <v>297</v>
      </c>
      <c r="B66" s="435" t="s">
        <v>101</v>
      </c>
      <c r="C66" s="435" t="s">
        <v>1205</v>
      </c>
      <c r="D66" s="435" t="s">
        <v>1227</v>
      </c>
      <c r="E66" s="184">
        <v>716.0</v>
      </c>
      <c r="F66" s="436">
        <v>166.75</v>
      </c>
      <c r="G66" s="435" t="s">
        <v>1183</v>
      </c>
      <c r="H66" s="423" t="str">
        <f>VLOOKUP(A66,EMOSE_SAMPLES_EXTRACTION!B:I,8,0)</f>
        <v>filter&gt;filter&gt;filtrate&gt;filter</v>
      </c>
      <c r="I66" s="187" t="s">
        <v>1239</v>
      </c>
      <c r="J66" s="424">
        <v>34035.4</v>
      </c>
      <c r="K66" s="424">
        <v>225.0</v>
      </c>
      <c r="L66" s="338"/>
      <c r="M66" s="424" t="str">
        <f>VLOOKUP($A66,'SEQUENCING RUNS'!$B$6:$AQ$55,6,0)</f>
        <v>ERR2196985</v>
      </c>
      <c r="N66" s="425">
        <v>250.0</v>
      </c>
      <c r="O66" s="426">
        <f t="shared" si="178"/>
        <v>0.00734529343</v>
      </c>
      <c r="P66" s="424" t="str">
        <f>VLOOKUP($A66,'SEQUENCING RUNS'!$B$6:$AQ$55,32,0)</f>
        <v/>
      </c>
      <c r="Q66" s="424">
        <f>VLOOKUP($A66,'SEQUENCING RUNS'!$B$6:$AQ$55,42,0)</f>
        <v>123273135</v>
      </c>
      <c r="R66" s="427">
        <f t="shared" si="2"/>
        <v>0.00734529343</v>
      </c>
      <c r="S66" s="427">
        <f t="shared" si="3"/>
        <v>16782601836</v>
      </c>
      <c r="T66" s="338"/>
      <c r="U66" s="424" t="str">
        <f>VLOOKUP($A66,'SEQUENCING RUNS'!$B$56:$AQ$102,6,0)</f>
        <v>ERR2196988</v>
      </c>
      <c r="V66" s="425">
        <v>150.0</v>
      </c>
      <c r="W66" s="426">
        <f t="shared" si="219"/>
        <v>0.004407176058</v>
      </c>
      <c r="X66" s="424" t="str">
        <f>VLOOKUP($A66,'SEQUENCING RUNS'!$B$56:$AQ$102,32,0)</f>
        <v/>
      </c>
      <c r="Y66" s="424">
        <f>VLOOKUP($A66,'SEQUENCING RUNS'!$B$56:$AQ$102,42,0)</f>
        <v>670174</v>
      </c>
      <c r="Z66" s="427">
        <f t="shared" si="4"/>
        <v>0.004407176058</v>
      </c>
      <c r="AA66" s="427">
        <f t="shared" si="5"/>
        <v>152064267.7</v>
      </c>
      <c r="AB66" s="338"/>
      <c r="AC66" s="424" t="str">
        <f>VLOOKUP($A66,'SEQUENCING RUNS'!$B$209:$AQ$268,6,0)</f>
        <v>ERR2196991</v>
      </c>
      <c r="AD66" s="425">
        <v>150.0</v>
      </c>
      <c r="AE66" s="426">
        <f t="shared" si="220"/>
        <v>0.004407176058</v>
      </c>
      <c r="AF66" s="424" t="str">
        <f>VLOOKUP($A66,'SEQUENCING RUNS'!$B$209:$AQ$268,32,0)</f>
        <v/>
      </c>
      <c r="AG66" s="424">
        <f>VLOOKUP($A66,'SEQUENCING RUNS'!$B$209:$AQ$268,42,0)</f>
        <v>1754654</v>
      </c>
      <c r="AH66" s="427">
        <f t="shared" si="6"/>
        <v>0.004407176058</v>
      </c>
      <c r="AI66" s="427">
        <f t="shared" si="7"/>
        <v>398135671.7</v>
      </c>
      <c r="AJ66" s="338"/>
      <c r="AK66" s="424"/>
      <c r="AL66" s="425"/>
      <c r="AM66" s="426"/>
      <c r="AN66" s="424"/>
      <c r="AO66" s="424"/>
      <c r="AP66" s="427"/>
      <c r="AQ66" s="427"/>
      <c r="AR66" s="338"/>
      <c r="AS66" s="424"/>
      <c r="AT66" s="424"/>
      <c r="AU66" s="426"/>
      <c r="AV66" s="424"/>
      <c r="AW66" s="424"/>
      <c r="AX66" s="427"/>
      <c r="AY66" s="427"/>
      <c r="BD66" s="349"/>
    </row>
    <row r="67" ht="15.75" customHeight="1">
      <c r="A67" s="28" t="s">
        <v>285</v>
      </c>
      <c r="B67" s="428" t="s">
        <v>101</v>
      </c>
      <c r="C67" s="428" t="s">
        <v>1221</v>
      </c>
      <c r="D67" s="428" t="s">
        <v>1227</v>
      </c>
      <c r="E67" s="172">
        <v>776.0</v>
      </c>
      <c r="F67" s="437">
        <v>166.75</v>
      </c>
      <c r="G67" s="428" t="s">
        <v>1183</v>
      </c>
      <c r="H67" s="429" t="str">
        <f>VLOOKUP(A67,EMOSE_SAMPLES_EXTRACTION!B:I,8,0)</f>
        <v>filter&gt;filter&gt;filtrate&gt;filter</v>
      </c>
      <c r="I67" s="176" t="s">
        <v>1233</v>
      </c>
      <c r="J67" s="430">
        <v>11289.6</v>
      </c>
      <c r="K67" s="430">
        <v>205.0</v>
      </c>
      <c r="L67" s="338"/>
      <c r="M67" s="430" t="str">
        <f>VLOOKUP($A67,'SEQUENCING RUNS'!$B$6:$AQ$55,6,0)</f>
        <v>ERR2196983</v>
      </c>
      <c r="N67" s="431">
        <v>250.0</v>
      </c>
      <c r="O67" s="432">
        <f t="shared" si="178"/>
        <v>0.02214427438</v>
      </c>
      <c r="P67" s="430" t="str">
        <f>VLOOKUP($A67,'SEQUENCING RUNS'!$B$6:$AQ$55,32,0)</f>
        <v/>
      </c>
      <c r="Q67" s="430">
        <f>VLOOKUP($A67,'SEQUENCING RUNS'!$B$6:$AQ$55,42,0)</f>
        <v>117393981</v>
      </c>
      <c r="R67" s="433">
        <f t="shared" si="2"/>
        <v>0.02214427438</v>
      </c>
      <c r="S67" s="433">
        <f t="shared" si="3"/>
        <v>5301324352</v>
      </c>
      <c r="T67" s="338"/>
      <c r="U67" s="430" t="str">
        <f>VLOOKUP($A67,'SEQUENCING RUNS'!$B$56:$AQ$102,6,0)</f>
        <v>ERR2196986</v>
      </c>
      <c r="V67" s="431">
        <v>150.0</v>
      </c>
      <c r="W67" s="432">
        <f t="shared" si="219"/>
        <v>0.01328656463</v>
      </c>
      <c r="X67" s="430" t="str">
        <f>VLOOKUP($A67,'SEQUENCING RUNS'!$B$56:$AQ$102,32,0)</f>
        <v/>
      </c>
      <c r="Y67" s="430">
        <f>VLOOKUP($A67,'SEQUENCING RUNS'!$B$56:$AQ$102,42,0)</f>
        <v>885899</v>
      </c>
      <c r="Z67" s="433">
        <f t="shared" si="4"/>
        <v>0.01328656463</v>
      </c>
      <c r="AA67" s="433">
        <f t="shared" si="5"/>
        <v>66676302.34</v>
      </c>
      <c r="AB67" s="338"/>
      <c r="AC67" s="430" t="str">
        <f>VLOOKUP($A67,'SEQUENCING RUNS'!$B$209:$AQ$268,6,0)</f>
        <v>ERR2196989</v>
      </c>
      <c r="AD67" s="431">
        <v>150.0</v>
      </c>
      <c r="AE67" s="432">
        <f t="shared" si="220"/>
        <v>0.01328656463</v>
      </c>
      <c r="AF67" s="430" t="str">
        <f>VLOOKUP($A67,'SEQUENCING RUNS'!$B$209:$AQ$268,32,0)</f>
        <v/>
      </c>
      <c r="AG67" s="430">
        <f>VLOOKUP($A67,'SEQUENCING RUNS'!$B$209:$AQ$268,42,0)</f>
        <v>1280406</v>
      </c>
      <c r="AH67" s="433">
        <f t="shared" si="6"/>
        <v>0.01328656463</v>
      </c>
      <c r="AI67" s="433">
        <f t="shared" si="7"/>
        <v>96368477.18</v>
      </c>
      <c r="AJ67" s="338"/>
      <c r="AK67" s="430"/>
      <c r="AL67" s="431"/>
      <c r="AM67" s="432"/>
      <c r="AN67" s="430"/>
      <c r="AO67" s="430"/>
      <c r="AP67" s="433"/>
      <c r="AQ67" s="433"/>
      <c r="AR67" s="338"/>
      <c r="AS67" s="430"/>
      <c r="AT67" s="430"/>
      <c r="AU67" s="432"/>
      <c r="AV67" s="430"/>
      <c r="AW67" s="430"/>
      <c r="AX67" s="433"/>
      <c r="AY67" s="433"/>
      <c r="BD67" s="349"/>
    </row>
    <row r="68" ht="15.75" customHeight="1">
      <c r="A68" s="342" t="s">
        <v>3519</v>
      </c>
      <c r="B68" s="343" t="s">
        <v>463</v>
      </c>
      <c r="C68" s="343" t="s">
        <v>3497</v>
      </c>
      <c r="D68" s="343" t="s">
        <v>1216</v>
      </c>
      <c r="E68" s="321">
        <v>100.0</v>
      </c>
      <c r="F68" s="321">
        <v>153.0</v>
      </c>
      <c r="G68" s="343" t="s">
        <v>1183</v>
      </c>
      <c r="H68" s="323" t="s">
        <v>1228</v>
      </c>
      <c r="I68" s="324" t="s">
        <v>3520</v>
      </c>
      <c r="J68" s="325">
        <f t="shared" ref="J68:K68" si="221">J70+J71</f>
        <v>28282.8</v>
      </c>
      <c r="K68" s="325">
        <f t="shared" si="221"/>
        <v>28282.8</v>
      </c>
      <c r="L68" s="326"/>
      <c r="M68" s="342" t="str">
        <f>M70&amp;","&amp;M71</f>
        <v>ERR2098409,ERR2098411</v>
      </c>
      <c r="N68" s="327">
        <f t="shared" ref="N68:N69" si="227">N70+N71</f>
        <v>500</v>
      </c>
      <c r="O68" s="328">
        <f t="shared" si="178"/>
        <v>0.01767858911</v>
      </c>
      <c r="P68" s="325">
        <f t="shared" ref="P68:Q68" si="222">P70+P71</f>
        <v>144918354</v>
      </c>
      <c r="Q68" s="325">
        <f t="shared" si="222"/>
        <v>144705509</v>
      </c>
      <c r="R68" s="329">
        <f t="shared" si="2"/>
        <v>0.01767858911</v>
      </c>
      <c r="S68" s="329">
        <f t="shared" si="3"/>
        <v>8185353940</v>
      </c>
      <c r="T68" s="326"/>
      <c r="U68" s="342" t="str">
        <f>U70&amp;","&amp;U71</f>
        <v>ERR2098453,ERR2098455</v>
      </c>
      <c r="V68" s="327">
        <f t="shared" ref="V68:V69" si="229">V70+V71</f>
        <v>300</v>
      </c>
      <c r="W68" s="325"/>
      <c r="X68" s="325">
        <f t="shared" ref="X68:Y68" si="223">X70+X71</f>
        <v>2793207</v>
      </c>
      <c r="Y68" s="325">
        <f t="shared" si="223"/>
        <v>2775146</v>
      </c>
      <c r="Z68" s="329">
        <f t="shared" si="4"/>
        <v>0.01060715346</v>
      </c>
      <c r="AA68" s="329">
        <f t="shared" si="5"/>
        <v>261629664.3</v>
      </c>
      <c r="AB68" s="326"/>
      <c r="AC68" s="342" t="str">
        <f>AC70&amp;","&amp;AC71</f>
        <v>ERR2098504,ERR2098506</v>
      </c>
      <c r="AD68" s="327">
        <f t="shared" ref="AD68:AD69" si="231">AD70+AD71</f>
        <v>300</v>
      </c>
      <c r="AE68" s="325"/>
      <c r="AF68" s="325">
        <f t="shared" ref="AF68:AG68" si="224">AF70+AF71</f>
        <v>2831083</v>
      </c>
      <c r="AG68" s="325">
        <f t="shared" si="224"/>
        <v>2740932</v>
      </c>
      <c r="AH68" s="329">
        <f t="shared" si="6"/>
        <v>0.01060715346</v>
      </c>
      <c r="AI68" s="329">
        <f t="shared" si="7"/>
        <v>258404105.2</v>
      </c>
      <c r="AJ68" s="326"/>
      <c r="AK68" s="342" t="str">
        <f>AK70&amp;","&amp;AK71</f>
        <v>ERR2098611,ERR2098613</v>
      </c>
      <c r="AL68" s="327">
        <f t="shared" ref="AL68:AL69" si="233">AL70+AL71</f>
        <v>300</v>
      </c>
      <c r="AM68" s="325"/>
      <c r="AN68" s="325">
        <f t="shared" ref="AN68:AO68" si="225">AN70+AN71</f>
        <v>2799752</v>
      </c>
      <c r="AO68" s="325">
        <f t="shared" si="225"/>
        <v>2731615</v>
      </c>
      <c r="AP68" s="329">
        <f t="shared" ref="AP68:AP77" si="235">AL68/$J68</f>
        <v>0.01060715346</v>
      </c>
      <c r="AQ68" s="329">
        <f t="shared" ref="AQ68:AQ77" si="236">AO68/AP68</f>
        <v>257525735.7</v>
      </c>
      <c r="AR68" s="326"/>
      <c r="AS68" s="342" t="str">
        <f>AS70&amp;","&amp;AS71</f>
        <v>ERR2098558,ERR2098560</v>
      </c>
      <c r="AT68" s="327">
        <f t="shared" ref="AT68:AT69" si="237">AT70+AT71</f>
        <v>300</v>
      </c>
      <c r="AU68" s="325"/>
      <c r="AV68" s="325">
        <f t="shared" ref="AV68:AW68" si="226">AV70+AV71</f>
        <v>2355643</v>
      </c>
      <c r="AW68" s="325">
        <f t="shared" si="226"/>
        <v>2320164</v>
      </c>
      <c r="AX68" s="329">
        <f t="shared" ref="AX68:AX77" si="239">AT68/$J68</f>
        <v>0.01060715346</v>
      </c>
      <c r="AY68" s="329">
        <f t="shared" ref="AY68:AY77" si="240">AW68/AX68</f>
        <v>218735781.3</v>
      </c>
      <c r="AZ68" s="405"/>
      <c r="BA68" s="330"/>
      <c r="BB68" s="330"/>
      <c r="BC68" s="330"/>
      <c r="BD68" s="331"/>
      <c r="BE68" s="405"/>
      <c r="BF68" s="405"/>
      <c r="BG68" s="405"/>
      <c r="BH68" s="405"/>
      <c r="BI68" s="405"/>
      <c r="BJ68" s="405"/>
      <c r="BK68" s="405"/>
      <c r="BL68" s="405"/>
      <c r="BM68" s="405"/>
    </row>
    <row r="69" ht="15.75" customHeight="1">
      <c r="A69" s="438" t="s">
        <v>3521</v>
      </c>
      <c r="B69" s="439" t="s">
        <v>463</v>
      </c>
      <c r="C69" s="439" t="s">
        <v>3501</v>
      </c>
      <c r="D69" s="439" t="s">
        <v>1216</v>
      </c>
      <c r="E69" s="372">
        <v>100.0</v>
      </c>
      <c r="F69" s="440">
        <v>153.0</v>
      </c>
      <c r="G69" s="439" t="s">
        <v>1183</v>
      </c>
      <c r="H69" s="373" t="s">
        <v>1228</v>
      </c>
      <c r="I69" s="374" t="s">
        <v>3522</v>
      </c>
      <c r="J69" s="441">
        <f>J71+J72+J70</f>
        <v>31050.32</v>
      </c>
      <c r="K69" s="441">
        <f>K71+K72</f>
        <v>9588.32</v>
      </c>
      <c r="L69" s="326"/>
      <c r="M69" s="438" t="str">
        <f>M70&amp;","&amp;M71&amp;","&amp;M72</f>
        <v>ERR2098409,ERR2098411,ERR2098407</v>
      </c>
      <c r="N69" s="442">
        <f t="shared" si="227"/>
        <v>500</v>
      </c>
      <c r="O69" s="414">
        <f t="shared" si="178"/>
        <v>0.01610289363</v>
      </c>
      <c r="P69" s="441">
        <f t="shared" ref="P69:Q69" si="228">P71+P72</f>
        <v>112915892</v>
      </c>
      <c r="Q69" s="441">
        <f t="shared" si="228"/>
        <v>112770379</v>
      </c>
      <c r="R69" s="378">
        <f t="shared" si="2"/>
        <v>0.01610289363</v>
      </c>
      <c r="S69" s="378">
        <f t="shared" si="3"/>
        <v>7003112709</v>
      </c>
      <c r="T69" s="326"/>
      <c r="U69" s="438" t="str">
        <f>U70&amp;","&amp;U71&amp;","&amp;U72</f>
        <v>ERR2098453,ERR2098455,ERR2098451</v>
      </c>
      <c r="V69" s="442">
        <f t="shared" si="229"/>
        <v>300</v>
      </c>
      <c r="W69" s="414">
        <f>V69/R69</f>
        <v>18630.192</v>
      </c>
      <c r="X69" s="441">
        <f t="shared" ref="X69:Y69" si="230">X71+X72</f>
        <v>2740526</v>
      </c>
      <c r="Y69" s="441">
        <f t="shared" si="230"/>
        <v>2723705</v>
      </c>
      <c r="Z69" s="378">
        <f t="shared" si="4"/>
        <v>0.009661736175</v>
      </c>
      <c r="AA69" s="378">
        <f t="shared" si="5"/>
        <v>281906372.8</v>
      </c>
      <c r="AB69" s="326"/>
      <c r="AC69" s="438" t="str">
        <f>AC70&amp;","&amp;AC71&amp;","&amp;AC72</f>
        <v>ERR2098504,ERR2098506,ERR2098502</v>
      </c>
      <c r="AD69" s="442">
        <f t="shared" si="231"/>
        <v>300</v>
      </c>
      <c r="AE69" s="414">
        <f>AD69/Z69</f>
        <v>31050.32</v>
      </c>
      <c r="AF69" s="441">
        <f t="shared" ref="AF69:AG69" si="232">AF71+AF72</f>
        <v>2800367</v>
      </c>
      <c r="AG69" s="441">
        <f t="shared" si="232"/>
        <v>2707575</v>
      </c>
      <c r="AH69" s="378">
        <f t="shared" si="6"/>
        <v>0.009661736175</v>
      </c>
      <c r="AI69" s="378">
        <f t="shared" si="7"/>
        <v>280236900.6</v>
      </c>
      <c r="AJ69" s="326"/>
      <c r="AK69" s="438" t="str">
        <f>AK70&amp;","&amp;AK71&amp;","&amp;AK72</f>
        <v>ERR2098611,ERR2098613,ERR2098609</v>
      </c>
      <c r="AL69" s="442">
        <f t="shared" si="233"/>
        <v>300</v>
      </c>
      <c r="AM69" s="414">
        <f>AL69/AH69</f>
        <v>31050.32</v>
      </c>
      <c r="AN69" s="441">
        <f t="shared" ref="AN69:AO69" si="234">AN71+AN72</f>
        <v>2662986</v>
      </c>
      <c r="AO69" s="441">
        <f t="shared" si="234"/>
        <v>2598773</v>
      </c>
      <c r="AP69" s="378">
        <f t="shared" si="235"/>
        <v>0.009661736175</v>
      </c>
      <c r="AQ69" s="378">
        <f t="shared" si="236"/>
        <v>268975777.5</v>
      </c>
      <c r="AR69" s="326"/>
      <c r="AS69" s="438" t="str">
        <f>AS70&amp;","&amp;AS71&amp;","&amp;AS72</f>
        <v>ERR2098558,ERR2098560,ERR2098556</v>
      </c>
      <c r="AT69" s="442">
        <f t="shared" si="237"/>
        <v>300</v>
      </c>
      <c r="AU69" s="414">
        <f>AT69/AP69</f>
        <v>31050.32</v>
      </c>
      <c r="AV69" s="441">
        <f t="shared" ref="AV69:AW69" si="238">AV71+AV72</f>
        <v>2274389</v>
      </c>
      <c r="AW69" s="441">
        <f t="shared" si="238"/>
        <v>2240667</v>
      </c>
      <c r="AX69" s="378">
        <f t="shared" si="239"/>
        <v>0.009661736175</v>
      </c>
      <c r="AY69" s="378">
        <f t="shared" si="240"/>
        <v>231911424.5</v>
      </c>
      <c r="AZ69" s="416"/>
      <c r="BA69" s="379"/>
      <c r="BB69" s="379"/>
      <c r="BC69" s="379"/>
      <c r="BD69" s="380"/>
      <c r="BE69" s="416"/>
      <c r="BF69" s="416"/>
      <c r="BG69" s="416"/>
      <c r="BH69" s="416"/>
      <c r="BI69" s="416"/>
      <c r="BJ69" s="416"/>
      <c r="BK69" s="416"/>
      <c r="BL69" s="416"/>
      <c r="BM69" s="416"/>
    </row>
    <row r="70" ht="15.75" customHeight="1">
      <c r="A70" s="18" t="s">
        <v>618</v>
      </c>
      <c r="B70" s="147" t="s">
        <v>463</v>
      </c>
      <c r="C70" s="147" t="s">
        <v>1194</v>
      </c>
      <c r="D70" s="147" t="s">
        <v>1216</v>
      </c>
      <c r="E70" s="146">
        <v>100.0</v>
      </c>
      <c r="F70" s="146">
        <v>153.0</v>
      </c>
      <c r="G70" s="147" t="s">
        <v>1183</v>
      </c>
      <c r="H70" s="345" t="str">
        <f>VLOOKUP(A70,EMOSE_SAMPLES_EXTRACTION!B:I,8,0)</f>
        <v>filter&gt;filter&gt;filtrate&gt;filter</v>
      </c>
      <c r="I70" s="149" t="s">
        <v>1414</v>
      </c>
      <c r="J70" s="152">
        <v>21462.0</v>
      </c>
      <c r="K70" s="152">
        <v>21462.0</v>
      </c>
      <c r="L70" s="326"/>
      <c r="M70" s="152" t="str">
        <f>VLOOKUP($A70,'SEQUENCING RUNS'!$B$6:$AQ$55,6,0)</f>
        <v>ERR2098409</v>
      </c>
      <c r="N70" s="346">
        <v>250.0</v>
      </c>
      <c r="O70" s="347">
        <f t="shared" si="178"/>
        <v>0.01164849501</v>
      </c>
      <c r="P70" s="152">
        <f>VLOOKUP($A70,'SEQUENCING RUNS'!$B$6:$AQ$55,32,0)</f>
        <v>75328760</v>
      </c>
      <c r="Q70" s="152">
        <f>VLOOKUP($A70,'SEQUENCING RUNS'!$B$6:$AQ$55,42,0)</f>
        <v>75204280</v>
      </c>
      <c r="R70" s="348">
        <f t="shared" si="2"/>
        <v>0.01164849501</v>
      </c>
      <c r="S70" s="348">
        <f t="shared" si="3"/>
        <v>6456137029</v>
      </c>
      <c r="T70" s="326"/>
      <c r="U70" s="152" t="str">
        <f>VLOOKUP($A70,'SEQUENCING RUNS'!$B$56:$AQ$102,6,0)</f>
        <v>ERR2098453</v>
      </c>
      <c r="V70" s="346">
        <v>150.0</v>
      </c>
      <c r="W70" s="347">
        <f t="shared" ref="W70:W72" si="241">V70/J70</f>
        <v>0.006989097009</v>
      </c>
      <c r="X70" s="152">
        <f>VLOOKUP($A70,'SEQUENCING RUNS'!$B$56:$AQ$102,32,0)</f>
        <v>1292383</v>
      </c>
      <c r="Y70" s="152">
        <f>VLOOKUP($A70,'SEQUENCING RUNS'!$B$56:$AQ$102,42,0)</f>
        <v>1283551</v>
      </c>
      <c r="Z70" s="348">
        <f t="shared" si="4"/>
        <v>0.006989097009</v>
      </c>
      <c r="AA70" s="348">
        <f t="shared" si="5"/>
        <v>183650477.1</v>
      </c>
      <c r="AB70" s="326"/>
      <c r="AC70" s="152" t="str">
        <f>VLOOKUP($A70,'SEQUENCING RUNS'!$B$209:$AQ$268,6,0)</f>
        <v>ERR2098504</v>
      </c>
      <c r="AD70" s="346">
        <v>150.0</v>
      </c>
      <c r="AE70" s="347">
        <f t="shared" ref="AE70:AE72" si="242">AD70/J70</f>
        <v>0.006989097009</v>
      </c>
      <c r="AF70" s="152">
        <f>VLOOKUP($A70,'SEQUENCING RUNS'!$B$209:$AQ$268,32,0)</f>
        <v>1463351</v>
      </c>
      <c r="AG70" s="152">
        <f>VLOOKUP($A70,'SEQUENCING RUNS'!$B$209:$AQ$268,42,0)</f>
        <v>1417630</v>
      </c>
      <c r="AH70" s="348">
        <f t="shared" si="6"/>
        <v>0.006989097009</v>
      </c>
      <c r="AI70" s="348">
        <f t="shared" si="7"/>
        <v>202834500.4</v>
      </c>
      <c r="AJ70" s="326"/>
      <c r="AK70" s="152" t="str">
        <f>VLOOKUP($A70,'SEQUENCING RUNS'!$B$103:$AQ$155,6,0)</f>
        <v>ERR2098611</v>
      </c>
      <c r="AL70" s="346">
        <v>150.0</v>
      </c>
      <c r="AM70" s="347">
        <f t="shared" ref="AM70:AM72" si="243">AL70/J70</f>
        <v>0.006989097009</v>
      </c>
      <c r="AN70" s="152">
        <f>VLOOKUP($A70,'SEQUENCING RUNS'!$B$103:$AQ$155,32,0)</f>
        <v>1021850</v>
      </c>
      <c r="AO70" s="152">
        <f>VLOOKUP($A70,'SEQUENCING RUNS'!$B$103:$AQ$155,42,0)</f>
        <v>996593</v>
      </c>
      <c r="AP70" s="348">
        <f t="shared" si="235"/>
        <v>0.006989097009</v>
      </c>
      <c r="AQ70" s="348">
        <f t="shared" si="236"/>
        <v>142592526.4</v>
      </c>
      <c r="AR70" s="326"/>
      <c r="AS70" s="152" t="str">
        <f>VLOOKUP($A70,'SEQUENCING RUNS'!$B$156:$AQ$208,6,0)</f>
        <v>ERR2098558</v>
      </c>
      <c r="AT70" s="152">
        <v>150.0</v>
      </c>
      <c r="AU70" s="347">
        <f t="shared" ref="AU70:AU72" si="244">AT70/J70</f>
        <v>0.006989097009</v>
      </c>
      <c r="AV70" s="152">
        <f>VLOOKUP($A70,'SEQUENCING RUNS'!$B$156:$AQ$208,32,0)</f>
        <v>1276866</v>
      </c>
      <c r="AW70" s="152">
        <f>VLOOKUP($A70,'SEQUENCING RUNS'!$B$156:$AQ$208,42,0)</f>
        <v>1257507</v>
      </c>
      <c r="AX70" s="348">
        <f t="shared" si="239"/>
        <v>0.006989097009</v>
      </c>
      <c r="AY70" s="348">
        <f t="shared" si="240"/>
        <v>179924101.6</v>
      </c>
      <c r="AZ70" s="50"/>
      <c r="BD70" s="349"/>
      <c r="BE70" s="50"/>
      <c r="BF70" s="50"/>
      <c r="BG70" s="50"/>
      <c r="BH70" s="50"/>
      <c r="BI70" s="50"/>
      <c r="BJ70" s="50"/>
      <c r="BK70" s="50"/>
      <c r="BL70" s="50"/>
      <c r="BM70" s="50"/>
    </row>
    <row r="71" ht="15.75" customHeight="1">
      <c r="A71" s="22" t="s">
        <v>689</v>
      </c>
      <c r="B71" s="154" t="s">
        <v>463</v>
      </c>
      <c r="C71" s="154" t="s">
        <v>1205</v>
      </c>
      <c r="D71" s="154" t="s">
        <v>1216</v>
      </c>
      <c r="E71" s="153">
        <v>100.0</v>
      </c>
      <c r="F71" s="153">
        <v>93.0</v>
      </c>
      <c r="G71" s="154" t="s">
        <v>1183</v>
      </c>
      <c r="H71" s="382" t="str">
        <f>VLOOKUP(A71,EMOSE_SAMPLES_EXTRACTION!B:I,8,0)</f>
        <v>filter&gt;filter&gt;filtrate&gt;filter</v>
      </c>
      <c r="I71" s="156" t="s">
        <v>1109</v>
      </c>
      <c r="J71" s="211">
        <v>6820.8</v>
      </c>
      <c r="K71" s="211">
        <v>6820.8</v>
      </c>
      <c r="L71" s="326"/>
      <c r="M71" s="211" t="str">
        <f>VLOOKUP($A71,'SEQUENCING RUNS'!$B$6:$AQ$55,6,0)</f>
        <v>ERR2098411</v>
      </c>
      <c r="N71" s="383">
        <v>250.0</v>
      </c>
      <c r="O71" s="384">
        <f t="shared" si="178"/>
        <v>0.03665259207</v>
      </c>
      <c r="P71" s="211">
        <f>VLOOKUP($A71,'SEQUENCING RUNS'!$B$6:$AQ$55,32,0)</f>
        <v>69589594</v>
      </c>
      <c r="Q71" s="211">
        <f>VLOOKUP($A71,'SEQUENCING RUNS'!$B$6:$AQ$55,42,0)</f>
        <v>69501229</v>
      </c>
      <c r="R71" s="385">
        <f t="shared" si="2"/>
        <v>0.03665259207</v>
      </c>
      <c r="S71" s="385">
        <f t="shared" si="3"/>
        <v>1896215931</v>
      </c>
      <c r="T71" s="326"/>
      <c r="U71" s="211" t="str">
        <f>VLOOKUP($A71,'SEQUENCING RUNS'!$B$56:$AQ$102,6,0)</f>
        <v>ERR2098455</v>
      </c>
      <c r="V71" s="383">
        <v>150.0</v>
      </c>
      <c r="W71" s="384">
        <f t="shared" si="241"/>
        <v>0.02199155524</v>
      </c>
      <c r="X71" s="211">
        <f>VLOOKUP($A71,'SEQUENCING RUNS'!$B$56:$AQ$102,32,0)</f>
        <v>1500824</v>
      </c>
      <c r="Y71" s="211">
        <f>VLOOKUP($A71,'SEQUENCING RUNS'!$B$56:$AQ$102,42,0)</f>
        <v>1491595</v>
      </c>
      <c r="Z71" s="385">
        <f t="shared" si="4"/>
        <v>0.02199155524</v>
      </c>
      <c r="AA71" s="385">
        <f t="shared" si="5"/>
        <v>67825807.84</v>
      </c>
      <c r="AB71" s="326"/>
      <c r="AC71" s="211" t="str">
        <f>VLOOKUP($A71,'SEQUENCING RUNS'!$B$209:$AQ$268,6,0)</f>
        <v>ERR2098506</v>
      </c>
      <c r="AD71" s="383">
        <v>150.0</v>
      </c>
      <c r="AE71" s="384">
        <f t="shared" si="242"/>
        <v>0.02199155524</v>
      </c>
      <c r="AF71" s="211">
        <f>VLOOKUP($A71,'SEQUENCING RUNS'!$B$209:$AQ$268,32,0)</f>
        <v>1367732</v>
      </c>
      <c r="AG71" s="211">
        <f>VLOOKUP($A71,'SEQUENCING RUNS'!$B$209:$AQ$268,42,0)</f>
        <v>1323302</v>
      </c>
      <c r="AH71" s="385">
        <f t="shared" si="6"/>
        <v>0.02199155524</v>
      </c>
      <c r="AI71" s="385">
        <f t="shared" si="7"/>
        <v>60173188.54</v>
      </c>
      <c r="AJ71" s="326"/>
      <c r="AK71" s="211" t="str">
        <f>VLOOKUP($A71,'SEQUENCING RUNS'!$B$103:$AQ$155,6,0)</f>
        <v>ERR2098613</v>
      </c>
      <c r="AL71" s="383">
        <v>150.0</v>
      </c>
      <c r="AM71" s="384">
        <f t="shared" si="243"/>
        <v>0.02199155524</v>
      </c>
      <c r="AN71" s="211">
        <f>VLOOKUP($A71,'SEQUENCING RUNS'!$B$103:$AQ$155,32,0)</f>
        <v>1777902</v>
      </c>
      <c r="AO71" s="211">
        <f>VLOOKUP($A71,'SEQUENCING RUNS'!$B$103:$AQ$155,42,0)</f>
        <v>1735022</v>
      </c>
      <c r="AP71" s="385">
        <f t="shared" si="235"/>
        <v>0.02199155524</v>
      </c>
      <c r="AQ71" s="385">
        <f t="shared" si="236"/>
        <v>78894920.38</v>
      </c>
      <c r="AR71" s="326"/>
      <c r="AS71" s="211" t="str">
        <f>VLOOKUP($A71,'SEQUENCING RUNS'!$B$156:$AQ$208,6,0)</f>
        <v>ERR2098560</v>
      </c>
      <c r="AT71" s="211">
        <v>150.0</v>
      </c>
      <c r="AU71" s="384">
        <f t="shared" si="244"/>
        <v>0.02199155524</v>
      </c>
      <c r="AV71" s="211">
        <f>VLOOKUP($A71,'SEQUENCING RUNS'!$B$156:$AQ$208,32,0)</f>
        <v>1078777</v>
      </c>
      <c r="AW71" s="211">
        <f>VLOOKUP($A71,'SEQUENCING RUNS'!$B$156:$AQ$208,42,0)</f>
        <v>1062657</v>
      </c>
      <c r="AX71" s="385">
        <f t="shared" si="239"/>
        <v>0.02199155524</v>
      </c>
      <c r="AY71" s="385">
        <f t="shared" si="240"/>
        <v>48321139.1</v>
      </c>
      <c r="AZ71" s="50"/>
      <c r="BD71" s="349"/>
      <c r="BE71" s="50"/>
      <c r="BF71" s="50"/>
      <c r="BG71" s="50"/>
      <c r="BH71" s="50"/>
      <c r="BI71" s="50"/>
      <c r="BJ71" s="50"/>
      <c r="BK71" s="50"/>
      <c r="BL71" s="50"/>
      <c r="BM71" s="50"/>
    </row>
    <row r="72" ht="15.75" customHeight="1">
      <c r="A72" s="30" t="s">
        <v>531</v>
      </c>
      <c r="B72" s="386" t="s">
        <v>463</v>
      </c>
      <c r="C72" s="386" t="s">
        <v>1221</v>
      </c>
      <c r="D72" s="386" t="s">
        <v>1216</v>
      </c>
      <c r="E72" s="189">
        <v>100.0</v>
      </c>
      <c r="F72" s="189">
        <v>93.0</v>
      </c>
      <c r="G72" s="386" t="s">
        <v>1183</v>
      </c>
      <c r="H72" s="387" t="str">
        <f>VLOOKUP(A72,EMOSE_SAMPLES_EXTRACTION!B:I,8,0)</f>
        <v>filter&gt;filter&gt;filtrate&gt;filter</v>
      </c>
      <c r="I72" s="190" t="s">
        <v>1109</v>
      </c>
      <c r="J72" s="195">
        <v>2767.52</v>
      </c>
      <c r="K72" s="195">
        <v>2767.52</v>
      </c>
      <c r="L72" s="326"/>
      <c r="M72" s="195" t="str">
        <f>VLOOKUP($A72,'SEQUENCING RUNS'!$B$6:$AQ$55,6,0)</f>
        <v>ERR2098407</v>
      </c>
      <c r="N72" s="388">
        <v>250.0</v>
      </c>
      <c r="O72" s="389">
        <f t="shared" si="178"/>
        <v>0.09033358386</v>
      </c>
      <c r="P72" s="195">
        <f>VLOOKUP($A72,'SEQUENCING RUNS'!$B$6:$AQ$55,32,0)</f>
        <v>43326298</v>
      </c>
      <c r="Q72" s="195">
        <f>VLOOKUP($A72,'SEQUENCING RUNS'!$B$6:$AQ$55,42,0)</f>
        <v>43269150</v>
      </c>
      <c r="R72" s="390">
        <f t="shared" si="2"/>
        <v>0.09033358386</v>
      </c>
      <c r="S72" s="390">
        <f t="shared" si="3"/>
        <v>478992952</v>
      </c>
      <c r="T72" s="326"/>
      <c r="U72" s="195" t="str">
        <f>VLOOKUP($A72,'SEQUENCING RUNS'!$B$56:$AQ$102,6,0)</f>
        <v>ERR2098451</v>
      </c>
      <c r="V72" s="388">
        <v>150.0</v>
      </c>
      <c r="W72" s="389">
        <f t="shared" si="241"/>
        <v>0.05420015032</v>
      </c>
      <c r="X72" s="195">
        <f>VLOOKUP($A72,'SEQUENCING RUNS'!$B$56:$AQ$102,32,0)</f>
        <v>1239702</v>
      </c>
      <c r="Y72" s="195">
        <f>VLOOKUP($A72,'SEQUENCING RUNS'!$B$56:$AQ$102,42,0)</f>
        <v>1232110</v>
      </c>
      <c r="Z72" s="390">
        <f t="shared" si="4"/>
        <v>0.05420015032</v>
      </c>
      <c r="AA72" s="390">
        <f t="shared" si="5"/>
        <v>22732593.78</v>
      </c>
      <c r="AB72" s="326"/>
      <c r="AC72" s="195" t="str">
        <f>VLOOKUP($A72,'SEQUENCING RUNS'!$B$209:$AQ$268,6,0)</f>
        <v>ERR2098502</v>
      </c>
      <c r="AD72" s="388">
        <v>150.0</v>
      </c>
      <c r="AE72" s="389">
        <f t="shared" si="242"/>
        <v>0.05420015032</v>
      </c>
      <c r="AF72" s="195">
        <f>VLOOKUP($A72,'SEQUENCING RUNS'!$B$209:$AQ$268,32,0)</f>
        <v>1432635</v>
      </c>
      <c r="AG72" s="195">
        <f>VLOOKUP($A72,'SEQUENCING RUNS'!$B$209:$AQ$268,42,0)</f>
        <v>1384273</v>
      </c>
      <c r="AH72" s="390">
        <f t="shared" si="6"/>
        <v>0.05420015032</v>
      </c>
      <c r="AI72" s="390">
        <f t="shared" si="7"/>
        <v>25540021.42</v>
      </c>
      <c r="AJ72" s="326"/>
      <c r="AK72" s="195" t="str">
        <f>VLOOKUP($A72,'SEQUENCING RUNS'!$B$103:$AQ$155,6,0)</f>
        <v>ERR2098609</v>
      </c>
      <c r="AL72" s="388">
        <v>150.0</v>
      </c>
      <c r="AM72" s="389">
        <f t="shared" si="243"/>
        <v>0.05420015032</v>
      </c>
      <c r="AN72" s="195">
        <f>VLOOKUP($A72,'SEQUENCING RUNS'!$B$103:$AQ$155,32,0)</f>
        <v>885084</v>
      </c>
      <c r="AO72" s="195">
        <f>VLOOKUP($A72,'SEQUENCING RUNS'!$B$103:$AQ$155,42,0)</f>
        <v>863751</v>
      </c>
      <c r="AP72" s="390">
        <f t="shared" si="235"/>
        <v>0.05420015032</v>
      </c>
      <c r="AQ72" s="390">
        <f t="shared" si="236"/>
        <v>15936321.12</v>
      </c>
      <c r="AR72" s="326"/>
      <c r="AS72" s="195" t="str">
        <f>VLOOKUP($A72,'SEQUENCING RUNS'!$B$156:$AQ$208,6,0)</f>
        <v>ERR2098556</v>
      </c>
      <c r="AT72" s="195">
        <v>150.0</v>
      </c>
      <c r="AU72" s="389">
        <f t="shared" si="244"/>
        <v>0.05420015032</v>
      </c>
      <c r="AV72" s="195">
        <f>VLOOKUP($A72,'SEQUENCING RUNS'!$B$156:$AQ$208,32,0)</f>
        <v>1195612</v>
      </c>
      <c r="AW72" s="195">
        <f>VLOOKUP($A72,'SEQUENCING RUNS'!$B$156:$AQ$208,42,0)</f>
        <v>1178010</v>
      </c>
      <c r="AX72" s="390">
        <f t="shared" si="239"/>
        <v>0.05420015032</v>
      </c>
      <c r="AY72" s="390">
        <f t="shared" si="240"/>
        <v>21734441.57</v>
      </c>
      <c r="BD72" s="349"/>
    </row>
    <row r="73" ht="15.75" customHeight="1">
      <c r="A73" s="402" t="s">
        <v>3523</v>
      </c>
      <c r="B73" s="403" t="s">
        <v>463</v>
      </c>
      <c r="C73" s="403" t="s">
        <v>3497</v>
      </c>
      <c r="D73" s="403" t="s">
        <v>1330</v>
      </c>
      <c r="E73" s="334">
        <v>1000.0</v>
      </c>
      <c r="F73" s="334">
        <v>123.0</v>
      </c>
      <c r="G73" s="403" t="s">
        <v>1183</v>
      </c>
      <c r="H73" s="335" t="s">
        <v>1228</v>
      </c>
      <c r="I73" s="336" t="s">
        <v>3524</v>
      </c>
      <c r="J73" s="337">
        <f t="shared" ref="J73:K73" si="245">J75+J76</f>
        <v>193863.5</v>
      </c>
      <c r="K73" s="337">
        <f t="shared" si="245"/>
        <v>3100</v>
      </c>
      <c r="L73" s="338"/>
      <c r="M73" s="402" t="str">
        <f>M75&amp;","&amp;M76</f>
        <v>ERR2098408,ERR2098410</v>
      </c>
      <c r="N73" s="341">
        <f t="shared" ref="N73:N74" si="251">N75+N76</f>
        <v>500</v>
      </c>
      <c r="O73" s="328">
        <f t="shared" si="178"/>
        <v>0.002579134288</v>
      </c>
      <c r="P73" s="337">
        <f t="shared" ref="P73:Q73" si="246">P75+P76</f>
        <v>145185985</v>
      </c>
      <c r="Q73" s="337">
        <f t="shared" si="246"/>
        <v>144939166</v>
      </c>
      <c r="R73" s="340">
        <f t="shared" si="2"/>
        <v>0.002579134288</v>
      </c>
      <c r="S73" s="340">
        <f t="shared" si="3"/>
        <v>56196828016</v>
      </c>
      <c r="T73" s="338"/>
      <c r="U73" s="402" t="str">
        <f>U75&amp;","&amp;U76</f>
        <v>ERR2098452,ERR2098454</v>
      </c>
      <c r="V73" s="341">
        <f t="shared" ref="V73:V74" si="253">V75+V76</f>
        <v>300</v>
      </c>
      <c r="W73" s="337"/>
      <c r="X73" s="337">
        <f t="shared" ref="X73:Y73" si="247">X75+X76</f>
        <v>4769976</v>
      </c>
      <c r="Y73" s="337">
        <f t="shared" si="247"/>
        <v>4736679</v>
      </c>
      <c r="Z73" s="340">
        <f t="shared" si="4"/>
        <v>0.001547480573</v>
      </c>
      <c r="AA73" s="340">
        <f t="shared" si="5"/>
        <v>3060897231</v>
      </c>
      <c r="AB73" s="338"/>
      <c r="AC73" s="402" t="str">
        <f>AC75&amp;","&amp;AC76</f>
        <v>ERR2098503,ERR2098505</v>
      </c>
      <c r="AD73" s="341">
        <f t="shared" ref="AD73:AD74" si="255">AD75+AD76</f>
        <v>300</v>
      </c>
      <c r="AE73" s="337"/>
      <c r="AF73" s="337">
        <f t="shared" ref="AF73:AG73" si="248">AF75+AF76</f>
        <v>3252967</v>
      </c>
      <c r="AG73" s="337">
        <f t="shared" si="248"/>
        <v>3131137</v>
      </c>
      <c r="AH73" s="340">
        <f t="shared" si="6"/>
        <v>0.001547480573</v>
      </c>
      <c r="AI73" s="340">
        <f t="shared" si="7"/>
        <v>2023377259</v>
      </c>
      <c r="AJ73" s="338"/>
      <c r="AK73" s="402" t="str">
        <f>AK75&amp;","&amp;AK76</f>
        <v>ERR2098610,ERR2098612</v>
      </c>
      <c r="AL73" s="341">
        <f t="shared" ref="AL73:AL74" si="257">AL75+AL76</f>
        <v>300</v>
      </c>
      <c r="AM73" s="337"/>
      <c r="AN73" s="337">
        <f t="shared" ref="AN73:AO73" si="249">AN75+AN76</f>
        <v>3359161</v>
      </c>
      <c r="AO73" s="337">
        <f t="shared" si="249"/>
        <v>3260456</v>
      </c>
      <c r="AP73" s="340">
        <f t="shared" si="235"/>
        <v>0.001547480573</v>
      </c>
      <c r="AQ73" s="340">
        <f t="shared" si="236"/>
        <v>2106944706</v>
      </c>
      <c r="AR73" s="338"/>
      <c r="AS73" s="402" t="str">
        <f>AS75&amp;","&amp;AS76</f>
        <v>ERR2098557,ERR2098559</v>
      </c>
      <c r="AT73" s="341">
        <f t="shared" ref="AT73:AT74" si="259">AT75+AT76</f>
        <v>300</v>
      </c>
      <c r="AU73" s="337"/>
      <c r="AV73" s="337">
        <f t="shared" ref="AV73:AW73" si="250">AV75+AV76</f>
        <v>2636898</v>
      </c>
      <c r="AW73" s="337">
        <f t="shared" si="250"/>
        <v>2567643</v>
      </c>
      <c r="AX73" s="340">
        <f t="shared" si="239"/>
        <v>0.001547480573</v>
      </c>
      <c r="AY73" s="340">
        <f t="shared" si="240"/>
        <v>1659240862</v>
      </c>
      <c r="AZ73" s="405"/>
      <c r="BA73" s="330"/>
      <c r="BB73" s="330"/>
      <c r="BC73" s="330"/>
      <c r="BD73" s="331"/>
      <c r="BE73" s="405"/>
      <c r="BF73" s="405"/>
      <c r="BG73" s="405"/>
      <c r="BH73" s="405"/>
      <c r="BI73" s="405"/>
      <c r="BJ73" s="405"/>
      <c r="BK73" s="405"/>
      <c r="BL73" s="405"/>
      <c r="BM73" s="405"/>
    </row>
    <row r="74" ht="15.75" customHeight="1">
      <c r="A74" s="406" t="s">
        <v>3525</v>
      </c>
      <c r="B74" s="407" t="s">
        <v>463</v>
      </c>
      <c r="C74" s="407" t="s">
        <v>3501</v>
      </c>
      <c r="D74" s="407" t="s">
        <v>1330</v>
      </c>
      <c r="E74" s="408">
        <v>1000.0</v>
      </c>
      <c r="F74" s="409">
        <v>123.0</v>
      </c>
      <c r="G74" s="407" t="s">
        <v>1183</v>
      </c>
      <c r="H74" s="410" t="s">
        <v>1228</v>
      </c>
      <c r="I74" s="411" t="s">
        <v>3526</v>
      </c>
      <c r="J74" s="412">
        <f>J76+J77+J75</f>
        <v>221298.6</v>
      </c>
      <c r="K74" s="412">
        <f>K76+K77</f>
        <v>2250</v>
      </c>
      <c r="L74" s="338"/>
      <c r="M74" s="406" t="str">
        <f>M75&amp;","&amp;M76&amp;","&amp;M77</f>
        <v>ERR2098408,ERR2098410,ERR2098406</v>
      </c>
      <c r="N74" s="413">
        <f t="shared" si="251"/>
        <v>500</v>
      </c>
      <c r="O74" s="414">
        <f t="shared" si="178"/>
        <v>0.002259390706</v>
      </c>
      <c r="P74" s="412">
        <f t="shared" ref="P74:Q74" si="252">P76+P77</f>
        <v>128878644</v>
      </c>
      <c r="Q74" s="412">
        <f t="shared" si="252"/>
        <v>128678073</v>
      </c>
      <c r="R74" s="415">
        <f t="shared" si="2"/>
        <v>0.002259390706</v>
      </c>
      <c r="S74" s="415">
        <f t="shared" si="3"/>
        <v>56952554811</v>
      </c>
      <c r="T74" s="338"/>
      <c r="U74" s="406" t="str">
        <f>U75&amp;","&amp;U76&amp;","&amp;U77</f>
        <v>ERR2098452,ERR2098454,ERR2098450</v>
      </c>
      <c r="V74" s="413">
        <f t="shared" si="253"/>
        <v>300</v>
      </c>
      <c r="W74" s="414">
        <f>V74/R74</f>
        <v>132779.16</v>
      </c>
      <c r="X74" s="412">
        <f t="shared" ref="X74:Y74" si="254">X76+X77</f>
        <v>4576990</v>
      </c>
      <c r="Y74" s="412">
        <f t="shared" si="254"/>
        <v>4547015</v>
      </c>
      <c r="Z74" s="415">
        <f t="shared" si="4"/>
        <v>0.001355634423</v>
      </c>
      <c r="AA74" s="415">
        <f t="shared" si="5"/>
        <v>3354160179</v>
      </c>
      <c r="AB74" s="338"/>
      <c r="AC74" s="406" t="str">
        <f>AC75&amp;","&amp;AC76&amp;","&amp;AC77</f>
        <v>ERR2098503,ERR2098505,ERR2098501</v>
      </c>
      <c r="AD74" s="413">
        <f t="shared" si="255"/>
        <v>300</v>
      </c>
      <c r="AE74" s="414">
        <f>AD74/Z74</f>
        <v>221298.6</v>
      </c>
      <c r="AF74" s="412">
        <f t="shared" ref="AF74:AG74" si="256">AF76+AF77</f>
        <v>3211835</v>
      </c>
      <c r="AG74" s="412">
        <f t="shared" si="256"/>
        <v>3110206</v>
      </c>
      <c r="AH74" s="415">
        <f t="shared" si="6"/>
        <v>0.001355634423</v>
      </c>
      <c r="AI74" s="415">
        <f t="shared" si="7"/>
        <v>2294280778</v>
      </c>
      <c r="AJ74" s="338"/>
      <c r="AK74" s="406" t="str">
        <f>AK75&amp;","&amp;AK76&amp;","&amp;AK77</f>
        <v>ERR2098610,ERR2098612,ERR2098608</v>
      </c>
      <c r="AL74" s="413">
        <f t="shared" si="257"/>
        <v>300</v>
      </c>
      <c r="AM74" s="414">
        <f>AL74/AH74</f>
        <v>221298.6</v>
      </c>
      <c r="AN74" s="412">
        <f t="shared" ref="AN74:AO74" si="258">AN76+AN77</f>
        <v>3260531</v>
      </c>
      <c r="AO74" s="412">
        <f t="shared" si="258"/>
        <v>3186020</v>
      </c>
      <c r="AP74" s="415">
        <f t="shared" si="235"/>
        <v>0.001355634423</v>
      </c>
      <c r="AQ74" s="415">
        <f t="shared" si="236"/>
        <v>2350205885</v>
      </c>
      <c r="AR74" s="338"/>
      <c r="AS74" s="406" t="str">
        <f>AS75&amp;","&amp;AS76&amp;","&amp;AS77</f>
        <v>ERR2098557,ERR2098559,ERR2098555</v>
      </c>
      <c r="AT74" s="413">
        <f t="shared" si="259"/>
        <v>300</v>
      </c>
      <c r="AU74" s="414">
        <f>AT74/AP74</f>
        <v>221298.6</v>
      </c>
      <c r="AV74" s="412">
        <f t="shared" ref="AV74:AW74" si="260">AV76+AV77</f>
        <v>2235826</v>
      </c>
      <c r="AW74" s="412">
        <f t="shared" si="260"/>
        <v>2205163</v>
      </c>
      <c r="AX74" s="415">
        <f t="shared" si="239"/>
        <v>0.001355634423</v>
      </c>
      <c r="AY74" s="415">
        <f t="shared" si="240"/>
        <v>1626664949</v>
      </c>
      <c r="AZ74" s="416"/>
      <c r="BA74" s="379"/>
      <c r="BB74" s="379"/>
      <c r="BC74" s="379"/>
      <c r="BD74" s="380"/>
      <c r="BE74" s="416"/>
      <c r="BF74" s="416"/>
      <c r="BG74" s="416"/>
      <c r="BH74" s="416"/>
      <c r="BI74" s="416"/>
      <c r="BJ74" s="416"/>
      <c r="BK74" s="416"/>
      <c r="BL74" s="416"/>
      <c r="BM74" s="416"/>
    </row>
    <row r="75" ht="15.75" customHeight="1">
      <c r="A75" s="21" t="s">
        <v>543</v>
      </c>
      <c r="B75" s="180" t="s">
        <v>463</v>
      </c>
      <c r="C75" s="180" t="s">
        <v>1194</v>
      </c>
      <c r="D75" s="180" t="s">
        <v>1330</v>
      </c>
      <c r="E75" s="179">
        <v>1000.0</v>
      </c>
      <c r="F75" s="179">
        <v>123.0</v>
      </c>
      <c r="G75" s="180" t="s">
        <v>1183</v>
      </c>
      <c r="H75" s="418" t="str">
        <f>VLOOKUP(A75,EMOSE_SAMPLES_EXTRACTION!B:I,8,0)</f>
        <v>filter&gt;filter&gt;filtrate&gt;filter</v>
      </c>
      <c r="I75" s="182" t="s">
        <v>1378</v>
      </c>
      <c r="J75" s="419">
        <v>124680.4</v>
      </c>
      <c r="K75" s="419">
        <v>2040.0</v>
      </c>
      <c r="L75" s="338"/>
      <c r="M75" s="419" t="str">
        <f>VLOOKUP($A75,'SEQUENCING RUNS'!$B$6:$AQ$55,6,0)</f>
        <v>ERR2098408</v>
      </c>
      <c r="N75" s="420">
        <v>250.0</v>
      </c>
      <c r="O75" s="421">
        <f t="shared" si="178"/>
        <v>0.002005126708</v>
      </c>
      <c r="P75" s="419">
        <f>VLOOKUP($A75,'SEQUENCING RUNS'!$B$6:$AQ$55,32,0)</f>
        <v>63557321</v>
      </c>
      <c r="Q75" s="419">
        <f>VLOOKUP($A75,'SEQUENCING RUNS'!$B$6:$AQ$55,42,0)</f>
        <v>63459261</v>
      </c>
      <c r="R75" s="422">
        <f t="shared" si="2"/>
        <v>0.002005126708</v>
      </c>
      <c r="S75" s="422">
        <f t="shared" si="3"/>
        <v>31648504181</v>
      </c>
      <c r="T75" s="338"/>
      <c r="U75" s="419" t="str">
        <f>VLOOKUP($A75,'SEQUENCING RUNS'!$B$56:$AQ$102,6,0)</f>
        <v>ERR2098452</v>
      </c>
      <c r="V75" s="420">
        <v>150.0</v>
      </c>
      <c r="W75" s="421">
        <f t="shared" ref="W75:W77" si="261">V75/J75</f>
        <v>0.001203076025</v>
      </c>
      <c r="X75" s="419">
        <f>VLOOKUP($A75,'SEQUENCING RUNS'!$B$56:$AQ$102,32,0)</f>
        <v>1444716</v>
      </c>
      <c r="Y75" s="419">
        <f>VLOOKUP($A75,'SEQUENCING RUNS'!$B$56:$AQ$102,42,0)</f>
        <v>1433688</v>
      </c>
      <c r="Z75" s="422">
        <f t="shared" si="4"/>
        <v>0.001203076025</v>
      </c>
      <c r="AA75" s="422">
        <f t="shared" si="5"/>
        <v>1191685289</v>
      </c>
      <c r="AB75" s="338"/>
      <c r="AC75" s="419" t="str">
        <f>VLOOKUP($A75,'SEQUENCING RUNS'!$B$209:$AQ$268,6,0)</f>
        <v>ERR2098503</v>
      </c>
      <c r="AD75" s="420">
        <v>150.0</v>
      </c>
      <c r="AE75" s="421">
        <f t="shared" ref="AE75:AE77" si="262">AD75/J75</f>
        <v>0.001203076025</v>
      </c>
      <c r="AF75" s="419">
        <f>VLOOKUP($A75,'SEQUENCING RUNS'!$B$209:$AQ$268,32,0)</f>
        <v>1640632</v>
      </c>
      <c r="AG75" s="419">
        <f>VLOOKUP($A75,'SEQUENCING RUNS'!$B$209:$AQ$268,42,0)</f>
        <v>1567438</v>
      </c>
      <c r="AH75" s="422">
        <f t="shared" si="6"/>
        <v>0.001203076025</v>
      </c>
      <c r="AI75" s="422">
        <f t="shared" si="7"/>
        <v>1302858645</v>
      </c>
      <c r="AJ75" s="338"/>
      <c r="AK75" s="419" t="str">
        <f>VLOOKUP($A75,'SEQUENCING RUNS'!$B$103:$AQ$155,6,0)</f>
        <v>ERR2098610</v>
      </c>
      <c r="AL75" s="420">
        <v>150.0</v>
      </c>
      <c r="AM75" s="421">
        <f t="shared" ref="AM75:AM77" si="263">AL75/J75</f>
        <v>0.001203076025</v>
      </c>
      <c r="AN75" s="419">
        <f>VLOOKUP($A75,'SEQUENCING RUNS'!$B$103:$AQ$155,32,0)</f>
        <v>1130110</v>
      </c>
      <c r="AO75" s="419">
        <f>VLOOKUP($A75,'SEQUENCING RUNS'!$B$103:$AQ$155,42,0)</f>
        <v>1081952</v>
      </c>
      <c r="AP75" s="422">
        <f t="shared" si="235"/>
        <v>0.001203076025</v>
      </c>
      <c r="AQ75" s="422">
        <f t="shared" si="236"/>
        <v>899321387.6</v>
      </c>
      <c r="AR75" s="338"/>
      <c r="AS75" s="419" t="str">
        <f>VLOOKUP($A75,'SEQUENCING RUNS'!$B$156:$AQ$208,6,0)</f>
        <v>ERR2098557</v>
      </c>
      <c r="AT75" s="419">
        <v>150.0</v>
      </c>
      <c r="AU75" s="421">
        <f t="shared" ref="AU75:AU77" si="264">AT75/J75</f>
        <v>0.001203076025</v>
      </c>
      <c r="AV75" s="419">
        <f>VLOOKUP($A75,'SEQUENCING RUNS'!$B$156:$AQ$208,32,0)</f>
        <v>1510522</v>
      </c>
      <c r="AW75" s="419">
        <f>VLOOKUP($A75,'SEQUENCING RUNS'!$B$156:$AQ$208,42,0)</f>
        <v>1456229</v>
      </c>
      <c r="AX75" s="422">
        <f t="shared" si="239"/>
        <v>0.001203076025</v>
      </c>
      <c r="AY75" s="422">
        <f t="shared" si="240"/>
        <v>1210421428</v>
      </c>
      <c r="AZ75" s="50"/>
      <c r="BD75" s="349"/>
      <c r="BE75" s="50"/>
      <c r="BF75" s="50"/>
      <c r="BG75" s="50"/>
      <c r="BH75" s="50"/>
      <c r="BI75" s="50"/>
      <c r="BJ75" s="50"/>
      <c r="BK75" s="50"/>
      <c r="BL75" s="50"/>
      <c r="BM75" s="50"/>
    </row>
    <row r="76" ht="15.75" customHeight="1">
      <c r="A76" s="34" t="s">
        <v>634</v>
      </c>
      <c r="B76" s="185" t="s">
        <v>463</v>
      </c>
      <c r="C76" s="185" t="s">
        <v>1205</v>
      </c>
      <c r="D76" s="185" t="s">
        <v>1330</v>
      </c>
      <c r="E76" s="184">
        <v>1000.0</v>
      </c>
      <c r="F76" s="184">
        <v>105.0</v>
      </c>
      <c r="G76" s="185" t="s">
        <v>1183</v>
      </c>
      <c r="H76" s="423" t="str">
        <f>VLOOKUP(A76,EMOSE_SAMPLES_EXTRACTION!B:I,8,0)</f>
        <v>filter&gt;filter&gt;filtrate&gt;filter</v>
      </c>
      <c r="I76" s="187" t="s">
        <v>1418</v>
      </c>
      <c r="J76" s="424">
        <v>69183.1</v>
      </c>
      <c r="K76" s="424">
        <v>1060.0</v>
      </c>
      <c r="L76" s="338"/>
      <c r="M76" s="424" t="str">
        <f>VLOOKUP($A76,'SEQUENCING RUNS'!$B$6:$AQ$55,6,0)</f>
        <v>ERR2098410</v>
      </c>
      <c r="N76" s="425">
        <v>250.0</v>
      </c>
      <c r="O76" s="426">
        <f t="shared" si="178"/>
        <v>0.003613599275</v>
      </c>
      <c r="P76" s="424">
        <f>VLOOKUP($A76,'SEQUENCING RUNS'!$B$6:$AQ$55,32,0)</f>
        <v>81628664</v>
      </c>
      <c r="Q76" s="424">
        <f>VLOOKUP($A76,'SEQUENCING RUNS'!$B$6:$AQ$55,42,0)</f>
        <v>81479905</v>
      </c>
      <c r="R76" s="427">
        <f t="shared" si="2"/>
        <v>0.003613599275</v>
      </c>
      <c r="S76" s="427">
        <f t="shared" si="3"/>
        <v>22548129662</v>
      </c>
      <c r="T76" s="338"/>
      <c r="U76" s="424" t="str">
        <f>VLOOKUP($A76,'SEQUENCING RUNS'!$B$56:$AQ$102,6,0)</f>
        <v>ERR2098454</v>
      </c>
      <c r="V76" s="425">
        <v>150.0</v>
      </c>
      <c r="W76" s="426">
        <f t="shared" si="261"/>
        <v>0.002168159565</v>
      </c>
      <c r="X76" s="424">
        <f>VLOOKUP($A76,'SEQUENCING RUNS'!$B$56:$AQ$102,32,0)</f>
        <v>3325260</v>
      </c>
      <c r="Y76" s="424">
        <f>VLOOKUP($A76,'SEQUENCING RUNS'!$B$56:$AQ$102,42,0)</f>
        <v>3302991</v>
      </c>
      <c r="Z76" s="427">
        <f t="shared" si="4"/>
        <v>0.002168159565</v>
      </c>
      <c r="AA76" s="427">
        <f t="shared" si="5"/>
        <v>1523407711</v>
      </c>
      <c r="AB76" s="338"/>
      <c r="AC76" s="424" t="str">
        <f>VLOOKUP($A76,'SEQUENCING RUNS'!$B$209:$AQ$268,6,0)</f>
        <v>ERR2098505</v>
      </c>
      <c r="AD76" s="425">
        <v>150.0</v>
      </c>
      <c r="AE76" s="426">
        <f t="shared" si="262"/>
        <v>0.002168159565</v>
      </c>
      <c r="AF76" s="424">
        <f>VLOOKUP($A76,'SEQUENCING RUNS'!$B$209:$AQ$268,32,0)</f>
        <v>1612335</v>
      </c>
      <c r="AG76" s="424">
        <f>VLOOKUP($A76,'SEQUENCING RUNS'!$B$209:$AQ$268,42,0)</f>
        <v>1563699</v>
      </c>
      <c r="AH76" s="427">
        <f t="shared" si="6"/>
        <v>0.002168159565</v>
      </c>
      <c r="AI76" s="427">
        <f t="shared" si="7"/>
        <v>721210295.2</v>
      </c>
      <c r="AJ76" s="338"/>
      <c r="AK76" s="424" t="str">
        <f>VLOOKUP($A76,'SEQUENCING RUNS'!$B$103:$AQ$155,6,0)</f>
        <v>ERR2098612</v>
      </c>
      <c r="AL76" s="425">
        <v>150.0</v>
      </c>
      <c r="AM76" s="426">
        <f t="shared" si="263"/>
        <v>0.002168159565</v>
      </c>
      <c r="AN76" s="424">
        <f>VLOOKUP($A76,'SEQUENCING RUNS'!$B$103:$AQ$155,32,0)</f>
        <v>2229051</v>
      </c>
      <c r="AO76" s="424">
        <f>VLOOKUP($A76,'SEQUENCING RUNS'!$B$103:$AQ$155,42,0)</f>
        <v>2178504</v>
      </c>
      <c r="AP76" s="427">
        <f t="shared" si="235"/>
        <v>0.002168159565</v>
      </c>
      <c r="AQ76" s="427">
        <f t="shared" si="236"/>
        <v>1004771067</v>
      </c>
      <c r="AR76" s="338"/>
      <c r="AS76" s="424" t="str">
        <f>VLOOKUP($A76,'SEQUENCING RUNS'!$B$156:$AQ$208,6,0)</f>
        <v>ERR2098559</v>
      </c>
      <c r="AT76" s="424">
        <v>150.0</v>
      </c>
      <c r="AU76" s="426">
        <f t="shared" si="264"/>
        <v>0.002168159565</v>
      </c>
      <c r="AV76" s="424">
        <f>VLOOKUP($A76,'SEQUENCING RUNS'!$B$156:$AQ$208,32,0)</f>
        <v>1126376</v>
      </c>
      <c r="AW76" s="424">
        <f>VLOOKUP($A76,'SEQUENCING RUNS'!$B$156:$AQ$208,42,0)</f>
        <v>1111414</v>
      </c>
      <c r="AX76" s="427">
        <f t="shared" si="239"/>
        <v>0.002168159565</v>
      </c>
      <c r="AY76" s="427">
        <f t="shared" si="240"/>
        <v>512607106</v>
      </c>
      <c r="AZ76" s="50"/>
      <c r="BD76" s="349"/>
      <c r="BE76" s="50"/>
      <c r="BF76" s="50"/>
      <c r="BG76" s="50"/>
      <c r="BH76" s="50"/>
      <c r="BI76" s="50"/>
      <c r="BJ76" s="50"/>
      <c r="BK76" s="50"/>
      <c r="BL76" s="50"/>
      <c r="BM76" s="50"/>
    </row>
    <row r="77" ht="15.75" customHeight="1">
      <c r="A77" s="28" t="s">
        <v>460</v>
      </c>
      <c r="B77" s="428" t="s">
        <v>463</v>
      </c>
      <c r="C77" s="428" t="s">
        <v>1221</v>
      </c>
      <c r="D77" s="428" t="s">
        <v>1330</v>
      </c>
      <c r="E77" s="172">
        <v>1000.0</v>
      </c>
      <c r="F77" s="437">
        <v>105.416666666667</v>
      </c>
      <c r="G77" s="428" t="s">
        <v>1183</v>
      </c>
      <c r="H77" s="429" t="str">
        <f>VLOOKUP(A77,EMOSE_SAMPLES_EXTRACTION!B:I,8,0)</f>
        <v>filter&gt;filter&gt;filtrate&gt;filter</v>
      </c>
      <c r="I77" s="176" t="s">
        <v>1334</v>
      </c>
      <c r="J77" s="430">
        <v>27435.1</v>
      </c>
      <c r="K77" s="430">
        <v>1190.0</v>
      </c>
      <c r="L77" s="338"/>
      <c r="M77" s="430" t="str">
        <f>VLOOKUP($A77,'SEQUENCING RUNS'!$B$6:$AQ$55,6,0)</f>
        <v>ERR2098406</v>
      </c>
      <c r="N77" s="431">
        <v>250.0</v>
      </c>
      <c r="O77" s="432">
        <f t="shared" si="178"/>
        <v>0.009112414389</v>
      </c>
      <c r="P77" s="430">
        <f>VLOOKUP($A77,'SEQUENCING RUNS'!$B$6:$AQ$55,32,0)</f>
        <v>47249980</v>
      </c>
      <c r="Q77" s="430">
        <f>VLOOKUP($A77,'SEQUENCING RUNS'!$B$6:$AQ$55,42,0)</f>
        <v>47198168</v>
      </c>
      <c r="R77" s="433">
        <f t="shared" si="2"/>
        <v>0.009112414389</v>
      </c>
      <c r="S77" s="433">
        <f t="shared" si="3"/>
        <v>5179545836</v>
      </c>
      <c r="T77" s="338"/>
      <c r="U77" s="430" t="str">
        <f>VLOOKUP($A77,'SEQUENCING RUNS'!$B$56:$AQ$102,6,0)</f>
        <v>ERR2098450</v>
      </c>
      <c r="V77" s="431">
        <v>150.0</v>
      </c>
      <c r="W77" s="432">
        <f t="shared" si="261"/>
        <v>0.005467448633</v>
      </c>
      <c r="X77" s="430">
        <f>VLOOKUP($A77,'SEQUENCING RUNS'!$B$56:$AQ$102,32,0)</f>
        <v>1251730</v>
      </c>
      <c r="Y77" s="430">
        <f>VLOOKUP($A77,'SEQUENCING RUNS'!$B$56:$AQ$102,42,0)</f>
        <v>1244024</v>
      </c>
      <c r="Z77" s="433">
        <f t="shared" si="4"/>
        <v>0.005467448633</v>
      </c>
      <c r="AA77" s="433">
        <f t="shared" si="5"/>
        <v>227532818.9</v>
      </c>
      <c r="AB77" s="338"/>
      <c r="AC77" s="430" t="str">
        <f>VLOOKUP($A77,'SEQUENCING RUNS'!$B$209:$AQ$268,6,0)</f>
        <v>ERR2098501</v>
      </c>
      <c r="AD77" s="431">
        <v>150.0</v>
      </c>
      <c r="AE77" s="432">
        <f t="shared" si="262"/>
        <v>0.005467448633</v>
      </c>
      <c r="AF77" s="430">
        <f>VLOOKUP($A77,'SEQUENCING RUNS'!$B$209:$AQ$268,32,0)</f>
        <v>1599500</v>
      </c>
      <c r="AG77" s="430">
        <f>VLOOKUP($A77,'SEQUENCING RUNS'!$B$209:$AQ$268,42,0)</f>
        <v>1546507</v>
      </c>
      <c r="AH77" s="433">
        <f t="shared" si="6"/>
        <v>0.005467448633</v>
      </c>
      <c r="AI77" s="433">
        <f t="shared" si="7"/>
        <v>282857161.3</v>
      </c>
      <c r="AJ77" s="338"/>
      <c r="AK77" s="430" t="str">
        <f>VLOOKUP($A77,'SEQUENCING RUNS'!$B$103:$AQ$155,6,0)</f>
        <v>ERR2098608</v>
      </c>
      <c r="AL77" s="431">
        <v>150.0</v>
      </c>
      <c r="AM77" s="432">
        <f t="shared" si="263"/>
        <v>0.005467448633</v>
      </c>
      <c r="AN77" s="430">
        <f>VLOOKUP($A77,'SEQUENCING RUNS'!$B$103:$AQ$155,32,0)</f>
        <v>1031480</v>
      </c>
      <c r="AO77" s="430">
        <f>VLOOKUP($A77,'SEQUENCING RUNS'!$B$103:$AQ$155,42,0)</f>
        <v>1007516</v>
      </c>
      <c r="AP77" s="433">
        <f t="shared" si="235"/>
        <v>0.005467448633</v>
      </c>
      <c r="AQ77" s="433">
        <f t="shared" si="236"/>
        <v>184275348.1</v>
      </c>
      <c r="AR77" s="338"/>
      <c r="AS77" s="430" t="str">
        <f>VLOOKUP($A77,'SEQUENCING RUNS'!$B$156:$AQ$208,6,0)</f>
        <v>ERR2098555</v>
      </c>
      <c r="AT77" s="430">
        <v>150.0</v>
      </c>
      <c r="AU77" s="432">
        <f t="shared" si="264"/>
        <v>0.005467448633</v>
      </c>
      <c r="AV77" s="430">
        <f>VLOOKUP($A77,'SEQUENCING RUNS'!$B$156:$AQ$208,32,0)</f>
        <v>1109450</v>
      </c>
      <c r="AW77" s="430">
        <f>VLOOKUP($A77,'SEQUENCING RUNS'!$B$156:$AQ$208,42,0)</f>
        <v>1093749</v>
      </c>
      <c r="AX77" s="433">
        <f t="shared" si="239"/>
        <v>0.005467448633</v>
      </c>
      <c r="AY77" s="433">
        <f t="shared" si="240"/>
        <v>200047421.3</v>
      </c>
      <c r="BD77" s="349"/>
    </row>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984027777777778" footer="0.0" header="0.0" left="0.747916666666667" right="0.747916666666667" top="0.984027777777778"/>
  <pageSetup paperSize="9" orientation="portrait"/>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58.43"/>
    <col customWidth="1" min="2" max="2" width="8.71"/>
    <col customWidth="1" min="3" max="3" width="14.29"/>
    <col customWidth="1" min="4" max="6" width="8.71"/>
    <col customWidth="1" min="7" max="7" width="10.43"/>
    <col customWidth="1" min="8" max="8" width="25.43"/>
    <col customWidth="1" min="9" max="9" width="10.43"/>
    <col customWidth="1" min="10" max="10" width="36.43"/>
    <col customWidth="1" min="11" max="13" width="14.43"/>
    <col customWidth="1" min="14" max="14" width="7.43"/>
    <col customWidth="1" min="15" max="19" width="14.14"/>
    <col customWidth="1" min="20" max="20" width="6.86"/>
    <col customWidth="1" min="21" max="25" width="13.43"/>
    <col customWidth="1" min="26" max="26" width="7.0"/>
    <col customWidth="1" min="27" max="31" width="14.43"/>
    <col customWidth="1" min="32" max="32" width="7.29"/>
    <col customWidth="1" min="33" max="37" width="14.43"/>
    <col customWidth="1" min="38" max="38" width="6.86"/>
    <col customWidth="1" min="39" max="57" width="14.43"/>
  </cols>
  <sheetData>
    <row r="1">
      <c r="A1" s="296" t="s">
        <v>40</v>
      </c>
      <c r="B1" s="297" t="s">
        <v>1075</v>
      </c>
      <c r="C1" s="297" t="s">
        <v>1075</v>
      </c>
      <c r="D1" s="297" t="s">
        <v>1075</v>
      </c>
      <c r="E1" s="297" t="s">
        <v>1075</v>
      </c>
      <c r="F1" s="297" t="s">
        <v>1075</v>
      </c>
      <c r="G1" s="297" t="s">
        <v>1075</v>
      </c>
      <c r="H1" s="297" t="s">
        <v>1075</v>
      </c>
      <c r="I1" s="297" t="s">
        <v>1075</v>
      </c>
      <c r="J1" s="443" t="s">
        <v>1075</v>
      </c>
      <c r="K1" s="298" t="s">
        <v>1080</v>
      </c>
      <c r="L1" s="444" t="s">
        <v>1082</v>
      </c>
      <c r="M1" s="444" t="s">
        <v>1082</v>
      </c>
      <c r="N1" s="298"/>
      <c r="O1" s="298" t="s">
        <v>3478</v>
      </c>
      <c r="P1" s="299" t="s">
        <v>3478</v>
      </c>
      <c r="Q1" s="298" t="s">
        <v>3478</v>
      </c>
      <c r="R1" s="299" t="s">
        <v>3478</v>
      </c>
      <c r="S1" s="299" t="s">
        <v>3478</v>
      </c>
      <c r="T1" s="298"/>
      <c r="U1" s="298" t="s">
        <v>3479</v>
      </c>
      <c r="V1" s="299" t="s">
        <v>3479</v>
      </c>
      <c r="W1" s="298" t="s">
        <v>3479</v>
      </c>
      <c r="X1" s="299" t="s">
        <v>3479</v>
      </c>
      <c r="Y1" s="299" t="s">
        <v>3479</v>
      </c>
      <c r="Z1" s="298"/>
      <c r="AA1" s="298" t="s">
        <v>3480</v>
      </c>
      <c r="AB1" s="299" t="s">
        <v>3480</v>
      </c>
      <c r="AC1" s="298" t="s">
        <v>3480</v>
      </c>
      <c r="AD1" s="299" t="s">
        <v>3480</v>
      </c>
      <c r="AE1" s="299" t="s">
        <v>3480</v>
      </c>
      <c r="AF1" s="298"/>
      <c r="AG1" s="298" t="s">
        <v>3481</v>
      </c>
      <c r="AH1" s="299" t="s">
        <v>3481</v>
      </c>
      <c r="AI1" s="298" t="s">
        <v>3481</v>
      </c>
      <c r="AJ1" s="298" t="s">
        <v>3481</v>
      </c>
      <c r="AK1" s="298" t="s">
        <v>3481</v>
      </c>
      <c r="AL1" s="298"/>
      <c r="AM1" s="298" t="s">
        <v>3482</v>
      </c>
      <c r="AN1" s="298" t="s">
        <v>3482</v>
      </c>
      <c r="AO1" s="298" t="s">
        <v>3482</v>
      </c>
      <c r="AP1" s="298" t="s">
        <v>3482</v>
      </c>
      <c r="AQ1" s="298" t="s">
        <v>3482</v>
      </c>
      <c r="AR1" s="302"/>
      <c r="AS1" s="302"/>
      <c r="AT1" s="302"/>
      <c r="AU1" s="302"/>
      <c r="AV1" s="302"/>
      <c r="AW1" s="302"/>
      <c r="AX1" s="302"/>
      <c r="AY1" s="302"/>
      <c r="AZ1" s="302"/>
      <c r="BA1" s="302"/>
      <c r="BB1" s="302"/>
      <c r="BC1" s="302"/>
      <c r="BD1" s="302"/>
      <c r="BE1" s="302"/>
    </row>
    <row r="2">
      <c r="A2" s="251" t="s">
        <v>56</v>
      </c>
      <c r="B2" s="303" t="s">
        <v>56</v>
      </c>
      <c r="C2" s="303" t="s">
        <v>56</v>
      </c>
      <c r="D2" s="303" t="s">
        <v>56</v>
      </c>
      <c r="E2" s="303" t="s">
        <v>56</v>
      </c>
      <c r="F2" s="303" t="s">
        <v>56</v>
      </c>
      <c r="G2" s="303" t="s">
        <v>56</v>
      </c>
      <c r="H2" s="303" t="s">
        <v>56</v>
      </c>
      <c r="I2" s="303" t="s">
        <v>56</v>
      </c>
      <c r="J2" s="445" t="s">
        <v>56</v>
      </c>
      <c r="K2" s="251" t="s">
        <v>1084</v>
      </c>
      <c r="L2" s="446" t="s">
        <v>1083</v>
      </c>
      <c r="M2" s="446" t="s">
        <v>1083</v>
      </c>
      <c r="N2" s="304"/>
      <c r="O2" s="304" t="s">
        <v>56</v>
      </c>
      <c r="P2" s="305" t="s">
        <v>56</v>
      </c>
      <c r="Q2" s="304" t="s">
        <v>56</v>
      </c>
      <c r="R2" s="305" t="s">
        <v>56</v>
      </c>
      <c r="S2" s="305" t="s">
        <v>56</v>
      </c>
      <c r="T2" s="304"/>
      <c r="U2" s="304" t="s">
        <v>56</v>
      </c>
      <c r="V2" s="305" t="s">
        <v>56</v>
      </c>
      <c r="W2" s="308" t="s">
        <v>56</v>
      </c>
      <c r="X2" s="305" t="s">
        <v>56</v>
      </c>
      <c r="Y2" s="305" t="s">
        <v>56</v>
      </c>
      <c r="Z2" s="304"/>
      <c r="AA2" s="304" t="s">
        <v>56</v>
      </c>
      <c r="AB2" s="305" t="s">
        <v>56</v>
      </c>
      <c r="AC2" s="308" t="s">
        <v>56</v>
      </c>
      <c r="AD2" s="305" t="s">
        <v>56</v>
      </c>
      <c r="AE2" s="305" t="s">
        <v>56</v>
      </c>
      <c r="AF2" s="304"/>
      <c r="AG2" s="304" t="s">
        <v>56</v>
      </c>
      <c r="AH2" s="305" t="s">
        <v>56</v>
      </c>
      <c r="AI2" s="308" t="s">
        <v>56</v>
      </c>
      <c r="AJ2" s="304" t="s">
        <v>56</v>
      </c>
      <c r="AK2" s="304" t="s">
        <v>56</v>
      </c>
      <c r="AL2" s="304"/>
      <c r="AM2" s="304" t="s">
        <v>56</v>
      </c>
      <c r="AN2" s="304" t="s">
        <v>56</v>
      </c>
      <c r="AO2" s="308" t="s">
        <v>56</v>
      </c>
      <c r="AP2" s="304" t="s">
        <v>56</v>
      </c>
      <c r="AQ2" s="304" t="s">
        <v>56</v>
      </c>
      <c r="AR2" s="309"/>
      <c r="AS2" s="309"/>
      <c r="AT2" s="309"/>
      <c r="AU2" s="309"/>
      <c r="AV2" s="309"/>
      <c r="AW2" s="309"/>
      <c r="AX2" s="309"/>
      <c r="AY2" s="309"/>
      <c r="AZ2" s="309"/>
      <c r="BA2" s="309"/>
      <c r="BB2" s="309"/>
      <c r="BC2" s="309"/>
      <c r="BD2" s="309"/>
      <c r="BE2" s="309"/>
    </row>
    <row r="3">
      <c r="A3" s="251" t="s">
        <v>1046</v>
      </c>
      <c r="B3" s="303" t="s">
        <v>1085</v>
      </c>
      <c r="C3" s="303" t="s">
        <v>1085</v>
      </c>
      <c r="D3" s="303" t="s">
        <v>1085</v>
      </c>
      <c r="E3" s="303" t="s">
        <v>1085</v>
      </c>
      <c r="F3" s="303" t="s">
        <v>1085</v>
      </c>
      <c r="G3" s="303" t="s">
        <v>1085</v>
      </c>
      <c r="H3" s="310" t="s">
        <v>1085</v>
      </c>
      <c r="I3" s="310" t="s">
        <v>1085</v>
      </c>
      <c r="J3" s="447" t="s">
        <v>1085</v>
      </c>
      <c r="K3" s="311"/>
      <c r="L3" s="448" t="s">
        <v>1087</v>
      </c>
      <c r="M3" s="448" t="s">
        <v>1088</v>
      </c>
      <c r="N3" s="312"/>
      <c r="O3" s="312"/>
      <c r="P3" s="313"/>
      <c r="Q3" s="314" t="s">
        <v>3484</v>
      </c>
      <c r="R3" s="313" t="s">
        <v>3485</v>
      </c>
      <c r="S3" s="313" t="s">
        <v>3486</v>
      </c>
      <c r="T3" s="312"/>
      <c r="U3" s="312"/>
      <c r="V3" s="313"/>
      <c r="W3" s="317" t="s">
        <v>3484</v>
      </c>
      <c r="X3" s="313" t="s">
        <v>3485</v>
      </c>
      <c r="Y3" s="313" t="s">
        <v>3486</v>
      </c>
      <c r="Z3" s="312"/>
      <c r="AA3" s="312"/>
      <c r="AB3" s="313"/>
      <c r="AC3" s="317" t="s">
        <v>3484</v>
      </c>
      <c r="AD3" s="313" t="s">
        <v>3485</v>
      </c>
      <c r="AE3" s="313" t="s">
        <v>3486</v>
      </c>
      <c r="AF3" s="312"/>
      <c r="AG3" s="312"/>
      <c r="AH3" s="313"/>
      <c r="AI3" s="317" t="s">
        <v>3484</v>
      </c>
      <c r="AJ3" s="312" t="s">
        <v>3485</v>
      </c>
      <c r="AK3" s="312" t="s">
        <v>3486</v>
      </c>
      <c r="AL3" s="312"/>
      <c r="AM3" s="312"/>
      <c r="AN3" s="313"/>
      <c r="AO3" s="317" t="s">
        <v>3484</v>
      </c>
      <c r="AP3" s="312" t="s">
        <v>3485</v>
      </c>
      <c r="AQ3" s="312" t="s">
        <v>3486</v>
      </c>
      <c r="AR3" s="309"/>
      <c r="AS3" s="309"/>
      <c r="AT3" s="309"/>
      <c r="AU3" s="309"/>
      <c r="AV3" s="309"/>
      <c r="AW3" s="309"/>
      <c r="AX3" s="309"/>
      <c r="AY3" s="309"/>
      <c r="AZ3" s="309"/>
      <c r="BA3" s="309"/>
      <c r="BB3" s="309"/>
      <c r="BC3" s="309"/>
      <c r="BD3" s="309"/>
      <c r="BE3" s="309"/>
    </row>
    <row r="4">
      <c r="A4" s="251" t="s">
        <v>63</v>
      </c>
      <c r="B4" s="303" t="s">
        <v>1089</v>
      </c>
      <c r="C4" s="303" t="s">
        <v>1090</v>
      </c>
      <c r="D4" s="303" t="s">
        <v>1091</v>
      </c>
      <c r="E4" s="303" t="s">
        <v>1092</v>
      </c>
      <c r="F4" s="303" t="s">
        <v>1093</v>
      </c>
      <c r="G4" s="303" t="s">
        <v>1094</v>
      </c>
      <c r="H4" s="303" t="s">
        <v>1095</v>
      </c>
      <c r="I4" s="303" t="s">
        <v>1096</v>
      </c>
      <c r="J4" s="445" t="s">
        <v>3527</v>
      </c>
      <c r="K4" s="311"/>
      <c r="L4" s="446" t="s">
        <v>1099</v>
      </c>
      <c r="M4" s="446" t="s">
        <v>1099</v>
      </c>
      <c r="N4" s="304"/>
      <c r="O4" s="304" t="s">
        <v>1482</v>
      </c>
      <c r="P4" s="305" t="s">
        <v>1099</v>
      </c>
      <c r="Q4" s="304" t="s">
        <v>3487</v>
      </c>
      <c r="R4" s="305" t="s">
        <v>3488</v>
      </c>
      <c r="S4" s="305" t="s">
        <v>3488</v>
      </c>
      <c r="T4" s="304"/>
      <c r="U4" s="304" t="s">
        <v>1482</v>
      </c>
      <c r="V4" s="305" t="s">
        <v>1099</v>
      </c>
      <c r="W4" s="308" t="s">
        <v>3487</v>
      </c>
      <c r="X4" s="305" t="s">
        <v>3488</v>
      </c>
      <c r="Y4" s="305" t="s">
        <v>3488</v>
      </c>
      <c r="Z4" s="304"/>
      <c r="AA4" s="304" t="s">
        <v>1482</v>
      </c>
      <c r="AB4" s="305" t="s">
        <v>1099</v>
      </c>
      <c r="AC4" s="308" t="s">
        <v>3487</v>
      </c>
      <c r="AD4" s="305" t="s">
        <v>3488</v>
      </c>
      <c r="AE4" s="305" t="s">
        <v>3488</v>
      </c>
      <c r="AF4" s="304"/>
      <c r="AG4" s="304" t="s">
        <v>1482</v>
      </c>
      <c r="AH4" s="305" t="s">
        <v>1099</v>
      </c>
      <c r="AI4" s="308" t="s">
        <v>3487</v>
      </c>
      <c r="AJ4" s="304" t="s">
        <v>3488</v>
      </c>
      <c r="AK4" s="304" t="s">
        <v>3488</v>
      </c>
      <c r="AL4" s="304"/>
      <c r="AM4" s="304" t="s">
        <v>1482</v>
      </c>
      <c r="AN4" s="304" t="s">
        <v>1099</v>
      </c>
      <c r="AO4" s="308" t="s">
        <v>3487</v>
      </c>
      <c r="AP4" s="304" t="s">
        <v>3488</v>
      </c>
      <c r="AQ4" s="304" t="s">
        <v>3488</v>
      </c>
      <c r="AR4" s="309"/>
      <c r="AS4" s="309"/>
      <c r="AT4" s="309"/>
      <c r="AU4" s="309"/>
      <c r="AV4" s="309"/>
      <c r="AW4" s="309"/>
      <c r="AX4" s="309"/>
      <c r="AY4" s="309"/>
      <c r="AZ4" s="309"/>
      <c r="BA4" s="309"/>
      <c r="BB4" s="309"/>
      <c r="BC4" s="309"/>
      <c r="BD4" s="309"/>
      <c r="BE4" s="309"/>
    </row>
    <row r="5">
      <c r="A5" s="251">
        <v>1.0</v>
      </c>
      <c r="B5" s="303">
        <v>2.0</v>
      </c>
      <c r="C5" s="303">
        <v>3.0</v>
      </c>
      <c r="D5" s="303">
        <v>4.0</v>
      </c>
      <c r="E5" s="303">
        <v>5.0</v>
      </c>
      <c r="F5" s="303">
        <v>6.0</v>
      </c>
      <c r="G5" s="303">
        <v>7.0</v>
      </c>
      <c r="H5" s="318">
        <v>8.0</v>
      </c>
      <c r="I5" s="318">
        <v>9.0</v>
      </c>
      <c r="J5" s="314">
        <v>10.0</v>
      </c>
      <c r="K5" s="274">
        <f t="shared" ref="K5:AQ5" si="1">J5+1</f>
        <v>11</v>
      </c>
      <c r="L5" s="274">
        <f t="shared" si="1"/>
        <v>12</v>
      </c>
      <c r="M5" s="274">
        <f t="shared" si="1"/>
        <v>13</v>
      </c>
      <c r="N5" s="274">
        <f t="shared" si="1"/>
        <v>14</v>
      </c>
      <c r="O5" s="274">
        <f t="shared" si="1"/>
        <v>15</v>
      </c>
      <c r="P5" s="274">
        <f t="shared" si="1"/>
        <v>16</v>
      </c>
      <c r="Q5" s="274">
        <f t="shared" si="1"/>
        <v>17</v>
      </c>
      <c r="R5" s="274">
        <f t="shared" si="1"/>
        <v>18</v>
      </c>
      <c r="S5" s="274">
        <f t="shared" si="1"/>
        <v>19</v>
      </c>
      <c r="T5" s="274">
        <f t="shared" si="1"/>
        <v>20</v>
      </c>
      <c r="U5" s="274">
        <f t="shared" si="1"/>
        <v>21</v>
      </c>
      <c r="V5" s="274">
        <f t="shared" si="1"/>
        <v>22</v>
      </c>
      <c r="W5" s="274">
        <f t="shared" si="1"/>
        <v>23</v>
      </c>
      <c r="X5" s="274">
        <f t="shared" si="1"/>
        <v>24</v>
      </c>
      <c r="Y5" s="274">
        <f t="shared" si="1"/>
        <v>25</v>
      </c>
      <c r="Z5" s="274">
        <f t="shared" si="1"/>
        <v>26</v>
      </c>
      <c r="AA5" s="274">
        <f t="shared" si="1"/>
        <v>27</v>
      </c>
      <c r="AB5" s="274">
        <f t="shared" si="1"/>
        <v>28</v>
      </c>
      <c r="AC5" s="274">
        <f t="shared" si="1"/>
        <v>29</v>
      </c>
      <c r="AD5" s="274">
        <f t="shared" si="1"/>
        <v>30</v>
      </c>
      <c r="AE5" s="274">
        <f t="shared" si="1"/>
        <v>31</v>
      </c>
      <c r="AF5" s="274">
        <f t="shared" si="1"/>
        <v>32</v>
      </c>
      <c r="AG5" s="274">
        <f t="shared" si="1"/>
        <v>33</v>
      </c>
      <c r="AH5" s="274">
        <f t="shared" si="1"/>
        <v>34</v>
      </c>
      <c r="AI5" s="274">
        <f t="shared" si="1"/>
        <v>35</v>
      </c>
      <c r="AJ5" s="274">
        <f t="shared" si="1"/>
        <v>36</v>
      </c>
      <c r="AK5" s="274">
        <f t="shared" si="1"/>
        <v>37</v>
      </c>
      <c r="AL5" s="274">
        <f t="shared" si="1"/>
        <v>38</v>
      </c>
      <c r="AM5" s="274">
        <f t="shared" si="1"/>
        <v>39</v>
      </c>
      <c r="AN5" s="274">
        <f t="shared" si="1"/>
        <v>40</v>
      </c>
      <c r="AO5" s="274">
        <f t="shared" si="1"/>
        <v>41</v>
      </c>
      <c r="AP5" s="274">
        <f t="shared" si="1"/>
        <v>42</v>
      </c>
      <c r="AQ5" s="274">
        <f t="shared" si="1"/>
        <v>43</v>
      </c>
      <c r="AR5" s="309"/>
      <c r="AS5" s="309"/>
      <c r="AT5" s="309"/>
      <c r="AU5" s="309"/>
      <c r="AV5" s="309"/>
      <c r="AW5" s="309"/>
      <c r="AX5" s="309"/>
      <c r="AY5" s="309"/>
      <c r="AZ5" s="309"/>
      <c r="BA5" s="309"/>
      <c r="BB5" s="309"/>
      <c r="BC5" s="309"/>
      <c r="BD5" s="309"/>
      <c r="BE5" s="309"/>
    </row>
    <row r="6">
      <c r="A6" s="319" t="s">
        <v>97</v>
      </c>
      <c r="B6" s="320" t="s">
        <v>101</v>
      </c>
      <c r="C6" s="320" t="s">
        <v>1101</v>
      </c>
      <c r="D6" s="320" t="s">
        <v>1102</v>
      </c>
      <c r="E6" s="321">
        <v>1.0</v>
      </c>
      <c r="F6" s="322">
        <v>14.0000000000001</v>
      </c>
      <c r="G6" s="320" t="s">
        <v>1103</v>
      </c>
      <c r="H6" s="323" t="s">
        <v>1104</v>
      </c>
      <c r="I6" s="323" t="s">
        <v>1105</v>
      </c>
      <c r="J6" s="449" t="s">
        <v>3528</v>
      </c>
      <c r="K6" s="324" t="s">
        <v>1109</v>
      </c>
      <c r="L6" s="450">
        <v>31.654</v>
      </c>
      <c r="M6" s="450">
        <v>31.654</v>
      </c>
      <c r="N6" s="326"/>
      <c r="O6" s="325" t="s">
        <v>1571</v>
      </c>
      <c r="P6" s="327">
        <v>10.0</v>
      </c>
      <c r="Q6" s="328">
        <v>0.315915840020219</v>
      </c>
      <c r="R6" s="327">
        <v>5.3285418E7</v>
      </c>
      <c r="S6" s="327">
        <v>5.3228571E7</v>
      </c>
      <c r="T6" s="326"/>
      <c r="U6" s="325"/>
      <c r="V6" s="327"/>
      <c r="W6" s="328"/>
      <c r="X6" s="327"/>
      <c r="Y6" s="327"/>
      <c r="Z6" s="326"/>
      <c r="AA6" s="325"/>
      <c r="AB6" s="327"/>
      <c r="AC6" s="328"/>
      <c r="AD6" s="327"/>
      <c r="AE6" s="327"/>
      <c r="AF6" s="326"/>
      <c r="AG6" s="325"/>
      <c r="AH6" s="327"/>
      <c r="AI6" s="328"/>
      <c r="AJ6" s="325"/>
      <c r="AK6" s="325"/>
      <c r="AL6" s="326"/>
      <c r="AM6" s="325"/>
      <c r="AN6" s="327"/>
      <c r="AO6" s="328"/>
      <c r="AP6" s="325"/>
      <c r="AQ6" s="325"/>
      <c r="AR6" s="330"/>
      <c r="AS6" s="330"/>
      <c r="AT6" s="330"/>
      <c r="AU6" s="330"/>
      <c r="AV6" s="331"/>
      <c r="AW6" s="330"/>
      <c r="AX6" s="330"/>
      <c r="AY6" s="330"/>
      <c r="AZ6" s="330"/>
      <c r="BA6" s="330"/>
      <c r="BB6" s="330"/>
      <c r="BC6" s="330"/>
      <c r="BD6" s="330"/>
      <c r="BE6" s="330"/>
    </row>
    <row r="7">
      <c r="A7" s="319" t="s">
        <v>119</v>
      </c>
      <c r="B7" s="320" t="s">
        <v>101</v>
      </c>
      <c r="C7" s="320" t="s">
        <v>1101</v>
      </c>
      <c r="D7" s="320" t="s">
        <v>1102</v>
      </c>
      <c r="E7" s="321">
        <v>1.0</v>
      </c>
      <c r="F7" s="321">
        <v>14.0000000000001</v>
      </c>
      <c r="G7" s="320" t="s">
        <v>1103</v>
      </c>
      <c r="H7" s="323" t="s">
        <v>1104</v>
      </c>
      <c r="I7" s="323" t="s">
        <v>1111</v>
      </c>
      <c r="J7" s="449" t="s">
        <v>3529</v>
      </c>
      <c r="K7" s="324" t="s">
        <v>1109</v>
      </c>
      <c r="L7" s="450">
        <v>24.304</v>
      </c>
      <c r="M7" s="450">
        <v>24.304</v>
      </c>
      <c r="N7" s="326"/>
      <c r="O7" s="325" t="s">
        <v>1578</v>
      </c>
      <c r="P7" s="327">
        <v>10.0</v>
      </c>
      <c r="Q7" s="328">
        <v>0.411454904542462</v>
      </c>
      <c r="R7" s="327">
        <v>5.722278E7</v>
      </c>
      <c r="S7" s="327">
        <v>5.7155613E7</v>
      </c>
      <c r="T7" s="326"/>
      <c r="U7" s="325"/>
      <c r="V7" s="327"/>
      <c r="W7" s="328"/>
      <c r="X7" s="327"/>
      <c r="Y7" s="327"/>
      <c r="Z7" s="326"/>
      <c r="AA7" s="325"/>
      <c r="AB7" s="327"/>
      <c r="AC7" s="328"/>
      <c r="AD7" s="327"/>
      <c r="AE7" s="327"/>
      <c r="AF7" s="326"/>
      <c r="AG7" s="325"/>
      <c r="AH7" s="327"/>
      <c r="AI7" s="328"/>
      <c r="AJ7" s="325"/>
      <c r="AK7" s="325"/>
      <c r="AL7" s="326"/>
      <c r="AM7" s="325"/>
      <c r="AN7" s="325"/>
      <c r="AO7" s="328"/>
      <c r="AP7" s="325"/>
      <c r="AQ7" s="325"/>
      <c r="AR7" s="330"/>
      <c r="AS7" s="330"/>
      <c r="AT7" s="330"/>
      <c r="AU7" s="330"/>
      <c r="AV7" s="331"/>
      <c r="AW7" s="330"/>
      <c r="AX7" s="330"/>
      <c r="AY7" s="330"/>
      <c r="AZ7" s="330"/>
      <c r="BA7" s="330"/>
      <c r="BB7" s="330"/>
      <c r="BC7" s="330"/>
      <c r="BD7" s="330"/>
      <c r="BE7" s="330"/>
    </row>
    <row r="8">
      <c r="A8" s="319" t="s">
        <v>125</v>
      </c>
      <c r="B8" s="320" t="s">
        <v>101</v>
      </c>
      <c r="C8" s="320" t="s">
        <v>1101</v>
      </c>
      <c r="D8" s="320" t="s">
        <v>1102</v>
      </c>
      <c r="E8" s="321">
        <v>1.0</v>
      </c>
      <c r="F8" s="321">
        <v>14.0000000000001</v>
      </c>
      <c r="G8" s="320" t="s">
        <v>1103</v>
      </c>
      <c r="H8" s="323" t="s">
        <v>1104</v>
      </c>
      <c r="I8" s="323" t="s">
        <v>1115</v>
      </c>
      <c r="J8" s="449" t="s">
        <v>3530</v>
      </c>
      <c r="K8" s="324" t="s">
        <v>1109</v>
      </c>
      <c r="L8" s="450">
        <v>93.492</v>
      </c>
      <c r="M8" s="450">
        <v>93.492</v>
      </c>
      <c r="N8" s="326"/>
      <c r="O8" s="325" t="s">
        <v>1585</v>
      </c>
      <c r="P8" s="327">
        <v>10.0</v>
      </c>
      <c r="Q8" s="328">
        <v>0.106961023403072</v>
      </c>
      <c r="R8" s="327">
        <v>5.1280978E7</v>
      </c>
      <c r="S8" s="327">
        <v>5.1217703E7</v>
      </c>
      <c r="T8" s="326"/>
      <c r="U8" s="325"/>
      <c r="V8" s="327"/>
      <c r="W8" s="328"/>
      <c r="X8" s="327"/>
      <c r="Y8" s="327"/>
      <c r="Z8" s="326"/>
      <c r="AA8" s="325"/>
      <c r="AB8" s="327"/>
      <c r="AC8" s="328"/>
      <c r="AD8" s="327"/>
      <c r="AE8" s="327"/>
      <c r="AF8" s="326"/>
      <c r="AG8" s="325"/>
      <c r="AH8" s="327"/>
      <c r="AI8" s="328"/>
      <c r="AJ8" s="325"/>
      <c r="AK8" s="325"/>
      <c r="AL8" s="326"/>
      <c r="AM8" s="325"/>
      <c r="AN8" s="325"/>
      <c r="AO8" s="328"/>
      <c r="AP8" s="325"/>
      <c r="AQ8" s="325"/>
      <c r="AR8" s="330"/>
      <c r="AS8" s="330"/>
      <c r="AT8" s="330"/>
      <c r="AU8" s="330"/>
      <c r="AV8" s="331"/>
      <c r="AW8" s="330"/>
      <c r="AX8" s="330"/>
      <c r="AY8" s="330"/>
      <c r="AZ8" s="330"/>
      <c r="BA8" s="330"/>
      <c r="BB8" s="330"/>
      <c r="BC8" s="330"/>
      <c r="BD8" s="330"/>
      <c r="BE8" s="330"/>
    </row>
    <row r="9">
      <c r="A9" s="319" t="s">
        <v>139</v>
      </c>
      <c r="B9" s="320" t="s">
        <v>101</v>
      </c>
      <c r="C9" s="320" t="s">
        <v>1101</v>
      </c>
      <c r="D9" s="320" t="s">
        <v>1124</v>
      </c>
      <c r="E9" s="321">
        <v>2.5</v>
      </c>
      <c r="F9" s="321">
        <v>58.0</v>
      </c>
      <c r="G9" s="320" t="s">
        <v>1103</v>
      </c>
      <c r="H9" s="323" t="s">
        <v>1104</v>
      </c>
      <c r="I9" s="323" t="s">
        <v>1125</v>
      </c>
      <c r="J9" s="449" t="s">
        <v>3531</v>
      </c>
      <c r="K9" s="324" t="s">
        <v>1109</v>
      </c>
      <c r="L9" s="450">
        <v>908.46</v>
      </c>
      <c r="M9" s="450">
        <v>908.46</v>
      </c>
      <c r="N9" s="326"/>
      <c r="O9" s="325" t="s">
        <v>1592</v>
      </c>
      <c r="P9" s="327">
        <v>10.0</v>
      </c>
      <c r="Q9" s="328">
        <v>0.0110076393016754</v>
      </c>
      <c r="R9" s="327">
        <v>5.278362E7</v>
      </c>
      <c r="S9" s="327">
        <v>5.2707603E7</v>
      </c>
      <c r="T9" s="326"/>
      <c r="U9" s="325" t="s">
        <v>1918</v>
      </c>
      <c r="V9" s="327">
        <v>150.0</v>
      </c>
      <c r="W9" s="328">
        <v>0.16511458952513</v>
      </c>
      <c r="X9" s="327">
        <v>1309090.0</v>
      </c>
      <c r="Y9" s="327">
        <v>1300291.0</v>
      </c>
      <c r="Z9" s="326"/>
      <c r="AA9" s="325" t="s">
        <v>2650</v>
      </c>
      <c r="AB9" s="327">
        <v>150.0</v>
      </c>
      <c r="AC9" s="328">
        <v>0.16511458952513</v>
      </c>
      <c r="AD9" s="327">
        <v>1616639.0</v>
      </c>
      <c r="AE9" s="327">
        <v>1558297.0</v>
      </c>
      <c r="AF9" s="326"/>
      <c r="AG9" s="325" t="s">
        <v>2160</v>
      </c>
      <c r="AH9" s="327">
        <v>150.0</v>
      </c>
      <c r="AI9" s="328">
        <v>0.16511458952513</v>
      </c>
      <c r="AJ9" s="325">
        <v>1383049.0</v>
      </c>
      <c r="AK9" s="325">
        <v>1342353.0</v>
      </c>
      <c r="AL9" s="326"/>
      <c r="AM9" s="325" t="s">
        <v>2435</v>
      </c>
      <c r="AN9" s="325">
        <v>150.0</v>
      </c>
      <c r="AO9" s="328">
        <v>0.16511458952513</v>
      </c>
      <c r="AP9" s="325">
        <v>1131447.0</v>
      </c>
      <c r="AQ9" s="325">
        <v>1111703.0</v>
      </c>
      <c r="AR9" s="330"/>
      <c r="AS9" s="330"/>
      <c r="AT9" s="330"/>
      <c r="AU9" s="330"/>
      <c r="AV9" s="331"/>
      <c r="AW9" s="330"/>
      <c r="AX9" s="330"/>
      <c r="AY9" s="330"/>
      <c r="AZ9" s="330"/>
      <c r="BA9" s="330"/>
      <c r="BB9" s="330"/>
      <c r="BC9" s="330"/>
      <c r="BD9" s="330"/>
      <c r="BE9" s="330"/>
    </row>
    <row r="10">
      <c r="A10" s="319" t="s">
        <v>144</v>
      </c>
      <c r="B10" s="320" t="s">
        <v>101</v>
      </c>
      <c r="C10" s="320" t="s">
        <v>1101</v>
      </c>
      <c r="D10" s="320" t="s">
        <v>1124</v>
      </c>
      <c r="E10" s="321">
        <v>2.5</v>
      </c>
      <c r="F10" s="321">
        <v>58.0</v>
      </c>
      <c r="G10" s="320" t="s">
        <v>1103</v>
      </c>
      <c r="H10" s="323" t="s">
        <v>1104</v>
      </c>
      <c r="I10" s="323" t="s">
        <v>1129</v>
      </c>
      <c r="J10" s="449" t="s">
        <v>3532</v>
      </c>
      <c r="K10" s="324" t="s">
        <v>1109</v>
      </c>
      <c r="L10" s="450">
        <v>614.46</v>
      </c>
      <c r="M10" s="450">
        <v>614.46</v>
      </c>
      <c r="N10" s="326"/>
      <c r="O10" s="325" t="s">
        <v>1599</v>
      </c>
      <c r="P10" s="327">
        <v>10.0</v>
      </c>
      <c r="Q10" s="328">
        <v>0.0162744523646779</v>
      </c>
      <c r="R10" s="327">
        <v>6.3354597E7</v>
      </c>
      <c r="S10" s="327">
        <v>6.3291816E7</v>
      </c>
      <c r="T10" s="326"/>
      <c r="U10" s="325" t="s">
        <v>1923</v>
      </c>
      <c r="V10" s="327">
        <v>150.0</v>
      </c>
      <c r="W10" s="328">
        <v>0.244116785470169</v>
      </c>
      <c r="X10" s="327">
        <v>1140014.0</v>
      </c>
      <c r="Y10" s="327">
        <v>1131676.0</v>
      </c>
      <c r="Z10" s="326"/>
      <c r="AA10" s="325" t="s">
        <v>2654</v>
      </c>
      <c r="AB10" s="327">
        <v>150.0</v>
      </c>
      <c r="AC10" s="328">
        <v>0.244116785470169</v>
      </c>
      <c r="AD10" s="327">
        <v>1592864.0</v>
      </c>
      <c r="AE10" s="327">
        <v>1535823.0</v>
      </c>
      <c r="AF10" s="326"/>
      <c r="AG10" s="325" t="s">
        <v>2165</v>
      </c>
      <c r="AH10" s="327">
        <v>150.0</v>
      </c>
      <c r="AI10" s="328">
        <v>0.244116785470169</v>
      </c>
      <c r="AJ10" s="325">
        <v>1209753.0</v>
      </c>
      <c r="AK10" s="325">
        <v>1175360.0</v>
      </c>
      <c r="AL10" s="326"/>
      <c r="AM10" s="325" t="s">
        <v>2439</v>
      </c>
      <c r="AN10" s="325">
        <v>150.0</v>
      </c>
      <c r="AO10" s="328">
        <v>0.244116785470169</v>
      </c>
      <c r="AP10" s="325">
        <v>1243658.0</v>
      </c>
      <c r="AQ10" s="325">
        <v>1223298.0</v>
      </c>
      <c r="AR10" s="330"/>
      <c r="AS10" s="330"/>
      <c r="AT10" s="330"/>
      <c r="AU10" s="330"/>
      <c r="AV10" s="331"/>
      <c r="AW10" s="330"/>
      <c r="AX10" s="330"/>
      <c r="AY10" s="330"/>
      <c r="AZ10" s="330"/>
      <c r="BA10" s="330"/>
      <c r="BB10" s="330"/>
      <c r="BC10" s="330"/>
      <c r="BD10" s="330"/>
      <c r="BE10" s="330"/>
    </row>
    <row r="11">
      <c r="A11" s="319" t="s">
        <v>148</v>
      </c>
      <c r="B11" s="320" t="s">
        <v>101</v>
      </c>
      <c r="C11" s="320" t="s">
        <v>1101</v>
      </c>
      <c r="D11" s="320" t="s">
        <v>1124</v>
      </c>
      <c r="E11" s="321">
        <v>2.5</v>
      </c>
      <c r="F11" s="321">
        <v>58.0</v>
      </c>
      <c r="G11" s="320" t="s">
        <v>1103</v>
      </c>
      <c r="H11" s="323" t="s">
        <v>1104</v>
      </c>
      <c r="I11" s="323" t="s">
        <v>1133</v>
      </c>
      <c r="J11" s="449" t="s">
        <v>3533</v>
      </c>
      <c r="K11" s="324" t="s">
        <v>1109</v>
      </c>
      <c r="L11" s="450">
        <v>616.42</v>
      </c>
      <c r="M11" s="450">
        <v>616.42</v>
      </c>
      <c r="N11" s="326"/>
      <c r="O11" s="325" t="s">
        <v>1606</v>
      </c>
      <c r="P11" s="327">
        <v>10.0</v>
      </c>
      <c r="Q11" s="328">
        <v>0.0162227052983356</v>
      </c>
      <c r="R11" s="327">
        <v>4.445485E7</v>
      </c>
      <c r="S11" s="327">
        <v>4.4374052E7</v>
      </c>
      <c r="T11" s="326"/>
      <c r="U11" s="325" t="s">
        <v>1928</v>
      </c>
      <c r="V11" s="327">
        <v>150.0</v>
      </c>
      <c r="W11" s="328">
        <v>0.243340579475033</v>
      </c>
      <c r="X11" s="327">
        <v>1312122.0</v>
      </c>
      <c r="Y11" s="327">
        <v>1303309.0</v>
      </c>
      <c r="Z11" s="326"/>
      <c r="AA11" s="325" t="s">
        <v>2658</v>
      </c>
      <c r="AB11" s="327">
        <v>150.0</v>
      </c>
      <c r="AC11" s="328">
        <v>0.243340579475033</v>
      </c>
      <c r="AD11" s="327">
        <v>1580015.0</v>
      </c>
      <c r="AE11" s="327">
        <v>1530960.0</v>
      </c>
      <c r="AF11" s="326"/>
      <c r="AG11" s="325" t="s">
        <v>2170</v>
      </c>
      <c r="AH11" s="327">
        <v>150.0</v>
      </c>
      <c r="AI11" s="328">
        <v>0.243340579475033</v>
      </c>
      <c r="AJ11" s="325">
        <v>1250559.0</v>
      </c>
      <c r="AK11" s="325">
        <v>1218393.0</v>
      </c>
      <c r="AL11" s="326"/>
      <c r="AM11" s="325" t="s">
        <v>2443</v>
      </c>
      <c r="AN11" s="325">
        <v>150.0</v>
      </c>
      <c r="AO11" s="328">
        <v>0.243340579475033</v>
      </c>
      <c r="AP11" s="325">
        <v>1185303.0</v>
      </c>
      <c r="AQ11" s="325">
        <v>1168507.0</v>
      </c>
      <c r="AR11" s="330"/>
      <c r="AS11" s="330"/>
      <c r="AT11" s="330"/>
      <c r="AU11" s="330"/>
      <c r="AV11" s="331"/>
      <c r="AW11" s="330"/>
      <c r="AX11" s="330"/>
      <c r="AY11" s="330"/>
      <c r="AZ11" s="330"/>
      <c r="BA11" s="330"/>
      <c r="BB11" s="330"/>
      <c r="BC11" s="330"/>
      <c r="BD11" s="330"/>
      <c r="BE11" s="330"/>
    </row>
    <row r="12">
      <c r="A12" s="332" t="s">
        <v>131</v>
      </c>
      <c r="B12" s="333" t="s">
        <v>101</v>
      </c>
      <c r="C12" s="333" t="s">
        <v>1101</v>
      </c>
      <c r="D12" s="333" t="s">
        <v>3489</v>
      </c>
      <c r="E12" s="334">
        <v>10.0</v>
      </c>
      <c r="F12" s="334">
        <v>58.0</v>
      </c>
      <c r="G12" s="333" t="s">
        <v>1103</v>
      </c>
      <c r="H12" s="335" t="s">
        <v>1104</v>
      </c>
      <c r="I12" s="323" t="s">
        <v>1105</v>
      </c>
      <c r="J12" s="449" t="s">
        <v>3534</v>
      </c>
      <c r="K12" s="336" t="s">
        <v>1123</v>
      </c>
      <c r="L12" s="451">
        <v>3030.16</v>
      </c>
      <c r="M12" s="451">
        <v>322.672</v>
      </c>
      <c r="N12" s="338"/>
      <c r="O12" s="337" t="s">
        <v>1550</v>
      </c>
      <c r="P12" s="327">
        <v>10.0</v>
      </c>
      <c r="Q12" s="339">
        <v>0.00330015576735222</v>
      </c>
      <c r="R12" s="341">
        <v>6.2620125E7</v>
      </c>
      <c r="S12" s="341">
        <v>6.2556828E7</v>
      </c>
      <c r="T12" s="338"/>
      <c r="U12" s="337" t="s">
        <v>1903</v>
      </c>
      <c r="V12" s="341">
        <v>150.0</v>
      </c>
      <c r="W12" s="339">
        <v>0.0495023365102833</v>
      </c>
      <c r="X12" s="341">
        <v>1245066.0</v>
      </c>
      <c r="Y12" s="341">
        <v>1238204.0</v>
      </c>
      <c r="Z12" s="338"/>
      <c r="AA12" s="337" t="s">
        <v>2639</v>
      </c>
      <c r="AB12" s="341">
        <v>150.0</v>
      </c>
      <c r="AC12" s="339">
        <v>0.0495023365102833</v>
      </c>
      <c r="AD12" s="341">
        <v>1702821.0</v>
      </c>
      <c r="AE12" s="341">
        <v>1651659.0</v>
      </c>
      <c r="AF12" s="338"/>
      <c r="AG12" s="337" t="s">
        <v>2145</v>
      </c>
      <c r="AH12" s="341">
        <v>150.0</v>
      </c>
      <c r="AI12" s="339">
        <v>0.0495023365102833</v>
      </c>
      <c r="AJ12" s="337">
        <v>1137765.0</v>
      </c>
      <c r="AK12" s="337">
        <v>1110577.0</v>
      </c>
      <c r="AL12" s="338"/>
      <c r="AM12" s="337" t="s">
        <v>2423</v>
      </c>
      <c r="AN12" s="337">
        <v>150.0</v>
      </c>
      <c r="AO12" s="339">
        <v>0.0495023365102833</v>
      </c>
      <c r="AP12" s="337">
        <v>1101652.0</v>
      </c>
      <c r="AQ12" s="337">
        <v>1087262.0</v>
      </c>
      <c r="AR12" s="330"/>
      <c r="AS12" s="330"/>
      <c r="AT12" s="330"/>
      <c r="AU12" s="330"/>
      <c r="AV12" s="331"/>
      <c r="AW12" s="330"/>
      <c r="AX12" s="330"/>
      <c r="AY12" s="330"/>
      <c r="AZ12" s="330"/>
      <c r="BA12" s="330"/>
      <c r="BB12" s="330"/>
      <c r="BC12" s="330"/>
      <c r="BD12" s="330"/>
      <c r="BE12" s="330"/>
    </row>
    <row r="13">
      <c r="A13" s="332" t="s">
        <v>156</v>
      </c>
      <c r="B13" s="333" t="s">
        <v>101</v>
      </c>
      <c r="C13" s="333" t="s">
        <v>1101</v>
      </c>
      <c r="D13" s="333" t="s">
        <v>3489</v>
      </c>
      <c r="E13" s="334">
        <v>10.0</v>
      </c>
      <c r="F13" s="334">
        <v>58.0000000000001</v>
      </c>
      <c r="G13" s="333" t="s">
        <v>1103</v>
      </c>
      <c r="H13" s="335" t="s">
        <v>1104</v>
      </c>
      <c r="I13" s="323" t="s">
        <v>1111</v>
      </c>
      <c r="J13" s="449" t="s">
        <v>3535</v>
      </c>
      <c r="K13" s="336" t="s">
        <v>1144</v>
      </c>
      <c r="L13" s="451">
        <v>3387.86</v>
      </c>
      <c r="M13" s="451">
        <v>327.6</v>
      </c>
      <c r="N13" s="338"/>
      <c r="O13" s="337" t="s">
        <v>1557</v>
      </c>
      <c r="P13" s="327">
        <v>10.0</v>
      </c>
      <c r="Q13" s="339">
        <v>0.00295171583241338</v>
      </c>
      <c r="R13" s="341">
        <v>6.5165356E7</v>
      </c>
      <c r="S13" s="341">
        <v>6.5040586E7</v>
      </c>
      <c r="T13" s="338"/>
      <c r="U13" s="337" t="s">
        <v>1908</v>
      </c>
      <c r="V13" s="341">
        <v>150.0</v>
      </c>
      <c r="W13" s="339">
        <v>0.0442757374862007</v>
      </c>
      <c r="X13" s="341">
        <v>1491539.0</v>
      </c>
      <c r="Y13" s="341">
        <v>1482277.0</v>
      </c>
      <c r="Z13" s="338"/>
      <c r="AA13" s="337" t="s">
        <v>2643</v>
      </c>
      <c r="AB13" s="341">
        <v>150.0</v>
      </c>
      <c r="AC13" s="339">
        <v>0.0442757374862007</v>
      </c>
      <c r="AD13" s="341">
        <v>1876803.0</v>
      </c>
      <c r="AE13" s="341">
        <v>1852581.0</v>
      </c>
      <c r="AF13" s="338"/>
      <c r="AG13" s="337" t="s">
        <v>2150</v>
      </c>
      <c r="AH13" s="341">
        <v>150.0</v>
      </c>
      <c r="AI13" s="339">
        <v>0.0442757374862007</v>
      </c>
      <c r="AJ13" s="337">
        <v>1300983.0</v>
      </c>
      <c r="AK13" s="337">
        <v>1267072.0</v>
      </c>
      <c r="AL13" s="338"/>
      <c r="AM13" s="337" t="s">
        <v>2427</v>
      </c>
      <c r="AN13" s="337">
        <v>150.0</v>
      </c>
      <c r="AO13" s="339">
        <v>0.0442757374862007</v>
      </c>
      <c r="AP13" s="337">
        <v>1057661.0</v>
      </c>
      <c r="AQ13" s="337">
        <v>1041329.0</v>
      </c>
      <c r="AR13" s="330"/>
      <c r="AS13" s="330"/>
      <c r="AT13" s="330"/>
      <c r="AU13" s="330"/>
      <c r="AV13" s="331"/>
      <c r="AW13" s="330"/>
      <c r="AX13" s="330"/>
      <c r="AY13" s="330"/>
      <c r="AZ13" s="330"/>
      <c r="BA13" s="330"/>
      <c r="BB13" s="330"/>
      <c r="BC13" s="330"/>
      <c r="BD13" s="330"/>
      <c r="BE13" s="330"/>
    </row>
    <row r="14">
      <c r="A14" s="332" t="s">
        <v>178</v>
      </c>
      <c r="B14" s="333" t="s">
        <v>101</v>
      </c>
      <c r="C14" s="333" t="s">
        <v>1101</v>
      </c>
      <c r="D14" s="333" t="s">
        <v>3489</v>
      </c>
      <c r="E14" s="334">
        <v>10.0</v>
      </c>
      <c r="F14" s="334">
        <v>54.0000000000001</v>
      </c>
      <c r="G14" s="333" t="s">
        <v>1103</v>
      </c>
      <c r="H14" s="335" t="s">
        <v>1104</v>
      </c>
      <c r="I14" s="323" t="s">
        <v>1115</v>
      </c>
      <c r="J14" s="449" t="s">
        <v>3536</v>
      </c>
      <c r="K14" s="336" t="s">
        <v>1165</v>
      </c>
      <c r="L14" s="451">
        <v>2784.18</v>
      </c>
      <c r="M14" s="451">
        <v>356.304</v>
      </c>
      <c r="N14" s="338"/>
      <c r="O14" s="337" t="s">
        <v>1564</v>
      </c>
      <c r="P14" s="327">
        <v>10.0</v>
      </c>
      <c r="Q14" s="339">
        <v>0.00359172179959629</v>
      </c>
      <c r="R14" s="341">
        <v>6.4317957E7</v>
      </c>
      <c r="S14" s="341">
        <v>6.4224521E7</v>
      </c>
      <c r="T14" s="338"/>
      <c r="U14" s="337" t="s">
        <v>1913</v>
      </c>
      <c r="V14" s="341">
        <v>150.0</v>
      </c>
      <c r="W14" s="339">
        <v>0.0538758269939444</v>
      </c>
      <c r="X14" s="341">
        <v>1274117.0</v>
      </c>
      <c r="Y14" s="341">
        <v>1265626.0</v>
      </c>
      <c r="Z14" s="338"/>
      <c r="AA14" s="337" t="s">
        <v>2646</v>
      </c>
      <c r="AB14" s="341">
        <v>150.0</v>
      </c>
      <c r="AC14" s="339">
        <v>0.0538758269939444</v>
      </c>
      <c r="AD14" s="341">
        <v>1461818.0</v>
      </c>
      <c r="AE14" s="341">
        <v>1415849.0</v>
      </c>
      <c r="AF14" s="338"/>
      <c r="AG14" s="337" t="s">
        <v>2155</v>
      </c>
      <c r="AH14" s="341">
        <v>150.0</v>
      </c>
      <c r="AI14" s="339">
        <v>0.0538758269939444</v>
      </c>
      <c r="AJ14" s="337">
        <v>1222344.0</v>
      </c>
      <c r="AK14" s="337">
        <v>1190978.0</v>
      </c>
      <c r="AL14" s="338"/>
      <c r="AM14" s="337" t="s">
        <v>2431</v>
      </c>
      <c r="AN14" s="337">
        <v>150.0</v>
      </c>
      <c r="AO14" s="339">
        <v>0.0538758269939444</v>
      </c>
      <c r="AP14" s="337">
        <v>977724.0</v>
      </c>
      <c r="AQ14" s="337">
        <v>964208.0</v>
      </c>
      <c r="AR14" s="330"/>
      <c r="AS14" s="330"/>
      <c r="AT14" s="330"/>
      <c r="AU14" s="330"/>
      <c r="AV14" s="331"/>
      <c r="AW14" s="330"/>
      <c r="AX14" s="330"/>
      <c r="AY14" s="330"/>
      <c r="AZ14" s="330"/>
      <c r="BA14" s="330"/>
      <c r="BB14" s="330"/>
      <c r="BC14" s="330"/>
      <c r="BD14" s="330"/>
      <c r="BE14" s="330"/>
    </row>
    <row r="15">
      <c r="A15" s="319" t="s">
        <v>200</v>
      </c>
      <c r="B15" s="320" t="s">
        <v>101</v>
      </c>
      <c r="C15" s="320" t="s">
        <v>1101</v>
      </c>
      <c r="D15" s="320" t="s">
        <v>1182</v>
      </c>
      <c r="E15" s="321">
        <v>10.0</v>
      </c>
      <c r="F15" s="321">
        <v>5.00000000000006</v>
      </c>
      <c r="G15" s="320" t="s">
        <v>1183</v>
      </c>
      <c r="H15" s="323" t="s">
        <v>1104</v>
      </c>
      <c r="I15" s="323" t="s">
        <v>1105</v>
      </c>
      <c r="J15" s="449" t="s">
        <v>3537</v>
      </c>
      <c r="K15" s="324" t="s">
        <v>1109</v>
      </c>
      <c r="L15" s="450">
        <v>2939.1</v>
      </c>
      <c r="M15" s="450">
        <v>2939.1</v>
      </c>
      <c r="N15" s="326"/>
      <c r="O15" s="325" t="s">
        <v>1522</v>
      </c>
      <c r="P15" s="327">
        <v>250.0</v>
      </c>
      <c r="Q15" s="328">
        <v>0.0850600523969923</v>
      </c>
      <c r="R15" s="327">
        <v>5.3045526E7</v>
      </c>
      <c r="S15" s="327">
        <v>5.2960017E7</v>
      </c>
      <c r="T15" s="326"/>
      <c r="U15" s="325" t="s">
        <v>1882</v>
      </c>
      <c r="V15" s="327">
        <v>150.0</v>
      </c>
      <c r="W15" s="328">
        <v>0.0510360314381954</v>
      </c>
      <c r="X15" s="327">
        <v>1640245.0</v>
      </c>
      <c r="Y15" s="327">
        <v>1629259.0</v>
      </c>
      <c r="Z15" s="326"/>
      <c r="AA15" s="325" t="s">
        <v>2624</v>
      </c>
      <c r="AB15" s="327">
        <v>150.0</v>
      </c>
      <c r="AC15" s="328">
        <v>0.0510360314381954</v>
      </c>
      <c r="AD15" s="327">
        <v>1451864.0</v>
      </c>
      <c r="AE15" s="327">
        <v>1432071.0</v>
      </c>
      <c r="AF15" s="326"/>
      <c r="AG15" s="325" t="s">
        <v>2126</v>
      </c>
      <c r="AH15" s="327">
        <v>150.0</v>
      </c>
      <c r="AI15" s="328">
        <v>0.0510360314381954</v>
      </c>
      <c r="AJ15" s="325">
        <v>1517635.0</v>
      </c>
      <c r="AK15" s="325">
        <v>1474912.0</v>
      </c>
      <c r="AL15" s="326"/>
      <c r="AM15" s="325" t="s">
        <v>2410</v>
      </c>
      <c r="AN15" s="325">
        <v>150.0</v>
      </c>
      <c r="AO15" s="328">
        <v>0.0510360314381954</v>
      </c>
      <c r="AP15" s="325">
        <v>1165630.0</v>
      </c>
      <c r="AQ15" s="325">
        <v>1144914.0</v>
      </c>
      <c r="AR15" s="330"/>
      <c r="AS15" s="330"/>
      <c r="AT15" s="330"/>
      <c r="AU15" s="330"/>
      <c r="AV15" s="331"/>
      <c r="AW15" s="330"/>
      <c r="AX15" s="330"/>
      <c r="AY15" s="330"/>
      <c r="AZ15" s="330"/>
      <c r="BA15" s="330"/>
      <c r="BB15" s="330"/>
      <c r="BC15" s="330"/>
      <c r="BD15" s="330"/>
      <c r="BE15" s="330"/>
    </row>
    <row r="16">
      <c r="A16" s="319" t="s">
        <v>210</v>
      </c>
      <c r="B16" s="320" t="s">
        <v>101</v>
      </c>
      <c r="C16" s="320" t="s">
        <v>1101</v>
      </c>
      <c r="D16" s="320" t="s">
        <v>1182</v>
      </c>
      <c r="E16" s="321">
        <v>10.0</v>
      </c>
      <c r="F16" s="321">
        <v>6.99999999999998</v>
      </c>
      <c r="G16" s="320" t="s">
        <v>1183</v>
      </c>
      <c r="H16" s="323" t="s">
        <v>1104</v>
      </c>
      <c r="I16" s="323" t="s">
        <v>1111</v>
      </c>
      <c r="J16" s="449" t="s">
        <v>3538</v>
      </c>
      <c r="K16" s="324" t="s">
        <v>1109</v>
      </c>
      <c r="L16" s="450">
        <v>2807.7</v>
      </c>
      <c r="M16" s="450">
        <v>2807.7</v>
      </c>
      <c r="N16" s="326"/>
      <c r="O16" s="325" t="s">
        <v>1536</v>
      </c>
      <c r="P16" s="327">
        <v>250.0</v>
      </c>
      <c r="Q16" s="328">
        <v>0.0890408519428714</v>
      </c>
      <c r="R16" s="327">
        <v>5.3037251E7</v>
      </c>
      <c r="S16" s="327">
        <v>5.2958124E7</v>
      </c>
      <c r="T16" s="326"/>
      <c r="U16" s="325" t="s">
        <v>1893</v>
      </c>
      <c r="V16" s="327">
        <v>150.0</v>
      </c>
      <c r="W16" s="328">
        <v>0.0534245111657229</v>
      </c>
      <c r="X16" s="327">
        <v>1597616.0</v>
      </c>
      <c r="Y16" s="327">
        <v>1586496.0</v>
      </c>
      <c r="Z16" s="326"/>
      <c r="AA16" s="325" t="s">
        <v>2630</v>
      </c>
      <c r="AB16" s="327">
        <v>150.0</v>
      </c>
      <c r="AC16" s="328">
        <v>0.0534245111657229</v>
      </c>
      <c r="AD16" s="327">
        <v>1354917.0</v>
      </c>
      <c r="AE16" s="327">
        <v>1310500.0</v>
      </c>
      <c r="AF16" s="326"/>
      <c r="AG16" s="325" t="s">
        <v>2135</v>
      </c>
      <c r="AH16" s="327">
        <v>150.0</v>
      </c>
      <c r="AI16" s="328">
        <v>0.0534245111657229</v>
      </c>
      <c r="AJ16" s="325">
        <v>1420224.0</v>
      </c>
      <c r="AK16" s="325">
        <v>1385802.0</v>
      </c>
      <c r="AL16" s="326"/>
      <c r="AM16" s="325" t="s">
        <v>2415</v>
      </c>
      <c r="AN16" s="325">
        <v>150.0</v>
      </c>
      <c r="AO16" s="328">
        <v>0.0534245111657229</v>
      </c>
      <c r="AP16" s="325">
        <v>1015874.0</v>
      </c>
      <c r="AQ16" s="325">
        <v>1000418.0</v>
      </c>
      <c r="AR16" s="330"/>
      <c r="AS16" s="330"/>
      <c r="AT16" s="330"/>
      <c r="AU16" s="330"/>
      <c r="AV16" s="331"/>
      <c r="AW16" s="330"/>
      <c r="AX16" s="330"/>
      <c r="AY16" s="330"/>
      <c r="AZ16" s="330"/>
      <c r="BA16" s="330"/>
      <c r="BB16" s="330"/>
      <c r="BC16" s="330"/>
      <c r="BD16" s="330"/>
      <c r="BE16" s="330"/>
    </row>
    <row r="17">
      <c r="A17" s="319" t="s">
        <v>215</v>
      </c>
      <c r="B17" s="320" t="s">
        <v>101</v>
      </c>
      <c r="C17" s="320" t="s">
        <v>1101</v>
      </c>
      <c r="D17" s="320" t="s">
        <v>1182</v>
      </c>
      <c r="E17" s="321">
        <v>10.0</v>
      </c>
      <c r="F17" s="321">
        <v>5.99999999999998</v>
      </c>
      <c r="G17" s="320" t="s">
        <v>1183</v>
      </c>
      <c r="H17" s="323" t="s">
        <v>1104</v>
      </c>
      <c r="I17" s="323" t="s">
        <v>1115</v>
      </c>
      <c r="J17" s="449" t="s">
        <v>3539</v>
      </c>
      <c r="K17" s="324" t="s">
        <v>1109</v>
      </c>
      <c r="L17" s="450">
        <v>2655.8</v>
      </c>
      <c r="M17" s="450">
        <v>2655.8</v>
      </c>
      <c r="N17" s="326"/>
      <c r="O17" s="325" t="s">
        <v>1543</v>
      </c>
      <c r="P17" s="327">
        <v>250.0</v>
      </c>
      <c r="Q17" s="328">
        <v>0.0941335943971685</v>
      </c>
      <c r="R17" s="327">
        <v>7.7338442E7</v>
      </c>
      <c r="S17" s="327">
        <v>7.7264557E7</v>
      </c>
      <c r="T17" s="326"/>
      <c r="U17" s="325" t="s">
        <v>1898</v>
      </c>
      <c r="V17" s="327">
        <v>150.0</v>
      </c>
      <c r="W17" s="328">
        <v>0.0564801566383011</v>
      </c>
      <c r="X17" s="327">
        <v>1303251.0</v>
      </c>
      <c r="Y17" s="327">
        <v>1294990.0</v>
      </c>
      <c r="Z17" s="326"/>
      <c r="AA17" s="325" t="s">
        <v>2636</v>
      </c>
      <c r="AB17" s="327">
        <v>150.0</v>
      </c>
      <c r="AC17" s="328">
        <v>0.0564801566383011</v>
      </c>
      <c r="AD17" s="327">
        <v>1709497.0</v>
      </c>
      <c r="AE17" s="327">
        <v>1683292.0</v>
      </c>
      <c r="AF17" s="326"/>
      <c r="AG17" s="325" t="s">
        <v>2140</v>
      </c>
      <c r="AH17" s="327">
        <v>150.0</v>
      </c>
      <c r="AI17" s="328">
        <v>0.0564801566383011</v>
      </c>
      <c r="AJ17" s="325">
        <v>1205557.0</v>
      </c>
      <c r="AK17" s="325">
        <v>1177255.0</v>
      </c>
      <c r="AL17" s="326"/>
      <c r="AM17" s="325" t="s">
        <v>2419</v>
      </c>
      <c r="AN17" s="325">
        <v>150.0</v>
      </c>
      <c r="AO17" s="328">
        <v>0.0564801566383011</v>
      </c>
      <c r="AP17" s="325">
        <v>1286307.0</v>
      </c>
      <c r="AQ17" s="325">
        <v>1267583.0</v>
      </c>
      <c r="AR17" s="330"/>
      <c r="AS17" s="330"/>
      <c r="AT17" s="330"/>
      <c r="AU17" s="330"/>
      <c r="AV17" s="331"/>
      <c r="AW17" s="330"/>
      <c r="AX17" s="330"/>
      <c r="AY17" s="330"/>
      <c r="AZ17" s="330"/>
      <c r="BA17" s="330"/>
      <c r="BB17" s="330"/>
      <c r="BC17" s="330"/>
      <c r="BD17" s="330"/>
      <c r="BE17" s="330"/>
    </row>
    <row r="18">
      <c r="A18" s="452" t="s">
        <v>3490</v>
      </c>
      <c r="B18" s="453" t="s">
        <v>101</v>
      </c>
      <c r="C18" s="454" t="s">
        <v>3491</v>
      </c>
      <c r="D18" s="453" t="s">
        <v>1182</v>
      </c>
      <c r="E18" s="455">
        <v>10.0</v>
      </c>
      <c r="F18" s="455">
        <v>4.99999999999998</v>
      </c>
      <c r="G18" s="453" t="s">
        <v>1183</v>
      </c>
      <c r="H18" s="456" t="s">
        <v>1195</v>
      </c>
      <c r="I18" s="456" t="s">
        <v>1105</v>
      </c>
      <c r="J18" s="457" t="s">
        <v>3540</v>
      </c>
      <c r="K18" s="458" t="s">
        <v>3492</v>
      </c>
      <c r="L18" s="459">
        <v>2606.8</v>
      </c>
      <c r="M18" s="459">
        <v>2606.8</v>
      </c>
      <c r="N18" s="460"/>
      <c r="O18" s="452" t="s">
        <v>3541</v>
      </c>
      <c r="P18" s="461">
        <v>500.0</v>
      </c>
      <c r="Q18" s="462">
        <v>0.191806045726561</v>
      </c>
      <c r="R18" s="461">
        <v>1.18905348E8</v>
      </c>
      <c r="S18" s="461">
        <v>1.18741535E8</v>
      </c>
      <c r="T18" s="460"/>
      <c r="U18" s="452" t="s">
        <v>3542</v>
      </c>
      <c r="V18" s="461">
        <v>300.0</v>
      </c>
      <c r="W18" s="462">
        <v>0.115083627435937</v>
      </c>
      <c r="X18" s="461">
        <v>2837737.0</v>
      </c>
      <c r="Y18" s="461">
        <v>2819667.0</v>
      </c>
      <c r="Z18" s="460"/>
      <c r="AA18" s="452" t="s">
        <v>3543</v>
      </c>
      <c r="AB18" s="461">
        <v>300.0</v>
      </c>
      <c r="AC18" s="462">
        <v>0.115083627435937</v>
      </c>
      <c r="AD18" s="461">
        <v>2904797.0</v>
      </c>
      <c r="AE18" s="461">
        <v>2813270.0</v>
      </c>
      <c r="AF18" s="460"/>
      <c r="AG18" s="452" t="s">
        <v>3544</v>
      </c>
      <c r="AH18" s="461">
        <v>300.0</v>
      </c>
      <c r="AI18" s="462">
        <v>0.115083627435937</v>
      </c>
      <c r="AJ18" s="463">
        <v>3359721.0</v>
      </c>
      <c r="AK18" s="463">
        <v>3279990.0</v>
      </c>
      <c r="AL18" s="460"/>
      <c r="AM18" s="452" t="s">
        <v>3545</v>
      </c>
      <c r="AN18" s="461">
        <v>300.0</v>
      </c>
      <c r="AO18" s="462">
        <v>0.115083627435937</v>
      </c>
      <c r="AP18" s="463">
        <v>2240699.0</v>
      </c>
      <c r="AQ18" s="463">
        <v>2206785.0</v>
      </c>
      <c r="AR18" s="464"/>
      <c r="AS18" s="464"/>
      <c r="AT18" s="464"/>
      <c r="AU18" s="464"/>
      <c r="AV18" s="465"/>
      <c r="AW18" s="464"/>
      <c r="AX18" s="464"/>
      <c r="AY18" s="464"/>
      <c r="AZ18" s="464"/>
      <c r="BA18" s="464"/>
      <c r="BB18" s="464"/>
      <c r="BC18" s="464"/>
      <c r="BD18" s="464"/>
      <c r="BE18" s="464"/>
    </row>
    <row r="19">
      <c r="A19" s="452" t="s">
        <v>3493</v>
      </c>
      <c r="B19" s="453" t="s">
        <v>101</v>
      </c>
      <c r="C19" s="454" t="s">
        <v>3491</v>
      </c>
      <c r="D19" s="453" t="s">
        <v>1182</v>
      </c>
      <c r="E19" s="455">
        <v>10.0</v>
      </c>
      <c r="F19" s="455">
        <v>7.0</v>
      </c>
      <c r="G19" s="453" t="s">
        <v>1183</v>
      </c>
      <c r="H19" s="456" t="s">
        <v>1195</v>
      </c>
      <c r="I19" s="456" t="s">
        <v>1111</v>
      </c>
      <c r="J19" s="457" t="s">
        <v>3546</v>
      </c>
      <c r="K19" s="458" t="s">
        <v>3492</v>
      </c>
      <c r="L19" s="459">
        <v>1750.28</v>
      </c>
      <c r="M19" s="459">
        <v>1750.28</v>
      </c>
      <c r="N19" s="460"/>
      <c r="O19" s="452" t="s">
        <v>3547</v>
      </c>
      <c r="P19" s="461">
        <v>500.0</v>
      </c>
      <c r="Q19" s="462">
        <v>0.285668578741687</v>
      </c>
      <c r="R19" s="461">
        <v>8.6837271E7</v>
      </c>
      <c r="S19" s="461">
        <v>8.6709497E7</v>
      </c>
      <c r="T19" s="460"/>
      <c r="U19" s="452" t="s">
        <v>3548</v>
      </c>
      <c r="V19" s="461">
        <v>300.0</v>
      </c>
      <c r="W19" s="462">
        <v>0.171401147245012</v>
      </c>
      <c r="X19" s="461">
        <v>3120514.0</v>
      </c>
      <c r="Y19" s="461">
        <v>3100069.0</v>
      </c>
      <c r="Z19" s="460"/>
      <c r="AA19" s="452" t="s">
        <v>3549</v>
      </c>
      <c r="AB19" s="461">
        <v>300.0</v>
      </c>
      <c r="AC19" s="462">
        <v>0.171401147245012</v>
      </c>
      <c r="AD19" s="461">
        <v>3117490.0</v>
      </c>
      <c r="AE19" s="461">
        <v>2998699.0</v>
      </c>
      <c r="AF19" s="460"/>
      <c r="AG19" s="452" t="s">
        <v>3550</v>
      </c>
      <c r="AH19" s="461">
        <v>300.0</v>
      </c>
      <c r="AI19" s="462">
        <v>0.171401147245012</v>
      </c>
      <c r="AJ19" s="463">
        <v>3181152.0</v>
      </c>
      <c r="AK19" s="463">
        <v>3057869.0</v>
      </c>
      <c r="AL19" s="460"/>
      <c r="AM19" s="452" t="s">
        <v>3551</v>
      </c>
      <c r="AN19" s="461">
        <v>300.0</v>
      </c>
      <c r="AO19" s="462">
        <v>0.171401147245012</v>
      </c>
      <c r="AP19" s="463">
        <v>2363540.0</v>
      </c>
      <c r="AQ19" s="463">
        <v>2305113.0</v>
      </c>
      <c r="AR19" s="464"/>
      <c r="AS19" s="464"/>
      <c r="AT19" s="464"/>
      <c r="AU19" s="464"/>
      <c r="AV19" s="465"/>
      <c r="AW19" s="464"/>
      <c r="AX19" s="464"/>
      <c r="AY19" s="464"/>
      <c r="AZ19" s="464"/>
      <c r="BA19" s="464"/>
      <c r="BB19" s="464"/>
      <c r="BC19" s="464"/>
      <c r="BD19" s="464"/>
      <c r="BE19" s="464"/>
    </row>
    <row r="20">
      <c r="A20" s="452" t="s">
        <v>3494</v>
      </c>
      <c r="B20" s="453" t="s">
        <v>101</v>
      </c>
      <c r="C20" s="454" t="s">
        <v>3491</v>
      </c>
      <c r="D20" s="453" t="s">
        <v>1182</v>
      </c>
      <c r="E20" s="455">
        <v>10.0</v>
      </c>
      <c r="F20" s="455">
        <v>6.0</v>
      </c>
      <c r="G20" s="453" t="s">
        <v>1183</v>
      </c>
      <c r="H20" s="456" t="s">
        <v>1195</v>
      </c>
      <c r="I20" s="456" t="s">
        <v>1115</v>
      </c>
      <c r="J20" s="457" t="s">
        <v>3552</v>
      </c>
      <c r="K20" s="458" t="s">
        <v>3492</v>
      </c>
      <c r="L20" s="459">
        <v>5961.34</v>
      </c>
      <c r="M20" s="459">
        <v>5961.34</v>
      </c>
      <c r="N20" s="460"/>
      <c r="O20" s="452" t="s">
        <v>3553</v>
      </c>
      <c r="P20" s="461">
        <v>500.0</v>
      </c>
      <c r="Q20" s="462">
        <v>0.0838737599264595</v>
      </c>
      <c r="R20" s="461">
        <v>1.08751111E8</v>
      </c>
      <c r="S20" s="461">
        <v>1.08628104E8</v>
      </c>
      <c r="T20" s="460"/>
      <c r="U20" s="452" t="s">
        <v>3554</v>
      </c>
      <c r="V20" s="461">
        <v>300.0</v>
      </c>
      <c r="W20" s="462">
        <v>0.0503242559558757</v>
      </c>
      <c r="X20" s="461">
        <v>2735867.0</v>
      </c>
      <c r="Y20" s="461">
        <v>2716980.0</v>
      </c>
      <c r="Z20" s="460"/>
      <c r="AA20" s="452" t="s">
        <v>3555</v>
      </c>
      <c r="AB20" s="461">
        <v>300.0</v>
      </c>
      <c r="AC20" s="462">
        <v>0.0503242559558757</v>
      </c>
      <c r="AD20" s="461">
        <v>3133252.0</v>
      </c>
      <c r="AE20" s="461">
        <v>3029395.0</v>
      </c>
      <c r="AF20" s="460"/>
      <c r="AG20" s="452" t="s">
        <v>3556</v>
      </c>
      <c r="AH20" s="461">
        <v>300.0</v>
      </c>
      <c r="AI20" s="462">
        <v>0.0503242559558757</v>
      </c>
      <c r="AJ20" s="463">
        <v>3566631.0</v>
      </c>
      <c r="AK20" s="463">
        <v>3474536.0</v>
      </c>
      <c r="AL20" s="460"/>
      <c r="AM20" s="452" t="s">
        <v>3557</v>
      </c>
      <c r="AN20" s="461">
        <v>300.0</v>
      </c>
      <c r="AO20" s="462">
        <v>0.0503242559558757</v>
      </c>
      <c r="AP20" s="463">
        <v>2126299.0</v>
      </c>
      <c r="AQ20" s="463">
        <v>2093457.0</v>
      </c>
      <c r="AR20" s="464"/>
      <c r="AS20" s="464"/>
      <c r="AT20" s="464"/>
      <c r="AU20" s="464"/>
      <c r="AV20" s="465"/>
      <c r="AW20" s="464"/>
      <c r="AX20" s="464"/>
      <c r="AY20" s="464"/>
      <c r="AZ20" s="464"/>
      <c r="BA20" s="464"/>
      <c r="BB20" s="464"/>
      <c r="BC20" s="464"/>
      <c r="BD20" s="464"/>
      <c r="BE20" s="464"/>
    </row>
    <row r="21" ht="15.75" customHeight="1">
      <c r="A21" s="342" t="s">
        <v>3496</v>
      </c>
      <c r="B21" s="320" t="s">
        <v>101</v>
      </c>
      <c r="C21" s="343" t="s">
        <v>3497</v>
      </c>
      <c r="D21" s="320" t="s">
        <v>1216</v>
      </c>
      <c r="E21" s="321">
        <v>60.0</v>
      </c>
      <c r="F21" s="321">
        <v>225.0</v>
      </c>
      <c r="G21" s="320" t="s">
        <v>1183</v>
      </c>
      <c r="H21" s="323" t="s">
        <v>1217</v>
      </c>
      <c r="I21" s="323" t="s">
        <v>1105</v>
      </c>
      <c r="J21" s="449" t="s">
        <v>3558</v>
      </c>
      <c r="K21" s="324" t="s">
        <v>3492</v>
      </c>
      <c r="L21" s="450">
        <v>8986.6</v>
      </c>
      <c r="M21" s="450">
        <v>8986.6</v>
      </c>
      <c r="N21" s="352"/>
      <c r="O21" s="342" t="s">
        <v>3559</v>
      </c>
      <c r="P21" s="327">
        <v>500.0</v>
      </c>
      <c r="Q21" s="328">
        <v>0.0556383949435827</v>
      </c>
      <c r="R21" s="327">
        <v>1.25870192E8</v>
      </c>
      <c r="S21" s="327">
        <v>1.25702441E8</v>
      </c>
      <c r="T21" s="326"/>
      <c r="U21" s="342" t="s">
        <v>3560</v>
      </c>
      <c r="V21" s="327">
        <v>300.0</v>
      </c>
      <c r="W21" s="328">
        <v>0.0333830369661496</v>
      </c>
      <c r="X21" s="327">
        <v>2817980.0</v>
      </c>
      <c r="Y21" s="327">
        <v>2799319.0</v>
      </c>
      <c r="Z21" s="326"/>
      <c r="AA21" s="342" t="s">
        <v>3561</v>
      </c>
      <c r="AB21" s="327">
        <v>300.0</v>
      </c>
      <c r="AC21" s="328">
        <v>0.0333830369661496</v>
      </c>
      <c r="AD21" s="327">
        <v>2929976.0</v>
      </c>
      <c r="AE21" s="327">
        <v>2834780.0</v>
      </c>
      <c r="AF21" s="326"/>
      <c r="AG21" s="342" t="s">
        <v>3562</v>
      </c>
      <c r="AH21" s="327">
        <v>300.0</v>
      </c>
      <c r="AI21" s="328">
        <v>0.0333830369661496</v>
      </c>
      <c r="AJ21" s="325">
        <v>2196107.0</v>
      </c>
      <c r="AK21" s="325">
        <v>2141464.0</v>
      </c>
      <c r="AL21" s="326"/>
      <c r="AM21" s="342" t="s">
        <v>3563</v>
      </c>
      <c r="AN21" s="327">
        <v>300.0</v>
      </c>
      <c r="AO21" s="328">
        <v>0.0333830369661496</v>
      </c>
      <c r="AP21" s="325">
        <v>2157251.0</v>
      </c>
      <c r="AQ21" s="325">
        <v>2122147.0</v>
      </c>
      <c r="AR21" s="330"/>
      <c r="AS21" s="330"/>
      <c r="AT21" s="330"/>
      <c r="AU21" s="330"/>
      <c r="AV21" s="331"/>
      <c r="AW21" s="330"/>
      <c r="AX21" s="330"/>
      <c r="AY21" s="330"/>
      <c r="AZ21" s="330"/>
      <c r="BA21" s="330"/>
      <c r="BB21" s="330"/>
      <c r="BC21" s="330"/>
      <c r="BD21" s="330"/>
      <c r="BE21" s="330"/>
    </row>
    <row r="22" ht="15.75" customHeight="1">
      <c r="A22" s="342" t="s">
        <v>3498</v>
      </c>
      <c r="B22" s="320" t="s">
        <v>101</v>
      </c>
      <c r="C22" s="343" t="s">
        <v>3497</v>
      </c>
      <c r="D22" s="320" t="s">
        <v>1216</v>
      </c>
      <c r="E22" s="321">
        <v>100.0</v>
      </c>
      <c r="F22" s="321">
        <v>152.0</v>
      </c>
      <c r="G22" s="320" t="s">
        <v>1183</v>
      </c>
      <c r="H22" s="323" t="s">
        <v>1217</v>
      </c>
      <c r="I22" s="323" t="s">
        <v>1111</v>
      </c>
      <c r="J22" s="449" t="s">
        <v>3564</v>
      </c>
      <c r="K22" s="324" t="s">
        <v>3492</v>
      </c>
      <c r="L22" s="450">
        <v>16483.6</v>
      </c>
      <c r="M22" s="450">
        <v>16483.6</v>
      </c>
      <c r="N22" s="352"/>
      <c r="O22" s="342" t="s">
        <v>3565</v>
      </c>
      <c r="P22" s="327">
        <v>500.0</v>
      </c>
      <c r="Q22" s="328">
        <v>0.0303331796452231</v>
      </c>
      <c r="R22" s="327">
        <v>1.12921529E8</v>
      </c>
      <c r="S22" s="327">
        <v>1.12790006E8</v>
      </c>
      <c r="T22" s="326"/>
      <c r="U22" s="342" t="s">
        <v>3566</v>
      </c>
      <c r="V22" s="327">
        <v>300.0</v>
      </c>
      <c r="W22" s="328">
        <v>0.0181999077871339</v>
      </c>
      <c r="X22" s="327">
        <v>2754162.0</v>
      </c>
      <c r="Y22" s="327">
        <v>2737495.0</v>
      </c>
      <c r="Z22" s="326"/>
      <c r="AA22" s="342" t="s">
        <v>3567</v>
      </c>
      <c r="AB22" s="327">
        <v>300.0</v>
      </c>
      <c r="AC22" s="328">
        <v>0.0181999077871339</v>
      </c>
      <c r="AD22" s="327">
        <v>2562975.0</v>
      </c>
      <c r="AE22" s="327">
        <v>2483744.0</v>
      </c>
      <c r="AF22" s="326"/>
      <c r="AG22" s="342" t="s">
        <v>3568</v>
      </c>
      <c r="AH22" s="327">
        <v>300.0</v>
      </c>
      <c r="AI22" s="328">
        <v>0.0181999077871339</v>
      </c>
      <c r="AJ22" s="325">
        <v>1798124.0</v>
      </c>
      <c r="AK22" s="325">
        <v>1753955.0</v>
      </c>
      <c r="AL22" s="326"/>
      <c r="AM22" s="342" t="s">
        <v>3569</v>
      </c>
      <c r="AN22" s="327">
        <v>300.0</v>
      </c>
      <c r="AO22" s="328">
        <v>0.0181999077871339</v>
      </c>
      <c r="AP22" s="325">
        <v>2358586.0</v>
      </c>
      <c r="AQ22" s="325">
        <v>2324381.0</v>
      </c>
      <c r="AR22" s="330"/>
      <c r="AS22" s="330"/>
      <c r="AT22" s="330"/>
      <c r="AU22" s="330"/>
      <c r="AV22" s="331"/>
      <c r="AW22" s="330"/>
      <c r="AX22" s="330"/>
      <c r="AY22" s="330"/>
      <c r="AZ22" s="330"/>
      <c r="BA22" s="330"/>
      <c r="BB22" s="330"/>
      <c r="BC22" s="330"/>
      <c r="BD22" s="330"/>
      <c r="BE22" s="330"/>
    </row>
    <row r="23" ht="15.75" customHeight="1">
      <c r="A23" s="342" t="s">
        <v>3499</v>
      </c>
      <c r="B23" s="320" t="s">
        <v>101</v>
      </c>
      <c r="C23" s="343" t="s">
        <v>3497</v>
      </c>
      <c r="D23" s="320" t="s">
        <v>1216</v>
      </c>
      <c r="E23" s="321">
        <v>60.0</v>
      </c>
      <c r="F23" s="321">
        <v>167.0</v>
      </c>
      <c r="G23" s="320" t="s">
        <v>1183</v>
      </c>
      <c r="H23" s="323" t="s">
        <v>1217</v>
      </c>
      <c r="I23" s="323" t="s">
        <v>1115</v>
      </c>
      <c r="J23" s="449" t="s">
        <v>3570</v>
      </c>
      <c r="K23" s="324" t="s">
        <v>3492</v>
      </c>
      <c r="L23" s="450">
        <v>21550.2</v>
      </c>
      <c r="M23" s="450">
        <v>21550.2</v>
      </c>
      <c r="N23" s="352"/>
      <c r="O23" s="342" t="s">
        <v>3571</v>
      </c>
      <c r="P23" s="327">
        <v>500.0</v>
      </c>
      <c r="Q23" s="328">
        <v>0.0232016408200388</v>
      </c>
      <c r="R23" s="327">
        <v>1.05201742E8</v>
      </c>
      <c r="S23" s="327">
        <v>1.05089057E8</v>
      </c>
      <c r="T23" s="326"/>
      <c r="U23" s="342" t="s">
        <v>3572</v>
      </c>
      <c r="V23" s="327">
        <v>300.0</v>
      </c>
      <c r="W23" s="328">
        <v>0.0139209844920233</v>
      </c>
      <c r="X23" s="327">
        <v>2395593.0</v>
      </c>
      <c r="Y23" s="327">
        <v>2380245.0</v>
      </c>
      <c r="Z23" s="326"/>
      <c r="AA23" s="342" t="s">
        <v>3573</v>
      </c>
      <c r="AB23" s="327">
        <v>300.0</v>
      </c>
      <c r="AC23" s="328">
        <v>0.0139209844920233</v>
      </c>
      <c r="AD23" s="327">
        <v>2744182.0</v>
      </c>
      <c r="AE23" s="327">
        <v>2664812.0</v>
      </c>
      <c r="AF23" s="326"/>
      <c r="AG23" s="342" t="s">
        <v>3574</v>
      </c>
      <c r="AH23" s="327">
        <v>300.0</v>
      </c>
      <c r="AI23" s="328">
        <v>0.0139209844920233</v>
      </c>
      <c r="AJ23" s="325">
        <v>1934837.0</v>
      </c>
      <c r="AK23" s="325">
        <v>1891176.0</v>
      </c>
      <c r="AL23" s="326"/>
      <c r="AM23" s="342" t="s">
        <v>3575</v>
      </c>
      <c r="AN23" s="327">
        <v>300.0</v>
      </c>
      <c r="AO23" s="328">
        <v>0.0139209844920233</v>
      </c>
      <c r="AP23" s="325">
        <v>2289448.0</v>
      </c>
      <c r="AQ23" s="325">
        <v>2258525.0</v>
      </c>
      <c r="AR23" s="330"/>
      <c r="AS23" s="330"/>
      <c r="AT23" s="330"/>
      <c r="AU23" s="330"/>
      <c r="AV23" s="331"/>
      <c r="AW23" s="330"/>
      <c r="AX23" s="330"/>
      <c r="AY23" s="330"/>
      <c r="AZ23" s="330"/>
      <c r="BA23" s="330"/>
      <c r="BB23" s="330"/>
      <c r="BC23" s="330"/>
      <c r="BD23" s="330"/>
      <c r="BE23" s="330"/>
    </row>
    <row r="24" ht="15.75" customHeight="1">
      <c r="A24" s="342" t="s">
        <v>3505</v>
      </c>
      <c r="B24" s="320" t="s">
        <v>101</v>
      </c>
      <c r="C24" s="343" t="s">
        <v>3497</v>
      </c>
      <c r="D24" s="320" t="s">
        <v>1216</v>
      </c>
      <c r="E24" s="321">
        <v>100.0</v>
      </c>
      <c r="F24" s="321">
        <v>140.0</v>
      </c>
      <c r="G24" s="320" t="s">
        <v>1183</v>
      </c>
      <c r="H24" s="323" t="s">
        <v>1228</v>
      </c>
      <c r="I24" s="323" t="s">
        <v>1105</v>
      </c>
      <c r="J24" s="449" t="s">
        <v>3576</v>
      </c>
      <c r="K24" s="324" t="s">
        <v>3492</v>
      </c>
      <c r="L24" s="450">
        <v>18286.8</v>
      </c>
      <c r="M24" s="450">
        <v>18286.8</v>
      </c>
      <c r="N24" s="395"/>
      <c r="O24" s="342" t="s">
        <v>3577</v>
      </c>
      <c r="P24" s="327">
        <v>500.0</v>
      </c>
      <c r="Q24" s="328">
        <v>0.0273421265612354</v>
      </c>
      <c r="R24" s="327">
        <v>1.26987393E8</v>
      </c>
      <c r="S24" s="327">
        <v>1.26848568E8</v>
      </c>
      <c r="T24" s="396"/>
      <c r="U24" s="342" t="s">
        <v>3578</v>
      </c>
      <c r="V24" s="327">
        <v>300.0</v>
      </c>
      <c r="W24" s="328">
        <v>0.0164052759367413</v>
      </c>
      <c r="X24" s="327">
        <v>4449307.0</v>
      </c>
      <c r="Y24" s="327">
        <v>4418609.0</v>
      </c>
      <c r="Z24" s="396"/>
      <c r="AA24" s="342" t="s">
        <v>3579</v>
      </c>
      <c r="AB24" s="327">
        <v>300.0</v>
      </c>
      <c r="AC24" s="328">
        <v>0.0164052759367413</v>
      </c>
      <c r="AD24" s="327">
        <v>2939220.0</v>
      </c>
      <c r="AE24" s="327">
        <v>2850891.0</v>
      </c>
      <c r="AF24" s="396"/>
      <c r="AG24" s="342" t="s">
        <v>3580</v>
      </c>
      <c r="AH24" s="327">
        <v>300.0</v>
      </c>
      <c r="AI24" s="328">
        <v>0.0164052759367413</v>
      </c>
      <c r="AJ24" s="325">
        <v>2008536.0</v>
      </c>
      <c r="AK24" s="325">
        <v>1963707.0</v>
      </c>
      <c r="AL24" s="396"/>
      <c r="AM24" s="342" t="s">
        <v>3581</v>
      </c>
      <c r="AN24" s="327">
        <v>300.0</v>
      </c>
      <c r="AO24" s="328">
        <v>0.0164052759367413</v>
      </c>
      <c r="AP24" s="325">
        <v>1787791.0</v>
      </c>
      <c r="AQ24" s="325">
        <v>1763635.0</v>
      </c>
      <c r="AR24" s="330"/>
      <c r="AS24" s="330"/>
      <c r="AT24" s="330"/>
      <c r="AU24" s="330"/>
      <c r="AV24" s="331"/>
      <c r="AW24" s="330"/>
      <c r="AX24" s="330"/>
      <c r="AY24" s="330"/>
      <c r="AZ24" s="330"/>
      <c r="BA24" s="330"/>
      <c r="BB24" s="330"/>
      <c r="BC24" s="330"/>
      <c r="BD24" s="330"/>
      <c r="BE24" s="330"/>
    </row>
    <row r="25" ht="15.75" customHeight="1">
      <c r="A25" s="342" t="s">
        <v>3506</v>
      </c>
      <c r="B25" s="320" t="s">
        <v>101</v>
      </c>
      <c r="C25" s="343" t="s">
        <v>3497</v>
      </c>
      <c r="D25" s="320" t="s">
        <v>1216</v>
      </c>
      <c r="E25" s="321">
        <v>100.0</v>
      </c>
      <c r="F25" s="321">
        <v>140.0</v>
      </c>
      <c r="G25" s="320" t="s">
        <v>1183</v>
      </c>
      <c r="H25" s="323" t="s">
        <v>1228</v>
      </c>
      <c r="I25" s="323" t="s">
        <v>1111</v>
      </c>
      <c r="J25" s="449" t="s">
        <v>3582</v>
      </c>
      <c r="K25" s="324" t="s">
        <v>3492</v>
      </c>
      <c r="L25" s="450">
        <v>22853.6</v>
      </c>
      <c r="M25" s="450">
        <v>22853.6</v>
      </c>
      <c r="N25" s="395"/>
      <c r="O25" s="342" t="s">
        <v>3583</v>
      </c>
      <c r="P25" s="327">
        <v>500.0</v>
      </c>
      <c r="Q25" s="328">
        <v>0.0218783911506284</v>
      </c>
      <c r="R25" s="327">
        <v>1.1280202E8</v>
      </c>
      <c r="S25" s="327">
        <v>1.12698137E8</v>
      </c>
      <c r="T25" s="396"/>
      <c r="U25" s="342" t="s">
        <v>3584</v>
      </c>
      <c r="V25" s="327">
        <v>300.0</v>
      </c>
      <c r="W25" s="328">
        <v>0.013127034690377</v>
      </c>
      <c r="X25" s="327">
        <v>5327743.0</v>
      </c>
      <c r="Y25" s="327">
        <v>5294200.0</v>
      </c>
      <c r="Z25" s="396"/>
      <c r="AA25" s="342" t="s">
        <v>3585</v>
      </c>
      <c r="AB25" s="327">
        <v>300.0</v>
      </c>
      <c r="AC25" s="328">
        <v>0.013127034690377</v>
      </c>
      <c r="AD25" s="327">
        <v>4230039.0</v>
      </c>
      <c r="AE25" s="327">
        <v>4094801.0</v>
      </c>
      <c r="AF25" s="396"/>
      <c r="AG25" s="342" t="s">
        <v>3586</v>
      </c>
      <c r="AH25" s="327">
        <v>300.0</v>
      </c>
      <c r="AI25" s="328">
        <v>0.013127034690377</v>
      </c>
      <c r="AJ25" s="325">
        <v>2422578.0</v>
      </c>
      <c r="AK25" s="325">
        <v>2363586.0</v>
      </c>
      <c r="AL25" s="396"/>
      <c r="AM25" s="342" t="s">
        <v>3587</v>
      </c>
      <c r="AN25" s="327">
        <v>300.0</v>
      </c>
      <c r="AO25" s="328">
        <v>0.013127034690377</v>
      </c>
      <c r="AP25" s="325">
        <v>2699876.0</v>
      </c>
      <c r="AQ25" s="325">
        <v>2661139.0</v>
      </c>
      <c r="AR25" s="330"/>
      <c r="AS25" s="330"/>
      <c r="AT25" s="330"/>
      <c r="AU25" s="330"/>
      <c r="AV25" s="331"/>
      <c r="AW25" s="330"/>
      <c r="AX25" s="330"/>
      <c r="AY25" s="330"/>
      <c r="AZ25" s="330"/>
      <c r="BA25" s="330"/>
      <c r="BB25" s="330"/>
      <c r="BC25" s="330"/>
      <c r="BD25" s="330"/>
      <c r="BE25" s="330"/>
    </row>
    <row r="26" ht="15.75" customHeight="1">
      <c r="A26" s="342" t="s">
        <v>3507</v>
      </c>
      <c r="B26" s="320" t="s">
        <v>101</v>
      </c>
      <c r="C26" s="343" t="s">
        <v>3497</v>
      </c>
      <c r="D26" s="320" t="s">
        <v>1216</v>
      </c>
      <c r="E26" s="321">
        <v>100.0</v>
      </c>
      <c r="F26" s="321">
        <v>140.0</v>
      </c>
      <c r="G26" s="320" t="s">
        <v>1183</v>
      </c>
      <c r="H26" s="323" t="s">
        <v>1228</v>
      </c>
      <c r="I26" s="323" t="s">
        <v>1115</v>
      </c>
      <c r="J26" s="449" t="s">
        <v>3588</v>
      </c>
      <c r="K26" s="324" t="s">
        <v>3492</v>
      </c>
      <c r="L26" s="450">
        <v>19688.2</v>
      </c>
      <c r="M26" s="450">
        <v>19688.2</v>
      </c>
      <c r="N26" s="395"/>
      <c r="O26" s="342" t="s">
        <v>3589</v>
      </c>
      <c r="P26" s="327">
        <v>500.0</v>
      </c>
      <c r="Q26" s="328">
        <v>0.0253959224306945</v>
      </c>
      <c r="R26" s="327">
        <v>1.17652486E8</v>
      </c>
      <c r="S26" s="327">
        <v>1.17566814E8</v>
      </c>
      <c r="T26" s="396"/>
      <c r="U26" s="342" t="s">
        <v>3590</v>
      </c>
      <c r="V26" s="327">
        <v>300.0</v>
      </c>
      <c r="W26" s="328">
        <v>0.0152375534584167</v>
      </c>
      <c r="X26" s="327">
        <v>2914649.0</v>
      </c>
      <c r="Y26" s="327">
        <v>2895225.0</v>
      </c>
      <c r="Z26" s="396"/>
      <c r="AA26" s="342" t="s">
        <v>3591</v>
      </c>
      <c r="AB26" s="327">
        <v>300.0</v>
      </c>
      <c r="AC26" s="328">
        <v>0.0152375534584167</v>
      </c>
      <c r="AD26" s="327">
        <v>3997526.0</v>
      </c>
      <c r="AE26" s="327">
        <v>3914733.0</v>
      </c>
      <c r="AF26" s="396"/>
      <c r="AG26" s="342" t="s">
        <v>3592</v>
      </c>
      <c r="AH26" s="327">
        <v>300.0</v>
      </c>
      <c r="AI26" s="328">
        <v>0.0152375534584167</v>
      </c>
      <c r="AJ26" s="325">
        <v>2546299.0</v>
      </c>
      <c r="AK26" s="325">
        <v>2486191.0</v>
      </c>
      <c r="AL26" s="396"/>
      <c r="AM26" s="342" t="s">
        <v>3593</v>
      </c>
      <c r="AN26" s="327">
        <v>300.0</v>
      </c>
      <c r="AO26" s="328">
        <v>0.0152375534584167</v>
      </c>
      <c r="AP26" s="325">
        <v>3061842.0</v>
      </c>
      <c r="AQ26" s="325">
        <v>3018037.0</v>
      </c>
      <c r="AR26" s="330"/>
      <c r="AS26" s="330"/>
      <c r="AT26" s="330"/>
      <c r="AU26" s="330"/>
      <c r="AV26" s="331"/>
      <c r="AW26" s="330"/>
      <c r="AX26" s="330"/>
      <c r="AY26" s="330"/>
      <c r="AZ26" s="330"/>
      <c r="BA26" s="330"/>
      <c r="BB26" s="330"/>
      <c r="BC26" s="330"/>
      <c r="BD26" s="330"/>
      <c r="BE26" s="330"/>
    </row>
    <row r="27" ht="15.75" customHeight="1">
      <c r="A27" s="402" t="s">
        <v>3511</v>
      </c>
      <c r="B27" s="403" t="s">
        <v>101</v>
      </c>
      <c r="C27" s="403" t="s">
        <v>3497</v>
      </c>
      <c r="D27" s="403" t="s">
        <v>1267</v>
      </c>
      <c r="E27" s="334">
        <v>496.0</v>
      </c>
      <c r="F27" s="404">
        <v>170.8</v>
      </c>
      <c r="G27" s="403" t="s">
        <v>1183</v>
      </c>
      <c r="H27" s="335" t="s">
        <v>1228</v>
      </c>
      <c r="I27" s="323" t="s">
        <v>1229</v>
      </c>
      <c r="J27" s="449" t="s">
        <v>3594</v>
      </c>
      <c r="K27" s="336" t="s">
        <v>3512</v>
      </c>
      <c r="L27" s="451">
        <v>60828.6</v>
      </c>
      <c r="M27" s="451">
        <v>3090.0</v>
      </c>
      <c r="N27" s="338"/>
      <c r="O27" s="402" t="s">
        <v>3595</v>
      </c>
      <c r="P27" s="341">
        <v>500.0</v>
      </c>
      <c r="Q27" s="328">
        <v>0.00821981765156522</v>
      </c>
      <c r="R27" s="341">
        <v>1.22354764E8</v>
      </c>
      <c r="S27" s="341">
        <v>1.2225894E8</v>
      </c>
      <c r="T27" s="338"/>
      <c r="U27" s="402" t="s">
        <v>3596</v>
      </c>
      <c r="V27" s="341">
        <v>300.0</v>
      </c>
      <c r="W27" s="337"/>
      <c r="X27" s="341">
        <v>3137491.0</v>
      </c>
      <c r="Y27" s="341">
        <v>3115561.0</v>
      </c>
      <c r="Z27" s="338"/>
      <c r="AA27" s="402" t="s">
        <v>3597</v>
      </c>
      <c r="AB27" s="341">
        <v>300.0</v>
      </c>
      <c r="AC27" s="337"/>
      <c r="AD27" s="341">
        <v>3166929.0</v>
      </c>
      <c r="AE27" s="341">
        <v>3065438.0</v>
      </c>
      <c r="AF27" s="338"/>
      <c r="AG27" s="402" t="s">
        <v>3598</v>
      </c>
      <c r="AH27" s="341">
        <v>300.0</v>
      </c>
      <c r="AI27" s="337"/>
      <c r="AJ27" s="337">
        <v>2225416.0</v>
      </c>
      <c r="AK27" s="337">
        <v>2172892.0</v>
      </c>
      <c r="AL27" s="338"/>
      <c r="AM27" s="402" t="s">
        <v>3599</v>
      </c>
      <c r="AN27" s="341">
        <v>300.0</v>
      </c>
      <c r="AO27" s="337"/>
      <c r="AP27" s="337">
        <v>2283666.0</v>
      </c>
      <c r="AQ27" s="337">
        <v>2249476.0</v>
      </c>
      <c r="AR27" s="405"/>
      <c r="AS27" s="330"/>
      <c r="AT27" s="330"/>
      <c r="AU27" s="330"/>
      <c r="AV27" s="331"/>
      <c r="AW27" s="405"/>
      <c r="AX27" s="405"/>
      <c r="AY27" s="405"/>
      <c r="AZ27" s="405"/>
      <c r="BA27" s="405"/>
      <c r="BB27" s="405"/>
      <c r="BC27" s="405"/>
      <c r="BD27" s="405"/>
      <c r="BE27" s="405"/>
    </row>
    <row r="28" ht="15.75" customHeight="1">
      <c r="A28" s="402" t="s">
        <v>3515</v>
      </c>
      <c r="B28" s="333" t="s">
        <v>101</v>
      </c>
      <c r="C28" s="333" t="s">
        <v>3497</v>
      </c>
      <c r="D28" s="333" t="s">
        <v>1227</v>
      </c>
      <c r="E28" s="334">
        <v>716.0</v>
      </c>
      <c r="F28" s="404">
        <v>174.75</v>
      </c>
      <c r="G28" s="333" t="s">
        <v>1183</v>
      </c>
      <c r="H28" s="335" t="s">
        <v>1228</v>
      </c>
      <c r="I28" s="323" t="s">
        <v>1229</v>
      </c>
      <c r="J28" s="449" t="s">
        <v>3600</v>
      </c>
      <c r="K28" s="336" t="s">
        <v>3516</v>
      </c>
      <c r="L28" s="451">
        <v>107849.0</v>
      </c>
      <c r="M28" s="451">
        <v>455.0</v>
      </c>
      <c r="N28" s="338"/>
      <c r="O28" s="402" t="s">
        <v>3601</v>
      </c>
      <c r="P28" s="341">
        <v>500.0</v>
      </c>
      <c r="Q28" s="328">
        <v>0.00463611160047845</v>
      </c>
      <c r="R28" s="341">
        <v>0.0</v>
      </c>
      <c r="S28" s="341">
        <v>2.37549322E8</v>
      </c>
      <c r="T28" s="338"/>
      <c r="U28" s="402" t="s">
        <v>3602</v>
      </c>
      <c r="V28" s="341">
        <v>300.0</v>
      </c>
      <c r="W28" s="337"/>
      <c r="X28" s="341">
        <v>0.0</v>
      </c>
      <c r="Y28" s="341">
        <v>1408324.0</v>
      </c>
      <c r="Z28" s="338"/>
      <c r="AA28" s="402" t="s">
        <v>3603</v>
      </c>
      <c r="AB28" s="341">
        <v>300.0</v>
      </c>
      <c r="AC28" s="337"/>
      <c r="AD28" s="341">
        <v>0.0</v>
      </c>
      <c r="AE28" s="341">
        <v>2508315.0</v>
      </c>
      <c r="AF28" s="338"/>
      <c r="AG28" s="402"/>
      <c r="AH28" s="341">
        <v>0.0</v>
      </c>
      <c r="AI28" s="337"/>
      <c r="AJ28" s="337">
        <v>0.0</v>
      </c>
      <c r="AK28" s="337">
        <v>0.0</v>
      </c>
      <c r="AL28" s="338"/>
      <c r="AM28" s="402"/>
      <c r="AN28" s="341">
        <v>0.0</v>
      </c>
      <c r="AO28" s="337"/>
      <c r="AP28" s="337">
        <v>0.0</v>
      </c>
      <c r="AQ28" s="337">
        <v>0.0</v>
      </c>
      <c r="AR28" s="330"/>
      <c r="AS28" s="330"/>
      <c r="AT28" s="330"/>
      <c r="AU28" s="330"/>
      <c r="AV28" s="331"/>
      <c r="AW28" s="330"/>
      <c r="AX28" s="330"/>
      <c r="AY28" s="330"/>
      <c r="AZ28" s="330"/>
      <c r="BA28" s="330"/>
      <c r="BB28" s="330"/>
      <c r="BC28" s="330"/>
      <c r="BD28" s="330"/>
      <c r="BE28" s="330"/>
    </row>
    <row r="29" ht="15.75" customHeight="1">
      <c r="A29" s="342" t="s">
        <v>3519</v>
      </c>
      <c r="B29" s="343" t="s">
        <v>463</v>
      </c>
      <c r="C29" s="343" t="s">
        <v>3497</v>
      </c>
      <c r="D29" s="343" t="s">
        <v>1216</v>
      </c>
      <c r="E29" s="321">
        <v>100.0</v>
      </c>
      <c r="F29" s="321">
        <v>153.0</v>
      </c>
      <c r="G29" s="343" t="s">
        <v>1183</v>
      </c>
      <c r="H29" s="323" t="s">
        <v>1228</v>
      </c>
      <c r="I29" s="323" t="s">
        <v>1370</v>
      </c>
      <c r="J29" s="449" t="s">
        <v>3604</v>
      </c>
      <c r="K29" s="324" t="s">
        <v>3520</v>
      </c>
      <c r="L29" s="450">
        <v>28282.8</v>
      </c>
      <c r="M29" s="450">
        <v>28282.8</v>
      </c>
      <c r="N29" s="326"/>
      <c r="O29" s="342" t="s">
        <v>3605</v>
      </c>
      <c r="P29" s="327">
        <v>500.0</v>
      </c>
      <c r="Q29" s="328">
        <v>0.0176785891071605</v>
      </c>
      <c r="R29" s="327">
        <v>1.44918354E8</v>
      </c>
      <c r="S29" s="327">
        <v>1.44705509E8</v>
      </c>
      <c r="T29" s="326"/>
      <c r="U29" s="342" t="s">
        <v>3606</v>
      </c>
      <c r="V29" s="327">
        <v>300.0</v>
      </c>
      <c r="W29" s="325"/>
      <c r="X29" s="327">
        <v>2793207.0</v>
      </c>
      <c r="Y29" s="327">
        <v>2775146.0</v>
      </c>
      <c r="Z29" s="326"/>
      <c r="AA29" s="342" t="s">
        <v>3607</v>
      </c>
      <c r="AB29" s="327">
        <v>300.0</v>
      </c>
      <c r="AC29" s="325"/>
      <c r="AD29" s="327">
        <v>2831083.0</v>
      </c>
      <c r="AE29" s="327">
        <v>2740932.0</v>
      </c>
      <c r="AF29" s="326"/>
      <c r="AG29" s="342" t="s">
        <v>3608</v>
      </c>
      <c r="AH29" s="327">
        <v>300.0</v>
      </c>
      <c r="AI29" s="325"/>
      <c r="AJ29" s="325">
        <v>2799752.0</v>
      </c>
      <c r="AK29" s="325">
        <v>2731615.0</v>
      </c>
      <c r="AL29" s="326"/>
      <c r="AM29" s="342" t="s">
        <v>3609</v>
      </c>
      <c r="AN29" s="327">
        <v>300.0</v>
      </c>
      <c r="AO29" s="325"/>
      <c r="AP29" s="325">
        <v>2355643.0</v>
      </c>
      <c r="AQ29" s="325">
        <v>2320164.0</v>
      </c>
      <c r="AR29" s="405"/>
      <c r="AS29" s="330"/>
      <c r="AT29" s="330"/>
      <c r="AU29" s="330"/>
      <c r="AV29" s="331"/>
      <c r="AW29" s="405"/>
      <c r="AX29" s="405"/>
      <c r="AY29" s="405"/>
      <c r="AZ29" s="405"/>
      <c r="BA29" s="405"/>
      <c r="BB29" s="405"/>
      <c r="BC29" s="405"/>
      <c r="BD29" s="405"/>
      <c r="BE29" s="405"/>
    </row>
    <row r="30" ht="15.75" customHeight="1">
      <c r="A30" s="402" t="s">
        <v>3523</v>
      </c>
      <c r="B30" s="403" t="s">
        <v>463</v>
      </c>
      <c r="C30" s="403" t="s">
        <v>3497</v>
      </c>
      <c r="D30" s="403" t="s">
        <v>1330</v>
      </c>
      <c r="E30" s="334">
        <v>1000.0</v>
      </c>
      <c r="F30" s="334">
        <v>123.0</v>
      </c>
      <c r="G30" s="403" t="s">
        <v>1183</v>
      </c>
      <c r="H30" s="335" t="s">
        <v>1228</v>
      </c>
      <c r="I30" s="323" t="s">
        <v>1229</v>
      </c>
      <c r="J30" s="449" t="s">
        <v>3610</v>
      </c>
      <c r="K30" s="336" t="s">
        <v>3524</v>
      </c>
      <c r="L30" s="451">
        <v>193863.5</v>
      </c>
      <c r="M30" s="451">
        <v>3100.0</v>
      </c>
      <c r="N30" s="338"/>
      <c r="O30" s="402" t="s">
        <v>3611</v>
      </c>
      <c r="P30" s="341">
        <v>500.0</v>
      </c>
      <c r="Q30" s="328">
        <v>0.00257913428778496</v>
      </c>
      <c r="R30" s="341">
        <v>1.45185985E8</v>
      </c>
      <c r="S30" s="341">
        <v>1.44939166E8</v>
      </c>
      <c r="T30" s="338"/>
      <c r="U30" s="402" t="s">
        <v>3612</v>
      </c>
      <c r="V30" s="341">
        <v>300.0</v>
      </c>
      <c r="W30" s="337"/>
      <c r="X30" s="341">
        <v>4769976.0</v>
      </c>
      <c r="Y30" s="341">
        <v>4736679.0</v>
      </c>
      <c r="Z30" s="338"/>
      <c r="AA30" s="402" t="s">
        <v>3613</v>
      </c>
      <c r="AB30" s="341">
        <v>300.0</v>
      </c>
      <c r="AC30" s="337"/>
      <c r="AD30" s="341">
        <v>3252967.0</v>
      </c>
      <c r="AE30" s="341">
        <v>3131137.0</v>
      </c>
      <c r="AF30" s="338"/>
      <c r="AG30" s="402" t="s">
        <v>3614</v>
      </c>
      <c r="AH30" s="341">
        <v>300.0</v>
      </c>
      <c r="AI30" s="337"/>
      <c r="AJ30" s="337">
        <v>3359161.0</v>
      </c>
      <c r="AK30" s="337">
        <v>3260456.0</v>
      </c>
      <c r="AL30" s="338"/>
      <c r="AM30" s="402" t="s">
        <v>3615</v>
      </c>
      <c r="AN30" s="341">
        <v>300.0</v>
      </c>
      <c r="AO30" s="337"/>
      <c r="AP30" s="337">
        <v>2636898.0</v>
      </c>
      <c r="AQ30" s="337">
        <v>2567643.0</v>
      </c>
      <c r="AR30" s="405"/>
      <c r="AS30" s="330"/>
      <c r="AT30" s="330"/>
      <c r="AU30" s="330"/>
      <c r="AV30" s="331"/>
      <c r="AW30" s="405"/>
      <c r="AX30" s="405"/>
      <c r="AY30" s="405"/>
      <c r="AZ30" s="405"/>
      <c r="BA30" s="405"/>
      <c r="BB30" s="405"/>
      <c r="BC30" s="405"/>
      <c r="BD30" s="405"/>
      <c r="BE30" s="405"/>
    </row>
    <row r="31" ht="15.75" customHeight="1">
      <c r="A31" s="370" t="s">
        <v>3500</v>
      </c>
      <c r="B31" s="439" t="s">
        <v>101</v>
      </c>
      <c r="C31" s="439" t="s">
        <v>3501</v>
      </c>
      <c r="D31" s="439" t="s">
        <v>1216</v>
      </c>
      <c r="E31" s="372">
        <v>60.0</v>
      </c>
      <c r="F31" s="372">
        <v>225.0</v>
      </c>
      <c r="G31" s="439" t="s">
        <v>1183</v>
      </c>
      <c r="H31" s="373" t="s">
        <v>1217</v>
      </c>
      <c r="I31" s="373" t="s">
        <v>1105</v>
      </c>
      <c r="J31" s="466" t="s">
        <v>3616</v>
      </c>
      <c r="K31" s="374" t="s">
        <v>3502</v>
      </c>
      <c r="L31" s="467">
        <v>11926.6</v>
      </c>
      <c r="M31" s="467">
        <v>11926.6</v>
      </c>
      <c r="N31" s="396"/>
      <c r="O31" s="370" t="s">
        <v>3617</v>
      </c>
      <c r="P31" s="376">
        <v>750.0</v>
      </c>
      <c r="Q31" s="377">
        <v>0.0628846444082974</v>
      </c>
      <c r="R31" s="376">
        <v>1.75616777E8</v>
      </c>
      <c r="S31" s="376">
        <v>1.7533597E8</v>
      </c>
      <c r="T31" s="396"/>
      <c r="U31" s="370" t="s">
        <v>3618</v>
      </c>
      <c r="V31" s="376">
        <v>450.0</v>
      </c>
      <c r="W31" s="377">
        <v>0.0377307866449785</v>
      </c>
      <c r="X31" s="376">
        <v>4618105.0</v>
      </c>
      <c r="Y31" s="376">
        <v>4588070.0</v>
      </c>
      <c r="Z31" s="396"/>
      <c r="AA31" s="370" t="s">
        <v>3619</v>
      </c>
      <c r="AB31" s="376">
        <v>450.0</v>
      </c>
      <c r="AC31" s="377">
        <v>0.0377307866449785</v>
      </c>
      <c r="AD31" s="376">
        <v>4264904.0</v>
      </c>
      <c r="AE31" s="376">
        <v>4123187.0</v>
      </c>
      <c r="AF31" s="396"/>
      <c r="AG31" s="370" t="s">
        <v>3620</v>
      </c>
      <c r="AH31" s="376">
        <v>450.0</v>
      </c>
      <c r="AI31" s="377">
        <v>0.0377307866449785</v>
      </c>
      <c r="AJ31" s="375">
        <v>3060084.0</v>
      </c>
      <c r="AK31" s="375">
        <v>2982694.0</v>
      </c>
      <c r="AL31" s="396"/>
      <c r="AM31" s="370" t="s">
        <v>3621</v>
      </c>
      <c r="AN31" s="376">
        <v>450.0</v>
      </c>
      <c r="AO31" s="377">
        <v>0.0377307866449785</v>
      </c>
      <c r="AP31" s="375">
        <v>3965767.0</v>
      </c>
      <c r="AQ31" s="375">
        <v>3901212.0</v>
      </c>
      <c r="AR31" s="416"/>
      <c r="AS31" s="416"/>
      <c r="AT31" s="416"/>
      <c r="AU31" s="416"/>
      <c r="AV31" s="468"/>
      <c r="AW31" s="416"/>
      <c r="AX31" s="416"/>
      <c r="AY31" s="416"/>
      <c r="AZ31" s="416"/>
      <c r="BA31" s="416"/>
      <c r="BB31" s="416"/>
      <c r="BC31" s="416"/>
      <c r="BD31" s="416"/>
      <c r="BE31" s="416"/>
    </row>
    <row r="32" ht="15.75" customHeight="1">
      <c r="A32" s="370" t="s">
        <v>3503</v>
      </c>
      <c r="B32" s="439" t="s">
        <v>101</v>
      </c>
      <c r="C32" s="439" t="s">
        <v>3501</v>
      </c>
      <c r="D32" s="439" t="s">
        <v>1216</v>
      </c>
      <c r="E32" s="372">
        <v>100.0</v>
      </c>
      <c r="F32" s="372">
        <v>152.0</v>
      </c>
      <c r="G32" s="439" t="s">
        <v>1183</v>
      </c>
      <c r="H32" s="373" t="s">
        <v>1217</v>
      </c>
      <c r="I32" s="373" t="s">
        <v>1111</v>
      </c>
      <c r="J32" s="466" t="s">
        <v>3622</v>
      </c>
      <c r="K32" s="374" t="s">
        <v>3502</v>
      </c>
      <c r="L32" s="467">
        <v>18095.7</v>
      </c>
      <c r="M32" s="467">
        <v>18095.7</v>
      </c>
      <c r="N32" s="396"/>
      <c r="O32" s="370" t="s">
        <v>3623</v>
      </c>
      <c r="P32" s="376">
        <v>750.0</v>
      </c>
      <c r="Q32" s="377">
        <v>0.0414463104494438</v>
      </c>
      <c r="R32" s="376">
        <v>1.76823827E8</v>
      </c>
      <c r="S32" s="376">
        <v>1.76612761E8</v>
      </c>
      <c r="T32" s="396"/>
      <c r="U32" s="370" t="s">
        <v>3624</v>
      </c>
      <c r="V32" s="376">
        <v>450.0</v>
      </c>
      <c r="W32" s="377">
        <v>0.0248677862696663</v>
      </c>
      <c r="X32" s="376">
        <v>4076774.0</v>
      </c>
      <c r="Y32" s="376">
        <v>4051076.0</v>
      </c>
      <c r="Z32" s="396"/>
      <c r="AA32" s="370" t="s">
        <v>3625</v>
      </c>
      <c r="AB32" s="376">
        <v>450.0</v>
      </c>
      <c r="AC32" s="377">
        <v>0.0248677862696663</v>
      </c>
      <c r="AD32" s="376">
        <v>3917561.0</v>
      </c>
      <c r="AE32" s="376">
        <v>3795749.0</v>
      </c>
      <c r="AF32" s="396"/>
      <c r="AG32" s="370" t="s">
        <v>3626</v>
      </c>
      <c r="AH32" s="376">
        <v>450.0</v>
      </c>
      <c r="AI32" s="377">
        <v>0.0248677862696663</v>
      </c>
      <c r="AJ32" s="375">
        <v>2818680.0</v>
      </c>
      <c r="AK32" s="375">
        <v>2750283.0</v>
      </c>
      <c r="AL32" s="396"/>
      <c r="AM32" s="370" t="s">
        <v>3627</v>
      </c>
      <c r="AN32" s="376">
        <v>450.0</v>
      </c>
      <c r="AO32" s="377">
        <v>0.0248677862696663</v>
      </c>
      <c r="AP32" s="375">
        <v>3677931.0</v>
      </c>
      <c r="AQ32" s="375">
        <v>3624622.0</v>
      </c>
      <c r="AR32" s="416"/>
      <c r="AS32" s="416"/>
      <c r="AT32" s="416"/>
      <c r="AU32" s="416"/>
      <c r="AV32" s="468"/>
      <c r="AW32" s="416"/>
      <c r="AX32" s="416"/>
      <c r="AY32" s="416"/>
      <c r="AZ32" s="416"/>
      <c r="BA32" s="416"/>
      <c r="BB32" s="416"/>
      <c r="BC32" s="416"/>
      <c r="BD32" s="416"/>
      <c r="BE32" s="416"/>
    </row>
    <row r="33" ht="15.75" customHeight="1">
      <c r="A33" s="370" t="s">
        <v>3504</v>
      </c>
      <c r="B33" s="439" t="s">
        <v>101</v>
      </c>
      <c r="C33" s="439" t="s">
        <v>3501</v>
      </c>
      <c r="D33" s="439" t="s">
        <v>1216</v>
      </c>
      <c r="E33" s="372">
        <v>60.0</v>
      </c>
      <c r="F33" s="372">
        <v>167.0</v>
      </c>
      <c r="G33" s="439" t="s">
        <v>1183</v>
      </c>
      <c r="H33" s="373" t="s">
        <v>1217</v>
      </c>
      <c r="I33" s="373" t="s">
        <v>1115</v>
      </c>
      <c r="J33" s="466" t="s">
        <v>3628</v>
      </c>
      <c r="K33" s="374" t="s">
        <v>3502</v>
      </c>
      <c r="L33" s="467">
        <v>22265.6</v>
      </c>
      <c r="M33" s="467">
        <v>22265.6</v>
      </c>
      <c r="N33" s="396"/>
      <c r="O33" s="370" t="s">
        <v>3629</v>
      </c>
      <c r="P33" s="376">
        <v>750.0</v>
      </c>
      <c r="Q33" s="377">
        <v>0.0336842483472262</v>
      </c>
      <c r="R33" s="376">
        <v>1.62638149E8</v>
      </c>
      <c r="S33" s="376">
        <v>1.62412469E8</v>
      </c>
      <c r="T33" s="396"/>
      <c r="U33" s="370" t="s">
        <v>3630</v>
      </c>
      <c r="V33" s="376">
        <v>450.0</v>
      </c>
      <c r="W33" s="377">
        <v>0.0202105490083357</v>
      </c>
      <c r="X33" s="376">
        <v>3653227.0</v>
      </c>
      <c r="Y33" s="376">
        <v>3629699.0</v>
      </c>
      <c r="Z33" s="396"/>
      <c r="AA33" s="370" t="s">
        <v>3631</v>
      </c>
      <c r="AB33" s="376">
        <v>450.0</v>
      </c>
      <c r="AC33" s="377">
        <v>0.0202105490083357</v>
      </c>
      <c r="AD33" s="376">
        <v>4140942.0</v>
      </c>
      <c r="AE33" s="376">
        <v>4005347.0</v>
      </c>
      <c r="AF33" s="396"/>
      <c r="AG33" s="370" t="s">
        <v>3632</v>
      </c>
      <c r="AH33" s="376">
        <v>450.0</v>
      </c>
      <c r="AI33" s="377">
        <v>0.0202105490083357</v>
      </c>
      <c r="AJ33" s="375">
        <v>3306339.0</v>
      </c>
      <c r="AK33" s="375">
        <v>3222870.0</v>
      </c>
      <c r="AL33" s="396"/>
      <c r="AM33" s="370" t="s">
        <v>3633</v>
      </c>
      <c r="AN33" s="376">
        <v>450.0</v>
      </c>
      <c r="AO33" s="377">
        <v>0.0202105490083357</v>
      </c>
      <c r="AP33" s="375">
        <v>3069187.0</v>
      </c>
      <c r="AQ33" s="375">
        <v>3022544.0</v>
      </c>
      <c r="AR33" s="416"/>
      <c r="AS33" s="416"/>
      <c r="AT33" s="416"/>
      <c r="AU33" s="416"/>
      <c r="AV33" s="468"/>
      <c r="AW33" s="416"/>
      <c r="AX33" s="416"/>
      <c r="AY33" s="416"/>
      <c r="AZ33" s="416"/>
      <c r="BA33" s="416"/>
      <c r="BB33" s="416"/>
      <c r="BC33" s="416"/>
      <c r="BD33" s="416"/>
      <c r="BE33" s="416"/>
    </row>
    <row r="34" ht="15.75" customHeight="1">
      <c r="A34" s="370" t="s">
        <v>3508</v>
      </c>
      <c r="B34" s="439" t="s">
        <v>101</v>
      </c>
      <c r="C34" s="439" t="s">
        <v>3501</v>
      </c>
      <c r="D34" s="439" t="s">
        <v>1216</v>
      </c>
      <c r="E34" s="372">
        <v>100.0</v>
      </c>
      <c r="F34" s="372">
        <v>140.0</v>
      </c>
      <c r="G34" s="439" t="s">
        <v>1183</v>
      </c>
      <c r="H34" s="373" t="s">
        <v>1228</v>
      </c>
      <c r="I34" s="373" t="s">
        <v>1105</v>
      </c>
      <c r="J34" s="466" t="s">
        <v>3634</v>
      </c>
      <c r="K34" s="374" t="s">
        <v>3502</v>
      </c>
      <c r="L34" s="467">
        <v>19078.64</v>
      </c>
      <c r="M34" s="467">
        <v>19078.64</v>
      </c>
      <c r="N34" s="396"/>
      <c r="O34" s="370" t="s">
        <v>3635</v>
      </c>
      <c r="P34" s="376">
        <v>750.0</v>
      </c>
      <c r="Q34" s="377">
        <v>0.0393109781409996</v>
      </c>
      <c r="R34" s="376">
        <v>1.87851778E8</v>
      </c>
      <c r="S34" s="376">
        <v>1.87653314E8</v>
      </c>
      <c r="T34" s="396"/>
      <c r="U34" s="370" t="s">
        <v>3636</v>
      </c>
      <c r="V34" s="376">
        <v>450.0</v>
      </c>
      <c r="W34" s="377">
        <v>0.0235865868845997</v>
      </c>
      <c r="X34" s="376">
        <v>6324796.0</v>
      </c>
      <c r="Y34" s="376">
        <v>6281892.0</v>
      </c>
      <c r="Z34" s="396"/>
      <c r="AA34" s="370" t="s">
        <v>3637</v>
      </c>
      <c r="AB34" s="376">
        <v>450.0</v>
      </c>
      <c r="AC34" s="377">
        <v>0.0235865868845997</v>
      </c>
      <c r="AD34" s="376">
        <v>4579852.0</v>
      </c>
      <c r="AE34" s="376">
        <v>4467869.0</v>
      </c>
      <c r="AF34" s="396"/>
      <c r="AG34" s="370" t="s">
        <v>3638</v>
      </c>
      <c r="AH34" s="376">
        <v>450.0</v>
      </c>
      <c r="AI34" s="377">
        <v>0.0235865868845997</v>
      </c>
      <c r="AJ34" s="375">
        <v>2927772.0</v>
      </c>
      <c r="AK34" s="375">
        <v>2859321.0</v>
      </c>
      <c r="AL34" s="396"/>
      <c r="AM34" s="370" t="s">
        <v>3639</v>
      </c>
      <c r="AN34" s="376">
        <v>450.0</v>
      </c>
      <c r="AO34" s="377">
        <v>0.0235865868845997</v>
      </c>
      <c r="AP34" s="375">
        <v>3099343.0</v>
      </c>
      <c r="AQ34" s="375">
        <v>3056666.0</v>
      </c>
      <c r="AR34" s="416"/>
      <c r="AS34" s="416"/>
      <c r="AT34" s="416"/>
      <c r="AU34" s="416"/>
      <c r="AV34" s="468"/>
      <c r="AW34" s="416"/>
      <c r="AX34" s="416"/>
      <c r="AY34" s="416"/>
      <c r="AZ34" s="416"/>
      <c r="BA34" s="416"/>
      <c r="BB34" s="416"/>
      <c r="BC34" s="416"/>
      <c r="BD34" s="416"/>
      <c r="BE34" s="416"/>
    </row>
    <row r="35" ht="15.75" customHeight="1">
      <c r="A35" s="370" t="s">
        <v>3509</v>
      </c>
      <c r="B35" s="439" t="s">
        <v>101</v>
      </c>
      <c r="C35" s="439" t="s">
        <v>3501</v>
      </c>
      <c r="D35" s="439" t="s">
        <v>1216</v>
      </c>
      <c r="E35" s="372">
        <v>100.0</v>
      </c>
      <c r="F35" s="372">
        <v>132.0</v>
      </c>
      <c r="G35" s="439" t="s">
        <v>1183</v>
      </c>
      <c r="H35" s="373" t="s">
        <v>1228</v>
      </c>
      <c r="I35" s="373" t="s">
        <v>1111</v>
      </c>
      <c r="J35" s="466" t="s">
        <v>3640</v>
      </c>
      <c r="K35" s="374" t="s">
        <v>3502</v>
      </c>
      <c r="L35" s="467">
        <v>25467.26</v>
      </c>
      <c r="M35" s="467">
        <v>25467.26</v>
      </c>
      <c r="N35" s="396"/>
      <c r="O35" s="370" t="s">
        <v>3641</v>
      </c>
      <c r="P35" s="376">
        <v>750.0</v>
      </c>
      <c r="Q35" s="377">
        <v>0.0294495756512479</v>
      </c>
      <c r="R35" s="376">
        <v>1.4937507E8</v>
      </c>
      <c r="S35" s="376">
        <v>1.49245304E8</v>
      </c>
      <c r="T35" s="396"/>
      <c r="U35" s="370" t="s">
        <v>3642</v>
      </c>
      <c r="V35" s="376">
        <v>450.0</v>
      </c>
      <c r="W35" s="377">
        <v>0.0176697453907488</v>
      </c>
      <c r="X35" s="376">
        <v>6644505.0</v>
      </c>
      <c r="Y35" s="376">
        <v>6602585.0</v>
      </c>
      <c r="Z35" s="396"/>
      <c r="AA35" s="370" t="s">
        <v>3643</v>
      </c>
      <c r="AB35" s="376">
        <v>450.0</v>
      </c>
      <c r="AC35" s="377">
        <v>0.0176697453907488</v>
      </c>
      <c r="AD35" s="376">
        <v>5650440.0</v>
      </c>
      <c r="AE35" s="376">
        <v>5491503.0</v>
      </c>
      <c r="AF35" s="396"/>
      <c r="AG35" s="370" t="s">
        <v>3644</v>
      </c>
      <c r="AH35" s="376">
        <v>450.0</v>
      </c>
      <c r="AI35" s="377">
        <v>0.0176697453907488</v>
      </c>
      <c r="AJ35" s="375">
        <v>3457895.0</v>
      </c>
      <c r="AK35" s="375">
        <v>3372237.0</v>
      </c>
      <c r="AL35" s="396"/>
      <c r="AM35" s="370" t="s">
        <v>3645</v>
      </c>
      <c r="AN35" s="376">
        <v>450.0</v>
      </c>
      <c r="AO35" s="377">
        <v>0.0176697453907488</v>
      </c>
      <c r="AP35" s="375">
        <v>3615755.0</v>
      </c>
      <c r="AQ35" s="375">
        <v>3562527.0</v>
      </c>
      <c r="AR35" s="416"/>
      <c r="AS35" s="416"/>
      <c r="AT35" s="416"/>
      <c r="AU35" s="416"/>
      <c r="AV35" s="468"/>
      <c r="AW35" s="416"/>
      <c r="AX35" s="416"/>
      <c r="AY35" s="416"/>
      <c r="AZ35" s="416"/>
      <c r="BA35" s="416"/>
      <c r="BB35" s="416"/>
      <c r="BC35" s="416"/>
      <c r="BD35" s="416"/>
      <c r="BE35" s="416"/>
    </row>
    <row r="36" ht="15.75" customHeight="1">
      <c r="A36" s="370" t="s">
        <v>3510</v>
      </c>
      <c r="B36" s="439" t="s">
        <v>101</v>
      </c>
      <c r="C36" s="439" t="s">
        <v>3501</v>
      </c>
      <c r="D36" s="439" t="s">
        <v>1216</v>
      </c>
      <c r="E36" s="372">
        <v>100.0</v>
      </c>
      <c r="F36" s="372">
        <v>285.0</v>
      </c>
      <c r="G36" s="439" t="s">
        <v>1183</v>
      </c>
      <c r="H36" s="373" t="s">
        <v>1228</v>
      </c>
      <c r="I36" s="373" t="s">
        <v>1115</v>
      </c>
      <c r="J36" s="466" t="s">
        <v>3646</v>
      </c>
      <c r="K36" s="374" t="s">
        <v>3502</v>
      </c>
      <c r="L36" s="467">
        <v>22304.8</v>
      </c>
      <c r="M36" s="467">
        <v>22304.8</v>
      </c>
      <c r="N36" s="396"/>
      <c r="O36" s="370" t="s">
        <v>3647</v>
      </c>
      <c r="P36" s="376">
        <v>750.0</v>
      </c>
      <c r="Q36" s="377">
        <v>0.033625049316739</v>
      </c>
      <c r="R36" s="376">
        <v>1.71118097E8</v>
      </c>
      <c r="S36" s="376">
        <v>1.70955605E8</v>
      </c>
      <c r="T36" s="396"/>
      <c r="U36" s="370" t="s">
        <v>3648</v>
      </c>
      <c r="V36" s="376">
        <v>450.0</v>
      </c>
      <c r="W36" s="377">
        <v>0.0201750295900434</v>
      </c>
      <c r="X36" s="376">
        <v>4206598.0</v>
      </c>
      <c r="Y36" s="376">
        <v>4178057.0</v>
      </c>
      <c r="Z36" s="396"/>
      <c r="AA36" s="370" t="s">
        <v>3649</v>
      </c>
      <c r="AB36" s="376">
        <v>450.0</v>
      </c>
      <c r="AC36" s="377">
        <v>0.0201750295900434</v>
      </c>
      <c r="AD36" s="376">
        <v>5365085.0</v>
      </c>
      <c r="AE36" s="376">
        <v>5236846.0</v>
      </c>
      <c r="AF36" s="396"/>
      <c r="AG36" s="370" t="s">
        <v>3650</v>
      </c>
      <c r="AH36" s="376">
        <v>450.0</v>
      </c>
      <c r="AI36" s="377">
        <v>0.0201750295900434</v>
      </c>
      <c r="AJ36" s="375">
        <v>3389813.0</v>
      </c>
      <c r="AK36" s="375">
        <v>3307774.0</v>
      </c>
      <c r="AL36" s="396"/>
      <c r="AM36" s="370" t="s">
        <v>3651</v>
      </c>
      <c r="AN36" s="376">
        <v>450.0</v>
      </c>
      <c r="AO36" s="377">
        <v>0.0201750295900434</v>
      </c>
      <c r="AP36" s="375">
        <v>4934353.0</v>
      </c>
      <c r="AQ36" s="375">
        <v>4861959.0</v>
      </c>
      <c r="AR36" s="416"/>
      <c r="AS36" s="416"/>
      <c r="AT36" s="416"/>
      <c r="AU36" s="416"/>
      <c r="AV36" s="468"/>
      <c r="AW36" s="416"/>
      <c r="AX36" s="416"/>
      <c r="AY36" s="416"/>
      <c r="AZ36" s="416"/>
      <c r="BA36" s="416"/>
      <c r="BB36" s="416"/>
      <c r="BC36" s="416"/>
      <c r="BD36" s="416"/>
      <c r="BE36" s="416"/>
    </row>
    <row r="37" ht="15.75" customHeight="1">
      <c r="A37" s="411" t="s">
        <v>3513</v>
      </c>
      <c r="B37" s="407" t="s">
        <v>101</v>
      </c>
      <c r="C37" s="407" t="s">
        <v>3501</v>
      </c>
      <c r="D37" s="407" t="s">
        <v>1267</v>
      </c>
      <c r="E37" s="408">
        <v>496.0</v>
      </c>
      <c r="F37" s="409">
        <v>170.8</v>
      </c>
      <c r="G37" s="407" t="s">
        <v>1183</v>
      </c>
      <c r="H37" s="410" t="s">
        <v>1228</v>
      </c>
      <c r="I37" s="373" t="s">
        <v>1229</v>
      </c>
      <c r="J37" s="466" t="s">
        <v>3652</v>
      </c>
      <c r="K37" s="411" t="s">
        <v>3514</v>
      </c>
      <c r="L37" s="469">
        <v>66850.7</v>
      </c>
      <c r="M37" s="469">
        <v>2240.6</v>
      </c>
      <c r="N37" s="396"/>
      <c r="O37" s="411" t="s">
        <v>3653</v>
      </c>
      <c r="P37" s="413">
        <v>500.0</v>
      </c>
      <c r="Q37" s="414">
        <v>0.00747935324536617</v>
      </c>
      <c r="R37" s="413">
        <v>1.22345083E8</v>
      </c>
      <c r="S37" s="413">
        <v>1.22223965E8</v>
      </c>
      <c r="T37" s="396"/>
      <c r="U37" s="411" t="s">
        <v>3654</v>
      </c>
      <c r="V37" s="413">
        <v>300.0</v>
      </c>
      <c r="W37" s="414">
        <v>40110.42</v>
      </c>
      <c r="X37" s="413">
        <v>3453167.0</v>
      </c>
      <c r="Y37" s="413">
        <v>3427765.0</v>
      </c>
      <c r="Z37" s="396"/>
      <c r="AA37" s="411" t="s">
        <v>3655</v>
      </c>
      <c r="AB37" s="413">
        <v>300.0</v>
      </c>
      <c r="AC37" s="414">
        <v>66850.7</v>
      </c>
      <c r="AD37" s="413">
        <v>3002764.0</v>
      </c>
      <c r="AE37" s="413">
        <v>2907236.0</v>
      </c>
      <c r="AF37" s="396"/>
      <c r="AG37" s="411" t="s">
        <v>3656</v>
      </c>
      <c r="AH37" s="413">
        <v>300.0</v>
      </c>
      <c r="AI37" s="414">
        <v>66850.7</v>
      </c>
      <c r="AJ37" s="412">
        <v>2586141.0</v>
      </c>
      <c r="AK37" s="412">
        <v>2526162.0</v>
      </c>
      <c r="AL37" s="396"/>
      <c r="AM37" s="411" t="s">
        <v>3657</v>
      </c>
      <c r="AN37" s="413">
        <v>300.0</v>
      </c>
      <c r="AO37" s="414">
        <v>66850.7</v>
      </c>
      <c r="AP37" s="412">
        <v>2629893.0</v>
      </c>
      <c r="AQ37" s="412">
        <v>2593156.0</v>
      </c>
      <c r="AR37" s="416"/>
      <c r="AS37" s="416"/>
      <c r="AT37" s="416"/>
      <c r="AU37" s="416"/>
      <c r="AV37" s="468"/>
      <c r="AW37" s="416"/>
      <c r="AX37" s="416"/>
      <c r="AY37" s="416"/>
      <c r="AZ37" s="416"/>
      <c r="BA37" s="416"/>
      <c r="BB37" s="416"/>
      <c r="BC37" s="416"/>
      <c r="BD37" s="416"/>
      <c r="BE37" s="416"/>
    </row>
    <row r="38" ht="15.75" customHeight="1">
      <c r="A38" s="411" t="s">
        <v>3517</v>
      </c>
      <c r="B38" s="407" t="s">
        <v>101</v>
      </c>
      <c r="C38" s="407" t="s">
        <v>3501</v>
      </c>
      <c r="D38" s="407" t="s">
        <v>1227</v>
      </c>
      <c r="E38" s="408">
        <v>716.0</v>
      </c>
      <c r="F38" s="409">
        <v>175.0</v>
      </c>
      <c r="G38" s="407" t="s">
        <v>1183</v>
      </c>
      <c r="H38" s="410" t="s">
        <v>1228</v>
      </c>
      <c r="I38" s="373" t="s">
        <v>1229</v>
      </c>
      <c r="J38" s="466" t="s">
        <v>3658</v>
      </c>
      <c r="K38" s="411" t="s">
        <v>3518</v>
      </c>
      <c r="L38" s="469">
        <v>119138.6</v>
      </c>
      <c r="M38" s="469">
        <v>430.0</v>
      </c>
      <c r="N38" s="396"/>
      <c r="O38" s="411" t="s">
        <v>3659</v>
      </c>
      <c r="P38" s="413">
        <v>500.0</v>
      </c>
      <c r="Q38" s="414">
        <v>0.00419679264319037</v>
      </c>
      <c r="R38" s="413">
        <v>0.0</v>
      </c>
      <c r="S38" s="413">
        <v>2.40667116E8</v>
      </c>
      <c r="T38" s="396"/>
      <c r="U38" s="411" t="s">
        <v>3660</v>
      </c>
      <c r="V38" s="413">
        <v>300.0</v>
      </c>
      <c r="W38" s="414">
        <v>71483.16</v>
      </c>
      <c r="X38" s="413">
        <v>0.0</v>
      </c>
      <c r="Y38" s="413">
        <v>1556073.0</v>
      </c>
      <c r="Z38" s="396"/>
      <c r="AA38" s="411" t="s">
        <v>3661</v>
      </c>
      <c r="AB38" s="413">
        <v>300.0</v>
      </c>
      <c r="AC38" s="414">
        <v>119138.6</v>
      </c>
      <c r="AD38" s="413">
        <v>0.0</v>
      </c>
      <c r="AE38" s="413">
        <v>3035060.0</v>
      </c>
      <c r="AF38" s="396"/>
      <c r="AG38" s="411"/>
      <c r="AH38" s="413"/>
      <c r="AI38" s="414"/>
      <c r="AJ38" s="412"/>
      <c r="AK38" s="412"/>
      <c r="AL38" s="396"/>
      <c r="AM38" s="411"/>
      <c r="AN38" s="413"/>
      <c r="AO38" s="414"/>
      <c r="AP38" s="412"/>
      <c r="AQ38" s="412"/>
      <c r="AR38" s="416"/>
      <c r="AS38" s="416"/>
      <c r="AT38" s="416"/>
      <c r="AU38" s="416"/>
      <c r="AV38" s="468"/>
      <c r="AW38" s="416"/>
      <c r="AX38" s="416"/>
      <c r="AY38" s="416"/>
      <c r="AZ38" s="416"/>
      <c r="BA38" s="416"/>
      <c r="BB38" s="416"/>
      <c r="BC38" s="416"/>
      <c r="BD38" s="416"/>
      <c r="BE38" s="416"/>
    </row>
    <row r="39" ht="15.75" customHeight="1">
      <c r="A39" s="374" t="s">
        <v>3521</v>
      </c>
      <c r="B39" s="439" t="s">
        <v>463</v>
      </c>
      <c r="C39" s="439" t="s">
        <v>3501</v>
      </c>
      <c r="D39" s="439" t="s">
        <v>1216</v>
      </c>
      <c r="E39" s="372">
        <v>100.0</v>
      </c>
      <c r="F39" s="440">
        <v>153.0</v>
      </c>
      <c r="G39" s="439" t="s">
        <v>1183</v>
      </c>
      <c r="H39" s="373" t="s">
        <v>1228</v>
      </c>
      <c r="I39" s="373" t="s">
        <v>1370</v>
      </c>
      <c r="J39" s="466" t="s">
        <v>3662</v>
      </c>
      <c r="K39" s="374" t="s">
        <v>3522</v>
      </c>
      <c r="L39" s="470">
        <v>31050.32</v>
      </c>
      <c r="M39" s="470">
        <v>9588.32</v>
      </c>
      <c r="N39" s="396"/>
      <c r="O39" s="374" t="s">
        <v>3663</v>
      </c>
      <c r="P39" s="442">
        <v>500.0</v>
      </c>
      <c r="Q39" s="414">
        <v>0.0161028936255729</v>
      </c>
      <c r="R39" s="442">
        <v>1.12915892E8</v>
      </c>
      <c r="S39" s="442">
        <v>1.12770379E8</v>
      </c>
      <c r="T39" s="396"/>
      <c r="U39" s="374" t="s">
        <v>3664</v>
      </c>
      <c r="V39" s="442">
        <v>300.0</v>
      </c>
      <c r="W39" s="414">
        <v>18630.192</v>
      </c>
      <c r="X39" s="442">
        <v>2740526.0</v>
      </c>
      <c r="Y39" s="442">
        <v>2723705.0</v>
      </c>
      <c r="Z39" s="396"/>
      <c r="AA39" s="374" t="s">
        <v>3665</v>
      </c>
      <c r="AB39" s="442">
        <v>300.0</v>
      </c>
      <c r="AC39" s="414">
        <v>31050.32</v>
      </c>
      <c r="AD39" s="442">
        <v>2800367.0</v>
      </c>
      <c r="AE39" s="442">
        <v>2707575.0</v>
      </c>
      <c r="AF39" s="396"/>
      <c r="AG39" s="374" t="s">
        <v>3666</v>
      </c>
      <c r="AH39" s="442">
        <v>300.0</v>
      </c>
      <c r="AI39" s="414">
        <v>31050.32</v>
      </c>
      <c r="AJ39" s="441">
        <v>2662986.0</v>
      </c>
      <c r="AK39" s="441">
        <v>2598773.0</v>
      </c>
      <c r="AL39" s="396"/>
      <c r="AM39" s="374" t="s">
        <v>3667</v>
      </c>
      <c r="AN39" s="442">
        <v>300.0</v>
      </c>
      <c r="AO39" s="414">
        <v>31050.32</v>
      </c>
      <c r="AP39" s="441">
        <v>2274389.0</v>
      </c>
      <c r="AQ39" s="441">
        <v>2240667.0</v>
      </c>
      <c r="AR39" s="416"/>
      <c r="AS39" s="416"/>
      <c r="AT39" s="416"/>
      <c r="AU39" s="416"/>
      <c r="AV39" s="468"/>
      <c r="AW39" s="416"/>
      <c r="AX39" s="416"/>
      <c r="AY39" s="416"/>
      <c r="AZ39" s="416"/>
      <c r="BA39" s="416"/>
      <c r="BB39" s="416"/>
      <c r="BC39" s="416"/>
      <c r="BD39" s="416"/>
      <c r="BE39" s="416"/>
    </row>
    <row r="40" ht="15.75" customHeight="1">
      <c r="A40" s="411" t="s">
        <v>3525</v>
      </c>
      <c r="B40" s="407" t="s">
        <v>463</v>
      </c>
      <c r="C40" s="407" t="s">
        <v>3501</v>
      </c>
      <c r="D40" s="407" t="s">
        <v>1330</v>
      </c>
      <c r="E40" s="408">
        <v>1000.0</v>
      </c>
      <c r="F40" s="409">
        <v>123.0</v>
      </c>
      <c r="G40" s="407" t="s">
        <v>1183</v>
      </c>
      <c r="H40" s="410" t="s">
        <v>1228</v>
      </c>
      <c r="I40" s="373" t="s">
        <v>1229</v>
      </c>
      <c r="J40" s="466" t="s">
        <v>3668</v>
      </c>
      <c r="K40" s="411" t="s">
        <v>3526</v>
      </c>
      <c r="L40" s="469">
        <v>221298.6</v>
      </c>
      <c r="M40" s="469">
        <v>2250.0</v>
      </c>
      <c r="N40" s="396"/>
      <c r="O40" s="411" t="s">
        <v>3669</v>
      </c>
      <c r="P40" s="413">
        <v>500.0</v>
      </c>
      <c r="Q40" s="414">
        <v>0.00225939070558964</v>
      </c>
      <c r="R40" s="413">
        <v>1.28878644E8</v>
      </c>
      <c r="S40" s="413">
        <v>1.28678073E8</v>
      </c>
      <c r="T40" s="396"/>
      <c r="U40" s="411" t="s">
        <v>3670</v>
      </c>
      <c r="V40" s="413">
        <v>300.0</v>
      </c>
      <c r="W40" s="414">
        <v>132779.16</v>
      </c>
      <c r="X40" s="413">
        <v>4576990.0</v>
      </c>
      <c r="Y40" s="413">
        <v>4547015.0</v>
      </c>
      <c r="Z40" s="396"/>
      <c r="AA40" s="411" t="s">
        <v>3671</v>
      </c>
      <c r="AB40" s="413">
        <v>300.0</v>
      </c>
      <c r="AC40" s="414">
        <v>221298.6</v>
      </c>
      <c r="AD40" s="413">
        <v>3211835.0</v>
      </c>
      <c r="AE40" s="413">
        <v>3110206.0</v>
      </c>
      <c r="AF40" s="396"/>
      <c r="AG40" s="411" t="s">
        <v>3672</v>
      </c>
      <c r="AH40" s="413">
        <v>300.0</v>
      </c>
      <c r="AI40" s="414">
        <v>221298.6</v>
      </c>
      <c r="AJ40" s="412">
        <v>3260531.0</v>
      </c>
      <c r="AK40" s="412">
        <v>3186020.0</v>
      </c>
      <c r="AL40" s="396"/>
      <c r="AM40" s="411" t="s">
        <v>3673</v>
      </c>
      <c r="AN40" s="413">
        <v>300.0</v>
      </c>
      <c r="AO40" s="414">
        <v>221298.6</v>
      </c>
      <c r="AP40" s="412">
        <v>2235826.0</v>
      </c>
      <c r="AQ40" s="412">
        <v>2205163.0</v>
      </c>
      <c r="AR40" s="416"/>
      <c r="AS40" s="416"/>
      <c r="AT40" s="416"/>
      <c r="AU40" s="416"/>
      <c r="AV40" s="468"/>
      <c r="AW40" s="416"/>
      <c r="AX40" s="416"/>
      <c r="AY40" s="416"/>
      <c r="AZ40" s="416"/>
      <c r="BA40" s="416"/>
      <c r="BB40" s="416"/>
      <c r="BC40" s="416"/>
      <c r="BD40" s="416"/>
      <c r="BE40" s="416"/>
    </row>
    <row r="41" ht="15.75" customHeight="1">
      <c r="A41" s="471" t="s">
        <v>221</v>
      </c>
      <c r="B41" s="472" t="s">
        <v>101</v>
      </c>
      <c r="C41" s="472" t="s">
        <v>1194</v>
      </c>
      <c r="D41" s="472" t="s">
        <v>1182</v>
      </c>
      <c r="E41" s="473">
        <v>10.0</v>
      </c>
      <c r="F41" s="473">
        <v>4.99999999999998</v>
      </c>
      <c r="G41" s="472" t="s">
        <v>1183</v>
      </c>
      <c r="H41" s="474" t="s">
        <v>1195</v>
      </c>
      <c r="I41" s="474" t="s">
        <v>1105</v>
      </c>
      <c r="J41" s="475" t="s">
        <v>3674</v>
      </c>
      <c r="K41" s="476" t="s">
        <v>1109</v>
      </c>
      <c r="L41" s="477">
        <v>1357.3</v>
      </c>
      <c r="M41" s="477">
        <v>1357.3</v>
      </c>
      <c r="N41" s="460"/>
      <c r="O41" s="478" t="s">
        <v>1648</v>
      </c>
      <c r="P41" s="479">
        <v>250.0</v>
      </c>
      <c r="Q41" s="480">
        <v>0.184189199145362</v>
      </c>
      <c r="R41" s="479">
        <v>6.2351151E7</v>
      </c>
      <c r="S41" s="479">
        <v>6.2248568E7</v>
      </c>
      <c r="T41" s="460"/>
      <c r="U41" s="478" t="s">
        <v>1958</v>
      </c>
      <c r="V41" s="479">
        <v>150.0</v>
      </c>
      <c r="W41" s="480">
        <v>0.110513519487217</v>
      </c>
      <c r="X41" s="479">
        <v>1316755.0</v>
      </c>
      <c r="Y41" s="479">
        <v>1308559.0</v>
      </c>
      <c r="Z41" s="460"/>
      <c r="AA41" s="478" t="s">
        <v>2681</v>
      </c>
      <c r="AB41" s="479">
        <v>150.0</v>
      </c>
      <c r="AC41" s="480">
        <v>0.110513519487217</v>
      </c>
      <c r="AD41" s="479">
        <v>1375938.0</v>
      </c>
      <c r="AE41" s="479">
        <v>1332252.0</v>
      </c>
      <c r="AF41" s="460"/>
      <c r="AG41" s="478" t="s">
        <v>2200</v>
      </c>
      <c r="AH41" s="479">
        <v>150.0</v>
      </c>
      <c r="AI41" s="480">
        <v>0.110513519487217</v>
      </c>
      <c r="AJ41" s="478">
        <v>1129299.0</v>
      </c>
      <c r="AK41" s="478">
        <v>1101485.0</v>
      </c>
      <c r="AL41" s="460"/>
      <c r="AM41" s="478" t="s">
        <v>2467</v>
      </c>
      <c r="AN41" s="478">
        <v>150.0</v>
      </c>
      <c r="AO41" s="480">
        <v>0.110513519487217</v>
      </c>
      <c r="AP41" s="478">
        <v>1096052.0</v>
      </c>
      <c r="AQ41" s="478">
        <v>1077959.0</v>
      </c>
      <c r="AR41" s="481"/>
      <c r="AS41" s="481"/>
      <c r="AT41" s="481"/>
      <c r="AU41" s="481"/>
      <c r="AV41" s="482"/>
      <c r="AW41" s="481"/>
      <c r="AX41" s="481"/>
      <c r="AY41" s="481"/>
      <c r="AZ41" s="481"/>
      <c r="BA41" s="481"/>
      <c r="BB41" s="481"/>
      <c r="BC41" s="481"/>
      <c r="BD41" s="481"/>
      <c r="BE41" s="481"/>
    </row>
    <row r="42" ht="15.75" customHeight="1">
      <c r="A42" s="471" t="s">
        <v>230</v>
      </c>
      <c r="B42" s="472" t="s">
        <v>101</v>
      </c>
      <c r="C42" s="472" t="s">
        <v>1194</v>
      </c>
      <c r="D42" s="472" t="s">
        <v>1182</v>
      </c>
      <c r="E42" s="473">
        <v>10.0</v>
      </c>
      <c r="F42" s="473">
        <v>6.99999999999998</v>
      </c>
      <c r="G42" s="472" t="s">
        <v>1183</v>
      </c>
      <c r="H42" s="474" t="s">
        <v>1195</v>
      </c>
      <c r="I42" s="474" t="s">
        <v>1111</v>
      </c>
      <c r="J42" s="475" t="s">
        <v>3675</v>
      </c>
      <c r="K42" s="476" t="s">
        <v>1109</v>
      </c>
      <c r="L42" s="483">
        <v>476.28</v>
      </c>
      <c r="M42" s="484">
        <v>476.28</v>
      </c>
      <c r="N42" s="485"/>
      <c r="O42" s="486" t="s">
        <v>1655</v>
      </c>
      <c r="P42" s="487">
        <v>250.0</v>
      </c>
      <c r="Q42" s="488">
        <v>0.524901318552112</v>
      </c>
      <c r="R42" s="487">
        <v>4.5107289E7</v>
      </c>
      <c r="S42" s="487">
        <v>4.5048186E7</v>
      </c>
      <c r="T42" s="460"/>
      <c r="U42" s="478" t="s">
        <v>1963</v>
      </c>
      <c r="V42" s="479">
        <v>150.0</v>
      </c>
      <c r="W42" s="480">
        <v>0.314940791131267</v>
      </c>
      <c r="X42" s="479">
        <v>1580808.0</v>
      </c>
      <c r="Y42" s="479">
        <v>1570067.0</v>
      </c>
      <c r="Z42" s="460"/>
      <c r="AA42" s="478" t="s">
        <v>2685</v>
      </c>
      <c r="AB42" s="479">
        <v>150.0</v>
      </c>
      <c r="AC42" s="480">
        <v>0.314940791131267</v>
      </c>
      <c r="AD42" s="479">
        <v>1442129.0</v>
      </c>
      <c r="AE42" s="479">
        <v>1399325.0</v>
      </c>
      <c r="AF42" s="460"/>
      <c r="AG42" s="478" t="s">
        <v>2205</v>
      </c>
      <c r="AH42" s="479">
        <v>150.0</v>
      </c>
      <c r="AI42" s="480">
        <v>0.314940791131267</v>
      </c>
      <c r="AJ42" s="478">
        <v>936416.0</v>
      </c>
      <c r="AK42" s="478">
        <v>914108.0</v>
      </c>
      <c r="AL42" s="460"/>
      <c r="AM42" s="478" t="s">
        <v>2471</v>
      </c>
      <c r="AN42" s="478">
        <v>150.0</v>
      </c>
      <c r="AO42" s="480">
        <v>0.314940791131267</v>
      </c>
      <c r="AP42" s="478">
        <v>1242367.0</v>
      </c>
      <c r="AQ42" s="478">
        <v>1224947.0</v>
      </c>
      <c r="AR42" s="481"/>
      <c r="AS42" s="481"/>
      <c r="AT42" s="481"/>
      <c r="AU42" s="481"/>
      <c r="AV42" s="482"/>
      <c r="AW42" s="481"/>
      <c r="AX42" s="481"/>
      <c r="AY42" s="481"/>
      <c r="AZ42" s="481"/>
      <c r="BA42" s="481"/>
      <c r="BB42" s="481"/>
      <c r="BC42" s="481"/>
      <c r="BD42" s="481"/>
      <c r="BE42" s="481"/>
    </row>
    <row r="43" ht="15.75" customHeight="1">
      <c r="A43" s="471" t="s">
        <v>236</v>
      </c>
      <c r="B43" s="472" t="s">
        <v>101</v>
      </c>
      <c r="C43" s="472" t="s">
        <v>1194</v>
      </c>
      <c r="D43" s="472" t="s">
        <v>1182</v>
      </c>
      <c r="E43" s="473">
        <v>10.0</v>
      </c>
      <c r="F43" s="473">
        <v>5.99999999999998</v>
      </c>
      <c r="G43" s="472" t="s">
        <v>1183</v>
      </c>
      <c r="H43" s="474" t="s">
        <v>1195</v>
      </c>
      <c r="I43" s="474" t="s">
        <v>1115</v>
      </c>
      <c r="J43" s="475" t="s">
        <v>3676</v>
      </c>
      <c r="K43" s="476" t="s">
        <v>1109</v>
      </c>
      <c r="L43" s="477">
        <v>5615.4</v>
      </c>
      <c r="M43" s="477">
        <v>5615.4</v>
      </c>
      <c r="N43" s="460"/>
      <c r="O43" s="478" t="s">
        <v>1662</v>
      </c>
      <c r="P43" s="479">
        <v>250.0</v>
      </c>
      <c r="Q43" s="480">
        <v>0.0445204259714357</v>
      </c>
      <c r="R43" s="479">
        <v>5.2029104E7</v>
      </c>
      <c r="S43" s="479">
        <v>5.1964626E7</v>
      </c>
      <c r="T43" s="460"/>
      <c r="U43" s="478" t="s">
        <v>1968</v>
      </c>
      <c r="V43" s="479">
        <v>150.0</v>
      </c>
      <c r="W43" s="480">
        <v>0.0267122555828614</v>
      </c>
      <c r="X43" s="479">
        <v>1296997.0</v>
      </c>
      <c r="Y43" s="479">
        <v>1288649.0</v>
      </c>
      <c r="Z43" s="460"/>
      <c r="AA43" s="478" t="s">
        <v>2689</v>
      </c>
      <c r="AB43" s="479">
        <v>150.0</v>
      </c>
      <c r="AC43" s="480">
        <v>0.0267122555828614</v>
      </c>
      <c r="AD43" s="479">
        <v>1514596.0</v>
      </c>
      <c r="AE43" s="479">
        <v>1464935.0</v>
      </c>
      <c r="AF43" s="460"/>
      <c r="AG43" s="478" t="s">
        <v>2210</v>
      </c>
      <c r="AH43" s="479">
        <v>150.0</v>
      </c>
      <c r="AI43" s="480">
        <v>0.0267122555828614</v>
      </c>
      <c r="AJ43" s="478">
        <v>1441095.0</v>
      </c>
      <c r="AK43" s="478">
        <v>1404893.0</v>
      </c>
      <c r="AL43" s="460"/>
      <c r="AM43" s="478" t="s">
        <v>2475</v>
      </c>
      <c r="AN43" s="478">
        <v>150.0</v>
      </c>
      <c r="AO43" s="480">
        <v>0.0267122555828614</v>
      </c>
      <c r="AP43" s="478">
        <v>1116562.0</v>
      </c>
      <c r="AQ43" s="478">
        <v>1098504.0</v>
      </c>
      <c r="AR43" s="481"/>
      <c r="AS43" s="481"/>
      <c r="AT43" s="481"/>
      <c r="AU43" s="481"/>
      <c r="AV43" s="482"/>
      <c r="AW43" s="481"/>
      <c r="AX43" s="481"/>
      <c r="AY43" s="481"/>
      <c r="AZ43" s="481"/>
      <c r="BA43" s="481"/>
      <c r="BB43" s="481"/>
      <c r="BC43" s="481"/>
      <c r="BD43" s="481"/>
      <c r="BE43" s="481"/>
    </row>
    <row r="44" ht="15.75" customHeight="1">
      <c r="A44" s="18" t="s">
        <v>323</v>
      </c>
      <c r="B44" s="344" t="s">
        <v>101</v>
      </c>
      <c r="C44" s="344" t="s">
        <v>1194</v>
      </c>
      <c r="D44" s="344" t="s">
        <v>1216</v>
      </c>
      <c r="E44" s="146">
        <v>60.0</v>
      </c>
      <c r="F44" s="146">
        <v>225.0</v>
      </c>
      <c r="G44" s="344" t="s">
        <v>1183</v>
      </c>
      <c r="H44" s="345" t="s">
        <v>1217</v>
      </c>
      <c r="I44" s="345" t="s">
        <v>1105</v>
      </c>
      <c r="J44" s="489" t="s">
        <v>3677</v>
      </c>
      <c r="K44" s="149" t="s">
        <v>1109</v>
      </c>
      <c r="L44" s="490">
        <v>3351.6</v>
      </c>
      <c r="M44" s="491">
        <v>3351.6</v>
      </c>
      <c r="N44" s="352"/>
      <c r="O44" s="351" t="s">
        <v>1677</v>
      </c>
      <c r="P44" s="353">
        <v>250.0</v>
      </c>
      <c r="Q44" s="354">
        <v>0.0745912400047739</v>
      </c>
      <c r="R44" s="353">
        <v>6.7061677E7</v>
      </c>
      <c r="S44" s="353">
        <v>6.6972004E7</v>
      </c>
      <c r="T44" s="326"/>
      <c r="U44" s="152" t="s">
        <v>1978</v>
      </c>
      <c r="V44" s="346">
        <v>150.0</v>
      </c>
      <c r="W44" s="347">
        <v>0.0447547440028643</v>
      </c>
      <c r="X44" s="346">
        <v>1135733.0</v>
      </c>
      <c r="Y44" s="346">
        <v>1128645.0</v>
      </c>
      <c r="Z44" s="326"/>
      <c r="AA44" s="152" t="s">
        <v>2697</v>
      </c>
      <c r="AB44" s="346">
        <v>150.0</v>
      </c>
      <c r="AC44" s="347">
        <v>0.0447547440028643</v>
      </c>
      <c r="AD44" s="346">
        <v>1565249.0</v>
      </c>
      <c r="AE44" s="346">
        <v>1512256.0</v>
      </c>
      <c r="AF44" s="326"/>
      <c r="AG44" s="152" t="s">
        <v>2220</v>
      </c>
      <c r="AH44" s="346">
        <v>150.0</v>
      </c>
      <c r="AI44" s="347">
        <v>0.0447547440028643</v>
      </c>
      <c r="AJ44" s="152">
        <v>1277755.0</v>
      </c>
      <c r="AK44" s="152">
        <v>1244852.0</v>
      </c>
      <c r="AL44" s="326"/>
      <c r="AM44" s="152" t="s">
        <v>2483</v>
      </c>
      <c r="AN44" s="152">
        <v>150.0</v>
      </c>
      <c r="AO44" s="347">
        <v>0.0447547440028643</v>
      </c>
      <c r="AP44" s="152">
        <v>1299674.0</v>
      </c>
      <c r="AQ44" s="152">
        <v>1277855.0</v>
      </c>
      <c r="AV44" s="349"/>
    </row>
    <row r="45" ht="15.75" customHeight="1">
      <c r="A45" s="18" t="s">
        <v>329</v>
      </c>
      <c r="B45" s="344" t="s">
        <v>101</v>
      </c>
      <c r="C45" s="344" t="s">
        <v>1194</v>
      </c>
      <c r="D45" s="344" t="s">
        <v>1216</v>
      </c>
      <c r="E45" s="146">
        <v>100.0</v>
      </c>
      <c r="F45" s="146">
        <v>152.0</v>
      </c>
      <c r="G45" s="344" t="s">
        <v>1183</v>
      </c>
      <c r="H45" s="345" t="s">
        <v>1217</v>
      </c>
      <c r="I45" s="345" t="s">
        <v>1111</v>
      </c>
      <c r="J45" s="489" t="s">
        <v>3678</v>
      </c>
      <c r="K45" s="149" t="s">
        <v>1109</v>
      </c>
      <c r="L45" s="492">
        <v>10976.0</v>
      </c>
      <c r="M45" s="492">
        <v>10976.0</v>
      </c>
      <c r="N45" s="326"/>
      <c r="O45" s="152" t="s">
        <v>1627</v>
      </c>
      <c r="P45" s="346">
        <v>250.0</v>
      </c>
      <c r="Q45" s="347">
        <v>0.0227769679300292</v>
      </c>
      <c r="R45" s="346">
        <v>6.5732965E7</v>
      </c>
      <c r="S45" s="346">
        <v>6.5671402E7</v>
      </c>
      <c r="T45" s="326"/>
      <c r="U45" s="152" t="s">
        <v>1943</v>
      </c>
      <c r="V45" s="346">
        <v>150.0</v>
      </c>
      <c r="W45" s="347">
        <v>0.0136661807580175</v>
      </c>
      <c r="X45" s="346">
        <v>1356752.0</v>
      </c>
      <c r="Y45" s="346">
        <v>1348638.0</v>
      </c>
      <c r="Z45" s="326"/>
      <c r="AA45" s="152" t="s">
        <v>2669</v>
      </c>
      <c r="AB45" s="346">
        <v>150.0</v>
      </c>
      <c r="AC45" s="347">
        <v>0.0136661807580175</v>
      </c>
      <c r="AD45" s="346">
        <v>1275965.0</v>
      </c>
      <c r="AE45" s="346">
        <v>1238159.0</v>
      </c>
      <c r="AF45" s="326"/>
      <c r="AG45" s="152" t="s">
        <v>2185</v>
      </c>
      <c r="AH45" s="346">
        <v>150.0</v>
      </c>
      <c r="AI45" s="347">
        <v>0.0136661807580175</v>
      </c>
      <c r="AJ45" s="152">
        <v>616740.0</v>
      </c>
      <c r="AK45" s="152">
        <v>600901.0</v>
      </c>
      <c r="AL45" s="326"/>
      <c r="AM45" s="152" t="s">
        <v>2455</v>
      </c>
      <c r="AN45" s="152">
        <v>150.0</v>
      </c>
      <c r="AO45" s="347">
        <v>0.0136661807580175</v>
      </c>
      <c r="AP45" s="152">
        <v>1378065.0</v>
      </c>
      <c r="AQ45" s="152">
        <v>1358952.0</v>
      </c>
      <c r="AV45" s="349"/>
    </row>
    <row r="46" ht="15.75" customHeight="1">
      <c r="A46" s="18" t="s">
        <v>335</v>
      </c>
      <c r="B46" s="344" t="s">
        <v>101</v>
      </c>
      <c r="C46" s="344" t="s">
        <v>1194</v>
      </c>
      <c r="D46" s="344" t="s">
        <v>1216</v>
      </c>
      <c r="E46" s="146">
        <v>60.0</v>
      </c>
      <c r="F46" s="146">
        <v>167.0</v>
      </c>
      <c r="G46" s="344" t="s">
        <v>1183</v>
      </c>
      <c r="H46" s="345" t="s">
        <v>1217</v>
      </c>
      <c r="I46" s="345" t="s">
        <v>1115</v>
      </c>
      <c r="J46" s="489" t="s">
        <v>3679</v>
      </c>
      <c r="K46" s="149" t="s">
        <v>1109</v>
      </c>
      <c r="L46" s="492">
        <v>17983.0</v>
      </c>
      <c r="M46" s="492">
        <v>17983.0</v>
      </c>
      <c r="N46" s="326"/>
      <c r="O46" s="152" t="s">
        <v>1684</v>
      </c>
      <c r="P46" s="346">
        <v>250.0</v>
      </c>
      <c r="Q46" s="347">
        <v>0.0139020185730968</v>
      </c>
      <c r="R46" s="346">
        <v>5.5476391E7</v>
      </c>
      <c r="S46" s="346">
        <v>5.5422434E7</v>
      </c>
      <c r="T46" s="326"/>
      <c r="U46" s="152" t="s">
        <v>1983</v>
      </c>
      <c r="V46" s="346">
        <v>150.0</v>
      </c>
      <c r="W46" s="347">
        <v>0.00834121114385809</v>
      </c>
      <c r="X46" s="346">
        <v>1209172.0</v>
      </c>
      <c r="Y46" s="346">
        <v>1201263.0</v>
      </c>
      <c r="Z46" s="326"/>
      <c r="AA46" s="152" t="s">
        <v>2701</v>
      </c>
      <c r="AB46" s="346">
        <v>150.0</v>
      </c>
      <c r="AC46" s="347">
        <v>0.00834121114385809</v>
      </c>
      <c r="AD46" s="346">
        <v>1464829.0</v>
      </c>
      <c r="AE46" s="346">
        <v>1422025.0</v>
      </c>
      <c r="AF46" s="326"/>
      <c r="AG46" s="152" t="s">
        <v>2225</v>
      </c>
      <c r="AH46" s="346">
        <v>150.0</v>
      </c>
      <c r="AI46" s="347">
        <v>0.00834121114385809</v>
      </c>
      <c r="AJ46" s="152">
        <v>780535.0</v>
      </c>
      <c r="AK46" s="152">
        <v>761732.0</v>
      </c>
      <c r="AL46" s="326"/>
      <c r="AM46" s="152" t="s">
        <v>2487</v>
      </c>
      <c r="AN46" s="152">
        <v>150.0</v>
      </c>
      <c r="AO46" s="347">
        <v>0.00834121114385809</v>
      </c>
      <c r="AP46" s="152">
        <v>1322528.0</v>
      </c>
      <c r="AQ46" s="152">
        <v>1304067.0</v>
      </c>
      <c r="AV46" s="349"/>
    </row>
    <row r="47" ht="15.75" customHeight="1">
      <c r="A47" s="18" t="s">
        <v>394</v>
      </c>
      <c r="B47" s="344" t="s">
        <v>101</v>
      </c>
      <c r="C47" s="344" t="s">
        <v>1194</v>
      </c>
      <c r="D47" s="344" t="s">
        <v>1216</v>
      </c>
      <c r="E47" s="146">
        <v>100.0</v>
      </c>
      <c r="F47" s="146">
        <v>140.0</v>
      </c>
      <c r="G47" s="344" t="s">
        <v>1183</v>
      </c>
      <c r="H47" s="345" t="s">
        <v>1228</v>
      </c>
      <c r="I47" s="345" t="s">
        <v>1105</v>
      </c>
      <c r="J47" s="489" t="s">
        <v>3680</v>
      </c>
      <c r="K47" s="149" t="s">
        <v>1109</v>
      </c>
      <c r="L47" s="492">
        <v>10829.0</v>
      </c>
      <c r="M47" s="492">
        <v>10829.0</v>
      </c>
      <c r="N47" s="395"/>
      <c r="O47" s="397" t="s">
        <v>1620</v>
      </c>
      <c r="P47" s="398">
        <v>250.0</v>
      </c>
      <c r="Q47" s="399">
        <v>0.0230861575399391</v>
      </c>
      <c r="R47" s="398">
        <v>6.2157238E7</v>
      </c>
      <c r="S47" s="398">
        <v>6.2079818E7</v>
      </c>
      <c r="T47" s="396"/>
      <c r="U47" s="397" t="s">
        <v>1938</v>
      </c>
      <c r="V47" s="398">
        <v>150.0</v>
      </c>
      <c r="W47" s="399">
        <v>0.0138516945239634</v>
      </c>
      <c r="X47" s="398">
        <v>1523226.0</v>
      </c>
      <c r="Y47" s="398">
        <v>1512321.0</v>
      </c>
      <c r="Z47" s="396"/>
      <c r="AA47" s="397" t="s">
        <v>2665</v>
      </c>
      <c r="AB47" s="398">
        <v>150.0</v>
      </c>
      <c r="AC47" s="399">
        <v>0.0138516945239634</v>
      </c>
      <c r="AD47" s="398">
        <v>1743561.0</v>
      </c>
      <c r="AE47" s="398">
        <v>1691449.0</v>
      </c>
      <c r="AF47" s="396"/>
      <c r="AG47" s="400" t="s">
        <v>2180</v>
      </c>
      <c r="AH47" s="398">
        <v>150.0</v>
      </c>
      <c r="AI47" s="399">
        <v>0.0138516945239634</v>
      </c>
      <c r="AJ47" s="400">
        <v>985548.0</v>
      </c>
      <c r="AK47" s="400">
        <v>963402.0</v>
      </c>
      <c r="AL47" s="396"/>
      <c r="AM47" s="400" t="s">
        <v>2451</v>
      </c>
      <c r="AN47" s="400">
        <v>150.0</v>
      </c>
      <c r="AO47" s="399">
        <v>0.0138516945239634</v>
      </c>
      <c r="AP47" s="400">
        <v>1075017.0</v>
      </c>
      <c r="AQ47" s="400">
        <v>1060300.0</v>
      </c>
      <c r="AV47" s="349"/>
    </row>
    <row r="48" ht="15.75" customHeight="1">
      <c r="A48" s="18" t="s">
        <v>400</v>
      </c>
      <c r="B48" s="344" t="s">
        <v>101</v>
      </c>
      <c r="C48" s="344" t="s">
        <v>1194</v>
      </c>
      <c r="D48" s="344" t="s">
        <v>1216</v>
      </c>
      <c r="E48" s="146">
        <v>100.0</v>
      </c>
      <c r="F48" s="146">
        <v>132.0</v>
      </c>
      <c r="G48" s="344" t="s">
        <v>1183</v>
      </c>
      <c r="H48" s="345" t="s">
        <v>1228</v>
      </c>
      <c r="I48" s="345" t="s">
        <v>1111</v>
      </c>
      <c r="J48" s="489" t="s">
        <v>3681</v>
      </c>
      <c r="K48" s="149" t="s">
        <v>1109</v>
      </c>
      <c r="L48" s="492">
        <v>17101.0</v>
      </c>
      <c r="M48" s="492">
        <v>17101.0</v>
      </c>
      <c r="N48" s="326"/>
      <c r="O48" s="152" t="s">
        <v>1634</v>
      </c>
      <c r="P48" s="346">
        <v>250.0</v>
      </c>
      <c r="Q48" s="347">
        <v>0.0146190281270101</v>
      </c>
      <c r="R48" s="346">
        <v>6.599992E7</v>
      </c>
      <c r="S48" s="346">
        <v>6.5948147E7</v>
      </c>
      <c r="T48" s="326"/>
      <c r="U48" s="152" t="s">
        <v>1948</v>
      </c>
      <c r="V48" s="346">
        <v>150.0</v>
      </c>
      <c r="W48" s="347">
        <v>0.00877141687620607</v>
      </c>
      <c r="X48" s="346">
        <v>1451280.0</v>
      </c>
      <c r="Y48" s="346">
        <v>1441570.0</v>
      </c>
      <c r="Z48" s="326"/>
      <c r="AA48" s="152" t="s">
        <v>2673</v>
      </c>
      <c r="AB48" s="346">
        <v>150.0</v>
      </c>
      <c r="AC48" s="347">
        <v>0.00877141687620607</v>
      </c>
      <c r="AD48" s="346">
        <v>1388149.0</v>
      </c>
      <c r="AE48" s="346">
        <v>1347644.0</v>
      </c>
      <c r="AF48" s="326"/>
      <c r="AG48" s="152" t="s">
        <v>2190</v>
      </c>
      <c r="AH48" s="346">
        <v>150.0</v>
      </c>
      <c r="AI48" s="347">
        <v>0.00877141687620607</v>
      </c>
      <c r="AJ48" s="152">
        <v>829031.0</v>
      </c>
      <c r="AK48" s="152">
        <v>809940.0</v>
      </c>
      <c r="AL48" s="326"/>
      <c r="AM48" s="152" t="s">
        <v>2459</v>
      </c>
      <c r="AN48" s="152">
        <v>150.0</v>
      </c>
      <c r="AO48" s="347">
        <v>0.00877141687620607</v>
      </c>
      <c r="AP48" s="152">
        <v>1499083.0</v>
      </c>
      <c r="AQ48" s="152">
        <v>1478461.0</v>
      </c>
      <c r="AV48" s="349"/>
    </row>
    <row r="49" ht="15.75" customHeight="1">
      <c r="A49" s="18" t="s">
        <v>405</v>
      </c>
      <c r="B49" s="344" t="s">
        <v>101</v>
      </c>
      <c r="C49" s="344" t="s">
        <v>1194</v>
      </c>
      <c r="D49" s="344" t="s">
        <v>1216</v>
      </c>
      <c r="E49" s="146">
        <v>100.0</v>
      </c>
      <c r="F49" s="146">
        <v>285.0</v>
      </c>
      <c r="G49" s="344" t="s">
        <v>1183</v>
      </c>
      <c r="H49" s="345" t="s">
        <v>1228</v>
      </c>
      <c r="I49" s="345" t="s">
        <v>1115</v>
      </c>
      <c r="J49" s="489" t="s">
        <v>3682</v>
      </c>
      <c r="K49" s="149" t="s">
        <v>1109</v>
      </c>
      <c r="L49" s="492">
        <v>13573.0</v>
      </c>
      <c r="M49" s="492">
        <v>13573.0</v>
      </c>
      <c r="N49" s="326"/>
      <c r="O49" s="152" t="s">
        <v>1641</v>
      </c>
      <c r="P49" s="346">
        <v>250.0</v>
      </c>
      <c r="Q49" s="347">
        <v>0.0184189199145362</v>
      </c>
      <c r="R49" s="346">
        <v>6.2779493E7</v>
      </c>
      <c r="S49" s="346">
        <v>6.2730239E7</v>
      </c>
      <c r="T49" s="326"/>
      <c r="U49" s="152" t="s">
        <v>1953</v>
      </c>
      <c r="V49" s="346">
        <v>150.0</v>
      </c>
      <c r="W49" s="347">
        <v>0.0110513519487217</v>
      </c>
      <c r="X49" s="346">
        <v>1305825.0</v>
      </c>
      <c r="Y49" s="346">
        <v>1297212.0</v>
      </c>
      <c r="Z49" s="326"/>
      <c r="AA49" s="152" t="s">
        <v>2677</v>
      </c>
      <c r="AB49" s="346">
        <v>150.0</v>
      </c>
      <c r="AC49" s="347">
        <v>0.0110513519487217</v>
      </c>
      <c r="AD49" s="346">
        <v>1678640.0</v>
      </c>
      <c r="AE49" s="346">
        <v>1629541.0</v>
      </c>
      <c r="AF49" s="326"/>
      <c r="AG49" s="152" t="s">
        <v>2195</v>
      </c>
      <c r="AH49" s="346">
        <v>150.0</v>
      </c>
      <c r="AI49" s="347">
        <v>0.0110513519487217</v>
      </c>
      <c r="AJ49" s="152">
        <v>1023551.0</v>
      </c>
      <c r="AK49" s="152">
        <v>999421.0</v>
      </c>
      <c r="AL49" s="326"/>
      <c r="AM49" s="152" t="s">
        <v>2463</v>
      </c>
      <c r="AN49" s="152">
        <v>150.0</v>
      </c>
      <c r="AO49" s="347">
        <v>0.0110513519487217</v>
      </c>
      <c r="AP49" s="152">
        <v>1762630.0</v>
      </c>
      <c r="AQ49" s="152">
        <v>1737392.0</v>
      </c>
      <c r="AV49" s="349"/>
    </row>
    <row r="50" ht="15.75" customHeight="1">
      <c r="A50" s="21" t="s">
        <v>391</v>
      </c>
      <c r="B50" s="180" t="s">
        <v>101</v>
      </c>
      <c r="C50" s="180" t="s">
        <v>1194</v>
      </c>
      <c r="D50" s="180" t="s">
        <v>1267</v>
      </c>
      <c r="E50" s="179">
        <v>496.0</v>
      </c>
      <c r="F50" s="417">
        <v>170.8</v>
      </c>
      <c r="G50" s="180" t="s">
        <v>1183</v>
      </c>
      <c r="H50" s="418" t="s">
        <v>1228</v>
      </c>
      <c r="I50" s="418" t="s">
        <v>1229</v>
      </c>
      <c r="J50" s="493" t="s">
        <v>3683</v>
      </c>
      <c r="K50" s="182" t="s">
        <v>1290</v>
      </c>
      <c r="L50" s="494">
        <v>41503.0</v>
      </c>
      <c r="M50" s="494">
        <v>1900.0</v>
      </c>
      <c r="N50" s="396"/>
      <c r="O50" s="419" t="s">
        <v>1669</v>
      </c>
      <c r="P50" s="420">
        <v>250.0</v>
      </c>
      <c r="Q50" s="421">
        <v>0.006023660940173</v>
      </c>
      <c r="R50" s="420">
        <v>6.6233645E7</v>
      </c>
      <c r="S50" s="420">
        <v>6.6198747E7</v>
      </c>
      <c r="T50" s="396"/>
      <c r="U50" s="419" t="s">
        <v>1973</v>
      </c>
      <c r="V50" s="420">
        <v>150.0</v>
      </c>
      <c r="W50" s="421">
        <v>0.0036141965641038</v>
      </c>
      <c r="X50" s="420">
        <v>1264041.0</v>
      </c>
      <c r="Y50" s="420">
        <v>1256661.0</v>
      </c>
      <c r="Z50" s="396"/>
      <c r="AA50" s="419" t="s">
        <v>2693</v>
      </c>
      <c r="AB50" s="420">
        <v>150.0</v>
      </c>
      <c r="AC50" s="421">
        <v>0.0036141965641038</v>
      </c>
      <c r="AD50" s="420">
        <v>1600302.0</v>
      </c>
      <c r="AE50" s="420">
        <v>1547703.0</v>
      </c>
      <c r="AF50" s="396"/>
      <c r="AG50" s="419" t="s">
        <v>2215</v>
      </c>
      <c r="AH50" s="420">
        <v>150.0</v>
      </c>
      <c r="AI50" s="421">
        <v>0.0036141965641038</v>
      </c>
      <c r="AJ50" s="419">
        <v>704386.0</v>
      </c>
      <c r="AK50" s="419">
        <v>686371.0</v>
      </c>
      <c r="AL50" s="396"/>
      <c r="AM50" s="419" t="s">
        <v>2479</v>
      </c>
      <c r="AN50" s="419">
        <v>150.0</v>
      </c>
      <c r="AO50" s="421">
        <v>0.0036141965641038</v>
      </c>
      <c r="AP50" s="419">
        <v>1152857.0</v>
      </c>
      <c r="AQ50" s="419">
        <v>1134944.0</v>
      </c>
      <c r="AR50" s="50"/>
      <c r="AS50" s="50"/>
      <c r="AT50" s="50"/>
      <c r="AU50" s="50"/>
      <c r="AV50" s="495"/>
      <c r="AW50" s="50"/>
      <c r="AX50" s="50"/>
      <c r="AY50" s="50"/>
      <c r="AZ50" s="50"/>
      <c r="BA50" s="50"/>
      <c r="BB50" s="50"/>
      <c r="BC50" s="50"/>
      <c r="BD50" s="50"/>
      <c r="BE50" s="50"/>
    </row>
    <row r="51" ht="15.75" customHeight="1">
      <c r="A51" s="21" t="s">
        <v>291</v>
      </c>
      <c r="B51" s="180" t="s">
        <v>101</v>
      </c>
      <c r="C51" s="180" t="s">
        <v>1194</v>
      </c>
      <c r="D51" s="180" t="s">
        <v>1227</v>
      </c>
      <c r="E51" s="179">
        <v>716.0</v>
      </c>
      <c r="F51" s="417">
        <v>174.75</v>
      </c>
      <c r="G51" s="180" t="s">
        <v>1183</v>
      </c>
      <c r="H51" s="418" t="s">
        <v>1228</v>
      </c>
      <c r="I51" s="418" t="s">
        <v>1229</v>
      </c>
      <c r="J51" s="493" t="s">
        <v>3684</v>
      </c>
      <c r="K51" s="182" t="s">
        <v>1236</v>
      </c>
      <c r="L51" s="494">
        <v>73813.6</v>
      </c>
      <c r="M51" s="494">
        <v>230.0</v>
      </c>
      <c r="N51" s="396"/>
      <c r="O51" s="419" t="s">
        <v>1692</v>
      </c>
      <c r="P51" s="420">
        <v>250.0</v>
      </c>
      <c r="Q51" s="421">
        <v>0.00338690972937236</v>
      </c>
      <c r="R51" s="420"/>
      <c r="S51" s="420">
        <v>1.14276187E8</v>
      </c>
      <c r="T51" s="396"/>
      <c r="U51" s="419" t="s">
        <v>1989</v>
      </c>
      <c r="V51" s="420">
        <v>150.0</v>
      </c>
      <c r="W51" s="421">
        <v>0.00203214583762342</v>
      </c>
      <c r="X51" s="420"/>
      <c r="Y51" s="420">
        <v>738150.0</v>
      </c>
      <c r="Z51" s="396"/>
      <c r="AA51" s="419" t="s">
        <v>2705</v>
      </c>
      <c r="AB51" s="420">
        <v>150.0</v>
      </c>
      <c r="AC51" s="421">
        <v>0.00203214583762342</v>
      </c>
      <c r="AD51" s="420"/>
      <c r="AE51" s="420">
        <v>753661.0</v>
      </c>
      <c r="AF51" s="396"/>
      <c r="AG51" s="419"/>
      <c r="AH51" s="420"/>
      <c r="AI51" s="421"/>
      <c r="AJ51" s="419"/>
      <c r="AK51" s="419"/>
      <c r="AL51" s="396"/>
      <c r="AM51" s="419"/>
      <c r="AN51" s="419"/>
      <c r="AO51" s="421"/>
      <c r="AP51" s="419"/>
      <c r="AQ51" s="419"/>
      <c r="AR51" s="50"/>
      <c r="AS51" s="50"/>
      <c r="AT51" s="50"/>
      <c r="AU51" s="50"/>
      <c r="AV51" s="495"/>
      <c r="AW51" s="50"/>
      <c r="AX51" s="50"/>
      <c r="AY51" s="50"/>
      <c r="AZ51" s="50"/>
      <c r="BA51" s="50"/>
      <c r="BB51" s="50"/>
      <c r="BC51" s="50"/>
      <c r="BD51" s="50"/>
      <c r="BE51" s="50"/>
    </row>
    <row r="52" ht="15.75" customHeight="1">
      <c r="A52" s="18" t="s">
        <v>618</v>
      </c>
      <c r="B52" s="147" t="s">
        <v>463</v>
      </c>
      <c r="C52" s="147" t="s">
        <v>1194</v>
      </c>
      <c r="D52" s="147" t="s">
        <v>1216</v>
      </c>
      <c r="E52" s="146">
        <v>100.0</v>
      </c>
      <c r="F52" s="146">
        <v>153.0</v>
      </c>
      <c r="G52" s="147" t="s">
        <v>1183</v>
      </c>
      <c r="H52" s="345" t="s">
        <v>1228</v>
      </c>
      <c r="I52" s="345" t="s">
        <v>1370</v>
      </c>
      <c r="J52" s="489" t="s">
        <v>3685</v>
      </c>
      <c r="K52" s="149" t="s">
        <v>1414</v>
      </c>
      <c r="L52" s="492">
        <v>21462.0</v>
      </c>
      <c r="M52" s="492">
        <v>21462.0</v>
      </c>
      <c r="N52" s="396"/>
      <c r="O52" s="152" t="s">
        <v>1848</v>
      </c>
      <c r="P52" s="346">
        <v>250.0</v>
      </c>
      <c r="Q52" s="347">
        <v>0.0116484950144441</v>
      </c>
      <c r="R52" s="346">
        <v>7.532876E7</v>
      </c>
      <c r="S52" s="346">
        <v>7.520428E7</v>
      </c>
      <c r="T52" s="396"/>
      <c r="U52" s="152" t="s">
        <v>2100</v>
      </c>
      <c r="V52" s="346">
        <v>150.0</v>
      </c>
      <c r="W52" s="347">
        <v>0.00698909700866648</v>
      </c>
      <c r="X52" s="346">
        <v>1292383.0</v>
      </c>
      <c r="Y52" s="346">
        <v>1283551.0</v>
      </c>
      <c r="Z52" s="396"/>
      <c r="AA52" s="152" t="s">
        <v>2809</v>
      </c>
      <c r="AB52" s="346">
        <v>150.0</v>
      </c>
      <c r="AC52" s="347">
        <v>0.00698909700866648</v>
      </c>
      <c r="AD52" s="346">
        <v>1463351.0</v>
      </c>
      <c r="AE52" s="346">
        <v>1417630.0</v>
      </c>
      <c r="AF52" s="396"/>
      <c r="AG52" s="152" t="s">
        <v>2347</v>
      </c>
      <c r="AH52" s="346">
        <v>150.0</v>
      </c>
      <c r="AI52" s="347">
        <v>0.00698909700866648</v>
      </c>
      <c r="AJ52" s="152">
        <v>1021850.0</v>
      </c>
      <c r="AK52" s="152">
        <v>996593.0</v>
      </c>
      <c r="AL52" s="396"/>
      <c r="AM52" s="152" t="s">
        <v>2583</v>
      </c>
      <c r="AN52" s="152">
        <v>150.0</v>
      </c>
      <c r="AO52" s="347">
        <v>0.00698909700866648</v>
      </c>
      <c r="AP52" s="152">
        <v>1276866.0</v>
      </c>
      <c r="AQ52" s="152">
        <v>1257507.0</v>
      </c>
      <c r="AR52" s="50"/>
      <c r="AS52" s="50"/>
      <c r="AT52" s="50"/>
      <c r="AU52" s="50"/>
      <c r="AV52" s="495"/>
      <c r="AW52" s="50"/>
      <c r="AX52" s="50"/>
      <c r="AY52" s="50"/>
      <c r="AZ52" s="50"/>
      <c r="BA52" s="50"/>
      <c r="BB52" s="50"/>
      <c r="BC52" s="50"/>
      <c r="BD52" s="50"/>
      <c r="BE52" s="50"/>
    </row>
    <row r="53" ht="15.75" customHeight="1">
      <c r="A53" s="21" t="s">
        <v>543</v>
      </c>
      <c r="B53" s="180" t="s">
        <v>463</v>
      </c>
      <c r="C53" s="180" t="s">
        <v>1194</v>
      </c>
      <c r="D53" s="180" t="s">
        <v>1330</v>
      </c>
      <c r="E53" s="179">
        <v>1000.0</v>
      </c>
      <c r="F53" s="179">
        <v>123.0</v>
      </c>
      <c r="G53" s="180" t="s">
        <v>1183</v>
      </c>
      <c r="H53" s="418" t="s">
        <v>1228</v>
      </c>
      <c r="I53" s="418" t="s">
        <v>1229</v>
      </c>
      <c r="J53" s="493" t="s">
        <v>3686</v>
      </c>
      <c r="K53" s="182" t="s">
        <v>1378</v>
      </c>
      <c r="L53" s="494">
        <v>124680.4</v>
      </c>
      <c r="M53" s="494">
        <v>2040.0</v>
      </c>
      <c r="N53" s="396"/>
      <c r="O53" s="419" t="s">
        <v>1840</v>
      </c>
      <c r="P53" s="420">
        <v>250.0</v>
      </c>
      <c r="Q53" s="421">
        <v>0.00200512670796693</v>
      </c>
      <c r="R53" s="420">
        <v>6.3557321E7</v>
      </c>
      <c r="S53" s="420">
        <v>6.3459261E7</v>
      </c>
      <c r="T53" s="396"/>
      <c r="U53" s="419" t="s">
        <v>2095</v>
      </c>
      <c r="V53" s="420">
        <v>150.0</v>
      </c>
      <c r="W53" s="421">
        <v>0.00120307602478016</v>
      </c>
      <c r="X53" s="420">
        <v>1444716.0</v>
      </c>
      <c r="Y53" s="420">
        <v>1433688.0</v>
      </c>
      <c r="Z53" s="396"/>
      <c r="AA53" s="419" t="s">
        <v>2805</v>
      </c>
      <c r="AB53" s="420">
        <v>150.0</v>
      </c>
      <c r="AC53" s="421">
        <v>0.00120307602478016</v>
      </c>
      <c r="AD53" s="420">
        <v>1640632.0</v>
      </c>
      <c r="AE53" s="420">
        <v>1567438.0</v>
      </c>
      <c r="AF53" s="396"/>
      <c r="AG53" s="419" t="s">
        <v>2342</v>
      </c>
      <c r="AH53" s="420">
        <v>150.0</v>
      </c>
      <c r="AI53" s="421">
        <v>0.00120307602478016</v>
      </c>
      <c r="AJ53" s="419">
        <v>1130110.0</v>
      </c>
      <c r="AK53" s="419">
        <v>1081952.0</v>
      </c>
      <c r="AL53" s="396"/>
      <c r="AM53" s="419" t="s">
        <v>2579</v>
      </c>
      <c r="AN53" s="419">
        <v>150.0</v>
      </c>
      <c r="AO53" s="421">
        <v>0.00120307602478016</v>
      </c>
      <c r="AP53" s="419">
        <v>1510522.0</v>
      </c>
      <c r="AQ53" s="419">
        <v>1456229.0</v>
      </c>
      <c r="AR53" s="50"/>
      <c r="AS53" s="50"/>
      <c r="AT53" s="50"/>
      <c r="AU53" s="50"/>
      <c r="AV53" s="495"/>
      <c r="AW53" s="50"/>
      <c r="AX53" s="50"/>
      <c r="AY53" s="50"/>
      <c r="AZ53" s="50"/>
      <c r="BA53" s="50"/>
      <c r="BB53" s="50"/>
      <c r="BC53" s="50"/>
      <c r="BD53" s="50"/>
      <c r="BE53" s="50"/>
    </row>
    <row r="54" ht="15.75" customHeight="1">
      <c r="A54" s="496" t="s">
        <v>243</v>
      </c>
      <c r="B54" s="497" t="s">
        <v>101</v>
      </c>
      <c r="C54" s="497" t="s">
        <v>3495</v>
      </c>
      <c r="D54" s="497" t="s">
        <v>1182</v>
      </c>
      <c r="E54" s="498">
        <v>10.0</v>
      </c>
      <c r="F54" s="498">
        <v>4.99999999999998</v>
      </c>
      <c r="G54" s="497" t="s">
        <v>1183</v>
      </c>
      <c r="H54" s="499" t="s">
        <v>1195</v>
      </c>
      <c r="I54" s="499" t="s">
        <v>1105</v>
      </c>
      <c r="J54" s="500" t="s">
        <v>3687</v>
      </c>
      <c r="K54" s="501" t="s">
        <v>1109</v>
      </c>
      <c r="L54" s="502">
        <v>1249.5</v>
      </c>
      <c r="M54" s="502">
        <v>1249.5</v>
      </c>
      <c r="N54" s="460"/>
      <c r="O54" s="503" t="s">
        <v>1790</v>
      </c>
      <c r="P54" s="504">
        <v>250.0</v>
      </c>
      <c r="Q54" s="505">
        <v>0.200080032012805</v>
      </c>
      <c r="R54" s="504">
        <v>5.6554197E7</v>
      </c>
      <c r="S54" s="504">
        <v>5.6492967E7</v>
      </c>
      <c r="T54" s="460"/>
      <c r="U54" s="503" t="s">
        <v>2060</v>
      </c>
      <c r="V54" s="504">
        <v>150.0</v>
      </c>
      <c r="W54" s="505">
        <v>0.120048019207683</v>
      </c>
      <c r="X54" s="504">
        <v>1520982.0</v>
      </c>
      <c r="Y54" s="504">
        <v>1511108.0</v>
      </c>
      <c r="Z54" s="460"/>
      <c r="AA54" s="503" t="s">
        <v>2776</v>
      </c>
      <c r="AB54" s="504">
        <v>150.0</v>
      </c>
      <c r="AC54" s="505">
        <v>0.120048019207683</v>
      </c>
      <c r="AD54" s="504">
        <v>1528859.0</v>
      </c>
      <c r="AE54" s="504">
        <v>1481018.0</v>
      </c>
      <c r="AF54" s="460"/>
      <c r="AG54" s="503" t="s">
        <v>2312</v>
      </c>
      <c r="AH54" s="504">
        <v>150.0</v>
      </c>
      <c r="AI54" s="505">
        <v>0.120048019207683</v>
      </c>
      <c r="AJ54" s="503">
        <v>2230422.0</v>
      </c>
      <c r="AK54" s="503">
        <v>2178505.0</v>
      </c>
      <c r="AL54" s="460"/>
      <c r="AM54" s="503" t="s">
        <v>2555</v>
      </c>
      <c r="AN54" s="503">
        <v>150.0</v>
      </c>
      <c r="AO54" s="505">
        <v>0.120048019207683</v>
      </c>
      <c r="AP54" s="503">
        <v>1144647.0</v>
      </c>
      <c r="AQ54" s="503">
        <v>1128826.0</v>
      </c>
      <c r="AR54" s="506"/>
      <c r="AS54" s="506"/>
      <c r="AT54" s="506"/>
      <c r="AU54" s="506"/>
      <c r="AV54" s="507"/>
      <c r="AW54" s="506"/>
      <c r="AX54" s="506"/>
      <c r="AY54" s="506"/>
      <c r="AZ54" s="506"/>
      <c r="BA54" s="506"/>
      <c r="BB54" s="506"/>
      <c r="BC54" s="506"/>
      <c r="BD54" s="506"/>
      <c r="BE54" s="506"/>
    </row>
    <row r="55" ht="15.75" customHeight="1">
      <c r="A55" s="496" t="s">
        <v>251</v>
      </c>
      <c r="B55" s="497" t="s">
        <v>101</v>
      </c>
      <c r="C55" s="497" t="s">
        <v>3495</v>
      </c>
      <c r="D55" s="497" t="s">
        <v>1182</v>
      </c>
      <c r="E55" s="498">
        <v>10.0</v>
      </c>
      <c r="F55" s="498">
        <v>6.99999999999998</v>
      </c>
      <c r="G55" s="497" t="s">
        <v>1183</v>
      </c>
      <c r="H55" s="499" t="s">
        <v>1195</v>
      </c>
      <c r="I55" s="499" t="s">
        <v>1111</v>
      </c>
      <c r="J55" s="500" t="s">
        <v>3688</v>
      </c>
      <c r="K55" s="501" t="s">
        <v>1109</v>
      </c>
      <c r="L55" s="502">
        <v>1274.0</v>
      </c>
      <c r="M55" s="502">
        <v>1274.0</v>
      </c>
      <c r="N55" s="460"/>
      <c r="O55" s="503" t="s">
        <v>1798</v>
      </c>
      <c r="P55" s="504">
        <v>250.0</v>
      </c>
      <c r="Q55" s="505">
        <v>0.196232339089482</v>
      </c>
      <c r="R55" s="504">
        <v>4.1729982E7</v>
      </c>
      <c r="S55" s="504">
        <v>4.1661311E7</v>
      </c>
      <c r="T55" s="460"/>
      <c r="U55" s="503" t="s">
        <v>2065</v>
      </c>
      <c r="V55" s="504">
        <v>150.0</v>
      </c>
      <c r="W55" s="505">
        <v>0.117739403453689</v>
      </c>
      <c r="X55" s="504">
        <v>1539706.0</v>
      </c>
      <c r="Y55" s="504">
        <v>1530002.0</v>
      </c>
      <c r="Z55" s="460"/>
      <c r="AA55" s="503" t="s">
        <v>2780</v>
      </c>
      <c r="AB55" s="504">
        <v>150.0</v>
      </c>
      <c r="AC55" s="505">
        <v>0.117739403453689</v>
      </c>
      <c r="AD55" s="504">
        <v>1675361.0</v>
      </c>
      <c r="AE55" s="504">
        <v>1599374.0</v>
      </c>
      <c r="AF55" s="460"/>
      <c r="AG55" s="503" t="s">
        <v>2317</v>
      </c>
      <c r="AH55" s="504">
        <v>150.0</v>
      </c>
      <c r="AI55" s="505">
        <v>0.117739403453689</v>
      </c>
      <c r="AJ55" s="503">
        <v>2244736.0</v>
      </c>
      <c r="AK55" s="503">
        <v>2143761.0</v>
      </c>
      <c r="AL55" s="460"/>
      <c r="AM55" s="503" t="s">
        <v>2559</v>
      </c>
      <c r="AN55" s="503">
        <v>150.0</v>
      </c>
      <c r="AO55" s="505">
        <v>0.117739403453689</v>
      </c>
      <c r="AP55" s="503">
        <v>1121173.0</v>
      </c>
      <c r="AQ55" s="503">
        <v>1080166.0</v>
      </c>
      <c r="AR55" s="506"/>
      <c r="AS55" s="506"/>
      <c r="AT55" s="506"/>
      <c r="AU55" s="506"/>
      <c r="AV55" s="507"/>
      <c r="AW55" s="506"/>
      <c r="AX55" s="506"/>
      <c r="AY55" s="506"/>
      <c r="AZ55" s="506"/>
      <c r="BA55" s="506"/>
      <c r="BB55" s="506"/>
      <c r="BC55" s="506"/>
      <c r="BD55" s="506"/>
      <c r="BE55" s="506"/>
    </row>
    <row r="56" ht="15.75" customHeight="1">
      <c r="A56" s="496" t="s">
        <v>256</v>
      </c>
      <c r="B56" s="497" t="s">
        <v>101</v>
      </c>
      <c r="C56" s="497" t="s">
        <v>3495</v>
      </c>
      <c r="D56" s="497" t="s">
        <v>1182</v>
      </c>
      <c r="E56" s="498">
        <v>10.0</v>
      </c>
      <c r="F56" s="498">
        <v>5.99999999999998</v>
      </c>
      <c r="G56" s="497" t="s">
        <v>1183</v>
      </c>
      <c r="H56" s="499" t="s">
        <v>1195</v>
      </c>
      <c r="I56" s="499" t="s">
        <v>1115</v>
      </c>
      <c r="J56" s="500" t="s">
        <v>3689</v>
      </c>
      <c r="K56" s="501" t="s">
        <v>1109</v>
      </c>
      <c r="L56" s="508">
        <v>345.94</v>
      </c>
      <c r="M56" s="509">
        <v>345.94</v>
      </c>
      <c r="N56" s="485"/>
      <c r="O56" s="510" t="s">
        <v>1805</v>
      </c>
      <c r="P56" s="511">
        <v>250.0</v>
      </c>
      <c r="Q56" s="512">
        <v>0.722668670867781</v>
      </c>
      <c r="R56" s="511">
        <v>5.6722007E7</v>
      </c>
      <c r="S56" s="511">
        <v>5.6663478E7</v>
      </c>
      <c r="T56" s="460"/>
      <c r="U56" s="503" t="s">
        <v>2070</v>
      </c>
      <c r="V56" s="504">
        <v>150.0</v>
      </c>
      <c r="W56" s="505">
        <v>0.433601202520668</v>
      </c>
      <c r="X56" s="504">
        <v>1438870.0</v>
      </c>
      <c r="Y56" s="504">
        <v>1428331.0</v>
      </c>
      <c r="Z56" s="460"/>
      <c r="AA56" s="503" t="s">
        <v>2784</v>
      </c>
      <c r="AB56" s="504">
        <v>150.0</v>
      </c>
      <c r="AC56" s="505">
        <v>0.433601202520668</v>
      </c>
      <c r="AD56" s="504">
        <v>1618656.0</v>
      </c>
      <c r="AE56" s="504">
        <v>1564460.0</v>
      </c>
      <c r="AF56" s="460"/>
      <c r="AG56" s="503" t="s">
        <v>2322</v>
      </c>
      <c r="AH56" s="504">
        <v>150.0</v>
      </c>
      <c r="AI56" s="505">
        <v>0.433601202520668</v>
      </c>
      <c r="AJ56" s="503">
        <v>2125536.0</v>
      </c>
      <c r="AK56" s="503">
        <v>2069643.0</v>
      </c>
      <c r="AL56" s="460"/>
      <c r="AM56" s="503" t="s">
        <v>2563</v>
      </c>
      <c r="AN56" s="503">
        <v>150.0</v>
      </c>
      <c r="AO56" s="505">
        <v>0.433601202520668</v>
      </c>
      <c r="AP56" s="503">
        <v>1009737.0</v>
      </c>
      <c r="AQ56" s="503">
        <v>994953.0</v>
      </c>
      <c r="AR56" s="506"/>
      <c r="AS56" s="506"/>
      <c r="AT56" s="506"/>
      <c r="AU56" s="506"/>
      <c r="AV56" s="507"/>
      <c r="AW56" s="506"/>
      <c r="AX56" s="506"/>
      <c r="AY56" s="506"/>
      <c r="AZ56" s="506"/>
      <c r="BA56" s="506"/>
      <c r="BB56" s="506"/>
      <c r="BC56" s="506"/>
      <c r="BD56" s="506"/>
      <c r="BE56" s="506"/>
    </row>
    <row r="57" ht="15.75" customHeight="1">
      <c r="A57" s="22" t="s">
        <v>341</v>
      </c>
      <c r="B57" s="381" t="s">
        <v>101</v>
      </c>
      <c r="C57" s="381" t="s">
        <v>1205</v>
      </c>
      <c r="D57" s="381" t="s">
        <v>1216</v>
      </c>
      <c r="E57" s="153">
        <v>60.0</v>
      </c>
      <c r="F57" s="153">
        <v>225.0</v>
      </c>
      <c r="G57" s="381" t="s">
        <v>1183</v>
      </c>
      <c r="H57" s="382" t="s">
        <v>1217</v>
      </c>
      <c r="I57" s="382" t="s">
        <v>1105</v>
      </c>
      <c r="J57" s="513" t="s">
        <v>3690</v>
      </c>
      <c r="K57" s="156" t="s">
        <v>1109</v>
      </c>
      <c r="L57" s="514">
        <v>5635.0</v>
      </c>
      <c r="M57" s="514">
        <v>5635.0</v>
      </c>
      <c r="N57" s="326"/>
      <c r="O57" s="211" t="s">
        <v>1819</v>
      </c>
      <c r="P57" s="383">
        <v>250.0</v>
      </c>
      <c r="Q57" s="384">
        <v>0.0443655723158829</v>
      </c>
      <c r="R57" s="383">
        <v>5.8808515E7</v>
      </c>
      <c r="S57" s="383">
        <v>5.8730437E7</v>
      </c>
      <c r="T57" s="326"/>
      <c r="U57" s="211" t="s">
        <v>2080</v>
      </c>
      <c r="V57" s="383">
        <v>150.0</v>
      </c>
      <c r="W57" s="384">
        <v>0.0266193433895297</v>
      </c>
      <c r="X57" s="383">
        <v>1682247.0</v>
      </c>
      <c r="Y57" s="383">
        <v>1670674.0</v>
      </c>
      <c r="Z57" s="326"/>
      <c r="AA57" s="211" t="s">
        <v>2792</v>
      </c>
      <c r="AB57" s="383">
        <v>150.0</v>
      </c>
      <c r="AC57" s="384">
        <v>0.0266193433895297</v>
      </c>
      <c r="AD57" s="383">
        <v>1364727.0</v>
      </c>
      <c r="AE57" s="383">
        <v>1322524.0</v>
      </c>
      <c r="AF57" s="326"/>
      <c r="AG57" s="211" t="s">
        <v>2332</v>
      </c>
      <c r="AH57" s="383">
        <v>150.0</v>
      </c>
      <c r="AI57" s="384">
        <v>0.0266193433895297</v>
      </c>
      <c r="AJ57" s="211">
        <v>918352.0</v>
      </c>
      <c r="AK57" s="211">
        <v>896612.0</v>
      </c>
      <c r="AL57" s="326"/>
      <c r="AM57" s="211" t="s">
        <v>2571</v>
      </c>
      <c r="AN57" s="211">
        <v>150.0</v>
      </c>
      <c r="AO57" s="384">
        <v>0.0266193433895297</v>
      </c>
      <c r="AP57" s="211">
        <v>857577.0</v>
      </c>
      <c r="AQ57" s="211">
        <v>844292.0</v>
      </c>
      <c r="AV57" s="349"/>
    </row>
    <row r="58" ht="15.75" customHeight="1">
      <c r="A58" s="22" t="s">
        <v>346</v>
      </c>
      <c r="B58" s="381" t="s">
        <v>101</v>
      </c>
      <c r="C58" s="381" t="s">
        <v>1205</v>
      </c>
      <c r="D58" s="381" t="s">
        <v>1216</v>
      </c>
      <c r="E58" s="153">
        <v>100.0</v>
      </c>
      <c r="F58" s="153">
        <v>152.0</v>
      </c>
      <c r="G58" s="381" t="s">
        <v>1183</v>
      </c>
      <c r="H58" s="382" t="s">
        <v>1217</v>
      </c>
      <c r="I58" s="382" t="s">
        <v>1111</v>
      </c>
      <c r="J58" s="513" t="s">
        <v>3691</v>
      </c>
      <c r="K58" s="156" t="s">
        <v>1109</v>
      </c>
      <c r="L58" s="514">
        <v>5507.6</v>
      </c>
      <c r="M58" s="514">
        <v>5507.6</v>
      </c>
      <c r="N58" s="326"/>
      <c r="O58" s="211" t="s">
        <v>1769</v>
      </c>
      <c r="P58" s="383">
        <v>250.0</v>
      </c>
      <c r="Q58" s="384">
        <v>0.0453918222093108</v>
      </c>
      <c r="R58" s="383">
        <v>4.7188564E7</v>
      </c>
      <c r="S58" s="383">
        <v>4.7118604E7</v>
      </c>
      <c r="T58" s="326"/>
      <c r="U58" s="211" t="s">
        <v>2045</v>
      </c>
      <c r="V58" s="383">
        <v>150.0</v>
      </c>
      <c r="W58" s="384">
        <v>0.0272350933255865</v>
      </c>
      <c r="X58" s="383">
        <v>1397410.0</v>
      </c>
      <c r="Y58" s="383">
        <v>1388857.0</v>
      </c>
      <c r="Z58" s="326"/>
      <c r="AA58" s="211" t="s">
        <v>2765</v>
      </c>
      <c r="AB58" s="383">
        <v>150.0</v>
      </c>
      <c r="AC58" s="384">
        <v>0.0272350933255865</v>
      </c>
      <c r="AD58" s="383">
        <v>1287010.0</v>
      </c>
      <c r="AE58" s="383">
        <v>1245585.0</v>
      </c>
      <c r="AF58" s="326"/>
      <c r="AG58" s="211" t="s">
        <v>2297</v>
      </c>
      <c r="AH58" s="383">
        <v>150.0</v>
      </c>
      <c r="AI58" s="384">
        <v>0.0272350933255865</v>
      </c>
      <c r="AJ58" s="211">
        <v>1181384.0</v>
      </c>
      <c r="AK58" s="211">
        <v>1153054.0</v>
      </c>
      <c r="AL58" s="326"/>
      <c r="AM58" s="211" t="s">
        <v>2543</v>
      </c>
      <c r="AN58" s="211">
        <v>150.0</v>
      </c>
      <c r="AO58" s="384">
        <v>0.0272350933255865</v>
      </c>
      <c r="AP58" s="211">
        <v>980521.0</v>
      </c>
      <c r="AQ58" s="211">
        <v>965429.0</v>
      </c>
      <c r="AV58" s="349"/>
    </row>
    <row r="59" ht="15.75" customHeight="1">
      <c r="A59" s="22" t="s">
        <v>351</v>
      </c>
      <c r="B59" s="381" t="s">
        <v>101</v>
      </c>
      <c r="C59" s="381" t="s">
        <v>1205</v>
      </c>
      <c r="D59" s="381" t="s">
        <v>1216</v>
      </c>
      <c r="E59" s="153">
        <v>60.0</v>
      </c>
      <c r="F59" s="153">
        <v>167.0</v>
      </c>
      <c r="G59" s="381" t="s">
        <v>1183</v>
      </c>
      <c r="H59" s="382" t="s">
        <v>1217</v>
      </c>
      <c r="I59" s="382" t="s">
        <v>1115</v>
      </c>
      <c r="J59" s="513" t="s">
        <v>3692</v>
      </c>
      <c r="K59" s="156" t="s">
        <v>1109</v>
      </c>
      <c r="L59" s="514">
        <v>3567.2</v>
      </c>
      <c r="M59" s="514">
        <v>3567.2</v>
      </c>
      <c r="N59" s="326"/>
      <c r="O59" s="211" t="s">
        <v>1826</v>
      </c>
      <c r="P59" s="383">
        <v>250.0</v>
      </c>
      <c r="Q59" s="384">
        <v>0.0700829782462436</v>
      </c>
      <c r="R59" s="383">
        <v>4.9725351E7</v>
      </c>
      <c r="S59" s="383">
        <v>4.9666623E7</v>
      </c>
      <c r="T59" s="326"/>
      <c r="U59" s="211" t="s">
        <v>2085</v>
      </c>
      <c r="V59" s="383">
        <v>150.0</v>
      </c>
      <c r="W59" s="384">
        <v>0.0420497869477461</v>
      </c>
      <c r="X59" s="383">
        <v>1186421.0</v>
      </c>
      <c r="Y59" s="383">
        <v>1178982.0</v>
      </c>
      <c r="Z59" s="326"/>
      <c r="AA59" s="211" t="s">
        <v>2796</v>
      </c>
      <c r="AB59" s="383">
        <v>150.0</v>
      </c>
      <c r="AC59" s="384">
        <v>0.0420497869477461</v>
      </c>
      <c r="AD59" s="383">
        <v>1279353.0</v>
      </c>
      <c r="AE59" s="383">
        <v>1242787.0</v>
      </c>
      <c r="AF59" s="326"/>
      <c r="AG59" s="211" t="s">
        <v>2337</v>
      </c>
      <c r="AH59" s="383">
        <v>150.0</v>
      </c>
      <c r="AI59" s="384">
        <v>0.0420497869477461</v>
      </c>
      <c r="AJ59" s="211">
        <v>1154302.0</v>
      </c>
      <c r="AK59" s="211">
        <v>1129444.0</v>
      </c>
      <c r="AL59" s="326"/>
      <c r="AM59" s="211" t="s">
        <v>2575</v>
      </c>
      <c r="AN59" s="211">
        <v>150.0</v>
      </c>
      <c r="AO59" s="384">
        <v>0.0420497869477461</v>
      </c>
      <c r="AP59" s="211">
        <v>966920.0</v>
      </c>
      <c r="AQ59" s="211">
        <v>954458.0</v>
      </c>
      <c r="AV59" s="349"/>
    </row>
    <row r="60" ht="15.75" customHeight="1">
      <c r="A60" s="22" t="s">
        <v>426</v>
      </c>
      <c r="B60" s="154" t="s">
        <v>101</v>
      </c>
      <c r="C60" s="154" t="s">
        <v>1205</v>
      </c>
      <c r="D60" s="154" t="s">
        <v>1311</v>
      </c>
      <c r="E60" s="153">
        <v>100.0</v>
      </c>
      <c r="F60" s="153">
        <v>98.0</v>
      </c>
      <c r="G60" s="154" t="s">
        <v>1183</v>
      </c>
      <c r="H60" s="382" t="s">
        <v>1228</v>
      </c>
      <c r="I60" s="382" t="s">
        <v>1105</v>
      </c>
      <c r="J60" s="513" t="s">
        <v>3693</v>
      </c>
      <c r="K60" s="156" t="s">
        <v>1315</v>
      </c>
      <c r="L60" s="514">
        <v>7457.8</v>
      </c>
      <c r="M60" s="514">
        <v>7457.8</v>
      </c>
      <c r="N60" s="396"/>
      <c r="O60" s="211" t="s">
        <v>1762</v>
      </c>
      <c r="P60" s="383">
        <v>250.0</v>
      </c>
      <c r="Q60" s="384">
        <v>0.0335219501729733</v>
      </c>
      <c r="R60" s="383">
        <v>6.4830155E7</v>
      </c>
      <c r="S60" s="383">
        <v>6.476875E7</v>
      </c>
      <c r="T60" s="396"/>
      <c r="U60" s="211" t="s">
        <v>2040</v>
      </c>
      <c r="V60" s="383">
        <v>150.0</v>
      </c>
      <c r="W60" s="384">
        <v>0.020113170103784</v>
      </c>
      <c r="X60" s="383">
        <v>2926081.0</v>
      </c>
      <c r="Y60" s="383">
        <v>2906288.0</v>
      </c>
      <c r="Z60" s="396"/>
      <c r="AA60" s="211" t="s">
        <v>2761</v>
      </c>
      <c r="AB60" s="383">
        <v>150.0</v>
      </c>
      <c r="AC60" s="384">
        <v>0.020113170103784</v>
      </c>
      <c r="AD60" s="383">
        <v>1195659.0</v>
      </c>
      <c r="AE60" s="383">
        <v>1159442.0</v>
      </c>
      <c r="AF60" s="396"/>
      <c r="AG60" s="211" t="s">
        <v>2292</v>
      </c>
      <c r="AH60" s="383">
        <v>150.0</v>
      </c>
      <c r="AI60" s="384">
        <v>0.020113170103784</v>
      </c>
      <c r="AJ60" s="211">
        <v>1022988.0</v>
      </c>
      <c r="AK60" s="211">
        <v>1000305.0</v>
      </c>
      <c r="AL60" s="396"/>
      <c r="AM60" s="211" t="s">
        <v>2539</v>
      </c>
      <c r="AN60" s="211">
        <v>150.0</v>
      </c>
      <c r="AO60" s="384">
        <v>0.020113170103784</v>
      </c>
      <c r="AP60" s="211">
        <v>712774.0</v>
      </c>
      <c r="AQ60" s="211">
        <v>703335.0</v>
      </c>
      <c r="AR60" s="50"/>
      <c r="AS60" s="50"/>
      <c r="AT60" s="50"/>
      <c r="AU60" s="50"/>
      <c r="AV60" s="495"/>
      <c r="AW60" s="50"/>
      <c r="AX60" s="50"/>
      <c r="AY60" s="50"/>
      <c r="AZ60" s="50"/>
      <c r="BA60" s="50"/>
      <c r="BB60" s="50"/>
      <c r="BC60" s="50"/>
      <c r="BD60" s="50"/>
      <c r="BE60" s="50"/>
    </row>
    <row r="61" ht="15.75" customHeight="1">
      <c r="A61" s="22" t="s">
        <v>440</v>
      </c>
      <c r="B61" s="154" t="s">
        <v>101</v>
      </c>
      <c r="C61" s="154" t="s">
        <v>1205</v>
      </c>
      <c r="D61" s="154" t="s">
        <v>1216</v>
      </c>
      <c r="E61" s="153">
        <v>100.0</v>
      </c>
      <c r="F61" s="153">
        <v>110.0</v>
      </c>
      <c r="G61" s="154" t="s">
        <v>1183</v>
      </c>
      <c r="H61" s="382" t="s">
        <v>1228</v>
      </c>
      <c r="I61" s="382" t="s">
        <v>1111</v>
      </c>
      <c r="J61" s="513" t="s">
        <v>3694</v>
      </c>
      <c r="K61" s="156" t="s">
        <v>1109</v>
      </c>
      <c r="L61" s="514">
        <v>5752.6</v>
      </c>
      <c r="M61" s="514">
        <v>5752.6</v>
      </c>
      <c r="N61" s="396"/>
      <c r="O61" s="211" t="s">
        <v>1776</v>
      </c>
      <c r="P61" s="383">
        <v>250.0</v>
      </c>
      <c r="Q61" s="384">
        <v>0.0434586100198171</v>
      </c>
      <c r="R61" s="383">
        <v>4.68021E7</v>
      </c>
      <c r="S61" s="383">
        <v>4.674999E7</v>
      </c>
      <c r="T61" s="396"/>
      <c r="U61" s="211" t="s">
        <v>2050</v>
      </c>
      <c r="V61" s="383">
        <v>150.0</v>
      </c>
      <c r="W61" s="384">
        <v>0.0260751660118903</v>
      </c>
      <c r="X61" s="383">
        <v>3876463.0</v>
      </c>
      <c r="Y61" s="383">
        <v>3852630.0</v>
      </c>
      <c r="Z61" s="396"/>
      <c r="AA61" s="211" t="s">
        <v>2769</v>
      </c>
      <c r="AB61" s="383">
        <v>150.0</v>
      </c>
      <c r="AC61" s="384">
        <v>0.0260751660118903</v>
      </c>
      <c r="AD61" s="383">
        <v>2841890.0</v>
      </c>
      <c r="AE61" s="383">
        <v>2747157.0</v>
      </c>
      <c r="AF61" s="396"/>
      <c r="AG61" s="211" t="s">
        <v>2302</v>
      </c>
      <c r="AH61" s="383">
        <v>150.0</v>
      </c>
      <c r="AI61" s="384">
        <v>0.0260751660118903</v>
      </c>
      <c r="AJ61" s="211">
        <v>1593547.0</v>
      </c>
      <c r="AK61" s="211">
        <v>1553646.0</v>
      </c>
      <c r="AL61" s="396"/>
      <c r="AM61" s="211" t="s">
        <v>2547</v>
      </c>
      <c r="AN61" s="211">
        <v>150.0</v>
      </c>
      <c r="AO61" s="384">
        <v>0.0260751660118903</v>
      </c>
      <c r="AP61" s="211">
        <v>1200793.0</v>
      </c>
      <c r="AQ61" s="211">
        <v>1182678.0</v>
      </c>
      <c r="AR61" s="50"/>
      <c r="AS61" s="50"/>
      <c r="AT61" s="50"/>
      <c r="AU61" s="50"/>
      <c r="AV61" s="495"/>
      <c r="AW61" s="50"/>
      <c r="AX61" s="50"/>
      <c r="AY61" s="50"/>
      <c r="AZ61" s="50"/>
      <c r="BA61" s="50"/>
      <c r="BB61" s="50"/>
      <c r="BC61" s="50"/>
      <c r="BD61" s="50"/>
      <c r="BE61" s="50"/>
    </row>
    <row r="62" ht="15.75" customHeight="1">
      <c r="A62" s="22" t="s">
        <v>445</v>
      </c>
      <c r="B62" s="154" t="s">
        <v>101</v>
      </c>
      <c r="C62" s="154" t="s">
        <v>1205</v>
      </c>
      <c r="D62" s="154" t="s">
        <v>1216</v>
      </c>
      <c r="E62" s="153">
        <v>100.0</v>
      </c>
      <c r="F62" s="153">
        <v>285.0</v>
      </c>
      <c r="G62" s="154" t="s">
        <v>1183</v>
      </c>
      <c r="H62" s="382" t="s">
        <v>1228</v>
      </c>
      <c r="I62" s="382" t="s">
        <v>1115</v>
      </c>
      <c r="J62" s="513" t="s">
        <v>3695</v>
      </c>
      <c r="K62" s="156" t="s">
        <v>1109</v>
      </c>
      <c r="L62" s="514">
        <v>6115.2</v>
      </c>
      <c r="M62" s="514">
        <v>6115.2</v>
      </c>
      <c r="N62" s="396"/>
      <c r="O62" s="211" t="s">
        <v>1783</v>
      </c>
      <c r="P62" s="383">
        <v>250.0</v>
      </c>
      <c r="Q62" s="384">
        <v>0.0408817373103087</v>
      </c>
      <c r="R62" s="383">
        <v>5.4872993E7</v>
      </c>
      <c r="S62" s="383">
        <v>5.4836575E7</v>
      </c>
      <c r="T62" s="396"/>
      <c r="U62" s="211" t="s">
        <v>2055</v>
      </c>
      <c r="V62" s="383">
        <v>150.0</v>
      </c>
      <c r="W62" s="384">
        <v>0.0245290423861852</v>
      </c>
      <c r="X62" s="383">
        <v>1608824.0</v>
      </c>
      <c r="Y62" s="383">
        <v>1598013.0</v>
      </c>
      <c r="Z62" s="396"/>
      <c r="AA62" s="211" t="s">
        <v>2773</v>
      </c>
      <c r="AB62" s="383">
        <v>150.0</v>
      </c>
      <c r="AC62" s="384">
        <v>0.0245290423861852</v>
      </c>
      <c r="AD62" s="383">
        <v>2318886.0</v>
      </c>
      <c r="AE62" s="383">
        <v>2285192.0</v>
      </c>
      <c r="AF62" s="396"/>
      <c r="AG62" s="211" t="s">
        <v>2307</v>
      </c>
      <c r="AH62" s="383">
        <v>150.0</v>
      </c>
      <c r="AI62" s="384">
        <v>0.0245290423861852</v>
      </c>
      <c r="AJ62" s="211">
        <v>1522748.0</v>
      </c>
      <c r="AK62" s="211">
        <v>1486770.0</v>
      </c>
      <c r="AL62" s="396"/>
      <c r="AM62" s="211" t="s">
        <v>2551</v>
      </c>
      <c r="AN62" s="211">
        <v>150.0</v>
      </c>
      <c r="AO62" s="384">
        <v>0.0245290423861852</v>
      </c>
      <c r="AP62" s="211">
        <v>1299212.0</v>
      </c>
      <c r="AQ62" s="211">
        <v>1280645.0</v>
      </c>
      <c r="AR62" s="50"/>
      <c r="AS62" s="50"/>
      <c r="AT62" s="50"/>
      <c r="AU62" s="50"/>
      <c r="AV62" s="495"/>
      <c r="AW62" s="50"/>
      <c r="AX62" s="50"/>
      <c r="AY62" s="50"/>
      <c r="AZ62" s="50"/>
      <c r="BA62" s="50"/>
      <c r="BB62" s="50"/>
      <c r="BC62" s="50"/>
      <c r="BD62" s="50"/>
      <c r="BE62" s="50"/>
    </row>
    <row r="63" ht="15.75" customHeight="1">
      <c r="A63" s="34" t="s">
        <v>422</v>
      </c>
      <c r="B63" s="185" t="s">
        <v>101</v>
      </c>
      <c r="C63" s="185" t="s">
        <v>1205</v>
      </c>
      <c r="D63" s="185" t="s">
        <v>1267</v>
      </c>
      <c r="E63" s="184">
        <v>496.0</v>
      </c>
      <c r="F63" s="184">
        <v>158.0</v>
      </c>
      <c r="G63" s="185" t="s">
        <v>1183</v>
      </c>
      <c r="H63" s="423" t="s">
        <v>1228</v>
      </c>
      <c r="I63" s="423" t="s">
        <v>1229</v>
      </c>
      <c r="J63" s="515" t="s">
        <v>3696</v>
      </c>
      <c r="K63" s="187" t="s">
        <v>1310</v>
      </c>
      <c r="L63" s="516">
        <v>19325.6</v>
      </c>
      <c r="M63" s="516">
        <v>1190.0</v>
      </c>
      <c r="N63" s="396"/>
      <c r="O63" s="424" t="s">
        <v>1812</v>
      </c>
      <c r="P63" s="425">
        <v>250.0</v>
      </c>
      <c r="Q63" s="426">
        <v>0.0129362089663452</v>
      </c>
      <c r="R63" s="425">
        <v>5.6121119E7</v>
      </c>
      <c r="S63" s="425">
        <v>5.6060193E7</v>
      </c>
      <c r="T63" s="396"/>
      <c r="U63" s="424" t="s">
        <v>2075</v>
      </c>
      <c r="V63" s="425">
        <v>150.0</v>
      </c>
      <c r="W63" s="426">
        <v>0.0077617253798071</v>
      </c>
      <c r="X63" s="425">
        <v>1873450.0</v>
      </c>
      <c r="Y63" s="425">
        <v>1858900.0</v>
      </c>
      <c r="Z63" s="396"/>
      <c r="AA63" s="424" t="s">
        <v>2788</v>
      </c>
      <c r="AB63" s="425">
        <v>150.0</v>
      </c>
      <c r="AC63" s="426">
        <v>0.0077617253798071</v>
      </c>
      <c r="AD63" s="425">
        <v>1566627.0</v>
      </c>
      <c r="AE63" s="425">
        <v>1517735.0</v>
      </c>
      <c r="AF63" s="396"/>
      <c r="AG63" s="424" t="s">
        <v>2327</v>
      </c>
      <c r="AH63" s="425">
        <v>150.0</v>
      </c>
      <c r="AI63" s="426">
        <v>0.0077617253798071</v>
      </c>
      <c r="AJ63" s="424">
        <v>1521030.0</v>
      </c>
      <c r="AK63" s="424">
        <v>1486521.0</v>
      </c>
      <c r="AL63" s="396"/>
      <c r="AM63" s="424" t="s">
        <v>2567</v>
      </c>
      <c r="AN63" s="424">
        <v>150.0</v>
      </c>
      <c r="AO63" s="426">
        <v>0.0077617253798071</v>
      </c>
      <c r="AP63" s="424">
        <v>1130809.0</v>
      </c>
      <c r="AQ63" s="424">
        <v>1114532.0</v>
      </c>
      <c r="AR63" s="50"/>
      <c r="AS63" s="50"/>
      <c r="AT63" s="50"/>
      <c r="AU63" s="50"/>
      <c r="AV63" s="495"/>
      <c r="AW63" s="50"/>
      <c r="AX63" s="50"/>
      <c r="AY63" s="50"/>
      <c r="AZ63" s="50"/>
      <c r="BA63" s="50"/>
      <c r="BB63" s="50"/>
      <c r="BC63" s="50"/>
      <c r="BD63" s="50"/>
      <c r="BE63" s="50"/>
    </row>
    <row r="64" ht="15.75" customHeight="1">
      <c r="A64" s="34" t="s">
        <v>297</v>
      </c>
      <c r="B64" s="185" t="s">
        <v>101</v>
      </c>
      <c r="C64" s="185" t="s">
        <v>1205</v>
      </c>
      <c r="D64" s="185" t="s">
        <v>1227</v>
      </c>
      <c r="E64" s="184">
        <v>716.0</v>
      </c>
      <c r="F64" s="436">
        <v>166.75</v>
      </c>
      <c r="G64" s="185" t="s">
        <v>1183</v>
      </c>
      <c r="H64" s="423" t="s">
        <v>1228</v>
      </c>
      <c r="I64" s="423" t="s">
        <v>1229</v>
      </c>
      <c r="J64" s="515" t="s">
        <v>3697</v>
      </c>
      <c r="K64" s="187" t="s">
        <v>1239</v>
      </c>
      <c r="L64" s="516">
        <v>34035.4</v>
      </c>
      <c r="M64" s="516">
        <v>225.0</v>
      </c>
      <c r="N64" s="396"/>
      <c r="O64" s="424" t="s">
        <v>1833</v>
      </c>
      <c r="P64" s="425">
        <v>250.0</v>
      </c>
      <c r="Q64" s="426">
        <v>0.00734529342978193</v>
      </c>
      <c r="R64" s="425"/>
      <c r="S64" s="425">
        <v>1.23273135E8</v>
      </c>
      <c r="T64" s="396"/>
      <c r="U64" s="424" t="s">
        <v>2090</v>
      </c>
      <c r="V64" s="425">
        <v>150.0</v>
      </c>
      <c r="W64" s="426">
        <v>0.00440717605786916</v>
      </c>
      <c r="X64" s="425"/>
      <c r="Y64" s="425">
        <v>670174.0</v>
      </c>
      <c r="Z64" s="396"/>
      <c r="AA64" s="424" t="s">
        <v>2800</v>
      </c>
      <c r="AB64" s="425">
        <v>150.0</v>
      </c>
      <c r="AC64" s="426">
        <v>0.00440717605786916</v>
      </c>
      <c r="AD64" s="425"/>
      <c r="AE64" s="425">
        <v>1754654.0</v>
      </c>
      <c r="AF64" s="396"/>
      <c r="AG64" s="424"/>
      <c r="AH64" s="425"/>
      <c r="AI64" s="426"/>
      <c r="AJ64" s="424"/>
      <c r="AK64" s="424"/>
      <c r="AL64" s="396"/>
      <c r="AM64" s="424"/>
      <c r="AN64" s="424"/>
      <c r="AO64" s="426"/>
      <c r="AP64" s="424"/>
      <c r="AQ64" s="424"/>
      <c r="AR64" s="50"/>
      <c r="AS64" s="50"/>
      <c r="AT64" s="50"/>
      <c r="AU64" s="50"/>
      <c r="AV64" s="495"/>
      <c r="AW64" s="50"/>
      <c r="AX64" s="50"/>
      <c r="AY64" s="50"/>
      <c r="AZ64" s="50"/>
      <c r="BA64" s="50"/>
      <c r="BB64" s="50"/>
      <c r="BC64" s="50"/>
      <c r="BD64" s="50"/>
      <c r="BE64" s="50"/>
    </row>
    <row r="65" ht="15.75" customHeight="1">
      <c r="A65" s="22" t="s">
        <v>689</v>
      </c>
      <c r="B65" s="154" t="s">
        <v>463</v>
      </c>
      <c r="C65" s="154" t="s">
        <v>1205</v>
      </c>
      <c r="D65" s="154" t="s">
        <v>1216</v>
      </c>
      <c r="E65" s="153">
        <v>100.0</v>
      </c>
      <c r="F65" s="153">
        <v>93.0</v>
      </c>
      <c r="G65" s="154" t="s">
        <v>1183</v>
      </c>
      <c r="H65" s="382" t="s">
        <v>1228</v>
      </c>
      <c r="I65" s="382" t="s">
        <v>1370</v>
      </c>
      <c r="J65" s="513" t="s">
        <v>3698</v>
      </c>
      <c r="K65" s="156" t="s">
        <v>1109</v>
      </c>
      <c r="L65" s="514">
        <v>6820.8</v>
      </c>
      <c r="M65" s="514">
        <v>6820.8</v>
      </c>
      <c r="N65" s="396"/>
      <c r="O65" s="211" t="s">
        <v>1876</v>
      </c>
      <c r="P65" s="383">
        <v>250.0</v>
      </c>
      <c r="Q65" s="384">
        <v>0.0366525920713113</v>
      </c>
      <c r="R65" s="383">
        <v>6.9589594E7</v>
      </c>
      <c r="S65" s="383">
        <v>6.9501229E7</v>
      </c>
      <c r="T65" s="396"/>
      <c r="U65" s="211" t="s">
        <v>2120</v>
      </c>
      <c r="V65" s="383">
        <v>150.0</v>
      </c>
      <c r="W65" s="384">
        <v>0.0219915552427868</v>
      </c>
      <c r="X65" s="383">
        <v>1500824.0</v>
      </c>
      <c r="Y65" s="383">
        <v>1491595.0</v>
      </c>
      <c r="Z65" s="396"/>
      <c r="AA65" s="211" t="s">
        <v>2829</v>
      </c>
      <c r="AB65" s="383">
        <v>150.0</v>
      </c>
      <c r="AC65" s="384">
        <v>0.0219915552427868</v>
      </c>
      <c r="AD65" s="383">
        <v>1367732.0</v>
      </c>
      <c r="AE65" s="383">
        <v>1323302.0</v>
      </c>
      <c r="AF65" s="396"/>
      <c r="AG65" s="211" t="s">
        <v>2372</v>
      </c>
      <c r="AH65" s="383">
        <v>150.0</v>
      </c>
      <c r="AI65" s="384">
        <v>0.0219915552427868</v>
      </c>
      <c r="AJ65" s="211">
        <v>1777902.0</v>
      </c>
      <c r="AK65" s="211">
        <v>1735022.0</v>
      </c>
      <c r="AL65" s="396"/>
      <c r="AM65" s="211" t="s">
        <v>2603</v>
      </c>
      <c r="AN65" s="211">
        <v>150.0</v>
      </c>
      <c r="AO65" s="384">
        <v>0.0219915552427868</v>
      </c>
      <c r="AP65" s="211">
        <v>1078777.0</v>
      </c>
      <c r="AQ65" s="211">
        <v>1062657.0</v>
      </c>
      <c r="AR65" s="50"/>
      <c r="AS65" s="50"/>
      <c r="AT65" s="50"/>
      <c r="AU65" s="50"/>
      <c r="AV65" s="495"/>
      <c r="AW65" s="50"/>
      <c r="AX65" s="50"/>
      <c r="AY65" s="50"/>
      <c r="AZ65" s="50"/>
      <c r="BA65" s="50"/>
      <c r="BB65" s="50"/>
      <c r="BC65" s="50"/>
      <c r="BD65" s="50"/>
      <c r="BE65" s="50"/>
    </row>
    <row r="66" ht="15.75" customHeight="1">
      <c r="A66" s="34" t="s">
        <v>634</v>
      </c>
      <c r="B66" s="185" t="s">
        <v>463</v>
      </c>
      <c r="C66" s="185" t="s">
        <v>1205</v>
      </c>
      <c r="D66" s="185" t="s">
        <v>1330</v>
      </c>
      <c r="E66" s="184">
        <v>1000.0</v>
      </c>
      <c r="F66" s="184">
        <v>105.0</v>
      </c>
      <c r="G66" s="185" t="s">
        <v>1183</v>
      </c>
      <c r="H66" s="423" t="s">
        <v>1228</v>
      </c>
      <c r="I66" s="423" t="s">
        <v>1229</v>
      </c>
      <c r="J66" s="515" t="s">
        <v>3699</v>
      </c>
      <c r="K66" s="187" t="s">
        <v>1418</v>
      </c>
      <c r="L66" s="516">
        <v>69183.1</v>
      </c>
      <c r="M66" s="516">
        <v>1060.0</v>
      </c>
      <c r="N66" s="396"/>
      <c r="O66" s="424" t="s">
        <v>1869</v>
      </c>
      <c r="P66" s="425">
        <v>250.0</v>
      </c>
      <c r="Q66" s="426">
        <v>0.00361359927496744</v>
      </c>
      <c r="R66" s="425">
        <v>8.1628664E7</v>
      </c>
      <c r="S66" s="425">
        <v>8.1479905E7</v>
      </c>
      <c r="T66" s="396"/>
      <c r="U66" s="424" t="s">
        <v>2115</v>
      </c>
      <c r="V66" s="425">
        <v>150.0</v>
      </c>
      <c r="W66" s="426">
        <v>0.00216815956498046</v>
      </c>
      <c r="X66" s="425">
        <v>3325260.0</v>
      </c>
      <c r="Y66" s="425">
        <v>3302991.0</v>
      </c>
      <c r="Z66" s="396"/>
      <c r="AA66" s="424" t="s">
        <v>2825</v>
      </c>
      <c r="AB66" s="425">
        <v>150.0</v>
      </c>
      <c r="AC66" s="426">
        <v>0.00216815956498046</v>
      </c>
      <c r="AD66" s="425">
        <v>1612335.0</v>
      </c>
      <c r="AE66" s="425">
        <v>1563699.0</v>
      </c>
      <c r="AF66" s="396"/>
      <c r="AG66" s="424" t="s">
        <v>2367</v>
      </c>
      <c r="AH66" s="425">
        <v>150.0</v>
      </c>
      <c r="AI66" s="426">
        <v>0.00216815956498046</v>
      </c>
      <c r="AJ66" s="424">
        <v>2229051.0</v>
      </c>
      <c r="AK66" s="424">
        <v>2178504.0</v>
      </c>
      <c r="AL66" s="396"/>
      <c r="AM66" s="424" t="s">
        <v>2599</v>
      </c>
      <c r="AN66" s="424">
        <v>150.0</v>
      </c>
      <c r="AO66" s="426">
        <v>0.00216815956498046</v>
      </c>
      <c r="AP66" s="424">
        <v>1126376.0</v>
      </c>
      <c r="AQ66" s="424">
        <v>1111414.0</v>
      </c>
      <c r="AR66" s="50"/>
      <c r="AS66" s="50"/>
      <c r="AT66" s="50"/>
      <c r="AU66" s="50"/>
      <c r="AV66" s="495"/>
      <c r="AW66" s="50"/>
      <c r="AX66" s="50"/>
      <c r="AY66" s="50"/>
      <c r="AZ66" s="50"/>
      <c r="BA66" s="50"/>
      <c r="BB66" s="50"/>
      <c r="BC66" s="50"/>
      <c r="BD66" s="50"/>
      <c r="BE66" s="50"/>
    </row>
    <row r="67" ht="15.75" customHeight="1">
      <c r="A67" s="30" t="s">
        <v>303</v>
      </c>
      <c r="B67" s="386" t="s">
        <v>101</v>
      </c>
      <c r="C67" s="386" t="s">
        <v>1221</v>
      </c>
      <c r="D67" s="386" t="s">
        <v>1216</v>
      </c>
      <c r="E67" s="517">
        <v>60.0</v>
      </c>
      <c r="F67" s="189">
        <v>225.0</v>
      </c>
      <c r="G67" s="386" t="s">
        <v>1183</v>
      </c>
      <c r="H67" s="387" t="s">
        <v>1217</v>
      </c>
      <c r="I67" s="387" t="s">
        <v>1105</v>
      </c>
      <c r="J67" s="518" t="s">
        <v>3700</v>
      </c>
      <c r="K67" s="190" t="s">
        <v>1109</v>
      </c>
      <c r="L67" s="519">
        <v>2940.0</v>
      </c>
      <c r="M67" s="39">
        <v>2940.0</v>
      </c>
      <c r="N67" s="326"/>
      <c r="O67" s="195" t="s">
        <v>1727</v>
      </c>
      <c r="P67" s="388">
        <v>250.0</v>
      </c>
      <c r="Q67" s="389">
        <v>0.0850340136054422</v>
      </c>
      <c r="R67" s="388">
        <v>4.9746585E7</v>
      </c>
      <c r="S67" s="388">
        <v>4.9633529E7</v>
      </c>
      <c r="T67" s="326"/>
      <c r="U67" s="195" t="s">
        <v>2015</v>
      </c>
      <c r="V67" s="388">
        <v>150.0</v>
      </c>
      <c r="W67" s="389">
        <v>0.0510204081632653</v>
      </c>
      <c r="X67" s="388">
        <v>1800125.0</v>
      </c>
      <c r="Y67" s="388">
        <v>1788751.0</v>
      </c>
      <c r="Z67" s="326"/>
      <c r="AA67" s="195" t="s">
        <v>2728</v>
      </c>
      <c r="AB67" s="388">
        <v>150.0</v>
      </c>
      <c r="AC67" s="389">
        <v>0.0510204081632653</v>
      </c>
      <c r="AD67" s="388">
        <v>1334928.0</v>
      </c>
      <c r="AE67" s="388">
        <v>1288407.0</v>
      </c>
      <c r="AF67" s="326"/>
      <c r="AG67" s="195" t="s">
        <v>2256</v>
      </c>
      <c r="AH67" s="388">
        <v>150.0</v>
      </c>
      <c r="AI67" s="389">
        <v>0.0510204081632653</v>
      </c>
      <c r="AJ67" s="195">
        <v>863977.0</v>
      </c>
      <c r="AK67" s="195">
        <v>841230.0</v>
      </c>
      <c r="AL67" s="326"/>
      <c r="AM67" s="195" t="s">
        <v>2511</v>
      </c>
      <c r="AN67" s="195">
        <v>150.0</v>
      </c>
      <c r="AO67" s="389">
        <v>0.0510204081632653</v>
      </c>
      <c r="AP67" s="195">
        <v>1808516.0</v>
      </c>
      <c r="AQ67" s="195">
        <v>1779065.0</v>
      </c>
      <c r="AV67" s="349"/>
    </row>
    <row r="68" ht="15.75" customHeight="1">
      <c r="A68" s="30" t="s">
        <v>311</v>
      </c>
      <c r="B68" s="386" t="s">
        <v>101</v>
      </c>
      <c r="C68" s="386" t="s">
        <v>1221</v>
      </c>
      <c r="D68" s="386" t="s">
        <v>1216</v>
      </c>
      <c r="E68" s="517">
        <v>100.0</v>
      </c>
      <c r="F68" s="189">
        <v>152.0</v>
      </c>
      <c r="G68" s="386" t="s">
        <v>1183</v>
      </c>
      <c r="H68" s="387" t="s">
        <v>1217</v>
      </c>
      <c r="I68" s="387" t="s">
        <v>1111</v>
      </c>
      <c r="J68" s="518" t="s">
        <v>3701</v>
      </c>
      <c r="K68" s="190" t="s">
        <v>1109</v>
      </c>
      <c r="L68" s="519">
        <v>1612.1</v>
      </c>
      <c r="M68" s="39">
        <v>1612.1</v>
      </c>
      <c r="N68" s="326"/>
      <c r="O68" s="195" t="s">
        <v>1706</v>
      </c>
      <c r="P68" s="388">
        <v>250.0</v>
      </c>
      <c r="Q68" s="389">
        <v>0.155077228459773</v>
      </c>
      <c r="R68" s="388">
        <v>6.3902298E7</v>
      </c>
      <c r="S68" s="388">
        <v>6.3822755E7</v>
      </c>
      <c r="T68" s="326"/>
      <c r="U68" s="195" t="s">
        <v>2000</v>
      </c>
      <c r="V68" s="388">
        <v>150.0</v>
      </c>
      <c r="W68" s="389">
        <v>0.0930463370758638</v>
      </c>
      <c r="X68" s="388">
        <v>1322612.0</v>
      </c>
      <c r="Y68" s="388">
        <v>1313581.0</v>
      </c>
      <c r="Z68" s="326"/>
      <c r="AA68" s="195" t="s">
        <v>2713</v>
      </c>
      <c r="AB68" s="388">
        <v>150.0</v>
      </c>
      <c r="AC68" s="389">
        <v>0.0930463370758638</v>
      </c>
      <c r="AD68" s="388">
        <v>1354586.0</v>
      </c>
      <c r="AE68" s="388">
        <v>1312005.0</v>
      </c>
      <c r="AF68" s="326"/>
      <c r="AG68" s="195" t="s">
        <v>2235</v>
      </c>
      <c r="AH68" s="388">
        <v>150.0</v>
      </c>
      <c r="AI68" s="389">
        <v>0.0930463370758638</v>
      </c>
      <c r="AJ68" s="195">
        <v>1020556.0</v>
      </c>
      <c r="AK68" s="195">
        <v>996328.0</v>
      </c>
      <c r="AL68" s="326"/>
      <c r="AM68" s="195" t="s">
        <v>2495</v>
      </c>
      <c r="AN68" s="195">
        <v>150.0</v>
      </c>
      <c r="AO68" s="389">
        <v>0.0930463370758638</v>
      </c>
      <c r="AP68" s="195">
        <v>1319345.0</v>
      </c>
      <c r="AQ68" s="195">
        <v>1300241.0</v>
      </c>
      <c r="AV68" s="349"/>
    </row>
    <row r="69" ht="15.75" customHeight="1">
      <c r="A69" s="30" t="s">
        <v>317</v>
      </c>
      <c r="B69" s="386" t="s">
        <v>101</v>
      </c>
      <c r="C69" s="386" t="s">
        <v>1221</v>
      </c>
      <c r="D69" s="386" t="s">
        <v>1216</v>
      </c>
      <c r="E69" s="517">
        <v>60.0</v>
      </c>
      <c r="F69" s="189">
        <v>167.0</v>
      </c>
      <c r="G69" s="386" t="s">
        <v>1183</v>
      </c>
      <c r="H69" s="387" t="s">
        <v>1217</v>
      </c>
      <c r="I69" s="387" t="s">
        <v>1115</v>
      </c>
      <c r="J69" s="518" t="s">
        <v>3702</v>
      </c>
      <c r="K69" s="190" t="s">
        <v>1109</v>
      </c>
      <c r="L69" s="520">
        <v>715.4</v>
      </c>
      <c r="M69" s="521">
        <v>715.4</v>
      </c>
      <c r="N69" s="352"/>
      <c r="O69" s="392" t="s">
        <v>1749</v>
      </c>
      <c r="P69" s="393">
        <v>250.0</v>
      </c>
      <c r="Q69" s="394">
        <v>0.349454850433324</v>
      </c>
      <c r="R69" s="393">
        <v>5.7436407E7</v>
      </c>
      <c r="S69" s="393">
        <v>5.7323412E7</v>
      </c>
      <c r="T69" s="326"/>
      <c r="U69" s="195" t="s">
        <v>2030</v>
      </c>
      <c r="V69" s="388">
        <v>150.0</v>
      </c>
      <c r="W69" s="389">
        <v>0.209672910259994</v>
      </c>
      <c r="X69" s="388">
        <v>1257634.0</v>
      </c>
      <c r="Y69" s="388">
        <v>1249454.0</v>
      </c>
      <c r="Z69" s="326"/>
      <c r="AA69" s="195" t="s">
        <v>2752</v>
      </c>
      <c r="AB69" s="388">
        <v>150.0</v>
      </c>
      <c r="AC69" s="389">
        <v>0.209672910259994</v>
      </c>
      <c r="AD69" s="388">
        <v>1396760.0</v>
      </c>
      <c r="AE69" s="388">
        <v>1340535.0</v>
      </c>
      <c r="AF69" s="326"/>
      <c r="AG69" s="195" t="s">
        <v>2287</v>
      </c>
      <c r="AH69" s="388">
        <v>150.0</v>
      </c>
      <c r="AI69" s="389">
        <v>0.209672910259994</v>
      </c>
      <c r="AJ69" s="195">
        <v>1371502.0</v>
      </c>
      <c r="AK69" s="195">
        <v>1331694.0</v>
      </c>
      <c r="AL69" s="326"/>
      <c r="AM69" s="195" t="s">
        <v>2535</v>
      </c>
      <c r="AN69" s="195">
        <v>150.0</v>
      </c>
      <c r="AO69" s="389">
        <v>0.209672910259994</v>
      </c>
      <c r="AP69" s="195">
        <v>779739.0</v>
      </c>
      <c r="AQ69" s="195">
        <v>764019.0</v>
      </c>
      <c r="AV69" s="349"/>
    </row>
    <row r="70" ht="15.75" customHeight="1">
      <c r="A70" s="30" t="s">
        <v>361</v>
      </c>
      <c r="B70" s="386" t="s">
        <v>101</v>
      </c>
      <c r="C70" s="386" t="s">
        <v>1221</v>
      </c>
      <c r="D70" s="386" t="s">
        <v>1216</v>
      </c>
      <c r="E70" s="517">
        <v>100.0</v>
      </c>
      <c r="F70" s="189">
        <v>98.0</v>
      </c>
      <c r="G70" s="386" t="s">
        <v>1183</v>
      </c>
      <c r="H70" s="387" t="s">
        <v>1228</v>
      </c>
      <c r="I70" s="387" t="s">
        <v>1105</v>
      </c>
      <c r="J70" s="518" t="s">
        <v>3703</v>
      </c>
      <c r="K70" s="190" t="s">
        <v>1109</v>
      </c>
      <c r="L70" s="520">
        <v>791.84</v>
      </c>
      <c r="M70" s="521">
        <v>791.84</v>
      </c>
      <c r="N70" s="352"/>
      <c r="O70" s="392" t="s">
        <v>1699</v>
      </c>
      <c r="P70" s="393">
        <v>250.0</v>
      </c>
      <c r="Q70" s="394">
        <v>0.315720347544959</v>
      </c>
      <c r="R70" s="393">
        <v>6.0864385E7</v>
      </c>
      <c r="S70" s="393">
        <v>6.0804746E7</v>
      </c>
      <c r="T70" s="326"/>
      <c r="U70" s="195" t="s">
        <v>1995</v>
      </c>
      <c r="V70" s="388">
        <v>150.0</v>
      </c>
      <c r="W70" s="389">
        <v>0.189432208526975</v>
      </c>
      <c r="X70" s="388">
        <v>1875489.0</v>
      </c>
      <c r="Y70" s="388">
        <v>1863283.0</v>
      </c>
      <c r="Z70" s="326"/>
      <c r="AA70" s="195" t="s">
        <v>2710</v>
      </c>
      <c r="AB70" s="388">
        <v>150.0</v>
      </c>
      <c r="AC70" s="389">
        <v>0.189432208526975</v>
      </c>
      <c r="AD70" s="388">
        <v>1640632.0</v>
      </c>
      <c r="AE70" s="388">
        <v>1616978.0</v>
      </c>
      <c r="AF70" s="326"/>
      <c r="AG70" s="195" t="s">
        <v>2230</v>
      </c>
      <c r="AH70" s="388">
        <v>150.0</v>
      </c>
      <c r="AI70" s="389">
        <v>0.189432208526975</v>
      </c>
      <c r="AJ70" s="195">
        <v>919236.0</v>
      </c>
      <c r="AK70" s="195">
        <v>895614.0</v>
      </c>
      <c r="AL70" s="326"/>
      <c r="AM70" s="195" t="s">
        <v>2491</v>
      </c>
      <c r="AN70" s="195">
        <v>150.0</v>
      </c>
      <c r="AO70" s="389">
        <v>0.189432208526975</v>
      </c>
      <c r="AP70" s="195">
        <v>1311552.0</v>
      </c>
      <c r="AQ70" s="195">
        <v>1293031.0</v>
      </c>
      <c r="AV70" s="349"/>
    </row>
    <row r="71" ht="15.75" customHeight="1">
      <c r="A71" s="30" t="s">
        <v>367</v>
      </c>
      <c r="B71" s="386" t="s">
        <v>101</v>
      </c>
      <c r="C71" s="386" t="s">
        <v>1221</v>
      </c>
      <c r="D71" s="386" t="s">
        <v>1216</v>
      </c>
      <c r="E71" s="517">
        <v>100.0</v>
      </c>
      <c r="F71" s="189">
        <v>110.0</v>
      </c>
      <c r="G71" s="386" t="s">
        <v>1183</v>
      </c>
      <c r="H71" s="387" t="s">
        <v>1228</v>
      </c>
      <c r="I71" s="387" t="s">
        <v>1111</v>
      </c>
      <c r="J71" s="518" t="s">
        <v>3704</v>
      </c>
      <c r="K71" s="190" t="s">
        <v>1109</v>
      </c>
      <c r="L71" s="519">
        <v>2613.66</v>
      </c>
      <c r="M71" s="39">
        <v>2613.66</v>
      </c>
      <c r="N71" s="326"/>
      <c r="O71" s="195" t="s">
        <v>1713</v>
      </c>
      <c r="P71" s="388">
        <v>250.0</v>
      </c>
      <c r="Q71" s="389">
        <v>0.0956513088925109</v>
      </c>
      <c r="R71" s="388">
        <v>3.657305E7</v>
      </c>
      <c r="S71" s="388">
        <v>3.6547167E7</v>
      </c>
      <c r="T71" s="326"/>
      <c r="U71" s="195" t="s">
        <v>2005</v>
      </c>
      <c r="V71" s="388">
        <v>150.0</v>
      </c>
      <c r="W71" s="389">
        <v>0.0573907853355065</v>
      </c>
      <c r="X71" s="388">
        <v>1316762.0</v>
      </c>
      <c r="Y71" s="388">
        <v>1308385.0</v>
      </c>
      <c r="Z71" s="326"/>
      <c r="AA71" s="195" t="s">
        <v>2717</v>
      </c>
      <c r="AB71" s="388">
        <v>150.0</v>
      </c>
      <c r="AC71" s="389">
        <v>0.0573907853355065</v>
      </c>
      <c r="AD71" s="388">
        <v>1420401.0</v>
      </c>
      <c r="AE71" s="388">
        <v>1396702.0</v>
      </c>
      <c r="AF71" s="326"/>
      <c r="AG71" s="195" t="s">
        <v>2240</v>
      </c>
      <c r="AH71" s="388">
        <v>150.0</v>
      </c>
      <c r="AI71" s="389">
        <v>0.0573907853355065</v>
      </c>
      <c r="AJ71" s="195">
        <v>1035317.0</v>
      </c>
      <c r="AK71" s="195">
        <v>1008651.0</v>
      </c>
      <c r="AL71" s="326"/>
      <c r="AM71" s="195" t="s">
        <v>2499</v>
      </c>
      <c r="AN71" s="195">
        <v>150.0</v>
      </c>
      <c r="AO71" s="389">
        <v>0.0573907853355065</v>
      </c>
      <c r="AP71" s="195">
        <v>915879.0</v>
      </c>
      <c r="AQ71" s="195">
        <v>901388.0</v>
      </c>
      <c r="AV71" s="349"/>
    </row>
    <row r="72" ht="15.75" customHeight="1">
      <c r="A72" s="30" t="s">
        <v>373</v>
      </c>
      <c r="B72" s="386" t="s">
        <v>101</v>
      </c>
      <c r="C72" s="386" t="s">
        <v>1221</v>
      </c>
      <c r="D72" s="386" t="s">
        <v>1216</v>
      </c>
      <c r="E72" s="517">
        <v>100.0</v>
      </c>
      <c r="F72" s="189">
        <v>285.0</v>
      </c>
      <c r="G72" s="386" t="s">
        <v>1183</v>
      </c>
      <c r="H72" s="387" t="s">
        <v>1228</v>
      </c>
      <c r="I72" s="387" t="s">
        <v>1115</v>
      </c>
      <c r="J72" s="518" t="s">
        <v>3705</v>
      </c>
      <c r="K72" s="190" t="s">
        <v>1109</v>
      </c>
      <c r="L72" s="519">
        <v>2616.6</v>
      </c>
      <c r="M72" s="39">
        <v>2616.6</v>
      </c>
      <c r="N72" s="326"/>
      <c r="O72" s="195" t="s">
        <v>1720</v>
      </c>
      <c r="P72" s="388">
        <v>250.0</v>
      </c>
      <c r="Q72" s="389">
        <v>0.0955438355117328</v>
      </c>
      <c r="R72" s="388">
        <v>5.3465611E7</v>
      </c>
      <c r="S72" s="388">
        <v>5.3388791E7</v>
      </c>
      <c r="T72" s="326"/>
      <c r="U72" s="195" t="s">
        <v>2010</v>
      </c>
      <c r="V72" s="388">
        <v>150.0</v>
      </c>
      <c r="W72" s="389">
        <v>0.0573263013070397</v>
      </c>
      <c r="X72" s="388">
        <v>1291949.0</v>
      </c>
      <c r="Y72" s="388">
        <v>1282832.0</v>
      </c>
      <c r="Z72" s="326"/>
      <c r="AA72" s="195" t="s">
        <v>2720</v>
      </c>
      <c r="AB72" s="388">
        <v>150.0</v>
      </c>
      <c r="AC72" s="389">
        <v>0.0573263013070397</v>
      </c>
      <c r="AD72" s="388">
        <v>1367559.0</v>
      </c>
      <c r="AE72" s="388">
        <v>1322113.0</v>
      </c>
      <c r="AF72" s="326"/>
      <c r="AG72" s="195" t="s">
        <v>2245</v>
      </c>
      <c r="AH72" s="388">
        <v>150.0</v>
      </c>
      <c r="AI72" s="389">
        <v>0.0573263013070397</v>
      </c>
      <c r="AJ72" s="195">
        <v>843514.0</v>
      </c>
      <c r="AK72" s="195">
        <v>821583.0</v>
      </c>
      <c r="AL72" s="326"/>
      <c r="AM72" s="195" t="s">
        <v>2503</v>
      </c>
      <c r="AN72" s="195">
        <v>150.0</v>
      </c>
      <c r="AO72" s="389">
        <v>0.0573263013070397</v>
      </c>
      <c r="AP72" s="195">
        <v>1872511.0</v>
      </c>
      <c r="AQ72" s="195">
        <v>1843922.0</v>
      </c>
      <c r="AV72" s="349"/>
    </row>
    <row r="73" ht="15.75" customHeight="1">
      <c r="A73" s="28" t="s">
        <v>356</v>
      </c>
      <c r="B73" s="428" t="s">
        <v>101</v>
      </c>
      <c r="C73" s="428" t="s">
        <v>1221</v>
      </c>
      <c r="D73" s="428" t="s">
        <v>1267</v>
      </c>
      <c r="E73" s="522">
        <v>496.0</v>
      </c>
      <c r="F73" s="172">
        <v>158.0</v>
      </c>
      <c r="G73" s="428" t="s">
        <v>1183</v>
      </c>
      <c r="H73" s="429" t="s">
        <v>1228</v>
      </c>
      <c r="I73" s="429" t="s">
        <v>1229</v>
      </c>
      <c r="J73" s="523" t="s">
        <v>3706</v>
      </c>
      <c r="K73" s="176" t="s">
        <v>1271</v>
      </c>
      <c r="L73" s="524">
        <v>6022.1</v>
      </c>
      <c r="M73" s="525">
        <v>1050.6</v>
      </c>
      <c r="N73" s="338"/>
      <c r="O73" s="430" t="s">
        <v>1742</v>
      </c>
      <c r="P73" s="431">
        <v>250.0</v>
      </c>
      <c r="Q73" s="432">
        <v>0.0415137576592883</v>
      </c>
      <c r="R73" s="431">
        <v>6.6223964E7</v>
      </c>
      <c r="S73" s="431">
        <v>6.6163772E7</v>
      </c>
      <c r="T73" s="338"/>
      <c r="U73" s="430" t="s">
        <v>2025</v>
      </c>
      <c r="V73" s="431">
        <v>150.0</v>
      </c>
      <c r="W73" s="432">
        <v>0.024908254595573</v>
      </c>
      <c r="X73" s="431">
        <v>1579717.0</v>
      </c>
      <c r="Y73" s="431">
        <v>1568865.0</v>
      </c>
      <c r="Z73" s="338"/>
      <c r="AA73" s="430" t="s">
        <v>2744</v>
      </c>
      <c r="AB73" s="431">
        <v>150.0</v>
      </c>
      <c r="AC73" s="432">
        <v>0.024908254595573</v>
      </c>
      <c r="AD73" s="431">
        <v>1436137.0</v>
      </c>
      <c r="AE73" s="431">
        <v>1389501.0</v>
      </c>
      <c r="AF73" s="338"/>
      <c r="AG73" s="430" t="s">
        <v>2277</v>
      </c>
      <c r="AH73" s="431">
        <v>150.0</v>
      </c>
      <c r="AI73" s="432">
        <v>0.024908254595573</v>
      </c>
      <c r="AJ73" s="430">
        <v>1065111.0</v>
      </c>
      <c r="AK73" s="430">
        <v>1039641.0</v>
      </c>
      <c r="AL73" s="338"/>
      <c r="AM73" s="430" t="s">
        <v>2527</v>
      </c>
      <c r="AN73" s="430">
        <v>150.0</v>
      </c>
      <c r="AO73" s="432">
        <v>0.024908254595573</v>
      </c>
      <c r="AP73" s="430">
        <v>1499084.0</v>
      </c>
      <c r="AQ73" s="430">
        <v>1478624.0</v>
      </c>
      <c r="AV73" s="349"/>
    </row>
    <row r="74" ht="15.75" customHeight="1">
      <c r="A74" s="28" t="s">
        <v>285</v>
      </c>
      <c r="B74" s="428" t="s">
        <v>101</v>
      </c>
      <c r="C74" s="428" t="s">
        <v>1221</v>
      </c>
      <c r="D74" s="428" t="s">
        <v>1227</v>
      </c>
      <c r="E74" s="522">
        <v>776.0</v>
      </c>
      <c r="F74" s="437">
        <v>166.75</v>
      </c>
      <c r="G74" s="428" t="s">
        <v>1183</v>
      </c>
      <c r="H74" s="429" t="s">
        <v>1228</v>
      </c>
      <c r="I74" s="429" t="s">
        <v>1229</v>
      </c>
      <c r="J74" s="523" t="s">
        <v>3707</v>
      </c>
      <c r="K74" s="176" t="s">
        <v>1233</v>
      </c>
      <c r="L74" s="524">
        <v>11289.6</v>
      </c>
      <c r="M74" s="525">
        <v>205.0</v>
      </c>
      <c r="N74" s="338"/>
      <c r="O74" s="430" t="s">
        <v>1756</v>
      </c>
      <c r="P74" s="431">
        <v>250.0</v>
      </c>
      <c r="Q74" s="432">
        <v>0.0221442743764172</v>
      </c>
      <c r="R74" s="431"/>
      <c r="S74" s="431">
        <v>1.17393981E8</v>
      </c>
      <c r="T74" s="338"/>
      <c r="U74" s="430" t="s">
        <v>2035</v>
      </c>
      <c r="V74" s="431">
        <v>150.0</v>
      </c>
      <c r="W74" s="432">
        <v>0.0132865646258503</v>
      </c>
      <c r="X74" s="431"/>
      <c r="Y74" s="431">
        <v>885899.0</v>
      </c>
      <c r="Z74" s="338"/>
      <c r="AA74" s="430" t="s">
        <v>2756</v>
      </c>
      <c r="AB74" s="431">
        <v>150.0</v>
      </c>
      <c r="AC74" s="432">
        <v>0.0132865646258503</v>
      </c>
      <c r="AD74" s="431"/>
      <c r="AE74" s="431">
        <v>1280406.0</v>
      </c>
      <c r="AF74" s="338"/>
      <c r="AG74" s="430"/>
      <c r="AH74" s="431"/>
      <c r="AI74" s="432"/>
      <c r="AJ74" s="430"/>
      <c r="AK74" s="430"/>
      <c r="AL74" s="338"/>
      <c r="AM74" s="430"/>
      <c r="AN74" s="430"/>
      <c r="AO74" s="432"/>
      <c r="AP74" s="430"/>
      <c r="AQ74" s="430"/>
      <c r="AV74" s="349"/>
    </row>
    <row r="75" ht="15.75" customHeight="1">
      <c r="A75" s="30" t="s">
        <v>531</v>
      </c>
      <c r="B75" s="386" t="s">
        <v>463</v>
      </c>
      <c r="C75" s="386" t="s">
        <v>1221</v>
      </c>
      <c r="D75" s="386" t="s">
        <v>1216</v>
      </c>
      <c r="E75" s="517">
        <v>100.0</v>
      </c>
      <c r="F75" s="189">
        <v>93.0</v>
      </c>
      <c r="G75" s="386" t="s">
        <v>1183</v>
      </c>
      <c r="H75" s="387" t="s">
        <v>1228</v>
      </c>
      <c r="I75" s="387" t="s">
        <v>1370</v>
      </c>
      <c r="J75" s="518" t="s">
        <v>3708</v>
      </c>
      <c r="K75" s="190" t="s">
        <v>1109</v>
      </c>
      <c r="L75" s="519">
        <v>2767.52</v>
      </c>
      <c r="M75" s="39">
        <v>2767.52</v>
      </c>
      <c r="N75" s="326"/>
      <c r="O75" s="195" t="s">
        <v>1862</v>
      </c>
      <c r="P75" s="388">
        <v>250.0</v>
      </c>
      <c r="Q75" s="389">
        <v>0.0903335838584726</v>
      </c>
      <c r="R75" s="388">
        <v>4.3326298E7</v>
      </c>
      <c r="S75" s="388">
        <v>4.326915E7</v>
      </c>
      <c r="T75" s="326"/>
      <c r="U75" s="195" t="s">
        <v>2110</v>
      </c>
      <c r="V75" s="388">
        <v>150.0</v>
      </c>
      <c r="W75" s="389">
        <v>0.0542001503150835</v>
      </c>
      <c r="X75" s="388">
        <v>1239702.0</v>
      </c>
      <c r="Y75" s="388">
        <v>1232110.0</v>
      </c>
      <c r="Z75" s="326"/>
      <c r="AA75" s="195" t="s">
        <v>2821</v>
      </c>
      <c r="AB75" s="388">
        <v>150.0</v>
      </c>
      <c r="AC75" s="389">
        <v>0.0542001503150835</v>
      </c>
      <c r="AD75" s="388">
        <v>1432635.0</v>
      </c>
      <c r="AE75" s="388">
        <v>1384273.0</v>
      </c>
      <c r="AF75" s="326"/>
      <c r="AG75" s="195" t="s">
        <v>2362</v>
      </c>
      <c r="AH75" s="388">
        <v>150.0</v>
      </c>
      <c r="AI75" s="389">
        <v>0.0542001503150835</v>
      </c>
      <c r="AJ75" s="195">
        <v>885084.0</v>
      </c>
      <c r="AK75" s="195">
        <v>863751.0</v>
      </c>
      <c r="AL75" s="326"/>
      <c r="AM75" s="195" t="s">
        <v>2595</v>
      </c>
      <c r="AN75" s="195">
        <v>150.0</v>
      </c>
      <c r="AO75" s="389">
        <v>0.0542001503150835</v>
      </c>
      <c r="AP75" s="195">
        <v>1195612.0</v>
      </c>
      <c r="AQ75" s="195">
        <v>1178010.0</v>
      </c>
      <c r="AV75" s="349"/>
    </row>
    <row r="76" ht="15.75" customHeight="1">
      <c r="A76" s="28" t="s">
        <v>460</v>
      </c>
      <c r="B76" s="428" t="s">
        <v>463</v>
      </c>
      <c r="C76" s="428" t="s">
        <v>1221</v>
      </c>
      <c r="D76" s="428" t="s">
        <v>1330</v>
      </c>
      <c r="E76" s="522">
        <v>1000.0</v>
      </c>
      <c r="F76" s="437">
        <v>105.416666666667</v>
      </c>
      <c r="G76" s="428" t="s">
        <v>1183</v>
      </c>
      <c r="H76" s="429" t="s">
        <v>1228</v>
      </c>
      <c r="I76" s="429" t="s">
        <v>1229</v>
      </c>
      <c r="J76" s="523" t="s">
        <v>3709</v>
      </c>
      <c r="K76" s="176" t="s">
        <v>1334</v>
      </c>
      <c r="L76" s="524">
        <v>27435.1</v>
      </c>
      <c r="M76" s="525">
        <v>1190.0</v>
      </c>
      <c r="N76" s="338"/>
      <c r="O76" s="430" t="s">
        <v>1855</v>
      </c>
      <c r="P76" s="431">
        <v>250.0</v>
      </c>
      <c r="Q76" s="432">
        <v>0.00911241438886682</v>
      </c>
      <c r="R76" s="431">
        <v>4.724998E7</v>
      </c>
      <c r="S76" s="431">
        <v>4.7198168E7</v>
      </c>
      <c r="T76" s="338"/>
      <c r="U76" s="430" t="s">
        <v>2105</v>
      </c>
      <c r="V76" s="431">
        <v>150.0</v>
      </c>
      <c r="W76" s="432">
        <v>0.00546744863332009</v>
      </c>
      <c r="X76" s="431">
        <v>1251730.0</v>
      </c>
      <c r="Y76" s="431">
        <v>1244024.0</v>
      </c>
      <c r="Z76" s="338"/>
      <c r="AA76" s="430" t="s">
        <v>2813</v>
      </c>
      <c r="AB76" s="431">
        <v>150.0</v>
      </c>
      <c r="AC76" s="432">
        <v>0.00546744863332009</v>
      </c>
      <c r="AD76" s="431">
        <v>1599500.0</v>
      </c>
      <c r="AE76" s="431">
        <v>1546507.0</v>
      </c>
      <c r="AF76" s="338"/>
      <c r="AG76" s="430" t="s">
        <v>2352</v>
      </c>
      <c r="AH76" s="431">
        <v>150.0</v>
      </c>
      <c r="AI76" s="432">
        <v>0.00546744863332009</v>
      </c>
      <c r="AJ76" s="430">
        <v>1031480.0</v>
      </c>
      <c r="AK76" s="430">
        <v>1007516.0</v>
      </c>
      <c r="AL76" s="338"/>
      <c r="AM76" s="430" t="s">
        <v>2587</v>
      </c>
      <c r="AN76" s="430">
        <v>150.0</v>
      </c>
      <c r="AO76" s="432">
        <v>0.00546744863332009</v>
      </c>
      <c r="AP76" s="430">
        <v>1109450.0</v>
      </c>
      <c r="AQ76" s="430">
        <v>1093749.0</v>
      </c>
      <c r="AV76" s="349"/>
    </row>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984027777777778" footer="0.0" header="0.0" left="0.747916666666667" right="0.747916666666667" top="0.984027777777778"/>
  <pageSetup paperSize="9" orientation="portrait"/>
  <drawing r:id="rId1"/>
</worksheet>
</file>