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0" windowWidth="14801" windowHeight="8014" activeTab="3"/>
  </bookViews>
  <sheets>
    <sheet name="завдання 1" sheetId="1" r:id="rId1"/>
    <sheet name="завдання 2" sheetId="2" r:id="rId2"/>
    <sheet name="завдання 3" sheetId="3" r:id="rId3"/>
    <sheet name="завдання 4" sheetId="4" r:id="rId4"/>
    <sheet name="завдання 5" sheetId="5" r:id="rId5"/>
  </sheets>
  <calcPr calcId="152511"/>
</workbook>
</file>

<file path=xl/calcChain.xml><?xml version="1.0" encoding="utf-8"?>
<calcChain xmlns="http://schemas.openxmlformats.org/spreadsheetml/2006/main">
  <c r="B14" i="4" l="1"/>
  <c r="D15" i="5"/>
  <c r="C15" i="5"/>
  <c r="B14" i="5"/>
  <c r="B10" i="5"/>
  <c r="B12" i="5"/>
  <c r="B9" i="5"/>
  <c r="P4" i="5" s="1"/>
  <c r="B8" i="5"/>
  <c r="Q4" i="5"/>
  <c r="O3" i="5"/>
  <c r="M2" i="5"/>
  <c r="D16" i="4"/>
  <c r="C16" i="4"/>
  <c r="B15" i="4"/>
  <c r="P3" i="5" l="1"/>
  <c r="L1" i="5"/>
  <c r="R4" i="5"/>
  <c r="O2" i="5"/>
  <c r="S4" i="5"/>
  <c r="N1" i="5"/>
  <c r="R3" i="5"/>
  <c r="O1" i="5"/>
  <c r="S3" i="5"/>
  <c r="R2" i="5"/>
  <c r="U3" i="5"/>
  <c r="B11" i="5"/>
  <c r="B13" i="5" s="1"/>
  <c r="R1" i="5"/>
  <c r="T2" i="5"/>
  <c r="L4" i="5"/>
  <c r="S1" i="5"/>
  <c r="U2" i="5"/>
  <c r="M4" i="5"/>
  <c r="T1" i="5"/>
  <c r="L3" i="5"/>
  <c r="N4" i="5"/>
  <c r="U1" i="5"/>
  <c r="M3" i="5"/>
  <c r="O4" i="5"/>
  <c r="N2" i="5"/>
  <c r="M1" i="5"/>
  <c r="Q3" i="5"/>
  <c r="P2" i="5"/>
  <c r="T4" i="5"/>
  <c r="Q2" i="5"/>
  <c r="U4" i="5"/>
  <c r="P1" i="5"/>
  <c r="T3" i="5"/>
  <c r="Q1" i="5"/>
  <c r="S2" i="5"/>
  <c r="L2" i="5"/>
  <c r="N3" i="5"/>
  <c r="B13" i="4" l="1"/>
  <c r="B11" i="4"/>
  <c r="B12" i="4"/>
  <c r="L2" i="4"/>
  <c r="M2" i="4"/>
  <c r="N2" i="4"/>
  <c r="O2" i="4"/>
  <c r="P2" i="4"/>
  <c r="Q2" i="4"/>
  <c r="R2" i="4"/>
  <c r="S2" i="4"/>
  <c r="T2" i="4"/>
  <c r="U2" i="4"/>
  <c r="L3" i="4"/>
  <c r="M3" i="4"/>
  <c r="N3" i="4"/>
  <c r="O3" i="4"/>
  <c r="P3" i="4"/>
  <c r="Q3" i="4"/>
  <c r="R3" i="4"/>
  <c r="S3" i="4"/>
  <c r="T3" i="4"/>
  <c r="U3" i="4"/>
  <c r="L4" i="4"/>
  <c r="M4" i="4"/>
  <c r="N4" i="4"/>
  <c r="O4" i="4"/>
  <c r="P4" i="4"/>
  <c r="Q4" i="4"/>
  <c r="R4" i="4"/>
  <c r="S4" i="4"/>
  <c r="T4" i="4"/>
  <c r="U4" i="4"/>
  <c r="M1" i="4"/>
  <c r="N1" i="4"/>
  <c r="O1" i="4"/>
  <c r="P1" i="4"/>
  <c r="Q1" i="4"/>
  <c r="R1" i="4"/>
  <c r="S1" i="4"/>
  <c r="T1" i="4"/>
  <c r="U1" i="4"/>
  <c r="L1" i="4"/>
  <c r="B10" i="4"/>
  <c r="B9" i="4"/>
  <c r="D6" i="2"/>
  <c r="D6" i="1"/>
  <c r="B8" i="4" l="1"/>
  <c r="D6" i="3"/>
  <c r="B3" i="3"/>
  <c r="E5" i="3"/>
  <c r="B4" i="3"/>
  <c r="B3" i="2"/>
  <c r="E5" i="2"/>
  <c r="B4" i="2"/>
  <c r="B3" i="1"/>
  <c r="E5" i="1"/>
  <c r="B4" i="1"/>
</calcChain>
</file>

<file path=xl/sharedStrings.xml><?xml version="1.0" encoding="utf-8"?>
<sst xmlns="http://schemas.openxmlformats.org/spreadsheetml/2006/main" count="40" uniqueCount="18">
  <si>
    <t>R=</t>
  </si>
  <si>
    <t>n=</t>
  </si>
  <si>
    <t>S^2=</t>
  </si>
  <si>
    <t>Ф^-1(a)=</t>
  </si>
  <si>
    <t>a=</t>
  </si>
  <si>
    <t>область прийняття гіпотези:</t>
  </si>
  <si>
    <t>гіпотеза не приймається</t>
  </si>
  <si>
    <t>гіпотеза не приймається оскільки 1950 не належить нашій області прийняття</t>
  </si>
  <si>
    <t>гіпотеза приймається оскільки 200 належить нашій області прийняття</t>
  </si>
  <si>
    <t>гіпотеза приймається оскільки 69 належить нашій області прийняття</t>
  </si>
  <si>
    <t>k=</t>
  </si>
  <si>
    <t>x_сер=</t>
  </si>
  <si>
    <t>m_0=</t>
  </si>
  <si>
    <t>варіант</t>
  </si>
  <si>
    <t>S=</t>
  </si>
  <si>
    <t>область прийняття:</t>
  </si>
  <si>
    <t>(sigma^2)_0=</t>
  </si>
  <si>
    <t>гіпотеза приймається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</si>
</sst>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556591</xdr:colOff>
      <xdr:row>7</xdr:row>
      <xdr:rowOff>103367</xdr:rowOff>
    </xdr:from>
    <xdr:ext cx="65" cy="172227"/>
    <xdr:sp macro="" textlink="">
      <xdr:nvSpPr>
        <xdr:cNvPr id="2" name="TextBox 1"/>
        <xdr:cNvSpPr txBox="1"/>
      </xdr:nvSpPr>
      <xdr:spPr>
        <a:xfrm>
          <a:off x="5009321" y="14391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uk-UA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9301</xdr:rowOff>
    </xdr:from>
    <xdr:to>
      <xdr:col>0</xdr:col>
      <xdr:colOff>241281</xdr:colOff>
      <xdr:row>14</xdr:row>
      <xdr:rowOff>185448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155" t="69342" r="63078" b="27091"/>
        <a:stretch/>
      </xdr:blipFill>
      <xdr:spPr>
        <a:xfrm>
          <a:off x="0" y="2696293"/>
          <a:ext cx="241281" cy="1761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="115" zoomScaleNormal="115" workbookViewId="0">
      <selection activeCell="D6" sqref="D6"/>
    </sheetView>
  </sheetViews>
  <sheetFormatPr defaultRowHeight="15.05" x14ac:dyDescent="0.3"/>
  <cols>
    <col min="7" max="7" width="15.6640625" customWidth="1"/>
    <col min="9" max="9" width="10.88671875" customWidth="1"/>
    <col min="10" max="10" width="19.44140625" customWidth="1"/>
    <col min="15" max="15" width="10.21875" customWidth="1"/>
  </cols>
  <sheetData>
    <row r="1" spans="1:16" x14ac:dyDescent="0.3">
      <c r="A1" s="1" t="s">
        <v>4</v>
      </c>
      <c r="B1">
        <v>0.05</v>
      </c>
      <c r="C1" s="3"/>
      <c r="D1" s="2"/>
    </row>
    <row r="2" spans="1:16" x14ac:dyDescent="0.3">
      <c r="A2" t="s">
        <v>1</v>
      </c>
      <c r="B2">
        <v>2000</v>
      </c>
    </row>
    <row r="3" spans="1:16" x14ac:dyDescent="0.3">
      <c r="A3" t="s">
        <v>0</v>
      </c>
      <c r="B3">
        <f>B2-50</f>
        <v>1950</v>
      </c>
    </row>
    <row r="4" spans="1:16" x14ac:dyDescent="0.3">
      <c r="A4" t="s">
        <v>3</v>
      </c>
      <c r="B4">
        <f>_xlfn.NORM.S.INV(B1)</f>
        <v>-1.6448536269514726</v>
      </c>
    </row>
    <row r="5" spans="1:16" x14ac:dyDescent="0.3">
      <c r="A5" t="s">
        <v>5</v>
      </c>
      <c r="D5">
        <v>1973</v>
      </c>
      <c r="E5">
        <f>B2</f>
        <v>2000</v>
      </c>
      <c r="M5" s="4"/>
      <c r="N5" s="4"/>
      <c r="O5" s="5"/>
      <c r="P5" s="4"/>
    </row>
    <row r="6" spans="1:16" x14ac:dyDescent="0.3">
      <c r="D6">
        <f>B2*0.99+B4*SQRT(B2*0.99*(1-0.99))</f>
        <v>1972.6808634121851</v>
      </c>
    </row>
    <row r="7" spans="1:16" x14ac:dyDescent="0.3">
      <c r="N7" s="3"/>
      <c r="O7" s="3"/>
    </row>
    <row r="8" spans="1:16" x14ac:dyDescent="0.3">
      <c r="A8" t="s">
        <v>7</v>
      </c>
    </row>
    <row r="11" spans="1:16" x14ac:dyDescent="0.3">
      <c r="C11" s="6"/>
    </row>
    <row r="13" spans="1:16" x14ac:dyDescent="0.3">
      <c r="F13" s="2"/>
    </row>
    <row r="15" spans="1:16" x14ac:dyDescent="0.3">
      <c r="B15" s="3"/>
      <c r="C15" s="3"/>
      <c r="D15" s="3"/>
      <c r="E15" s="3"/>
      <c r="F15" s="3"/>
      <c r="G15" s="3"/>
      <c r="H15" s="3"/>
      <c r="I15" s="3"/>
    </row>
    <row r="16" spans="1:16" x14ac:dyDescent="0.3">
      <c r="B16" s="3"/>
      <c r="C16" s="3"/>
      <c r="D16" s="3"/>
      <c r="E16" s="3"/>
      <c r="F16" s="3"/>
      <c r="G16" s="3"/>
      <c r="H16" s="3"/>
      <c r="I16" s="3"/>
    </row>
    <row r="17" spans="2:9" x14ac:dyDescent="0.3">
      <c r="B17" s="3"/>
      <c r="C17" s="3"/>
      <c r="D17" s="3"/>
      <c r="E17" s="3"/>
      <c r="F17" s="3"/>
      <c r="G17" s="3"/>
      <c r="H17" s="3"/>
      <c r="I17" s="3"/>
    </row>
    <row r="18" spans="2:9" x14ac:dyDescent="0.3">
      <c r="B18" s="3"/>
      <c r="C18" s="3"/>
      <c r="D18" s="3"/>
      <c r="E18" s="3"/>
      <c r="F18" s="3"/>
      <c r="G18" s="3"/>
      <c r="H18" s="3"/>
      <c r="I18" s="3"/>
    </row>
    <row r="19" spans="2:9" x14ac:dyDescent="0.3">
      <c r="B19" s="3"/>
      <c r="C19" s="3"/>
      <c r="D19" s="3"/>
      <c r="E19" s="3"/>
      <c r="F19" s="3"/>
      <c r="G19" s="3"/>
      <c r="H19" s="3"/>
      <c r="I19" s="3"/>
    </row>
    <row r="20" spans="2:9" x14ac:dyDescent="0.3">
      <c r="B20" s="3"/>
      <c r="C20" s="3"/>
      <c r="D20" s="3"/>
      <c r="E20" s="3"/>
      <c r="F20" s="3"/>
      <c r="G20" s="3"/>
      <c r="H20" s="3"/>
      <c r="I20" s="3"/>
    </row>
    <row r="21" spans="2:9" x14ac:dyDescent="0.3">
      <c r="B21" s="3"/>
      <c r="C21" s="3"/>
      <c r="D21" s="3"/>
      <c r="E21" s="3"/>
      <c r="F21" s="3"/>
      <c r="G21" s="3"/>
      <c r="H21" s="3"/>
      <c r="I21" s="3"/>
    </row>
    <row r="22" spans="2:9" x14ac:dyDescent="0.3">
      <c r="B22" s="3"/>
      <c r="C22" s="3"/>
      <c r="D22" s="3"/>
      <c r="E22" s="3"/>
      <c r="F22" s="3"/>
      <c r="G22" s="3"/>
      <c r="H22" s="3"/>
      <c r="I22" s="3"/>
    </row>
    <row r="23" spans="2:9" x14ac:dyDescent="0.3">
      <c r="B23" s="3"/>
      <c r="C23" s="3"/>
      <c r="D23" s="3"/>
      <c r="E23" s="3"/>
      <c r="F23" s="3"/>
      <c r="G23" s="3"/>
      <c r="H23" s="3"/>
      <c r="I23" s="3"/>
    </row>
    <row r="24" spans="2:9" x14ac:dyDescent="0.3">
      <c r="B24" s="3"/>
      <c r="C24" s="3"/>
      <c r="D24" s="3"/>
      <c r="E24" s="3"/>
      <c r="F24" s="3"/>
      <c r="G24" s="3"/>
      <c r="H24" s="3"/>
      <c r="I24" s="3"/>
    </row>
    <row r="25" spans="2:9" x14ac:dyDescent="0.3">
      <c r="B25" s="3"/>
      <c r="C25" s="3"/>
      <c r="D25" s="3"/>
      <c r="E25" s="3"/>
      <c r="F25" s="3"/>
      <c r="G25" s="3"/>
      <c r="H25" s="3"/>
      <c r="I25" s="3"/>
    </row>
    <row r="26" spans="2:9" x14ac:dyDescent="0.3">
      <c r="B26" s="3"/>
      <c r="C26" s="3"/>
      <c r="D26" s="3"/>
      <c r="E26" s="3"/>
      <c r="F26" s="3"/>
      <c r="G26" s="3"/>
      <c r="H26" s="3"/>
      <c r="I26" s="3"/>
    </row>
    <row r="27" spans="2:9" x14ac:dyDescent="0.3">
      <c r="B27" s="3"/>
      <c r="C27" s="3"/>
      <c r="D27" s="3"/>
      <c r="E27" s="3"/>
      <c r="F27" s="3"/>
      <c r="G27" s="3"/>
      <c r="H27" s="3"/>
      <c r="I27" s="3"/>
    </row>
    <row r="28" spans="2:9" x14ac:dyDescent="0.3">
      <c r="B28" s="3"/>
      <c r="C28" s="3"/>
      <c r="D28" s="3"/>
      <c r="E28" s="3"/>
      <c r="F28" s="3"/>
      <c r="G28" s="3"/>
      <c r="H28" s="3"/>
      <c r="I28" s="3"/>
    </row>
    <row r="29" spans="2:9" x14ac:dyDescent="0.3">
      <c r="B29" s="3"/>
      <c r="C29" s="3"/>
      <c r="D29" s="3"/>
      <c r="E29" s="3"/>
      <c r="F29" s="3"/>
      <c r="G29" s="3"/>
      <c r="H29" s="3"/>
      <c r="I29" s="3"/>
    </row>
    <row r="30" spans="2:9" x14ac:dyDescent="0.3">
      <c r="B30" s="3"/>
      <c r="C30" s="3"/>
      <c r="D30" s="3"/>
      <c r="E30" s="3"/>
      <c r="F30" s="3"/>
      <c r="G30" s="3"/>
      <c r="H30" s="3"/>
      <c r="I30" s="3"/>
    </row>
    <row r="31" spans="2:9" x14ac:dyDescent="0.3">
      <c r="B31" s="3"/>
      <c r="C31" s="3"/>
      <c r="D31" s="3"/>
      <c r="E31" s="3"/>
      <c r="F31" s="3"/>
      <c r="G31" s="3"/>
      <c r="H31" s="3"/>
      <c r="I31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30" zoomScaleNormal="130" workbookViewId="0">
      <selection activeCell="D6" sqref="D6"/>
    </sheetView>
  </sheetViews>
  <sheetFormatPr defaultRowHeight="15.05" x14ac:dyDescent="0.3"/>
  <sheetData>
    <row r="1" spans="1:5" x14ac:dyDescent="0.3">
      <c r="A1" s="1" t="s">
        <v>4</v>
      </c>
      <c r="B1">
        <v>0.05</v>
      </c>
      <c r="C1" s="3"/>
      <c r="D1" s="2"/>
    </row>
    <row r="2" spans="1:5" x14ac:dyDescent="0.3">
      <c r="A2" t="s">
        <v>1</v>
      </c>
      <c r="B2">
        <v>225</v>
      </c>
    </row>
    <row r="3" spans="1:5" x14ac:dyDescent="0.3">
      <c r="A3" t="s">
        <v>0</v>
      </c>
      <c r="B3">
        <f>B2-25</f>
        <v>200</v>
      </c>
    </row>
    <row r="4" spans="1:5" x14ac:dyDescent="0.3">
      <c r="A4" t="s">
        <v>3</v>
      </c>
      <c r="B4">
        <f>_xlfn.NORM.S.INV(B1)</f>
        <v>-1.6448536269514726</v>
      </c>
    </row>
    <row r="5" spans="1:5" x14ac:dyDescent="0.3">
      <c r="A5" t="s">
        <v>5</v>
      </c>
      <c r="D5">
        <v>196</v>
      </c>
      <c r="E5">
        <f>B2</f>
        <v>225</v>
      </c>
    </row>
    <row r="6" spans="1:5" x14ac:dyDescent="0.3">
      <c r="D6">
        <f>B2*0.9+B4*SQRT(B2*0.9*(1-0.9))</f>
        <v>195.09815867871836</v>
      </c>
    </row>
    <row r="8" spans="1:5" x14ac:dyDescent="0.3">
      <c r="A8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30" zoomScaleNormal="130" workbookViewId="0">
      <selection activeCell="I2" sqref="I2"/>
    </sheetView>
  </sheetViews>
  <sheetFormatPr defaultRowHeight="15.05" x14ac:dyDescent="0.3"/>
  <sheetData>
    <row r="1" spans="1:5" x14ac:dyDescent="0.3">
      <c r="A1" s="1" t="s">
        <v>4</v>
      </c>
      <c r="B1">
        <v>0.1</v>
      </c>
      <c r="C1" s="3"/>
      <c r="D1" s="2"/>
    </row>
    <row r="2" spans="1:5" x14ac:dyDescent="0.3">
      <c r="A2" t="s">
        <v>1</v>
      </c>
      <c r="B2">
        <v>100</v>
      </c>
    </row>
    <row r="3" spans="1:5" x14ac:dyDescent="0.3">
      <c r="A3" t="s">
        <v>0</v>
      </c>
      <c r="B3">
        <f>B2-31</f>
        <v>69</v>
      </c>
    </row>
    <row r="4" spans="1:5" x14ac:dyDescent="0.3">
      <c r="A4" t="s">
        <v>3</v>
      </c>
      <c r="B4">
        <f>_xlfn.NORM.S.INV(B1)</f>
        <v>-1.2815515655446006</v>
      </c>
    </row>
    <row r="5" spans="1:5" x14ac:dyDescent="0.3">
      <c r="A5" t="s">
        <v>5</v>
      </c>
      <c r="D5">
        <v>20</v>
      </c>
      <c r="E5">
        <f>B2</f>
        <v>100</v>
      </c>
    </row>
    <row r="6" spans="1:5" x14ac:dyDescent="0.3">
      <c r="D6">
        <f>B2*0.25+B4*SQRT(B2*0.25*(1-0.25))</f>
        <v>19.450718939893289</v>
      </c>
    </row>
    <row r="8" spans="1:5" x14ac:dyDescent="0.3">
      <c r="A8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zoomScale="145" zoomScaleNormal="145" workbookViewId="0">
      <selection activeCell="F10" sqref="F10"/>
    </sheetView>
  </sheetViews>
  <sheetFormatPr defaultRowHeight="15.05" x14ac:dyDescent="0.3"/>
  <sheetData>
    <row r="1" spans="1:21" x14ac:dyDescent="0.3">
      <c r="A1">
        <v>7.3</v>
      </c>
      <c r="B1">
        <v>12.9</v>
      </c>
      <c r="C1">
        <v>11</v>
      </c>
      <c r="D1">
        <v>14.4</v>
      </c>
      <c r="E1">
        <v>13.2</v>
      </c>
      <c r="F1">
        <v>11.4</v>
      </c>
      <c r="G1">
        <v>7.5</v>
      </c>
      <c r="H1">
        <v>8.5</v>
      </c>
      <c r="I1">
        <v>12</v>
      </c>
      <c r="J1">
        <v>10.7</v>
      </c>
      <c r="L1">
        <f>POWER(A1-$B$9,2)</f>
        <v>7.2495562500000092</v>
      </c>
      <c r="M1">
        <f t="shared" ref="M1:U1" si="0">POWER(B1-$B$9,2)</f>
        <v>8.453556249999993</v>
      </c>
      <c r="N1">
        <f t="shared" si="0"/>
        <v>1.0150562499999969</v>
      </c>
      <c r="O1">
        <f t="shared" si="0"/>
        <v>19.426056249999991</v>
      </c>
      <c r="P1">
        <f t="shared" si="0"/>
        <v>10.288056249999986</v>
      </c>
      <c r="Q1">
        <f t="shared" si="0"/>
        <v>1.9810562499999969</v>
      </c>
      <c r="R1">
        <f t="shared" si="0"/>
        <v>6.2125562500000076</v>
      </c>
      <c r="S1">
        <f t="shared" si="0"/>
        <v>2.2275562500000046</v>
      </c>
      <c r="T1">
        <f t="shared" si="0"/>
        <v>4.0300562499999941</v>
      </c>
      <c r="U1">
        <f t="shared" si="0"/>
        <v>0.50055624999999693</v>
      </c>
    </row>
    <row r="2" spans="1:21" x14ac:dyDescent="0.3">
      <c r="A2">
        <v>9.5</v>
      </c>
      <c r="B2">
        <v>12.3</v>
      </c>
      <c r="C2">
        <v>10.7</v>
      </c>
      <c r="D2">
        <v>8.4</v>
      </c>
      <c r="E2">
        <v>13.2</v>
      </c>
      <c r="F2">
        <v>11.8</v>
      </c>
      <c r="G2">
        <v>11.3</v>
      </c>
      <c r="H2">
        <v>7.7</v>
      </c>
      <c r="I2">
        <v>12.4</v>
      </c>
      <c r="J2">
        <v>8</v>
      </c>
      <c r="L2">
        <f t="shared" ref="L2:L4" si="1">POWER(A2-$B$9,2)</f>
        <v>0.24255625000000147</v>
      </c>
      <c r="M2">
        <f t="shared" ref="M2:M4" si="2">POWER(B2-$B$9,2)</f>
        <v>5.3245562499999961</v>
      </c>
      <c r="N2">
        <f t="shared" ref="N2:N4" si="3">POWER(C2-$B$9,2)</f>
        <v>0.50055624999999693</v>
      </c>
      <c r="O2">
        <f t="shared" ref="O2:O4" si="4">POWER(D2-$B$9,2)</f>
        <v>2.5360562500000037</v>
      </c>
      <c r="P2">
        <f t="shared" ref="P2:P4" si="5">POWER(E2-$B$9,2)</f>
        <v>10.288056249999986</v>
      </c>
      <c r="Q2">
        <f t="shared" ref="Q2:Q4" si="6">POWER(F2-$B$9,2)</f>
        <v>3.2670562499999973</v>
      </c>
      <c r="R2">
        <f t="shared" ref="R2:R4" si="7">POWER(G2-$B$9,2)</f>
        <v>1.7095562499999979</v>
      </c>
      <c r="S2">
        <f t="shared" ref="S2:S4" si="8">POWER(H2-$B$9,2)</f>
        <v>5.2555562500000059</v>
      </c>
      <c r="T2">
        <f t="shared" ref="T2:T4" si="9">POWER(I2-$B$9,2)</f>
        <v>5.7960562499999941</v>
      </c>
      <c r="U2">
        <f t="shared" ref="U2:U4" si="10">POWER(J2-$B$9,2)</f>
        <v>3.9700562500000061</v>
      </c>
    </row>
    <row r="3" spans="1:21" x14ac:dyDescent="0.3">
      <c r="A3">
        <v>11.4</v>
      </c>
      <c r="B3">
        <v>7.8</v>
      </c>
      <c r="C3">
        <v>9.5</v>
      </c>
      <c r="D3">
        <v>8.3000000000000007</v>
      </c>
      <c r="E3">
        <v>7.2</v>
      </c>
      <c r="F3">
        <v>7.8</v>
      </c>
      <c r="G3">
        <v>4.8</v>
      </c>
      <c r="H3">
        <v>9.8000000000000007</v>
      </c>
      <c r="I3">
        <v>12.7</v>
      </c>
      <c r="J3">
        <v>9.3000000000000007</v>
      </c>
      <c r="L3">
        <f t="shared" si="1"/>
        <v>1.9810562499999969</v>
      </c>
      <c r="M3">
        <f t="shared" si="2"/>
        <v>4.8070562500000076</v>
      </c>
      <c r="N3">
        <f t="shared" si="3"/>
        <v>0.24255625000000147</v>
      </c>
      <c r="O3">
        <f t="shared" si="4"/>
        <v>2.8645562500000028</v>
      </c>
      <c r="P3">
        <f t="shared" si="5"/>
        <v>7.7980562500000072</v>
      </c>
      <c r="Q3">
        <f t="shared" si="6"/>
        <v>4.8070562500000076</v>
      </c>
      <c r="R3">
        <f t="shared" si="7"/>
        <v>26.962056250000018</v>
      </c>
      <c r="S3">
        <f t="shared" si="8"/>
        <v>3.7056250000000304E-2</v>
      </c>
      <c r="T3">
        <f t="shared" si="9"/>
        <v>7.3305562499999883</v>
      </c>
      <c r="U3">
        <f t="shared" si="10"/>
        <v>0.47955625000000107</v>
      </c>
    </row>
    <row r="4" spans="1:21" x14ac:dyDescent="0.3">
      <c r="A4">
        <v>10.9</v>
      </c>
      <c r="B4">
        <v>8.8000000000000007</v>
      </c>
      <c r="C4">
        <v>4.2</v>
      </c>
      <c r="D4">
        <v>9.1</v>
      </c>
      <c r="E4">
        <v>11.9</v>
      </c>
      <c r="F4">
        <v>9.4</v>
      </c>
      <c r="G4">
        <v>10.5</v>
      </c>
      <c r="H4">
        <v>9</v>
      </c>
      <c r="I4">
        <v>9.3000000000000007</v>
      </c>
      <c r="J4">
        <v>13.8</v>
      </c>
      <c r="L4">
        <f t="shared" si="1"/>
        <v>0.82355624999999799</v>
      </c>
      <c r="M4">
        <f t="shared" si="2"/>
        <v>1.4220562500000018</v>
      </c>
      <c r="N4">
        <f t="shared" si="3"/>
        <v>33.553056250000019</v>
      </c>
      <c r="O4">
        <f t="shared" si="4"/>
        <v>0.7965562500000033</v>
      </c>
      <c r="P4">
        <f t="shared" si="5"/>
        <v>3.6385562499999957</v>
      </c>
      <c r="Q4">
        <f t="shared" si="6"/>
        <v>0.35105625000000135</v>
      </c>
      <c r="R4">
        <f t="shared" si="7"/>
        <v>0.25755624999999849</v>
      </c>
      <c r="S4">
        <f t="shared" si="8"/>
        <v>0.98505625000000296</v>
      </c>
      <c r="T4">
        <f t="shared" si="9"/>
        <v>0.47955625000000107</v>
      </c>
      <c r="U4">
        <f t="shared" si="10"/>
        <v>14.497056249999995</v>
      </c>
    </row>
    <row r="6" spans="1:21" x14ac:dyDescent="0.3">
      <c r="A6" s="7" t="s">
        <v>13</v>
      </c>
      <c r="B6" s="7">
        <v>5</v>
      </c>
    </row>
    <row r="7" spans="1:21" x14ac:dyDescent="0.3">
      <c r="A7" t="s">
        <v>10</v>
      </c>
      <c r="B7">
        <v>5</v>
      </c>
    </row>
    <row r="8" spans="1:21" x14ac:dyDescent="0.3">
      <c r="A8" t="s">
        <v>4</v>
      </c>
      <c r="B8">
        <f>0.01+B7/100</f>
        <v>6.0000000000000005E-2</v>
      </c>
    </row>
    <row r="9" spans="1:21" x14ac:dyDescent="0.3">
      <c r="A9" t="s">
        <v>11</v>
      </c>
      <c r="B9">
        <f>SUM(A1:J4)/COUNTA(A1:J4)</f>
        <v>9.9925000000000015</v>
      </c>
    </row>
    <row r="10" spans="1:21" x14ac:dyDescent="0.3">
      <c r="A10" t="s">
        <v>12</v>
      </c>
      <c r="B10">
        <f>INT(B9-1)</f>
        <v>8</v>
      </c>
    </row>
    <row r="11" spans="1:21" x14ac:dyDescent="0.3">
      <c r="A11" t="s">
        <v>2</v>
      </c>
      <c r="B11">
        <f>SUM(L1:U4)/(B12-1)</f>
        <v>5.4971217948717941</v>
      </c>
    </row>
    <row r="12" spans="1:21" x14ac:dyDescent="0.3">
      <c r="A12" t="s">
        <v>1</v>
      </c>
      <c r="B12">
        <f>COUNTA(A1:J4)</f>
        <v>40</v>
      </c>
    </row>
    <row r="13" spans="1:21" x14ac:dyDescent="0.3">
      <c r="A13" t="s">
        <v>14</v>
      </c>
      <c r="B13">
        <f>SQRT(B11)</f>
        <v>2.3445941642151622</v>
      </c>
    </row>
    <row r="14" spans="1:21" x14ac:dyDescent="0.3">
      <c r="A14" t="s">
        <v>0</v>
      </c>
      <c r="B14">
        <f>(SQRT(B12-1)*(B9-B10))/B13</f>
        <v>5.307169446092213</v>
      </c>
    </row>
    <row r="15" spans="1:21" x14ac:dyDescent="0.3">
      <c r="B15">
        <f>TINV(2*(1-1+B8/2),B12-1)</f>
        <v>1.9371063847664498</v>
      </c>
    </row>
    <row r="16" spans="1:21" x14ac:dyDescent="0.3">
      <c r="A16" t="s">
        <v>15</v>
      </c>
      <c r="C16">
        <f>-B15</f>
        <v>-1.9371063847664498</v>
      </c>
      <c r="D16">
        <f>B15</f>
        <v>1.9371063847664498</v>
      </c>
    </row>
    <row r="17" spans="1:1" x14ac:dyDescent="0.3">
      <c r="A17" t="s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B12" sqref="B12"/>
    </sheetView>
  </sheetViews>
  <sheetFormatPr defaultRowHeight="15.05" x14ac:dyDescent="0.3"/>
  <cols>
    <col min="1" max="1" width="12.44140625" customWidth="1"/>
  </cols>
  <sheetData>
    <row r="1" spans="1:21" x14ac:dyDescent="0.3">
      <c r="A1">
        <v>7.3</v>
      </c>
      <c r="B1">
        <v>12.9</v>
      </c>
      <c r="C1">
        <v>11</v>
      </c>
      <c r="D1">
        <v>14.4</v>
      </c>
      <c r="E1">
        <v>13.2</v>
      </c>
      <c r="F1">
        <v>11.4</v>
      </c>
      <c r="G1">
        <v>7.5</v>
      </c>
      <c r="H1">
        <v>8.5</v>
      </c>
      <c r="I1">
        <v>12</v>
      </c>
      <c r="J1">
        <v>10.7</v>
      </c>
      <c r="L1">
        <f>POWER(A1-$B$9,2)</f>
        <v>7.2495562500000092</v>
      </c>
      <c r="M1">
        <f t="shared" ref="M1:U4" si="0">POWER(B1-$B$9,2)</f>
        <v>8.453556249999993</v>
      </c>
      <c r="N1">
        <f t="shared" si="0"/>
        <v>1.0150562499999969</v>
      </c>
      <c r="O1">
        <f t="shared" si="0"/>
        <v>19.426056249999991</v>
      </c>
      <c r="P1">
        <f t="shared" si="0"/>
        <v>10.288056249999986</v>
      </c>
      <c r="Q1">
        <f t="shared" si="0"/>
        <v>1.9810562499999969</v>
      </c>
      <c r="R1">
        <f t="shared" si="0"/>
        <v>6.2125562500000076</v>
      </c>
      <c r="S1">
        <f t="shared" si="0"/>
        <v>2.2275562500000046</v>
      </c>
      <c r="T1">
        <f t="shared" si="0"/>
        <v>4.0300562499999941</v>
      </c>
      <c r="U1">
        <f t="shared" si="0"/>
        <v>0.50055624999999693</v>
      </c>
    </row>
    <row r="2" spans="1:21" x14ac:dyDescent="0.3">
      <c r="A2">
        <v>9.5</v>
      </c>
      <c r="B2">
        <v>12.3</v>
      </c>
      <c r="C2">
        <v>10.7</v>
      </c>
      <c r="D2">
        <v>8.4</v>
      </c>
      <c r="E2">
        <v>13.2</v>
      </c>
      <c r="F2">
        <v>11.8</v>
      </c>
      <c r="G2">
        <v>11.3</v>
      </c>
      <c r="H2">
        <v>7.7</v>
      </c>
      <c r="I2">
        <v>12.4</v>
      </c>
      <c r="J2">
        <v>8</v>
      </c>
      <c r="L2">
        <f t="shared" ref="L2:L4" si="1">POWER(A2-$B$9,2)</f>
        <v>0.24255625000000147</v>
      </c>
      <c r="M2">
        <f t="shared" si="0"/>
        <v>5.3245562499999961</v>
      </c>
      <c r="N2">
        <f t="shared" si="0"/>
        <v>0.50055624999999693</v>
      </c>
      <c r="O2">
        <f t="shared" si="0"/>
        <v>2.5360562500000037</v>
      </c>
      <c r="P2">
        <f t="shared" si="0"/>
        <v>10.288056249999986</v>
      </c>
      <c r="Q2">
        <f t="shared" si="0"/>
        <v>3.2670562499999973</v>
      </c>
      <c r="R2">
        <f t="shared" si="0"/>
        <v>1.7095562499999979</v>
      </c>
      <c r="S2">
        <f t="shared" si="0"/>
        <v>5.2555562500000059</v>
      </c>
      <c r="T2">
        <f t="shared" si="0"/>
        <v>5.7960562499999941</v>
      </c>
      <c r="U2">
        <f t="shared" si="0"/>
        <v>3.9700562500000061</v>
      </c>
    </row>
    <row r="3" spans="1:21" x14ac:dyDescent="0.3">
      <c r="A3">
        <v>11.4</v>
      </c>
      <c r="B3">
        <v>7.8</v>
      </c>
      <c r="C3">
        <v>9.5</v>
      </c>
      <c r="D3">
        <v>8.3000000000000007</v>
      </c>
      <c r="E3">
        <v>7.2</v>
      </c>
      <c r="F3">
        <v>7.8</v>
      </c>
      <c r="G3">
        <v>4.8</v>
      </c>
      <c r="H3">
        <v>9.8000000000000007</v>
      </c>
      <c r="I3">
        <v>12.7</v>
      </c>
      <c r="J3">
        <v>9.3000000000000007</v>
      </c>
      <c r="L3">
        <f t="shared" si="1"/>
        <v>1.9810562499999969</v>
      </c>
      <c r="M3">
        <f t="shared" si="0"/>
        <v>4.8070562500000076</v>
      </c>
      <c r="N3">
        <f t="shared" si="0"/>
        <v>0.24255625000000147</v>
      </c>
      <c r="O3">
        <f t="shared" si="0"/>
        <v>2.8645562500000028</v>
      </c>
      <c r="P3">
        <f t="shared" si="0"/>
        <v>7.7980562500000072</v>
      </c>
      <c r="Q3">
        <f t="shared" si="0"/>
        <v>4.8070562500000076</v>
      </c>
      <c r="R3">
        <f t="shared" si="0"/>
        <v>26.962056250000018</v>
      </c>
      <c r="S3">
        <f t="shared" si="0"/>
        <v>3.7056250000000304E-2</v>
      </c>
      <c r="T3">
        <f t="shared" si="0"/>
        <v>7.3305562499999883</v>
      </c>
      <c r="U3">
        <f t="shared" si="0"/>
        <v>0.47955625000000107</v>
      </c>
    </row>
    <row r="4" spans="1:21" x14ac:dyDescent="0.3">
      <c r="A4">
        <v>10.9</v>
      </c>
      <c r="B4">
        <v>8.8000000000000007</v>
      </c>
      <c r="C4">
        <v>4.2</v>
      </c>
      <c r="D4">
        <v>9.1</v>
      </c>
      <c r="E4">
        <v>11.9</v>
      </c>
      <c r="F4">
        <v>9.4</v>
      </c>
      <c r="G4">
        <v>10.5</v>
      </c>
      <c r="H4">
        <v>9</v>
      </c>
      <c r="I4">
        <v>9.3000000000000007</v>
      </c>
      <c r="J4">
        <v>13.8</v>
      </c>
      <c r="L4">
        <f t="shared" si="1"/>
        <v>0.82355624999999799</v>
      </c>
      <c r="M4">
        <f t="shared" si="0"/>
        <v>1.4220562500000018</v>
      </c>
      <c r="N4">
        <f t="shared" si="0"/>
        <v>33.553056250000019</v>
      </c>
      <c r="O4">
        <f t="shared" si="0"/>
        <v>0.7965562500000033</v>
      </c>
      <c r="P4">
        <f t="shared" si="0"/>
        <v>3.6385562499999957</v>
      </c>
      <c r="Q4">
        <f t="shared" si="0"/>
        <v>0.35105625000000135</v>
      </c>
      <c r="R4">
        <f t="shared" si="0"/>
        <v>0.25755624999999849</v>
      </c>
      <c r="S4">
        <f t="shared" si="0"/>
        <v>0.98505625000000296</v>
      </c>
      <c r="T4">
        <f t="shared" si="0"/>
        <v>0.47955625000000107</v>
      </c>
      <c r="U4">
        <f t="shared" si="0"/>
        <v>14.497056249999995</v>
      </c>
    </row>
    <row r="6" spans="1:21" x14ac:dyDescent="0.3">
      <c r="A6" s="7" t="s">
        <v>13</v>
      </c>
      <c r="B6" s="7">
        <v>5</v>
      </c>
    </row>
    <row r="7" spans="1:21" x14ac:dyDescent="0.3">
      <c r="A7" t="s">
        <v>10</v>
      </c>
      <c r="B7">
        <v>5</v>
      </c>
    </row>
    <row r="8" spans="1:21" x14ac:dyDescent="0.3">
      <c r="A8" t="s">
        <v>4</v>
      </c>
      <c r="B8">
        <f>0.01+B7/100</f>
        <v>6.0000000000000005E-2</v>
      </c>
    </row>
    <row r="9" spans="1:21" x14ac:dyDescent="0.3">
      <c r="A9" t="s">
        <v>11</v>
      </c>
      <c r="B9">
        <f>SUM(A1:J4)/COUNTA(A1:J4)</f>
        <v>9.9925000000000015</v>
      </c>
    </row>
    <row r="10" spans="1:21" x14ac:dyDescent="0.3">
      <c r="A10" t="s">
        <v>16</v>
      </c>
      <c r="B10">
        <f>INT(B11-1)</f>
        <v>4</v>
      </c>
    </row>
    <row r="11" spans="1:21" x14ac:dyDescent="0.3">
      <c r="A11" t="s">
        <v>2</v>
      </c>
      <c r="B11">
        <f>SUM(L1:U4)/(B12-1)</f>
        <v>5.4971217948717941</v>
      </c>
    </row>
    <row r="12" spans="1:21" x14ac:dyDescent="0.3">
      <c r="A12" t="s">
        <v>1</v>
      </c>
      <c r="B12">
        <f>COUNTA(A1:J4)</f>
        <v>40</v>
      </c>
    </row>
    <row r="13" spans="1:21" x14ac:dyDescent="0.3">
      <c r="A13" t="s">
        <v>14</v>
      </c>
      <c r="B13">
        <f>SQRT(B11)</f>
        <v>2.3445941642151622</v>
      </c>
    </row>
    <row r="14" spans="1:21" x14ac:dyDescent="0.3">
      <c r="A14" t="s">
        <v>0</v>
      </c>
      <c r="B14">
        <f>((B12-1)*B11)/B10</f>
        <v>53.596937499999996</v>
      </c>
    </row>
    <row r="15" spans="1:21" x14ac:dyDescent="0.3">
      <c r="A15" t="s">
        <v>15</v>
      </c>
      <c r="C15">
        <f>_xlfn.CHISQ.INV.RT(1-B8/2,B12-1)</f>
        <v>24.156153991891436</v>
      </c>
      <c r="D15">
        <f>_xlfn.CHISQ.INV.RT(1-(1-B8/2),B12-1)</f>
        <v>57.215076309403621</v>
      </c>
    </row>
    <row r="16" spans="1:21" x14ac:dyDescent="0.3">
      <c r="A1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завдання 1</vt:lpstr>
      <vt:lpstr>завдання 2</vt:lpstr>
      <vt:lpstr>завдання 3</vt:lpstr>
      <vt:lpstr>завдання 4</vt:lpstr>
      <vt:lpstr>завдання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2021-04-11T19:27:06Z</dcterms:modified>
</cp:coreProperties>
</file>