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is\Documents\github\covid-19\"/>
    </mc:Choice>
  </mc:AlternateContent>
  <xr:revisionPtr revIDLastSave="0" documentId="8_{0DDB5896-00CF-4779-A8B8-C18C6121FD9A}" xr6:coauthVersionLast="45" xr6:coauthVersionMax="45" xr10:uidLastSave="{00000000-0000-0000-0000-000000000000}"/>
  <bookViews>
    <workbookView xWindow="0" yWindow="0" windowWidth="23040" windowHeight="10536" tabRatio="870" xr2:uid="{3F585F6D-A609-964A-8E8B-0E48C15C92B1}"/>
  </bookViews>
  <sheets>
    <sheet name="Totaux nationaux bruts" sheetId="29" r:id="rId1"/>
    <sheet name="évolution nationale" sheetId="11" r:id="rId2"/>
    <sheet name="Population 2020" sheetId="19" r:id="rId3"/>
    <sheet name="Régions nvx" sheetId="13" state="hidden" r:id="rId4"/>
    <sheet name="sources ARS" sheetId="12" state="hidden" r:id="rId5"/>
    <sheet name="Vidéos des points du Ministère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2" i="11" l="1"/>
  <c r="C72" i="11"/>
  <c r="D72" i="11"/>
  <c r="E72" i="11"/>
  <c r="F72" i="11"/>
  <c r="B71" i="11" l="1"/>
  <c r="C71" i="11"/>
  <c r="D71" i="11"/>
  <c r="E71" i="11"/>
  <c r="F71" i="11"/>
  <c r="B70" i="11" l="1"/>
  <c r="C70" i="11"/>
  <c r="D70" i="11"/>
  <c r="E70" i="11"/>
  <c r="F70" i="11"/>
  <c r="B68" i="11" l="1"/>
  <c r="C68" i="11"/>
  <c r="D68" i="11"/>
  <c r="E68" i="11"/>
  <c r="F68" i="11"/>
  <c r="B69" i="11"/>
  <c r="C69" i="11"/>
  <c r="D69" i="11"/>
  <c r="E69" i="11"/>
  <c r="F69" i="11"/>
  <c r="F4" i="11" l="1"/>
  <c r="F3" i="11"/>
  <c r="F2" i="11"/>
  <c r="F6" i="11"/>
  <c r="F7" i="11"/>
  <c r="B67" i="11" l="1"/>
  <c r="C67" i="11"/>
  <c r="D67" i="11"/>
  <c r="E67" i="11"/>
  <c r="F67" i="11"/>
  <c r="B62" i="11" l="1"/>
  <c r="D62" i="11"/>
  <c r="F62" i="11"/>
  <c r="C62" i="11"/>
  <c r="E62" i="11"/>
  <c r="B63" i="11"/>
  <c r="D63" i="11"/>
  <c r="F63" i="11"/>
  <c r="C63" i="11"/>
  <c r="E63" i="11"/>
  <c r="B64" i="11"/>
  <c r="D64" i="11"/>
  <c r="F64" i="11"/>
  <c r="C64" i="11"/>
  <c r="E64" i="11"/>
  <c r="B65" i="11"/>
  <c r="D65" i="11"/>
  <c r="F65" i="11"/>
  <c r="C65" i="11"/>
  <c r="E65" i="11"/>
  <c r="B66" i="11"/>
  <c r="D66" i="11"/>
  <c r="F66" i="11"/>
  <c r="C66" i="11"/>
  <c r="E66" i="11"/>
  <c r="B43" i="11" l="1"/>
  <c r="D43" i="11"/>
  <c r="F43" i="11"/>
  <c r="B44" i="11"/>
  <c r="D44" i="11"/>
  <c r="F44" i="11"/>
  <c r="B45" i="11"/>
  <c r="D45" i="11"/>
  <c r="F45" i="11"/>
  <c r="B46" i="11"/>
  <c r="D46" i="11"/>
  <c r="F46" i="11"/>
  <c r="B47" i="11"/>
  <c r="D47" i="11"/>
  <c r="F47" i="11"/>
  <c r="B48" i="11"/>
  <c r="D48" i="11"/>
  <c r="F48" i="11"/>
  <c r="B49" i="11"/>
  <c r="D49" i="11"/>
  <c r="F49" i="11"/>
  <c r="B50" i="11"/>
  <c r="D50" i="11"/>
  <c r="F50" i="11"/>
  <c r="B51" i="11"/>
  <c r="D51" i="11"/>
  <c r="F51" i="11"/>
  <c r="B52" i="11"/>
  <c r="D52" i="11"/>
  <c r="F52" i="11"/>
  <c r="F54" i="11"/>
  <c r="F55" i="11"/>
  <c r="F56" i="11"/>
  <c r="F57" i="11"/>
  <c r="F58" i="11"/>
  <c r="F59" i="11"/>
  <c r="F60" i="11"/>
  <c r="F61" i="11"/>
  <c r="B61" i="11" l="1"/>
  <c r="D61" i="11"/>
  <c r="C61" i="11"/>
  <c r="E61" i="11"/>
  <c r="B60" i="11" l="1"/>
  <c r="D60" i="11"/>
  <c r="C60" i="11"/>
  <c r="E60" i="11"/>
  <c r="E59" i="11" l="1"/>
  <c r="C59" i="11"/>
  <c r="B56" i="11"/>
  <c r="D56" i="11"/>
  <c r="B57" i="11"/>
  <c r="D57" i="11"/>
  <c r="B58" i="11"/>
  <c r="D58" i="11"/>
  <c r="B59" i="11"/>
  <c r="D59" i="11"/>
  <c r="C56" i="11" l="1"/>
  <c r="E56" i="11"/>
  <c r="C57" i="11"/>
  <c r="E57" i="11"/>
  <c r="C58" i="11"/>
  <c r="E58" i="11"/>
  <c r="B53" i="11" l="1"/>
  <c r="D53" i="11"/>
  <c r="F53" i="11"/>
  <c r="C53" i="11"/>
  <c r="E53" i="11"/>
  <c r="B54" i="11"/>
  <c r="D54" i="11"/>
  <c r="C54" i="11"/>
  <c r="E54" i="11"/>
  <c r="B55" i="11"/>
  <c r="D55" i="11"/>
  <c r="C55" i="11"/>
  <c r="E55" i="11"/>
  <c r="C51" i="11" l="1"/>
  <c r="E51" i="11"/>
  <c r="C52" i="11"/>
  <c r="E52" i="11"/>
  <c r="C48" i="11" l="1"/>
  <c r="E48" i="11"/>
  <c r="C49" i="11"/>
  <c r="E49" i="11"/>
  <c r="C50" i="11"/>
  <c r="E50" i="11"/>
  <c r="C47" i="11" l="1"/>
  <c r="E47" i="11"/>
  <c r="B41" i="11" l="1"/>
  <c r="D41" i="11"/>
  <c r="F41" i="11"/>
  <c r="C41" i="11"/>
  <c r="E41" i="11"/>
  <c r="B42" i="11"/>
  <c r="D42" i="11"/>
  <c r="F42" i="11"/>
  <c r="C42" i="11"/>
  <c r="E42" i="11"/>
  <c r="C43" i="11"/>
  <c r="E43" i="11"/>
  <c r="C44" i="11"/>
  <c r="E44" i="11"/>
  <c r="C45" i="11"/>
  <c r="E45" i="11"/>
  <c r="C46" i="11"/>
  <c r="E46" i="11"/>
  <c r="B40" i="11" l="1"/>
  <c r="D40" i="11"/>
  <c r="F40" i="11"/>
  <c r="C40" i="11"/>
  <c r="E40" i="11"/>
  <c r="B39" i="11" l="1"/>
  <c r="D39" i="11"/>
  <c r="F39" i="11"/>
  <c r="C39" i="11"/>
  <c r="E39" i="11"/>
  <c r="F5" i="11" l="1"/>
  <c r="B3" i="11"/>
  <c r="B4" i="11"/>
  <c r="B38" i="11" l="1"/>
  <c r="D38" i="11"/>
  <c r="F38" i="11"/>
  <c r="C38" i="11"/>
  <c r="E38" i="11"/>
  <c r="B2" i="11" l="1"/>
  <c r="B5" i="11"/>
  <c r="B6" i="11"/>
  <c r="B7" i="11"/>
  <c r="E7" i="11"/>
  <c r="B8" i="11"/>
  <c r="F8" i="11"/>
  <c r="E8" i="11"/>
  <c r="B9" i="11"/>
  <c r="F9" i="11"/>
  <c r="E9" i="11"/>
  <c r="B10" i="11"/>
  <c r="F10" i="11"/>
  <c r="B11" i="11"/>
  <c r="F11" i="11"/>
  <c r="B12" i="11"/>
  <c r="F12" i="11"/>
  <c r="E12" i="11"/>
  <c r="B13" i="11"/>
  <c r="F13" i="11"/>
  <c r="E13" i="11"/>
  <c r="B14" i="11"/>
  <c r="F14" i="11"/>
  <c r="E14" i="11"/>
  <c r="B15" i="11"/>
  <c r="F15" i="11"/>
  <c r="E15" i="11"/>
  <c r="B16" i="11"/>
  <c r="F16" i="11"/>
  <c r="E16" i="11"/>
  <c r="B17" i="11"/>
  <c r="F17" i="11"/>
  <c r="B18" i="11"/>
  <c r="F18" i="11"/>
  <c r="B19" i="11"/>
  <c r="F19" i="11"/>
  <c r="B20" i="11"/>
  <c r="D20" i="11"/>
  <c r="F20" i="11"/>
  <c r="C20" i="11"/>
  <c r="E20" i="11"/>
  <c r="B21" i="11"/>
  <c r="D21" i="11"/>
  <c r="F21" i="11"/>
  <c r="C21" i="11"/>
  <c r="E21" i="11"/>
  <c r="B22" i="11"/>
  <c r="D22" i="11"/>
  <c r="F22" i="11"/>
  <c r="C22" i="11"/>
  <c r="E22" i="11"/>
  <c r="B23" i="11"/>
  <c r="D23" i="11"/>
  <c r="F23" i="11"/>
  <c r="C23" i="11"/>
  <c r="E23" i="11"/>
  <c r="B24" i="11"/>
  <c r="D24" i="11"/>
  <c r="F24" i="11"/>
  <c r="C24" i="11"/>
  <c r="E24" i="11"/>
  <c r="B25" i="11"/>
  <c r="D25" i="11"/>
  <c r="F25" i="11"/>
  <c r="C25" i="11"/>
  <c r="E25" i="11"/>
  <c r="B26" i="11"/>
  <c r="D26" i="11"/>
  <c r="F26" i="11"/>
  <c r="C26" i="11"/>
  <c r="E26" i="11"/>
  <c r="B27" i="11"/>
  <c r="D27" i="11"/>
  <c r="F27" i="11"/>
  <c r="C27" i="11"/>
  <c r="E27" i="11"/>
  <c r="B28" i="11"/>
  <c r="D28" i="11"/>
  <c r="F28" i="11"/>
  <c r="C28" i="11"/>
  <c r="E28" i="11"/>
  <c r="B29" i="11"/>
  <c r="D29" i="11"/>
  <c r="F29" i="11"/>
  <c r="C29" i="11"/>
  <c r="E29" i="11"/>
  <c r="B30" i="11"/>
  <c r="D30" i="11"/>
  <c r="F30" i="11"/>
  <c r="C30" i="11"/>
  <c r="E30" i="11"/>
  <c r="B31" i="11"/>
  <c r="D31" i="11"/>
  <c r="F31" i="11"/>
  <c r="C31" i="11"/>
  <c r="E31" i="11"/>
  <c r="B32" i="11"/>
  <c r="D32" i="11"/>
  <c r="F32" i="11"/>
  <c r="C32" i="11"/>
  <c r="E32" i="11"/>
  <c r="B33" i="11"/>
  <c r="D33" i="11"/>
  <c r="F33" i="11"/>
  <c r="C33" i="11"/>
  <c r="E33" i="11"/>
  <c r="B34" i="11"/>
  <c r="D34" i="11"/>
  <c r="F34" i="11"/>
  <c r="C34" i="11"/>
  <c r="E34" i="11"/>
  <c r="B35" i="11"/>
  <c r="D35" i="11"/>
  <c r="F35" i="11"/>
  <c r="C35" i="11"/>
  <c r="E35" i="11"/>
  <c r="B36" i="11"/>
  <c r="D36" i="11"/>
  <c r="F36" i="11"/>
  <c r="C36" i="11"/>
  <c r="E36" i="11"/>
  <c r="D37" i="11"/>
  <c r="F37" i="11"/>
  <c r="C37" i="11"/>
  <c r="E37" i="11"/>
  <c r="B37" i="11"/>
  <c r="B41" i="13" l="1"/>
  <c r="B42" i="13"/>
  <c r="B43" i="13"/>
  <c r="B44" i="13"/>
  <c r="B45" i="13"/>
  <c r="B46" i="13"/>
  <c r="B47" i="13"/>
  <c r="B48" i="13"/>
  <c r="B49" i="13"/>
  <c r="B50" i="13"/>
  <c r="B51" i="13"/>
  <c r="B52" i="13"/>
</calcChain>
</file>

<file path=xl/sharedStrings.xml><?xml version="1.0" encoding="utf-8"?>
<sst xmlns="http://schemas.openxmlformats.org/spreadsheetml/2006/main" count="367" uniqueCount="160">
  <si>
    <t>Auvergne-Rhône-Alpes</t>
  </si>
  <si>
    <t>Bourgogne-Franche-Comté</t>
  </si>
  <si>
    <t>Bretagne</t>
  </si>
  <si>
    <t>Centre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</si>
  <si>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</si>
  <si>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</si>
  <si>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</si>
  <si>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</si>
  <si>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</si>
  <si>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</si>
  <si>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</si>
  <si>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Paca</t>
  </si>
  <si>
    <t>Pays de la Loire</t>
  </si>
  <si>
    <t>France métropolitaine</t>
  </si>
  <si>
    <t>Guadeloupe</t>
  </si>
  <si>
    <t>Guyane</t>
  </si>
  <si>
    <t>Martinique</t>
  </si>
  <si>
    <t>Mayotte</t>
  </si>
  <si>
    <t>Réunion</t>
  </si>
  <si>
    <t>Total</t>
  </si>
  <si>
    <t>Date</t>
  </si>
  <si>
    <t>https://www.dailymotion.com/video/x7rapbe</t>
  </si>
  <si>
    <t xml:space="preserve">Adresse vidéo du point du Ministère des Solidarités et de la Santé </t>
  </si>
  <si>
    <t>https://www.dailymotion.com/video/x7r5qpd</t>
  </si>
  <si>
    <t xml:space="preserve">https://www.dailymotion.com/video/x7r7hna </t>
  </si>
  <si>
    <t>https://www.dailymotion.com/video/x7r93j5</t>
  </si>
  <si>
    <t>https://www.dailymotion.com/video/x7rc6k1</t>
  </si>
  <si>
    <t xml:space="preserve">https://www.dailymotion.com/video/x7reub3 </t>
  </si>
  <si>
    <t>https://www.dailymotion.com/video/x7rg9dz</t>
  </si>
  <si>
    <t xml:space="preserve">https://www.dailymotion.com/video/x7rhwp3 </t>
  </si>
  <si>
    <t xml:space="preserve">https://www.dailymotion.com/video/x7rjaok </t>
  </si>
  <si>
    <t xml:space="preserve">https://www.dailymotion.com/video/x7rm8cj </t>
  </si>
  <si>
    <t>https://www.dailymotion.com/video/x7rmoy6</t>
  </si>
  <si>
    <t>https://www.dailymotion.com/video/x7rnsoh</t>
  </si>
  <si>
    <t>https://www.dailymotion.com/video/x7roqav</t>
  </si>
  <si>
    <t>https://www.dailymotion.com/video/x7rqmkg</t>
  </si>
  <si>
    <t>https://www.dailymotion.com/video/x7rrptk</t>
  </si>
  <si>
    <t>https://www.dailymotion.com/video/x7rtvys</t>
  </si>
  <si>
    <t>https://www.dailymotion.com/video/x7rxi3p</t>
  </si>
  <si>
    <t>https://www.dailymotion.com/video/x7rzpgd</t>
  </si>
  <si>
    <t>https://www.dailymotion.com/video/x7s2l4u</t>
  </si>
  <si>
    <t>https://www.dailymotion.com/video/x7s4yks</t>
  </si>
  <si>
    <t>https://www.dailymotion.com/video/x7s6c04</t>
  </si>
  <si>
    <t>https://www.dailymotion.com/video/x7s7wtl</t>
  </si>
  <si>
    <t xml:space="preserve">https://www.dailymotion.com/video/x7s9fw9 </t>
  </si>
  <si>
    <t>https://www.dailymotion.com/video/x7sd9sf</t>
  </si>
  <si>
    <t>https://www.dailymotion.com/video/x7sc3d1</t>
  </si>
  <si>
    <t>https://www.dailymotion.com/video/x7savbf</t>
  </si>
  <si>
    <t>https://solidarites-sante.gouv.fr/soins-et-maladies/maladies/maladies-infectieuses/coronavirus/article/points-de-situation-coronavirus-covid-19</t>
  </si>
  <si>
    <t>https://www.dailymotion.com/video/x7sedoy</t>
  </si>
  <si>
    <t>https://www.dailymotion.com/video/x7sfmt7</t>
  </si>
  <si>
    <t>https://www.dailymotion.com/video/x7sgicv</t>
  </si>
  <si>
    <t>https://www.dailymotion.com/video/x7shh99</t>
  </si>
  <si>
    <t xml:space="preserve">https://www.dailymotion.com/video/x7siev3 </t>
  </si>
  <si>
    <t>https://www.dailymotion.com/video/x7sj9hs</t>
  </si>
  <si>
    <t>Saint-Barthélémy</t>
  </si>
  <si>
    <t>Saint-Martin</t>
  </si>
  <si>
    <t>https://www.dailymotion.com/video/x7ska17</t>
  </si>
  <si>
    <t>https://www.pscp.tv/Elysee/1ZkKzLlBoOXJv?t=57s</t>
  </si>
  <si>
    <t>https://www.dailymotion.com/video/x7slmu1</t>
  </si>
  <si>
    <t>https://www.dailymotion.com/embed/video/k1lFTcmLMIJ4XvvTH0N</t>
  </si>
  <si>
    <t>https://www.dailymotion.com/video/x7snao5</t>
  </si>
  <si>
    <t>PPP : Pas de point presse</t>
  </si>
  <si>
    <t>Grand Est</t>
  </si>
  <si>
    <t>La Réunion</t>
  </si>
  <si>
    <t>https://www.facebook.com/EmmanuelMacron/videos/215883783127445/</t>
  </si>
  <si>
    <t>https://www.facebook.com/MinSoliSante/videos/860857007690076/</t>
  </si>
  <si>
    <t>https://www.facebook.com/MinSoliSante/videos/134741797966996/</t>
  </si>
  <si>
    <t>Bo-Fr-Co</t>
  </si>
  <si>
    <t>AuRA</t>
  </si>
  <si>
    <t>Bret</t>
  </si>
  <si>
    <t>Cent</t>
  </si>
  <si>
    <t>Cors</t>
  </si>
  <si>
    <t>Gd-Est</t>
  </si>
  <si>
    <t>Haut-Fr</t>
  </si>
  <si>
    <t>IdF</t>
  </si>
  <si>
    <t>Norm</t>
  </si>
  <si>
    <t>No-Aqu</t>
  </si>
  <si>
    <t>Occit</t>
  </si>
  <si>
    <t>Pay-Loi</t>
  </si>
  <si>
    <t>Guad</t>
  </si>
  <si>
    <t>Guya</t>
  </si>
  <si>
    <t>Mart</t>
  </si>
  <si>
    <t>Mayo</t>
  </si>
  <si>
    <t>Réun</t>
  </si>
  <si>
    <t>St-Bart</t>
  </si>
  <si>
    <t>St-Mart</t>
  </si>
  <si>
    <t>https://www.auvergne-rhone-alpes.ars.sante.fr/liste-communiques-presse</t>
  </si>
  <si>
    <r>
      <rPr>
        <b/>
        <sz val="10"/>
        <rFont val="Arial"/>
        <family val="2"/>
      </rPr>
      <t>Estimation de population au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janvier, par région, sexe et grande classe d'âge</t>
    </r>
  </si>
  <si>
    <t>Année 2020</t>
  </si>
  <si>
    <t>Régions</t>
  </si>
  <si>
    <t>Ensemble</t>
  </si>
  <si>
    <t>Hommes</t>
  </si>
  <si>
    <t>Femmes</t>
  </si>
  <si>
    <t>0 à 19 ans</t>
  </si>
  <si>
    <t>20 à 39 ans</t>
  </si>
  <si>
    <t>40 à 59 ans</t>
  </si>
  <si>
    <t>60 à 74 ans</t>
  </si>
  <si>
    <t>75 ans et plus</t>
  </si>
  <si>
    <t>Centre-Val-de-Loire</t>
  </si>
  <si>
    <t>Île-de-France</t>
  </si>
  <si>
    <t>Provence-Alpes-Côte d'Azur</t>
  </si>
  <si>
    <t xml:space="preserve">Guadeloupe </t>
  </si>
  <si>
    <t xml:space="preserve">Martinique </t>
  </si>
  <si>
    <t>DOM</t>
  </si>
  <si>
    <t>France métropolitaine et DOM</t>
  </si>
  <si>
    <t>Source : Insee - Estimations de population (résultats provisoires arrêtés fin 2019).</t>
  </si>
  <si>
    <t>https://www.insee.fr/fr/statistiques/1893198</t>
  </si>
  <si>
    <t>https://dashboard.covid19.data.gouv.fr/</t>
  </si>
  <si>
    <t>source_nom</t>
  </si>
  <si>
    <t>source_url</t>
  </si>
  <si>
    <t>source_archive</t>
  </si>
  <si>
    <t>https://www.santepubliquefrance.fr/maladies-et-traumatismes/maladies-et-infections-respiratoires/infection-a-coronavirus/articles/cas-de-pneumonies-associees-a-un-nouveau-coronavirus-2019-ncov-a-wuhan-en-chine</t>
  </si>
  <si>
    <t>https://web.archive.org/web/20200124202351/https://www.santepubliquefrance.fr/maladies-et-traumatismes/maladies-et-infections-respiratoires/infection-a-coronavirus/articles/cas-de-pneumonies-associees-a-un-nouveau-coronavirus-2019-ncov-a-wuhan-en-chine</t>
  </si>
  <si>
    <t>https://web.archive.org/web/20200126024644/https://www.santepubliquefrance.fr/maladies-et-traumatismes/maladies-et-infections-respiratoires/infection-a-coronavirus/articles/cas-de-pneumonies-associees-a-un-nouveau-coronavirus-2019-ncov-a-wuhan-en-chine</t>
  </si>
  <si>
    <t>https://web.archive.org/web/20200127144431/https://www.santepubliquefrance.fr/maladies-et-traumatismes/maladies-et-infections-respiratoires/infection-a-coronavirus/articles/cas-de-pneumonies-associees-a-un-nouveau-coronavirus-2019-ncov-a-wuhan-en-chine</t>
  </si>
  <si>
    <t>https://www.dailymotion.com/video/x7r7hna</t>
  </si>
  <si>
    <t>https://www.dailymotion.com/video/x7reub3</t>
  </si>
  <si>
    <t>https://www.dailymotion.com/video/x7rhwp3</t>
  </si>
  <si>
    <t>https://www.dailymotion.com/video/x7rjaok</t>
  </si>
  <si>
    <t>https://www.santepubliquefrance.fr/maladies-et-traumatismes/maladies-et-infections-respiratoires/infection-a-coronavirus/articles/epidemie-de-coronavirus-2019-ncov-au-depart-de-wuhan-chine</t>
  </si>
  <si>
    <t>https://web.archive.org/web/20200207132717/https://www.santepubliquefrance.fr/maladies-et-traumatismes/maladies-et-infections-respiratoires/infection-a-coronavirus/articles/epidemie-de-coronavirus-2019-ncov-au-depart-de-wuhan-chine</t>
  </si>
  <si>
    <t>https://www.dailymotion.com/video/x7rm8cj</t>
  </si>
  <si>
    <t>https://web.archive.org/web/20200211193112/https://www.santepubliquefrance.fr/maladies-et-traumatismes/maladies-et-infections-respiratoires/infection-a-coronavirus/articles/epidemie-de-coronavirus-2019-ncov-au-depart-de-wuhan-chine</t>
  </si>
  <si>
    <t>https://www.santepubliquefrance.fr/maladies-et-traumatismes/maladies-et-infections-respiratoires/infection-a-coronavirus/articles/infection-au-nouveau-coronavirus-sars-cov-2-covid-19-france-et-monde</t>
  </si>
  <si>
    <t>https://web.archive.org/web/20200220180159/https://www.santepubliquefrance.fr/maladies-et-traumatismes/maladies-et-infections-respiratoires/infection-a-coronavirus/articles/infection-au-nouveau-coronavirus-sars-cov-2-covid-19-france-et-monde</t>
  </si>
  <si>
    <t>https://www.dailymotion.com/video/x7s9fw9</t>
  </si>
  <si>
    <t>https://www.dailymotion.com/video/x7siev3</t>
  </si>
  <si>
    <t>https://web.archive.org/web/20200309074325/https://www.santepubliquefrance.fr/maladies-et-traumatismes/maladies-et-infections-respiratoires/infection-a-coronavirus/articles/infection-au-nouveau-coronavirus-sars-cov-2-covid-19-france-et-monde</t>
  </si>
  <si>
    <t>https://www.dailymotion.com/video/x7smg45</t>
  </si>
  <si>
    <t>https://solidarites-sante.gouv.fr/IMG/pdf/cp_mss_-_covid-19_-_point_de_situation.pdf</t>
  </si>
  <si>
    <t>https://web.archive.org/web/20200322192929/https://solidarites-sante.gouv.fr/IMG/pdf/cp_mss_-_covid-19_-_point_de_situation.pdf</t>
  </si>
  <si>
    <t>https://web.archive.org/web/20200314005123/https://www.santepubliquefrance.fr/maladies-et-traumatismes/maladies-et-infections-respiratoires/infection-a-coronavirus/articles/infection-au-nouveau-coronavirus-sars-cov-2-covid-19-france-et-monde</t>
  </si>
  <si>
    <t>https://www.dailymotion.com/video/x7spi7d</t>
  </si>
  <si>
    <t>https://web.archive.org/web/20200316193700/https://www.santepubliquefrance.fr/maladies-et-traumatismes/maladies-et-infections-respiratoires/infection-a-coronavirus/articles/infection-au-nouveau-coronavirus-sars-cov-2-covid-19-france-et-monde</t>
  </si>
  <si>
    <t>https://www.dailymotion.com/video/x7srn0c</t>
  </si>
  <si>
    <t>https://www.dailymotion.com/video/x7ssjki</t>
  </si>
  <si>
    <t>https://www.dailymotion.com/video/x7stprh</t>
  </si>
  <si>
    <t>https://www.dailymotion.com/video/x7sugjb</t>
  </si>
  <si>
    <t>https://solidarites-sante.gouv.fr/actualites/presse/communiques-de-presse/article/communique-de-presse-covid-19-extension-nationale-et-aggravation-rapide-de-l</t>
  </si>
  <si>
    <t>https://web.archive.org/web/20200322150209/https://solidarites-sante.gouv.fr/actualites/presse/communiques-de-presse/article/communique-de-presse-covid-19-extension-nationale-et-aggravation-rapide-de-l</t>
  </si>
  <si>
    <t>https://www.pscp.tv/MinSoliSante/1MnxnQnDwOEJO</t>
  </si>
  <si>
    <t>https://solidarites-sante.gouv.fr/IMG/pdf/point_de_situation_mardi_24_mars_2020vf.pdf</t>
  </si>
  <si>
    <t>https://www.dailymotion.com/video/x7sxnzg</t>
  </si>
  <si>
    <t>https://www.dailymotion.com/video/x7sybze</t>
  </si>
  <si>
    <t>https://www.dailymotion.com/video/x7szyqv</t>
  </si>
  <si>
    <t>https://www.dailymotion.com/video/x7t0k3s</t>
  </si>
  <si>
    <t>https://www.dailymotion.com/video/x7t1brv</t>
  </si>
  <si>
    <t>Santé publique France</t>
  </si>
  <si>
    <t>Ministère des Solidarités et de la Santé</t>
  </si>
  <si>
    <t>Cas confirmés</t>
  </si>
  <si>
    <t>Cas totaux EHPAD et EMS</t>
  </si>
  <si>
    <t>Cas confirmés EHPAD et EMS</t>
  </si>
  <si>
    <t>Hospitalisations</t>
  </si>
  <si>
    <t>En réanimation</t>
  </si>
  <si>
    <t>Décès EHPAD et EMS</t>
  </si>
  <si>
    <t>Décès en hopital</t>
  </si>
  <si>
    <t>Guérisons</t>
  </si>
  <si>
    <t>https://www.santepubliquefrance.fr/maladies-et-traumatismes/maladies-et-infections-respiratoires/infection-a-coronavirus/documents/bulletin-national/covid-19-point-epidemiologique-du-15-mars-2020</t>
  </si>
  <si>
    <t>https://www.santepubliquefrance.fr/maladies-et-traumatismes/maladies-et-infections-respiratoires/infection-a-coronavirus/documents/bulletin-national/covid-19-point-epidemiologique-du-24-mars-2020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</si>
</sst>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3E3E3E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11" fillId="0" borderId="0"/>
  </cellStyleXfs>
  <cellXfs count="7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Fill="1"/>
    <xf numFmtId="0" fontId="2" fillId="0" borderId="0" xfId="1" applyFill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2" fillId="0" borderId="0" xfId="1"/>
    <xf numFmtId="0" fontId="1" fillId="0" borderId="1" xfId="0" applyFont="1" applyBorder="1" applyAlignment="1">
      <alignment horizontal="right"/>
    </xf>
    <xf numFmtId="14" fontId="0" fillId="3" borderId="1" xfId="0" applyNumberFormat="1" applyFill="1" applyBorder="1"/>
    <xf numFmtId="1" fontId="6" fillId="0" borderId="0" xfId="2" applyNumberFormat="1" applyFont="1" applyAlignment="1">
      <alignment horizontal="left"/>
    </xf>
    <xf numFmtId="3" fontId="5" fillId="0" borderId="0" xfId="2" applyNumberFormat="1"/>
    <xf numFmtId="3" fontId="6" fillId="0" borderId="0" xfId="2" applyNumberFormat="1" applyFont="1"/>
    <xf numFmtId="3" fontId="6" fillId="0" borderId="2" xfId="2" applyNumberFormat="1" applyFont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  <xf numFmtId="3" fontId="5" fillId="0" borderId="6" xfId="2" applyNumberFormat="1" applyBorder="1" applyAlignment="1">
      <alignment horizontal="center" vertical="center" shrinkToFit="1"/>
    </xf>
    <xf numFmtId="3" fontId="5" fillId="0" borderId="7" xfId="2" applyNumberFormat="1" applyBorder="1" applyAlignment="1">
      <alignment horizontal="center" vertical="center" shrinkToFit="1"/>
    </xf>
    <xf numFmtId="3" fontId="6" fillId="0" borderId="8" xfId="2" applyNumberFormat="1" applyFont="1" applyBorder="1" applyAlignment="1">
      <alignment horizontal="center" vertical="center" shrinkToFit="1"/>
    </xf>
    <xf numFmtId="3" fontId="5" fillId="0" borderId="9" xfId="2" applyNumberFormat="1" applyBorder="1" applyAlignment="1">
      <alignment horizontal="center" vertical="center" shrinkToFit="1"/>
    </xf>
    <xf numFmtId="3" fontId="5" fillId="0" borderId="10" xfId="2" applyNumberFormat="1" applyBorder="1" applyAlignment="1">
      <alignment horizontal="center" vertical="center" shrinkToFit="1"/>
    </xf>
    <xf numFmtId="3" fontId="5" fillId="0" borderId="0" xfId="2" applyNumberFormat="1" applyAlignment="1">
      <alignment horizontal="center"/>
    </xf>
    <xf numFmtId="1" fontId="5" fillId="0" borderId="11" xfId="2" applyNumberFormat="1" applyBorder="1"/>
    <xf numFmtId="3" fontId="5" fillId="0" borderId="12" xfId="2" applyNumberFormat="1" applyBorder="1"/>
    <xf numFmtId="3" fontId="5" fillId="0" borderId="13" xfId="2" applyNumberFormat="1" applyBorder="1"/>
    <xf numFmtId="3" fontId="6" fillId="0" borderId="14" xfId="2" applyNumberFormat="1" applyFont="1" applyBorder="1"/>
    <xf numFmtId="3" fontId="5" fillId="0" borderId="15" xfId="2" applyNumberFormat="1" applyBorder="1"/>
    <xf numFmtId="3" fontId="6" fillId="0" borderId="16" xfId="2" applyNumberFormat="1" applyFont="1" applyBorder="1"/>
    <xf numFmtId="3" fontId="6" fillId="0" borderId="17" xfId="2" applyNumberFormat="1" applyFont="1" applyBorder="1"/>
    <xf numFmtId="0" fontId="5" fillId="0" borderId="18" xfId="2" applyBorder="1"/>
    <xf numFmtId="3" fontId="5" fillId="0" borderId="19" xfId="2" applyNumberFormat="1" applyBorder="1"/>
    <xf numFmtId="3" fontId="5" fillId="0" borderId="20" xfId="2" applyNumberFormat="1" applyBorder="1"/>
    <xf numFmtId="3" fontId="6" fillId="0" borderId="21" xfId="2" applyNumberFormat="1" applyFont="1" applyBorder="1"/>
    <xf numFmtId="3" fontId="5" fillId="0" borderId="22" xfId="2" applyNumberFormat="1" applyBorder="1"/>
    <xf numFmtId="0" fontId="5" fillId="0" borderId="11" xfId="2" applyBorder="1"/>
    <xf numFmtId="0" fontId="5" fillId="0" borderId="23" xfId="2" applyBorder="1"/>
    <xf numFmtId="0" fontId="5" fillId="0" borderId="24" xfId="2" applyBorder="1"/>
    <xf numFmtId="3" fontId="5" fillId="0" borderId="25" xfId="2" applyNumberFormat="1" applyBorder="1"/>
    <xf numFmtId="3" fontId="5" fillId="0" borderId="26" xfId="2" applyNumberFormat="1" applyBorder="1"/>
    <xf numFmtId="3" fontId="6" fillId="0" borderId="27" xfId="2" applyNumberFormat="1" applyFont="1" applyBorder="1"/>
    <xf numFmtId="3" fontId="8" fillId="0" borderId="0" xfId="2" applyNumberFormat="1" applyFont="1"/>
    <xf numFmtId="0" fontId="5" fillId="0" borderId="0" xfId="2"/>
    <xf numFmtId="0" fontId="1" fillId="0" borderId="1" xfId="0" applyFont="1" applyFill="1" applyBorder="1" applyAlignment="1">
      <alignment horizontal="right"/>
    </xf>
    <xf numFmtId="10" fontId="0" fillId="0" borderId="0" xfId="0" applyNumberFormat="1"/>
    <xf numFmtId="3" fontId="0" fillId="0" borderId="1" xfId="0" applyNumberFormat="1" applyBorder="1"/>
    <xf numFmtId="3" fontId="9" fillId="0" borderId="1" xfId="0" applyNumberFormat="1" applyFont="1" applyBorder="1" applyAlignment="1">
      <alignment horizontal="right"/>
    </xf>
    <xf numFmtId="3" fontId="0" fillId="0" borderId="28" xfId="0" applyNumberFormat="1" applyBorder="1"/>
    <xf numFmtId="3" fontId="0" fillId="0" borderId="28" xfId="0" applyNumberFormat="1" applyFill="1" applyBorder="1"/>
    <xf numFmtId="3" fontId="0" fillId="0" borderId="0" xfId="0" applyNumberFormat="1"/>
    <xf numFmtId="3" fontId="0" fillId="2" borderId="1" xfId="0" applyNumberFormat="1" applyFill="1" applyBorder="1"/>
    <xf numFmtId="3" fontId="0" fillId="2" borderId="28" xfId="0" applyNumberFormat="1" applyFill="1" applyBorder="1"/>
    <xf numFmtId="3" fontId="0" fillId="0" borderId="1" xfId="0" applyNumberFormat="1" applyFill="1" applyBorder="1"/>
    <xf numFmtId="0" fontId="10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center" vertical="center" wrapText="1"/>
    </xf>
    <xf numFmtId="3" fontId="0" fillId="2" borderId="0" xfId="0" applyNumberFormat="1" applyFill="1"/>
    <xf numFmtId="3" fontId="6" fillId="0" borderId="3" xfId="2" applyNumberFormat="1" applyFont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/>
    </xf>
  </cellXfs>
  <cellStyles count="4">
    <cellStyle name="Lien hypertexte" xfId="1" builtinId="8"/>
    <cellStyle name="Normal" xfId="0" builtinId="0"/>
    <cellStyle name="Normal 2" xfId="2" xr:uid="{B303BB8C-578D-47B2-9FA0-A7269EF7F249}"/>
    <cellStyle name="Normal 3" xfId="3" xr:uid="{6B113C21-3DEF-47E3-B054-B39BD51FF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189319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vergne-rhone-alpes.ars.sante.fr/liste-communiques-press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motion.com/video/x7shh99" TargetMode="External"/><Relationship Id="rId2" Type="http://schemas.openxmlformats.org/officeDocument/2006/relationships/hyperlink" Target="https://www.dailymotion.com/video/x7sgicv" TargetMode="External"/><Relationship Id="rId1" Type="http://schemas.openxmlformats.org/officeDocument/2006/relationships/hyperlink" Target="https://solidarites-sante.gouv.fr/soins-et-maladies/maladies/maladies-infectieuses/coronavirus/article/points-de-situation-coronavirus-covid-19" TargetMode="External"/><Relationship Id="rId4" Type="http://schemas.openxmlformats.org/officeDocument/2006/relationships/hyperlink" Target="https://www.dailymotion.com/video/x7sie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A5FF-8701-4E6C-9EBB-9D4523EB4841}">
  <dimension ref="A1:T131"/>
  <sheetViews>
    <sheetView tabSelected="1" topLeftCell="B1" workbookViewId="0">
      <pane ySplit="1" topLeftCell="A66" activePane="bottomLeft" state="frozen"/>
      <selection pane="bottomLeft" activeCell="F112" sqref="F112"/>
    </sheetView>
  </sheetViews>
  <sheetFormatPr baseColWidth="10" defaultRowHeight="15.6" x14ac:dyDescent="0.3"/>
  <cols>
    <col min="1" max="1" width="11.19921875" style="10"/>
    <col min="2" max="2" width="9.09765625" style="57" bestFit="1" customWidth="1"/>
    <col min="3" max="3" width="14.3984375" style="57" bestFit="1" customWidth="1"/>
    <col min="4" max="4" width="9.296875" style="57" bestFit="1" customWidth="1"/>
    <col min="5" max="5" width="11.19921875" style="57" bestFit="1" customWidth="1"/>
    <col min="6" max="6" width="8.3984375" style="57" bestFit="1" customWidth="1"/>
    <col min="7" max="7" width="9" style="57" bestFit="1" customWidth="1"/>
    <col min="8" max="8" width="9.09765625" style="57" bestFit="1" customWidth="1"/>
    <col min="9" max="9" width="9" style="57" bestFit="1" customWidth="1"/>
    <col min="10" max="10" width="11.59765625" style="52" bestFit="1" customWidth="1"/>
    <col min="11" max="11" width="38.8984375" style="10" bestFit="1" customWidth="1"/>
    <col min="12" max="14" width="13.296875" style="10" customWidth="1"/>
    <col min="15" max="16384" width="11.19921875" style="10"/>
  </cols>
  <sheetData>
    <row r="1" spans="1:20" s="65" customFormat="1" ht="62.4" x14ac:dyDescent="0.3">
      <c r="A1" s="61" t="s">
        <v>20</v>
      </c>
      <c r="B1" s="62" t="s">
        <v>150</v>
      </c>
      <c r="C1" s="62" t="s">
        <v>153</v>
      </c>
      <c r="D1" s="62" t="s">
        <v>157</v>
      </c>
      <c r="E1" s="62" t="s">
        <v>154</v>
      </c>
      <c r="F1" s="62" t="s">
        <v>156</v>
      </c>
      <c r="G1" s="62" t="s">
        <v>151</v>
      </c>
      <c r="H1" s="62" t="s">
        <v>152</v>
      </c>
      <c r="I1" s="62" t="s">
        <v>155</v>
      </c>
      <c r="J1" s="63"/>
      <c r="K1" s="64" t="s">
        <v>109</v>
      </c>
      <c r="L1" s="64" t="s">
        <v>110</v>
      </c>
      <c r="M1" s="64" t="s">
        <v>111</v>
      </c>
      <c r="N1" s="64"/>
      <c r="O1" s="64"/>
      <c r="P1" s="64"/>
      <c r="Q1" s="64"/>
      <c r="R1" s="64"/>
      <c r="S1" s="64"/>
      <c r="T1" s="64"/>
    </row>
    <row r="2" spans="1:20" x14ac:dyDescent="0.3">
      <c r="A2" s="12">
        <v>43854</v>
      </c>
      <c r="B2" s="53">
        <v>3</v>
      </c>
      <c r="C2" s="58"/>
      <c r="D2" s="58"/>
      <c r="E2" s="58"/>
      <c r="F2" s="58"/>
      <c r="G2" s="58"/>
      <c r="H2" s="58"/>
      <c r="I2" s="58"/>
      <c r="K2" s="10" t="s">
        <v>148</v>
      </c>
      <c r="L2" s="10" t="s">
        <v>112</v>
      </c>
      <c r="M2" s="10" t="s">
        <v>113</v>
      </c>
    </row>
    <row r="3" spans="1:20" x14ac:dyDescent="0.3">
      <c r="A3" s="12">
        <v>43855</v>
      </c>
      <c r="B3" s="58"/>
      <c r="C3" s="58"/>
      <c r="D3" s="58"/>
      <c r="E3" s="58"/>
      <c r="F3" s="58"/>
      <c r="G3" s="58"/>
      <c r="H3" s="58"/>
      <c r="I3" s="58"/>
      <c r="K3" s="10" t="s">
        <v>148</v>
      </c>
      <c r="L3" s="10" t="s">
        <v>112</v>
      </c>
      <c r="M3" s="10" t="s">
        <v>114</v>
      </c>
    </row>
    <row r="4" spans="1:20" x14ac:dyDescent="0.3">
      <c r="A4" s="12">
        <v>43856</v>
      </c>
      <c r="B4" s="58"/>
      <c r="C4" s="58"/>
      <c r="D4" s="58"/>
      <c r="E4" s="58"/>
      <c r="F4" s="58"/>
      <c r="G4" s="58"/>
      <c r="H4" s="58"/>
      <c r="I4" s="58"/>
      <c r="K4" s="10" t="s">
        <v>148</v>
      </c>
      <c r="L4" s="10" t="s">
        <v>112</v>
      </c>
      <c r="M4" s="10" t="s">
        <v>115</v>
      </c>
    </row>
    <row r="5" spans="1:20" x14ac:dyDescent="0.3">
      <c r="A5" s="12">
        <v>43857</v>
      </c>
      <c r="B5" s="58"/>
      <c r="C5" s="58"/>
      <c r="D5" s="58"/>
      <c r="E5" s="58"/>
      <c r="F5" s="58"/>
      <c r="G5" s="58"/>
      <c r="H5" s="58"/>
      <c r="I5" s="58"/>
      <c r="K5" s="10" t="s">
        <v>149</v>
      </c>
      <c r="L5" s="10" t="s">
        <v>23</v>
      </c>
    </row>
    <row r="6" spans="1:20" x14ac:dyDescent="0.3">
      <c r="A6" s="12">
        <v>43858</v>
      </c>
      <c r="B6" s="53">
        <v>4</v>
      </c>
      <c r="C6" s="58"/>
      <c r="D6" s="58"/>
      <c r="E6" s="60">
        <v>1</v>
      </c>
      <c r="F6" s="58"/>
      <c r="G6" s="58"/>
      <c r="H6" s="58"/>
      <c r="I6" s="58"/>
      <c r="K6" s="10" t="s">
        <v>149</v>
      </c>
      <c r="L6" s="10" t="s">
        <v>116</v>
      </c>
    </row>
    <row r="7" spans="1:20" x14ac:dyDescent="0.3">
      <c r="A7" s="12">
        <v>43859</v>
      </c>
      <c r="B7" s="53">
        <v>5</v>
      </c>
      <c r="C7" s="58"/>
      <c r="D7" s="58"/>
      <c r="E7" s="60">
        <v>2</v>
      </c>
      <c r="F7" s="58"/>
      <c r="G7" s="58"/>
      <c r="H7" s="58"/>
      <c r="I7" s="58"/>
      <c r="K7" s="10" t="s">
        <v>149</v>
      </c>
      <c r="L7" s="10" t="s">
        <v>25</v>
      </c>
    </row>
    <row r="8" spans="1:20" x14ac:dyDescent="0.3">
      <c r="A8" s="12">
        <v>43860</v>
      </c>
      <c r="B8" s="53">
        <v>6</v>
      </c>
      <c r="C8" s="58"/>
      <c r="D8" s="58"/>
      <c r="E8" s="58"/>
      <c r="F8" s="58"/>
      <c r="G8" s="58"/>
      <c r="H8" s="58"/>
      <c r="I8" s="58"/>
      <c r="K8" s="10" t="s">
        <v>149</v>
      </c>
      <c r="L8" s="10" t="s">
        <v>21</v>
      </c>
    </row>
    <row r="9" spans="1:20" x14ac:dyDescent="0.3">
      <c r="A9" s="12">
        <v>43861</v>
      </c>
      <c r="B9" s="58"/>
      <c r="C9" s="58"/>
      <c r="D9" s="58"/>
      <c r="E9" s="58"/>
      <c r="F9" s="58"/>
      <c r="G9" s="58"/>
      <c r="H9" s="58"/>
      <c r="I9" s="58"/>
      <c r="K9" s="10" t="s">
        <v>149</v>
      </c>
      <c r="L9" s="10" t="s">
        <v>26</v>
      </c>
    </row>
    <row r="10" spans="1:20" x14ac:dyDescent="0.3">
      <c r="A10" s="12">
        <v>43862</v>
      </c>
      <c r="B10" s="58"/>
      <c r="C10" s="58"/>
      <c r="D10" s="58"/>
      <c r="E10" s="58"/>
      <c r="F10" s="58"/>
      <c r="G10" s="58"/>
      <c r="H10" s="58"/>
      <c r="I10" s="58"/>
    </row>
    <row r="11" spans="1:20" x14ac:dyDescent="0.3">
      <c r="A11" s="12">
        <v>43863</v>
      </c>
      <c r="B11" s="58"/>
      <c r="C11" s="58"/>
      <c r="D11" s="58"/>
      <c r="E11" s="60">
        <v>1</v>
      </c>
      <c r="F11" s="58"/>
      <c r="G11" s="58"/>
      <c r="H11" s="58"/>
      <c r="I11" s="58"/>
      <c r="K11" s="10" t="s">
        <v>149</v>
      </c>
      <c r="L11" s="10" t="s">
        <v>117</v>
      </c>
    </row>
    <row r="12" spans="1:20" x14ac:dyDescent="0.3">
      <c r="A12" s="12">
        <v>43864</v>
      </c>
      <c r="B12" s="58"/>
      <c r="C12" s="58"/>
      <c r="D12" s="58"/>
      <c r="E12" s="58"/>
      <c r="F12" s="58"/>
      <c r="G12" s="58"/>
      <c r="H12" s="58"/>
      <c r="I12" s="58"/>
      <c r="K12" s="10" t="s">
        <v>149</v>
      </c>
      <c r="L12" s="10" t="s">
        <v>28</v>
      </c>
    </row>
    <row r="13" spans="1:20" x14ac:dyDescent="0.3">
      <c r="A13" s="12">
        <v>43865</v>
      </c>
      <c r="B13" s="58"/>
      <c r="C13" s="58"/>
      <c r="D13" s="58"/>
      <c r="E13" s="58"/>
      <c r="F13" s="58"/>
      <c r="G13" s="58"/>
      <c r="H13" s="58"/>
      <c r="I13" s="58"/>
      <c r="K13" s="10" t="s">
        <v>149</v>
      </c>
      <c r="L13" s="10" t="s">
        <v>118</v>
      </c>
    </row>
    <row r="14" spans="1:20" x14ac:dyDescent="0.3">
      <c r="A14" s="12">
        <v>43866</v>
      </c>
      <c r="B14" s="58"/>
      <c r="C14" s="58"/>
      <c r="D14" s="58"/>
      <c r="E14" s="58"/>
      <c r="F14" s="58"/>
      <c r="G14" s="58"/>
      <c r="H14" s="58"/>
      <c r="I14" s="58"/>
      <c r="K14" s="10" t="s">
        <v>149</v>
      </c>
      <c r="L14" s="10" t="s">
        <v>119</v>
      </c>
    </row>
    <row r="15" spans="1:20" x14ac:dyDescent="0.3">
      <c r="A15" s="12">
        <v>43867</v>
      </c>
      <c r="B15" s="58"/>
      <c r="C15" s="58"/>
      <c r="D15" s="58"/>
      <c r="E15" s="58"/>
      <c r="F15" s="58"/>
      <c r="G15" s="58"/>
      <c r="H15" s="58"/>
      <c r="I15" s="58"/>
      <c r="K15" s="10" t="s">
        <v>148</v>
      </c>
      <c r="L15" s="10" t="s">
        <v>120</v>
      </c>
      <c r="M15" s="10" t="s">
        <v>121</v>
      </c>
    </row>
    <row r="16" spans="1:20" x14ac:dyDescent="0.3">
      <c r="A16" s="12">
        <v>43868</v>
      </c>
      <c r="B16" s="60">
        <v>11</v>
      </c>
      <c r="C16" s="58"/>
      <c r="D16" s="58"/>
      <c r="E16" s="58"/>
      <c r="F16" s="58"/>
      <c r="G16" s="58"/>
      <c r="H16" s="58"/>
      <c r="I16" s="58"/>
      <c r="K16" s="10" t="s">
        <v>149</v>
      </c>
      <c r="L16" s="10" t="s">
        <v>122</v>
      </c>
    </row>
    <row r="17" spans="1:13" x14ac:dyDescent="0.3">
      <c r="A17" s="12">
        <v>43869</v>
      </c>
      <c r="B17" s="58"/>
      <c r="C17" s="58"/>
      <c r="D17" s="58"/>
      <c r="E17" s="58"/>
      <c r="F17" s="58"/>
      <c r="G17" s="58"/>
      <c r="H17" s="58"/>
      <c r="I17" s="58"/>
      <c r="K17" s="10" t="s">
        <v>149</v>
      </c>
      <c r="L17" s="10" t="s">
        <v>32</v>
      </c>
    </row>
    <row r="18" spans="1:13" x14ac:dyDescent="0.3">
      <c r="A18" s="12">
        <v>43870</v>
      </c>
      <c r="B18" s="58"/>
      <c r="C18" s="58"/>
      <c r="D18" s="58"/>
      <c r="E18" s="58"/>
      <c r="F18" s="58"/>
      <c r="G18" s="58"/>
      <c r="H18" s="58"/>
      <c r="I18" s="58"/>
      <c r="K18" s="10" t="s">
        <v>149</v>
      </c>
      <c r="L18" s="10" t="s">
        <v>33</v>
      </c>
    </row>
    <row r="19" spans="1:13" x14ac:dyDescent="0.3">
      <c r="A19" s="12">
        <v>43871</v>
      </c>
      <c r="B19" s="58"/>
      <c r="C19" s="58"/>
      <c r="D19" s="58"/>
      <c r="E19" s="58"/>
      <c r="F19" s="58"/>
      <c r="G19" s="58"/>
      <c r="H19" s="58"/>
      <c r="I19" s="58"/>
      <c r="K19" s="10" t="s">
        <v>149</v>
      </c>
      <c r="L19" s="10" t="s">
        <v>34</v>
      </c>
    </row>
    <row r="20" spans="1:13" x14ac:dyDescent="0.3">
      <c r="A20" s="12">
        <v>43872</v>
      </c>
      <c r="B20" s="58"/>
      <c r="C20" s="58"/>
      <c r="D20" s="58"/>
      <c r="E20" s="58"/>
      <c r="F20" s="58"/>
      <c r="G20" s="58"/>
      <c r="H20" s="58"/>
      <c r="I20" s="58"/>
      <c r="K20" s="10" t="s">
        <v>148</v>
      </c>
      <c r="L20" s="10" t="s">
        <v>120</v>
      </c>
      <c r="M20" s="10" t="s">
        <v>123</v>
      </c>
    </row>
    <row r="21" spans="1:13" x14ac:dyDescent="0.3">
      <c r="A21" s="12">
        <v>43873</v>
      </c>
      <c r="B21" s="58"/>
      <c r="C21" s="58"/>
      <c r="D21" s="53">
        <v>2</v>
      </c>
      <c r="E21" s="58"/>
      <c r="F21" s="58"/>
      <c r="G21" s="58"/>
      <c r="H21" s="58"/>
      <c r="I21" s="58"/>
      <c r="K21" s="10" t="s">
        <v>149</v>
      </c>
      <c r="L21" s="10" t="s">
        <v>35</v>
      </c>
    </row>
    <row r="22" spans="1:13" x14ac:dyDescent="0.3">
      <c r="A22" s="12">
        <v>43874</v>
      </c>
      <c r="B22" s="58"/>
      <c r="C22" s="58"/>
      <c r="D22" s="53">
        <v>3</v>
      </c>
      <c r="E22" s="58"/>
      <c r="F22" s="58"/>
      <c r="G22" s="58"/>
      <c r="H22" s="58"/>
      <c r="I22" s="58"/>
      <c r="K22" s="10" t="s">
        <v>149</v>
      </c>
      <c r="L22" s="10" t="s">
        <v>36</v>
      </c>
    </row>
    <row r="23" spans="1:13" x14ac:dyDescent="0.3">
      <c r="A23" s="12">
        <v>43875</v>
      </c>
      <c r="B23" s="58"/>
      <c r="C23" s="58"/>
      <c r="D23" s="58"/>
      <c r="E23" s="53">
        <v>1</v>
      </c>
      <c r="F23" s="53">
        <v>1</v>
      </c>
      <c r="G23" s="58"/>
      <c r="H23" s="58"/>
      <c r="I23" s="58"/>
    </row>
    <row r="24" spans="1:13" x14ac:dyDescent="0.3">
      <c r="A24" s="12">
        <v>43876</v>
      </c>
      <c r="B24" s="53">
        <v>12</v>
      </c>
      <c r="C24" s="60">
        <v>7</v>
      </c>
      <c r="D24" s="53">
        <v>4</v>
      </c>
      <c r="E24" s="58"/>
      <c r="F24" s="53">
        <v>1</v>
      </c>
      <c r="G24" s="58"/>
      <c r="H24" s="58"/>
      <c r="I24" s="58"/>
      <c r="K24" s="10" t="s">
        <v>149</v>
      </c>
      <c r="L24" s="10" t="s">
        <v>37</v>
      </c>
    </row>
    <row r="25" spans="1:13" x14ac:dyDescent="0.3">
      <c r="A25" s="12">
        <v>43877</v>
      </c>
      <c r="B25" s="58"/>
      <c r="C25" s="58"/>
      <c r="D25" s="58"/>
      <c r="E25" s="58"/>
      <c r="F25" s="53">
        <v>1</v>
      </c>
      <c r="G25" s="58"/>
      <c r="H25" s="58"/>
      <c r="I25" s="58"/>
    </row>
    <row r="26" spans="1:13" x14ac:dyDescent="0.3">
      <c r="A26" s="12">
        <v>43878</v>
      </c>
      <c r="B26" s="58"/>
      <c r="C26" s="58"/>
      <c r="D26" s="58"/>
      <c r="E26" s="58"/>
      <c r="F26" s="53">
        <v>1</v>
      </c>
      <c r="G26" s="58"/>
      <c r="H26" s="58"/>
      <c r="I26" s="58"/>
      <c r="K26" s="10" t="s">
        <v>149</v>
      </c>
      <c r="L26" s="10" t="s">
        <v>38</v>
      </c>
    </row>
    <row r="27" spans="1:13" x14ac:dyDescent="0.3">
      <c r="A27" s="12">
        <v>43879</v>
      </c>
      <c r="B27" s="58"/>
      <c r="C27" s="58"/>
      <c r="D27" s="58"/>
      <c r="E27" s="58"/>
      <c r="F27" s="53">
        <v>1</v>
      </c>
      <c r="G27" s="58"/>
      <c r="H27" s="58"/>
      <c r="I27" s="58"/>
    </row>
    <row r="28" spans="1:13" x14ac:dyDescent="0.3">
      <c r="A28" s="12">
        <v>43880</v>
      </c>
      <c r="B28" s="58"/>
      <c r="C28" s="60">
        <v>4</v>
      </c>
      <c r="D28" s="53">
        <v>7</v>
      </c>
      <c r="E28" s="58"/>
      <c r="F28" s="53">
        <v>1</v>
      </c>
      <c r="G28" s="58"/>
      <c r="H28" s="58"/>
      <c r="I28" s="58"/>
      <c r="K28" s="10" t="s">
        <v>149</v>
      </c>
      <c r="L28" s="10" t="s">
        <v>39</v>
      </c>
    </row>
    <row r="29" spans="1:13" x14ac:dyDescent="0.3">
      <c r="A29" s="12">
        <v>43881</v>
      </c>
      <c r="B29" s="58"/>
      <c r="C29" s="60">
        <v>11</v>
      </c>
      <c r="D29" s="58"/>
      <c r="E29" s="58"/>
      <c r="F29" s="53">
        <v>1</v>
      </c>
      <c r="G29" s="58"/>
      <c r="H29" s="58"/>
      <c r="I29" s="58"/>
      <c r="K29" s="10" t="s">
        <v>148</v>
      </c>
      <c r="L29" s="10" t="s">
        <v>124</v>
      </c>
      <c r="M29" s="10" t="s">
        <v>125</v>
      </c>
    </row>
    <row r="30" spans="1:13" x14ac:dyDescent="0.3">
      <c r="A30" s="12">
        <v>43882</v>
      </c>
      <c r="B30" s="58"/>
      <c r="C30" s="60">
        <v>1</v>
      </c>
      <c r="D30" s="10">
        <v>10</v>
      </c>
      <c r="E30" s="58"/>
      <c r="F30" s="53">
        <v>1</v>
      </c>
      <c r="G30" s="58"/>
      <c r="H30" s="58"/>
      <c r="I30" s="58"/>
      <c r="K30" s="10" t="s">
        <v>149</v>
      </c>
      <c r="L30" s="10" t="s">
        <v>40</v>
      </c>
    </row>
    <row r="31" spans="1:13" x14ac:dyDescent="0.3">
      <c r="A31" s="12">
        <v>43883</v>
      </c>
      <c r="B31" s="58"/>
      <c r="C31" s="58"/>
      <c r="D31" s="58"/>
      <c r="E31" s="58"/>
      <c r="F31" s="53">
        <v>1</v>
      </c>
      <c r="G31" s="58"/>
      <c r="H31" s="58"/>
      <c r="I31" s="58"/>
    </row>
    <row r="32" spans="1:13" x14ac:dyDescent="0.3">
      <c r="A32" s="12">
        <v>43884</v>
      </c>
      <c r="B32" s="58"/>
      <c r="C32" s="60">
        <v>1</v>
      </c>
      <c r="D32" s="58"/>
      <c r="E32" s="58"/>
      <c r="F32" s="53">
        <v>1</v>
      </c>
      <c r="G32" s="58"/>
      <c r="H32" s="58"/>
      <c r="I32" s="58"/>
      <c r="K32" s="10" t="s">
        <v>149</v>
      </c>
      <c r="L32" s="10" t="s">
        <v>41</v>
      </c>
    </row>
    <row r="33" spans="1:13" x14ac:dyDescent="0.3">
      <c r="A33" s="12">
        <v>43885</v>
      </c>
      <c r="B33" s="58"/>
      <c r="C33" s="58"/>
      <c r="D33" s="58"/>
      <c r="E33" s="58"/>
      <c r="F33" s="53">
        <v>1</v>
      </c>
      <c r="G33" s="58"/>
      <c r="H33" s="58"/>
      <c r="I33" s="58"/>
      <c r="K33" s="10" t="s">
        <v>149</v>
      </c>
      <c r="L33" s="10" t="s">
        <v>42</v>
      </c>
    </row>
    <row r="34" spans="1:13" x14ac:dyDescent="0.3">
      <c r="A34" s="12">
        <v>43886</v>
      </c>
      <c r="B34" s="53">
        <v>14</v>
      </c>
      <c r="C34" s="60">
        <v>2</v>
      </c>
      <c r="D34" s="58"/>
      <c r="E34" s="53">
        <v>2</v>
      </c>
      <c r="F34" s="53">
        <v>1</v>
      </c>
      <c r="G34" s="58"/>
      <c r="H34" s="58"/>
      <c r="I34" s="58"/>
      <c r="K34" s="10" t="s">
        <v>149</v>
      </c>
      <c r="L34" s="10" t="s">
        <v>43</v>
      </c>
    </row>
    <row r="35" spans="1:13" x14ac:dyDescent="0.3">
      <c r="A35" s="12">
        <v>43887</v>
      </c>
      <c r="B35" s="53">
        <v>18</v>
      </c>
      <c r="C35" s="60">
        <v>4</v>
      </c>
      <c r="D35" s="53">
        <v>12</v>
      </c>
      <c r="E35" s="58"/>
      <c r="F35" s="53">
        <v>2</v>
      </c>
      <c r="G35" s="58"/>
      <c r="H35" s="58"/>
      <c r="I35" s="58"/>
      <c r="K35" s="10" t="s">
        <v>149</v>
      </c>
      <c r="L35" s="10" t="s">
        <v>126</v>
      </c>
    </row>
    <row r="36" spans="1:13" x14ac:dyDescent="0.3">
      <c r="A36" s="12">
        <v>43888</v>
      </c>
      <c r="B36" s="53">
        <v>38</v>
      </c>
      <c r="C36" s="60">
        <v>24</v>
      </c>
      <c r="D36" s="58"/>
      <c r="E36" s="58"/>
      <c r="F36" s="53">
        <v>2</v>
      </c>
      <c r="G36" s="58"/>
      <c r="H36" s="58"/>
      <c r="I36" s="58"/>
      <c r="K36" s="10" t="s">
        <v>149</v>
      </c>
      <c r="L36" s="10" t="s">
        <v>47</v>
      </c>
    </row>
    <row r="37" spans="1:13" x14ac:dyDescent="0.3">
      <c r="A37" s="12">
        <v>43889</v>
      </c>
      <c r="B37" s="53">
        <v>57</v>
      </c>
      <c r="C37" s="58"/>
      <c r="D37" s="58"/>
      <c r="E37" s="58"/>
      <c r="F37" s="53">
        <v>2</v>
      </c>
      <c r="G37" s="58"/>
      <c r="H37" s="58"/>
      <c r="I37" s="58"/>
      <c r="K37" s="10" t="s">
        <v>149</v>
      </c>
      <c r="L37" s="10" t="s">
        <v>46</v>
      </c>
    </row>
    <row r="38" spans="1:13" x14ac:dyDescent="0.3">
      <c r="A38" s="12">
        <v>43890</v>
      </c>
      <c r="B38" s="53">
        <v>100</v>
      </c>
      <c r="C38" s="60">
        <v>86</v>
      </c>
      <c r="D38" s="58"/>
      <c r="E38" s="53">
        <v>9</v>
      </c>
      <c r="F38" s="53">
        <v>2</v>
      </c>
      <c r="G38" s="58"/>
      <c r="H38" s="58"/>
      <c r="I38" s="58"/>
      <c r="K38" s="10" t="s">
        <v>149</v>
      </c>
      <c r="L38" s="10" t="s">
        <v>45</v>
      </c>
    </row>
    <row r="39" spans="1:13" x14ac:dyDescent="0.3">
      <c r="A39" s="12">
        <v>43891</v>
      </c>
      <c r="B39" s="53">
        <v>130</v>
      </c>
      <c r="C39" s="60">
        <v>116</v>
      </c>
      <c r="D39" s="58"/>
      <c r="E39" s="58"/>
      <c r="F39" s="53">
        <v>2</v>
      </c>
      <c r="G39" s="58"/>
      <c r="H39" s="58"/>
      <c r="I39" s="58"/>
      <c r="K39" s="10" t="s">
        <v>149</v>
      </c>
      <c r="L39" s="10" t="s">
        <v>49</v>
      </c>
    </row>
    <row r="40" spans="1:13" x14ac:dyDescent="0.3">
      <c r="A40" s="12">
        <v>43892</v>
      </c>
      <c r="B40" s="53">
        <v>191</v>
      </c>
      <c r="C40" s="58"/>
      <c r="D40" s="58"/>
      <c r="E40" s="58"/>
      <c r="F40" s="60">
        <v>3</v>
      </c>
      <c r="G40" s="58"/>
      <c r="H40" s="58"/>
      <c r="I40" s="58"/>
      <c r="K40" s="10" t="s">
        <v>149</v>
      </c>
      <c r="L40" s="10" t="s">
        <v>50</v>
      </c>
    </row>
    <row r="41" spans="1:13" x14ac:dyDescent="0.3">
      <c r="A41" s="12">
        <v>43893</v>
      </c>
      <c r="B41" s="53">
        <v>212</v>
      </c>
      <c r="C41" s="58"/>
      <c r="D41" s="53">
        <v>12</v>
      </c>
      <c r="E41" s="58"/>
      <c r="F41" s="53">
        <v>4</v>
      </c>
      <c r="G41" s="58"/>
      <c r="H41" s="58"/>
      <c r="I41" s="58"/>
      <c r="K41" s="10" t="s">
        <v>149</v>
      </c>
      <c r="L41" s="10" t="s">
        <v>51</v>
      </c>
    </row>
    <row r="42" spans="1:13" x14ac:dyDescent="0.3">
      <c r="A42" s="12">
        <v>43894</v>
      </c>
      <c r="B42" s="53">
        <v>285</v>
      </c>
      <c r="C42" s="58"/>
      <c r="D42" s="58"/>
      <c r="E42" s="53">
        <v>15</v>
      </c>
      <c r="F42" s="60">
        <v>4</v>
      </c>
      <c r="G42" s="58"/>
      <c r="H42" s="58"/>
      <c r="I42" s="58"/>
      <c r="K42" s="10" t="s">
        <v>149</v>
      </c>
      <c r="L42" s="10" t="s">
        <v>52</v>
      </c>
    </row>
    <row r="43" spans="1:13" x14ac:dyDescent="0.3">
      <c r="A43" s="12">
        <v>43895</v>
      </c>
      <c r="B43" s="53">
        <v>423</v>
      </c>
      <c r="C43" s="58"/>
      <c r="D43" s="58"/>
      <c r="E43" s="53">
        <v>23</v>
      </c>
      <c r="F43" s="53">
        <v>7</v>
      </c>
      <c r="G43" s="58"/>
      <c r="H43" s="58"/>
      <c r="I43" s="58"/>
      <c r="K43" s="10" t="s">
        <v>149</v>
      </c>
      <c r="L43" s="10" t="s">
        <v>127</v>
      </c>
    </row>
    <row r="44" spans="1:13" x14ac:dyDescent="0.3">
      <c r="A44" s="12">
        <v>43896</v>
      </c>
      <c r="B44" s="53">
        <v>613</v>
      </c>
      <c r="C44" s="58"/>
      <c r="D44" s="58"/>
      <c r="E44" s="53">
        <v>39</v>
      </c>
      <c r="F44" s="53">
        <v>9</v>
      </c>
      <c r="G44" s="58"/>
      <c r="H44" s="58"/>
      <c r="I44" s="58"/>
      <c r="K44" s="10" t="s">
        <v>149</v>
      </c>
      <c r="L44" s="10" t="s">
        <v>54</v>
      </c>
    </row>
    <row r="45" spans="1:13" x14ac:dyDescent="0.3">
      <c r="A45" s="12">
        <v>43897</v>
      </c>
      <c r="B45" s="53">
        <v>949</v>
      </c>
      <c r="C45" s="58"/>
      <c r="D45" s="58"/>
      <c r="E45" s="53">
        <v>45</v>
      </c>
      <c r="F45" s="53">
        <v>16</v>
      </c>
      <c r="G45" s="58"/>
      <c r="H45" s="58"/>
      <c r="I45" s="58"/>
      <c r="K45" s="10" t="s">
        <v>149</v>
      </c>
      <c r="L45" s="10" t="s">
        <v>57</v>
      </c>
    </row>
    <row r="46" spans="1:13" x14ac:dyDescent="0.3">
      <c r="A46" s="12">
        <v>43898</v>
      </c>
      <c r="B46" s="53">
        <v>1126</v>
      </c>
      <c r="C46" s="58"/>
      <c r="D46" s="58"/>
      <c r="E46" s="58"/>
      <c r="F46" s="53">
        <v>19</v>
      </c>
      <c r="G46" s="58"/>
      <c r="H46" s="58"/>
      <c r="I46" s="58"/>
      <c r="K46" s="10" t="s">
        <v>148</v>
      </c>
      <c r="L46" s="10" t="s">
        <v>124</v>
      </c>
      <c r="M46" s="10" t="s">
        <v>128</v>
      </c>
    </row>
    <row r="47" spans="1:13" x14ac:dyDescent="0.3">
      <c r="A47" s="12">
        <v>43899</v>
      </c>
      <c r="B47" s="53">
        <v>1412</v>
      </c>
      <c r="C47" s="58"/>
      <c r="D47" s="58"/>
      <c r="E47" s="53">
        <v>66</v>
      </c>
      <c r="F47" s="53">
        <v>25</v>
      </c>
      <c r="G47" s="58"/>
      <c r="H47" s="58"/>
      <c r="I47" s="58"/>
      <c r="K47" s="10" t="s">
        <v>149</v>
      </c>
      <c r="L47" s="10" t="s">
        <v>59</v>
      </c>
    </row>
    <row r="48" spans="1:13" x14ac:dyDescent="0.3">
      <c r="A48" s="12">
        <v>43900</v>
      </c>
      <c r="B48" s="53">
        <v>1784</v>
      </c>
      <c r="C48" s="58"/>
      <c r="D48" s="58"/>
      <c r="E48" s="53">
        <v>86</v>
      </c>
      <c r="F48" s="53">
        <v>33</v>
      </c>
      <c r="G48" s="58"/>
      <c r="H48" s="58"/>
      <c r="I48" s="58"/>
      <c r="K48" s="10" t="s">
        <v>149</v>
      </c>
      <c r="L48" s="10" t="s">
        <v>129</v>
      </c>
    </row>
    <row r="49" spans="1:13" x14ac:dyDescent="0.3">
      <c r="A49" s="12">
        <v>43901</v>
      </c>
      <c r="B49" s="53">
        <v>2281</v>
      </c>
      <c r="C49" s="58"/>
      <c r="D49" s="58"/>
      <c r="E49" s="53">
        <v>105</v>
      </c>
      <c r="F49" s="53">
        <v>48</v>
      </c>
      <c r="G49" s="58"/>
      <c r="H49" s="58"/>
      <c r="I49" s="58"/>
      <c r="K49" s="10" t="s">
        <v>149</v>
      </c>
      <c r="L49" s="10" t="s">
        <v>61</v>
      </c>
    </row>
    <row r="50" spans="1:13" x14ac:dyDescent="0.3">
      <c r="A50" s="12">
        <v>43902</v>
      </c>
      <c r="B50" s="53">
        <v>2876</v>
      </c>
      <c r="C50" s="58"/>
      <c r="D50" s="58"/>
      <c r="E50" s="53">
        <v>129</v>
      </c>
      <c r="F50" s="53">
        <v>61</v>
      </c>
      <c r="G50" s="58"/>
      <c r="H50" s="58"/>
      <c r="I50" s="58"/>
      <c r="K50" s="10" t="s">
        <v>149</v>
      </c>
      <c r="L50" s="10" t="s">
        <v>130</v>
      </c>
      <c r="M50" s="10" t="s">
        <v>131</v>
      </c>
    </row>
    <row r="51" spans="1:13" x14ac:dyDescent="0.3">
      <c r="A51" s="12">
        <v>43903</v>
      </c>
      <c r="B51" s="53">
        <v>3661</v>
      </c>
      <c r="C51" s="58"/>
      <c r="D51" s="58"/>
      <c r="E51" s="53">
        <v>154</v>
      </c>
      <c r="F51" s="53">
        <v>79</v>
      </c>
      <c r="G51" s="58"/>
      <c r="H51" s="58"/>
      <c r="I51" s="58"/>
      <c r="K51" s="10" t="s">
        <v>148</v>
      </c>
      <c r="L51" s="10" t="s">
        <v>124</v>
      </c>
      <c r="M51" s="10" t="s">
        <v>132</v>
      </c>
    </row>
    <row r="52" spans="1:13" x14ac:dyDescent="0.3">
      <c r="A52" s="12">
        <v>43904</v>
      </c>
      <c r="B52" s="53">
        <v>4500</v>
      </c>
      <c r="C52" s="58"/>
      <c r="D52" s="58"/>
      <c r="E52" s="53">
        <v>300</v>
      </c>
      <c r="F52" s="53">
        <v>91</v>
      </c>
      <c r="G52" s="58"/>
      <c r="H52" s="58"/>
      <c r="I52" s="58"/>
      <c r="K52" s="10" t="s">
        <v>149</v>
      </c>
      <c r="L52" s="10" t="s">
        <v>133</v>
      </c>
    </row>
    <row r="53" spans="1:13" x14ac:dyDescent="0.3">
      <c r="A53" s="12">
        <v>43905</v>
      </c>
      <c r="B53" s="53">
        <v>6378</v>
      </c>
      <c r="C53" s="53">
        <v>285</v>
      </c>
      <c r="D53" s="58"/>
      <c r="E53" s="58"/>
      <c r="F53" s="53">
        <v>161</v>
      </c>
      <c r="G53" s="58"/>
      <c r="H53" s="58"/>
      <c r="I53" s="58"/>
      <c r="K53" s="10" t="s">
        <v>148</v>
      </c>
      <c r="L53" s="10" t="s">
        <v>158</v>
      </c>
    </row>
    <row r="54" spans="1:13" x14ac:dyDescent="0.3">
      <c r="A54" s="12">
        <v>43906</v>
      </c>
      <c r="B54" s="53">
        <v>6633</v>
      </c>
      <c r="C54" s="58"/>
      <c r="D54" s="58"/>
      <c r="E54" s="58"/>
      <c r="F54" s="53">
        <v>148</v>
      </c>
      <c r="G54" s="58"/>
      <c r="H54" s="58"/>
      <c r="I54" s="58"/>
      <c r="K54" s="10" t="s">
        <v>148</v>
      </c>
      <c r="L54" s="10" t="s">
        <v>124</v>
      </c>
      <c r="M54" s="10" t="s">
        <v>134</v>
      </c>
    </row>
    <row r="55" spans="1:13" x14ac:dyDescent="0.3">
      <c r="A55" s="12">
        <v>43907</v>
      </c>
      <c r="B55" s="53">
        <v>7730</v>
      </c>
      <c r="C55" s="53">
        <v>2579</v>
      </c>
      <c r="D55" s="53">
        <v>602</v>
      </c>
      <c r="E55" s="53">
        <v>699</v>
      </c>
      <c r="F55" s="53">
        <v>175</v>
      </c>
      <c r="G55" s="58"/>
      <c r="H55" s="58"/>
      <c r="I55" s="58"/>
      <c r="K55" s="10" t="s">
        <v>149</v>
      </c>
      <c r="L55" s="10" t="s">
        <v>135</v>
      </c>
    </row>
    <row r="56" spans="1:13" x14ac:dyDescent="0.3">
      <c r="A56" s="12">
        <v>43908</v>
      </c>
      <c r="B56" s="53">
        <v>9134</v>
      </c>
      <c r="C56" s="53">
        <v>3626</v>
      </c>
      <c r="D56" s="53">
        <v>1000</v>
      </c>
      <c r="E56" s="53">
        <v>931</v>
      </c>
      <c r="F56" s="53">
        <v>264</v>
      </c>
      <c r="G56" s="58"/>
      <c r="H56" s="58"/>
      <c r="I56" s="58"/>
      <c r="K56" s="10" t="s">
        <v>149</v>
      </c>
      <c r="L56" s="10" t="s">
        <v>136</v>
      </c>
    </row>
    <row r="57" spans="1:13" x14ac:dyDescent="0.3">
      <c r="A57" s="12">
        <v>43909</v>
      </c>
      <c r="B57" s="53">
        <v>10995</v>
      </c>
      <c r="C57" s="53">
        <v>4461</v>
      </c>
      <c r="D57" s="53">
        <v>1300</v>
      </c>
      <c r="E57" s="53">
        <v>1122</v>
      </c>
      <c r="F57" s="53">
        <v>372</v>
      </c>
      <c r="G57" s="58"/>
      <c r="H57" s="58"/>
      <c r="I57" s="58"/>
      <c r="K57" s="10" t="s">
        <v>149</v>
      </c>
      <c r="L57" s="10" t="s">
        <v>137</v>
      </c>
    </row>
    <row r="58" spans="1:13" x14ac:dyDescent="0.3">
      <c r="A58" s="12">
        <v>43910</v>
      </c>
      <c r="B58" s="53">
        <v>12612</v>
      </c>
      <c r="C58" s="53">
        <v>5226</v>
      </c>
      <c r="D58" s="53">
        <v>1587</v>
      </c>
      <c r="E58" s="53">
        <v>1297</v>
      </c>
      <c r="F58" s="53">
        <v>450</v>
      </c>
      <c r="G58" s="58"/>
      <c r="H58" s="58"/>
      <c r="I58" s="58"/>
      <c r="K58" s="10" t="s">
        <v>149</v>
      </c>
      <c r="L58" s="10" t="s">
        <v>138</v>
      </c>
    </row>
    <row r="59" spans="1:13" x14ac:dyDescent="0.3">
      <c r="A59" s="12">
        <v>43911</v>
      </c>
      <c r="B59" s="53">
        <v>14459</v>
      </c>
      <c r="C59" s="53">
        <v>6172</v>
      </c>
      <c r="D59" s="53">
        <v>1811</v>
      </c>
      <c r="E59" s="53">
        <v>1525</v>
      </c>
      <c r="F59" s="53">
        <v>562</v>
      </c>
      <c r="G59" s="58"/>
      <c r="H59" s="58"/>
      <c r="I59" s="58"/>
      <c r="K59" s="10" t="s">
        <v>149</v>
      </c>
      <c r="L59" s="10" t="s">
        <v>139</v>
      </c>
      <c r="M59" s="10" t="s">
        <v>140</v>
      </c>
    </row>
    <row r="60" spans="1:13" x14ac:dyDescent="0.3">
      <c r="A60" s="12">
        <v>43912</v>
      </c>
      <c r="B60" s="53">
        <v>16689</v>
      </c>
      <c r="C60" s="53">
        <v>7240</v>
      </c>
      <c r="D60" s="53">
        <v>2200</v>
      </c>
      <c r="E60" s="53">
        <v>1746</v>
      </c>
      <c r="F60" s="53">
        <v>674</v>
      </c>
      <c r="G60" s="58"/>
      <c r="H60" s="58"/>
      <c r="I60" s="58"/>
      <c r="K60" s="10" t="s">
        <v>148</v>
      </c>
      <c r="L60" s="10" t="s">
        <v>159</v>
      </c>
    </row>
    <row r="61" spans="1:13" x14ac:dyDescent="0.3">
      <c r="A61" s="12">
        <v>43913</v>
      </c>
      <c r="B61" s="54">
        <v>19856</v>
      </c>
      <c r="C61" s="53">
        <v>8675</v>
      </c>
      <c r="D61" s="53">
        <v>2567</v>
      </c>
      <c r="E61" s="53">
        <v>2082</v>
      </c>
      <c r="F61" s="53">
        <v>860</v>
      </c>
      <c r="G61" s="58"/>
      <c r="H61" s="58"/>
      <c r="I61" s="58"/>
      <c r="K61" s="10" t="s">
        <v>149</v>
      </c>
      <c r="L61" s="10" t="s">
        <v>141</v>
      </c>
    </row>
    <row r="62" spans="1:13" x14ac:dyDescent="0.3">
      <c r="A62" s="12">
        <v>43914</v>
      </c>
      <c r="B62" s="53">
        <v>22302</v>
      </c>
      <c r="C62" s="53">
        <v>10176</v>
      </c>
      <c r="D62" s="53">
        <v>3281</v>
      </c>
      <c r="E62" s="55">
        <v>2516</v>
      </c>
      <c r="F62" s="53">
        <v>1100</v>
      </c>
      <c r="G62" s="58"/>
      <c r="H62" s="58"/>
      <c r="I62" s="58"/>
      <c r="K62" s="10" t="s">
        <v>149</v>
      </c>
      <c r="L62" s="10" t="s">
        <v>142</v>
      </c>
    </row>
    <row r="63" spans="1:13" x14ac:dyDescent="0.3">
      <c r="A63" s="12">
        <v>43915</v>
      </c>
      <c r="B63" s="53">
        <v>25233</v>
      </c>
      <c r="C63" s="53">
        <v>11539</v>
      </c>
      <c r="D63" s="53">
        <v>3900</v>
      </c>
      <c r="E63" s="53">
        <v>2827</v>
      </c>
      <c r="F63" s="53">
        <v>1331</v>
      </c>
      <c r="G63" s="58"/>
      <c r="H63" s="58"/>
      <c r="I63" s="58"/>
      <c r="K63" s="10" t="s">
        <v>149</v>
      </c>
      <c r="L63" s="10" t="s">
        <v>143</v>
      </c>
    </row>
    <row r="64" spans="1:13" x14ac:dyDescent="0.3">
      <c r="A64" s="12">
        <v>43916</v>
      </c>
      <c r="B64" s="56">
        <v>29155</v>
      </c>
      <c r="C64" s="56">
        <v>13904</v>
      </c>
      <c r="D64" s="57">
        <v>4948</v>
      </c>
      <c r="E64" s="56">
        <v>3375</v>
      </c>
      <c r="F64" s="56">
        <v>1696</v>
      </c>
      <c r="G64" s="59"/>
      <c r="H64" s="59"/>
      <c r="I64" s="59"/>
      <c r="K64" s="10" t="s">
        <v>149</v>
      </c>
      <c r="L64" s="10" t="s">
        <v>144</v>
      </c>
    </row>
    <row r="65" spans="1:12" x14ac:dyDescent="0.3">
      <c r="A65" s="12">
        <v>43917</v>
      </c>
      <c r="B65" s="53">
        <v>32964</v>
      </c>
      <c r="C65" s="53">
        <v>15732</v>
      </c>
      <c r="D65" s="53">
        <v>5698</v>
      </c>
      <c r="E65" s="53">
        <v>3787</v>
      </c>
      <c r="F65" s="53">
        <v>1995</v>
      </c>
      <c r="G65" s="58"/>
      <c r="H65" s="58"/>
      <c r="I65" s="58"/>
      <c r="K65" s="10" t="s">
        <v>148</v>
      </c>
      <c r="L65" s="10" t="s">
        <v>108</v>
      </c>
    </row>
    <row r="66" spans="1:12" x14ac:dyDescent="0.3">
      <c r="A66" s="12">
        <v>43918</v>
      </c>
      <c r="B66" s="53">
        <v>37575</v>
      </c>
      <c r="C66" s="53">
        <v>17620</v>
      </c>
      <c r="D66" s="53">
        <v>6624</v>
      </c>
      <c r="E66" s="53">
        <v>4273</v>
      </c>
      <c r="F66" s="53">
        <v>2314</v>
      </c>
      <c r="G66" s="58"/>
      <c r="H66" s="58"/>
      <c r="I66" s="58"/>
      <c r="K66" s="10" t="s">
        <v>148</v>
      </c>
      <c r="L66" s="10" t="s">
        <v>108</v>
      </c>
    </row>
    <row r="67" spans="1:12" x14ac:dyDescent="0.3">
      <c r="A67" s="12">
        <v>43919</v>
      </c>
      <c r="B67" s="53">
        <v>40174</v>
      </c>
      <c r="C67" s="53">
        <v>19354</v>
      </c>
      <c r="D67" s="53">
        <v>7131</v>
      </c>
      <c r="E67" s="53">
        <v>4632</v>
      </c>
      <c r="F67" s="53">
        <v>2606</v>
      </c>
      <c r="G67" s="58"/>
      <c r="H67" s="58"/>
      <c r="I67" s="58"/>
      <c r="K67" s="10" t="s">
        <v>149</v>
      </c>
      <c r="L67" s="10" t="s">
        <v>145</v>
      </c>
    </row>
    <row r="68" spans="1:12" x14ac:dyDescent="0.3">
      <c r="A68" s="12">
        <v>43920</v>
      </c>
      <c r="B68" s="53">
        <v>44550</v>
      </c>
      <c r="C68" s="53">
        <v>21008</v>
      </c>
      <c r="D68" s="53">
        <v>7924</v>
      </c>
      <c r="E68" s="53">
        <v>5107</v>
      </c>
      <c r="F68" s="53">
        <v>3024</v>
      </c>
      <c r="G68" s="58"/>
      <c r="H68" s="58"/>
      <c r="I68" s="58"/>
      <c r="K68" s="10" t="s">
        <v>149</v>
      </c>
      <c r="L68" s="10" t="s">
        <v>146</v>
      </c>
    </row>
    <row r="69" spans="1:12" x14ac:dyDescent="0.3">
      <c r="A69" s="12">
        <v>43921</v>
      </c>
      <c r="B69" s="53">
        <v>52128</v>
      </c>
      <c r="C69" s="53">
        <v>22757</v>
      </c>
      <c r="D69" s="53">
        <v>9444</v>
      </c>
      <c r="E69" s="53">
        <v>5565</v>
      </c>
      <c r="F69" s="53">
        <v>3523</v>
      </c>
      <c r="G69" s="58"/>
      <c r="H69" s="58"/>
      <c r="I69" s="58"/>
      <c r="K69" s="10" t="s">
        <v>149</v>
      </c>
      <c r="L69" s="10" t="s">
        <v>147</v>
      </c>
    </row>
    <row r="70" spans="1:12" x14ac:dyDescent="0.3">
      <c r="A70" s="12">
        <v>43922</v>
      </c>
      <c r="B70" s="53">
        <v>56989</v>
      </c>
      <c r="C70" s="53">
        <v>24639</v>
      </c>
      <c r="D70" s="53">
        <v>10935</v>
      </c>
      <c r="E70" s="53">
        <v>6017</v>
      </c>
      <c r="F70" s="53">
        <v>4032</v>
      </c>
      <c r="G70" s="58"/>
      <c r="H70" s="58"/>
      <c r="I70" s="53">
        <v>371</v>
      </c>
      <c r="K70" s="10" t="s">
        <v>148</v>
      </c>
      <c r="L70" s="10" t="s">
        <v>108</v>
      </c>
    </row>
    <row r="71" spans="1:12" x14ac:dyDescent="0.3">
      <c r="A71" s="12">
        <v>43923</v>
      </c>
      <c r="B71" s="53">
        <v>59105</v>
      </c>
      <c r="C71" s="53">
        <v>26246</v>
      </c>
      <c r="D71" s="53">
        <v>12428</v>
      </c>
      <c r="E71" s="53">
        <v>6399</v>
      </c>
      <c r="F71" s="53">
        <v>4503</v>
      </c>
      <c r="G71" s="58"/>
      <c r="H71" s="58"/>
      <c r="I71" s="53">
        <v>884</v>
      </c>
      <c r="K71" s="10" t="s">
        <v>148</v>
      </c>
      <c r="L71" s="10" t="s">
        <v>108</v>
      </c>
    </row>
    <row r="72" spans="1:12" x14ac:dyDescent="0.3">
      <c r="A72" s="12">
        <v>43924</v>
      </c>
      <c r="B72" s="53">
        <v>64338</v>
      </c>
      <c r="C72" s="53">
        <v>27432</v>
      </c>
      <c r="D72" s="53">
        <v>14008</v>
      </c>
      <c r="E72" s="53">
        <v>6662</v>
      </c>
      <c r="F72" s="53">
        <v>5091</v>
      </c>
      <c r="G72" s="58"/>
      <c r="H72" s="58"/>
      <c r="I72" s="53">
        <v>1416</v>
      </c>
      <c r="K72" s="10" t="s">
        <v>148</v>
      </c>
      <c r="L72" s="10" t="s">
        <v>108</v>
      </c>
    </row>
    <row r="73" spans="1:12" x14ac:dyDescent="0.3">
      <c r="A73" s="12">
        <v>43925</v>
      </c>
      <c r="B73" s="53">
        <v>68605</v>
      </c>
      <c r="C73" s="53">
        <v>28143</v>
      </c>
      <c r="D73" s="53">
        <v>15438</v>
      </c>
      <c r="E73" s="53">
        <v>6838</v>
      </c>
      <c r="F73" s="53">
        <v>5532</v>
      </c>
      <c r="G73" s="58"/>
      <c r="H73" s="58"/>
      <c r="I73" s="53">
        <v>2028</v>
      </c>
      <c r="K73" s="10" t="s">
        <v>148</v>
      </c>
      <c r="L73" s="10" t="s">
        <v>108</v>
      </c>
    </row>
    <row r="74" spans="1:12" x14ac:dyDescent="0.3">
      <c r="A74" s="12">
        <v>43926</v>
      </c>
      <c r="B74" s="53">
        <v>70478</v>
      </c>
      <c r="C74" s="53">
        <v>28891</v>
      </c>
      <c r="D74" s="53">
        <v>16183</v>
      </c>
      <c r="E74" s="53">
        <v>6978</v>
      </c>
      <c r="F74" s="53">
        <v>5889</v>
      </c>
      <c r="G74" s="58"/>
      <c r="H74" s="58"/>
      <c r="I74" s="53">
        <v>2189</v>
      </c>
      <c r="K74" s="10" t="s">
        <v>148</v>
      </c>
      <c r="L74" s="10" t="s">
        <v>108</v>
      </c>
    </row>
    <row r="75" spans="1:12" x14ac:dyDescent="0.3">
      <c r="A75" s="12">
        <v>43927</v>
      </c>
      <c r="B75" s="53">
        <v>74390</v>
      </c>
      <c r="C75" s="53">
        <v>29722</v>
      </c>
      <c r="D75" s="53">
        <v>17250</v>
      </c>
      <c r="E75" s="53">
        <v>7072</v>
      </c>
      <c r="F75" s="53">
        <v>6494</v>
      </c>
      <c r="G75" s="58"/>
      <c r="H75" s="58"/>
      <c r="I75" s="53">
        <v>2417</v>
      </c>
      <c r="K75" s="10" t="s">
        <v>148</v>
      </c>
      <c r="L75" s="10" t="s">
        <v>108</v>
      </c>
    </row>
    <row r="76" spans="1:12" x14ac:dyDescent="0.3">
      <c r="A76" s="12">
        <v>43928</v>
      </c>
      <c r="B76" s="53">
        <v>78167</v>
      </c>
      <c r="C76" s="53">
        <v>30027</v>
      </c>
      <c r="D76" s="53">
        <v>19337</v>
      </c>
      <c r="E76" s="53">
        <v>7131</v>
      </c>
      <c r="F76" s="53">
        <v>7091</v>
      </c>
      <c r="G76" s="58"/>
      <c r="H76" s="58"/>
      <c r="I76" s="53">
        <v>3237</v>
      </c>
      <c r="K76" s="10" t="s">
        <v>148</v>
      </c>
      <c r="L76" s="10" t="s">
        <v>108</v>
      </c>
    </row>
    <row r="77" spans="1:12" x14ac:dyDescent="0.3">
      <c r="A77" s="12">
        <v>43929</v>
      </c>
      <c r="B77" s="53">
        <v>82048</v>
      </c>
      <c r="C77" s="53">
        <v>30375</v>
      </c>
      <c r="D77" s="53">
        <v>21254</v>
      </c>
      <c r="E77" s="53">
        <v>7148</v>
      </c>
      <c r="F77" s="53">
        <v>7632</v>
      </c>
      <c r="G77" s="58"/>
      <c r="H77" s="58"/>
      <c r="I77" s="53">
        <v>3237</v>
      </c>
      <c r="K77" s="10" t="s">
        <v>148</v>
      </c>
      <c r="L77" s="10" t="s">
        <v>108</v>
      </c>
    </row>
    <row r="78" spans="1:12" x14ac:dyDescent="0.3">
      <c r="A78" s="12">
        <v>43930</v>
      </c>
      <c r="B78" s="53">
        <v>86334</v>
      </c>
      <c r="C78" s="53">
        <v>30767</v>
      </c>
      <c r="D78" s="53">
        <v>23206</v>
      </c>
      <c r="E78" s="53">
        <v>7066</v>
      </c>
      <c r="F78" s="53">
        <v>8044</v>
      </c>
      <c r="G78" s="58"/>
      <c r="H78" s="58"/>
      <c r="I78" s="53">
        <v>4166</v>
      </c>
      <c r="K78" s="10" t="s">
        <v>148</v>
      </c>
      <c r="L78" s="10" t="s">
        <v>108</v>
      </c>
    </row>
    <row r="79" spans="1:12" x14ac:dyDescent="0.3">
      <c r="A79" s="12">
        <v>43931</v>
      </c>
      <c r="B79" s="53">
        <v>90676</v>
      </c>
      <c r="C79" s="53">
        <v>31267</v>
      </c>
      <c r="D79" s="53">
        <v>24932</v>
      </c>
      <c r="E79" s="53">
        <v>7004</v>
      </c>
      <c r="F79" s="53">
        <v>8598</v>
      </c>
      <c r="G79" s="58"/>
      <c r="H79" s="58"/>
      <c r="I79" s="53">
        <v>4599</v>
      </c>
      <c r="K79" s="10" t="s">
        <v>148</v>
      </c>
      <c r="L79" s="10" t="s">
        <v>108</v>
      </c>
    </row>
    <row r="80" spans="1:12" x14ac:dyDescent="0.3">
      <c r="A80" s="12">
        <v>43932</v>
      </c>
      <c r="B80" s="53">
        <v>93790</v>
      </c>
      <c r="C80" s="53">
        <v>31320</v>
      </c>
      <c r="D80" s="53">
        <v>26931</v>
      </c>
      <c r="E80" s="53">
        <v>6883</v>
      </c>
      <c r="F80" s="53">
        <v>8943</v>
      </c>
      <c r="G80" s="58"/>
      <c r="H80" s="58"/>
      <c r="I80" s="53">
        <v>4889</v>
      </c>
      <c r="K80" s="10" t="s">
        <v>148</v>
      </c>
      <c r="L80" s="10" t="s">
        <v>108</v>
      </c>
    </row>
    <row r="81" spans="1:12" x14ac:dyDescent="0.3">
      <c r="A81" s="12">
        <v>43933</v>
      </c>
      <c r="B81" s="53">
        <v>95403</v>
      </c>
      <c r="C81" s="53">
        <v>31826</v>
      </c>
      <c r="D81" s="53">
        <v>27186</v>
      </c>
      <c r="E81" s="53">
        <v>6845</v>
      </c>
      <c r="F81" s="53">
        <v>9253</v>
      </c>
      <c r="G81" s="53">
        <v>37188</v>
      </c>
      <c r="H81" s="53">
        <v>11958</v>
      </c>
      <c r="I81" s="53">
        <v>5140</v>
      </c>
      <c r="K81" s="10" t="s">
        <v>148</v>
      </c>
      <c r="L81" s="10" t="s">
        <v>108</v>
      </c>
    </row>
    <row r="82" spans="1:12" x14ac:dyDescent="0.3">
      <c r="A82" s="12">
        <v>43934</v>
      </c>
      <c r="B82" s="53">
        <v>98076</v>
      </c>
      <c r="C82" s="53">
        <v>32113</v>
      </c>
      <c r="D82" s="53">
        <v>27718</v>
      </c>
      <c r="E82" s="53">
        <v>6821</v>
      </c>
      <c r="F82" s="53">
        <v>9588</v>
      </c>
      <c r="G82" s="53">
        <v>38703</v>
      </c>
      <c r="H82" s="53">
        <v>12481</v>
      </c>
      <c r="I82" s="53">
        <v>5379</v>
      </c>
      <c r="K82" s="10" t="s">
        <v>148</v>
      </c>
      <c r="L82" s="10" t="s">
        <v>108</v>
      </c>
    </row>
    <row r="83" spans="1:12" x14ac:dyDescent="0.3">
      <c r="A83" s="12">
        <v>43935</v>
      </c>
      <c r="B83" s="53">
        <v>103573</v>
      </c>
      <c r="C83" s="53">
        <v>32292</v>
      </c>
      <c r="D83" s="53">
        <v>28805</v>
      </c>
      <c r="E83" s="53">
        <v>6730</v>
      </c>
      <c r="F83" s="53">
        <v>10129</v>
      </c>
      <c r="G83" s="53">
        <v>39730</v>
      </c>
      <c r="H83" s="53">
        <v>13050</v>
      </c>
      <c r="I83" s="53">
        <v>5600</v>
      </c>
      <c r="K83" s="10" t="s">
        <v>148</v>
      </c>
      <c r="L83" s="10" t="s">
        <v>108</v>
      </c>
    </row>
    <row r="84" spans="1:12" x14ac:dyDescent="0.3">
      <c r="A84" s="12">
        <v>43936</v>
      </c>
      <c r="B84" s="53">
        <v>106206</v>
      </c>
      <c r="C84" s="53">
        <v>31779</v>
      </c>
      <c r="D84" s="53">
        <v>30995</v>
      </c>
      <c r="E84" s="53">
        <v>6457</v>
      </c>
      <c r="F84" s="53">
        <v>10643</v>
      </c>
      <c r="G84" s="53">
        <v>41657</v>
      </c>
      <c r="H84" s="53">
        <v>14393</v>
      </c>
      <c r="I84" s="53">
        <v>6524</v>
      </c>
      <c r="K84" s="10" t="s">
        <v>148</v>
      </c>
      <c r="L84" s="10" t="s">
        <v>108</v>
      </c>
    </row>
    <row r="85" spans="1:12" x14ac:dyDescent="0.3">
      <c r="A85" s="12">
        <v>43937</v>
      </c>
      <c r="B85" s="53">
        <v>108847</v>
      </c>
      <c r="C85" s="53">
        <v>31305</v>
      </c>
      <c r="D85" s="53">
        <v>32812</v>
      </c>
      <c r="E85" s="53">
        <v>6248</v>
      </c>
      <c r="F85" s="53">
        <v>11060</v>
      </c>
      <c r="G85" s="53">
        <v>56180</v>
      </c>
      <c r="H85" s="53">
        <v>18967</v>
      </c>
      <c r="I85" s="53">
        <v>6860</v>
      </c>
      <c r="K85" s="10" t="s">
        <v>148</v>
      </c>
      <c r="L85" s="10" t="s">
        <v>108</v>
      </c>
    </row>
    <row r="86" spans="1:12" x14ac:dyDescent="0.3">
      <c r="A86" s="12">
        <v>43938</v>
      </c>
      <c r="B86" s="53">
        <v>109252</v>
      </c>
      <c r="C86" s="53">
        <v>31190</v>
      </c>
      <c r="D86" s="53">
        <v>34420</v>
      </c>
      <c r="E86" s="53">
        <v>6027</v>
      </c>
      <c r="F86" s="53">
        <v>11478</v>
      </c>
      <c r="G86" s="53">
        <v>58989</v>
      </c>
      <c r="H86" s="53">
        <v>20272</v>
      </c>
      <c r="I86" s="53">
        <v>7203</v>
      </c>
      <c r="K86" s="10" t="s">
        <v>148</v>
      </c>
      <c r="L86" s="10" t="s">
        <v>108</v>
      </c>
    </row>
    <row r="87" spans="1:12" x14ac:dyDescent="0.3">
      <c r="A87" s="12">
        <v>43939</v>
      </c>
      <c r="B87" s="53">
        <v>111821</v>
      </c>
      <c r="C87" s="53">
        <v>30639</v>
      </c>
      <c r="D87" s="53">
        <v>35983</v>
      </c>
      <c r="E87" s="53">
        <v>5833</v>
      </c>
      <c r="F87" s="53">
        <v>11842</v>
      </c>
      <c r="G87" s="53">
        <v>62135</v>
      </c>
      <c r="H87" s="53">
        <v>22163</v>
      </c>
      <c r="I87" s="53">
        <v>7481</v>
      </c>
      <c r="K87" s="10" t="s">
        <v>148</v>
      </c>
      <c r="L87" s="10" t="s">
        <v>108</v>
      </c>
    </row>
    <row r="88" spans="1:12" x14ac:dyDescent="0.3">
      <c r="A88" s="12">
        <v>43940</v>
      </c>
      <c r="B88" s="53">
        <v>112606</v>
      </c>
      <c r="C88" s="53">
        <v>30610</v>
      </c>
      <c r="D88" s="53">
        <v>36578</v>
      </c>
      <c r="E88" s="53">
        <v>5744</v>
      </c>
      <c r="F88" s="53">
        <v>12069</v>
      </c>
      <c r="G88" s="53">
        <v>63336</v>
      </c>
      <c r="H88" s="53">
        <v>23048</v>
      </c>
      <c r="I88" s="53">
        <v>7649</v>
      </c>
      <c r="K88" s="10" t="s">
        <v>148</v>
      </c>
      <c r="L88" s="10" t="s">
        <v>108</v>
      </c>
    </row>
    <row r="89" spans="1:12" x14ac:dyDescent="0.3">
      <c r="A89" s="12">
        <v>43941</v>
      </c>
      <c r="B89" s="53">
        <v>114657</v>
      </c>
      <c r="C89" s="53">
        <v>30584</v>
      </c>
      <c r="D89" s="53">
        <v>37409</v>
      </c>
      <c r="E89" s="53">
        <v>5683</v>
      </c>
      <c r="F89" s="53">
        <v>12513</v>
      </c>
      <c r="G89" s="53">
        <v>64117</v>
      </c>
      <c r="H89" s="53">
        <v>23668</v>
      </c>
      <c r="I89" s="53">
        <v>7752</v>
      </c>
      <c r="K89" s="10" t="s">
        <v>148</v>
      </c>
      <c r="L89" s="10" t="s">
        <v>108</v>
      </c>
    </row>
    <row r="90" spans="1:12" x14ac:dyDescent="0.3">
      <c r="A90" s="12">
        <v>43942</v>
      </c>
      <c r="B90" s="53">
        <v>117324</v>
      </c>
      <c r="C90" s="53">
        <v>30106</v>
      </c>
      <c r="D90" s="53">
        <v>39181</v>
      </c>
      <c r="E90" s="53">
        <v>5433</v>
      </c>
      <c r="F90" s="53">
        <v>12900</v>
      </c>
      <c r="G90" s="66"/>
      <c r="H90" s="58"/>
      <c r="I90" s="53">
        <v>7896</v>
      </c>
      <c r="K90" s="10" t="s">
        <v>148</v>
      </c>
      <c r="L90" s="10" t="s">
        <v>108</v>
      </c>
    </row>
    <row r="91" spans="1:12" x14ac:dyDescent="0.3">
      <c r="A91" s="12">
        <v>43943</v>
      </c>
      <c r="B91" s="53">
        <v>119151</v>
      </c>
      <c r="C91" s="53">
        <v>29741</v>
      </c>
      <c r="D91" s="53">
        <v>40657</v>
      </c>
      <c r="E91" s="53">
        <v>5218</v>
      </c>
      <c r="F91" s="53">
        <v>13236</v>
      </c>
      <c r="G91" s="58"/>
      <c r="H91" s="53">
        <v>25513</v>
      </c>
      <c r="I91" s="53">
        <v>8104</v>
      </c>
      <c r="K91" s="10" t="s">
        <v>148</v>
      </c>
      <c r="L91" s="10" t="s">
        <v>108</v>
      </c>
    </row>
    <row r="92" spans="1:12" x14ac:dyDescent="0.3">
      <c r="A92" s="12">
        <v>43944</v>
      </c>
      <c r="B92" s="53">
        <v>120804</v>
      </c>
      <c r="C92" s="53">
        <v>29219</v>
      </c>
      <c r="D92" s="53">
        <v>42088</v>
      </c>
      <c r="E92" s="53">
        <v>5053</v>
      </c>
      <c r="F92" s="53">
        <v>13547</v>
      </c>
      <c r="G92" s="53">
        <v>64219</v>
      </c>
      <c r="H92" s="53">
        <v>26840</v>
      </c>
      <c r="I92" s="53">
        <v>8309</v>
      </c>
      <c r="K92" s="10" t="s">
        <v>148</v>
      </c>
      <c r="L92" s="10" t="s">
        <v>108</v>
      </c>
    </row>
    <row r="93" spans="1:12" x14ac:dyDescent="0.3">
      <c r="A93" s="12">
        <v>43945</v>
      </c>
      <c r="B93" s="53">
        <v>122577</v>
      </c>
      <c r="C93" s="53">
        <v>28658</v>
      </c>
      <c r="D93" s="53">
        <v>43493</v>
      </c>
      <c r="E93" s="53">
        <v>4870</v>
      </c>
      <c r="F93" s="53">
        <v>13852</v>
      </c>
      <c r="G93" s="53">
        <v>65131</v>
      </c>
      <c r="H93" s="53">
        <v>27880</v>
      </c>
      <c r="I93" s="53">
        <v>8393</v>
      </c>
      <c r="K93" s="10" t="s">
        <v>148</v>
      </c>
      <c r="L93" s="10" t="s">
        <v>108</v>
      </c>
    </row>
    <row r="94" spans="1:12" x14ac:dyDescent="0.3">
      <c r="A94" s="12">
        <v>43946</v>
      </c>
      <c r="B94" s="53">
        <v>124114</v>
      </c>
      <c r="C94" s="53">
        <v>28222</v>
      </c>
      <c r="D94" s="53">
        <v>44594</v>
      </c>
      <c r="E94" s="53">
        <v>4725</v>
      </c>
      <c r="F94" s="53">
        <v>14050</v>
      </c>
      <c r="G94" s="53">
        <v>66500</v>
      </c>
      <c r="H94" s="53">
        <v>29126</v>
      </c>
      <c r="I94" s="53">
        <v>8564</v>
      </c>
      <c r="K94" s="10" t="s">
        <v>148</v>
      </c>
      <c r="L94" s="10" t="s">
        <v>108</v>
      </c>
    </row>
    <row r="95" spans="1:12" x14ac:dyDescent="0.3">
      <c r="A95" s="12">
        <v>43947</v>
      </c>
      <c r="B95" s="53">
        <v>124575</v>
      </c>
      <c r="C95" s="53">
        <v>28217</v>
      </c>
      <c r="D95" s="53">
        <v>44903</v>
      </c>
      <c r="E95" s="53">
        <v>4682</v>
      </c>
      <c r="F95" s="53">
        <v>14202</v>
      </c>
      <c r="G95" s="53">
        <v>67168</v>
      </c>
      <c r="H95" s="53">
        <v>29643</v>
      </c>
      <c r="I95" s="53">
        <v>8654</v>
      </c>
      <c r="K95" s="10" t="s">
        <v>148</v>
      </c>
      <c r="L95" s="10" t="s">
        <v>108</v>
      </c>
    </row>
    <row r="96" spans="1:12" x14ac:dyDescent="0.3">
      <c r="A96" s="12">
        <v>43948</v>
      </c>
      <c r="B96" s="53">
        <v>128339</v>
      </c>
      <c r="C96" s="53">
        <v>28055</v>
      </c>
      <c r="D96" s="53">
        <v>45513</v>
      </c>
      <c r="E96" s="53">
        <v>4608</v>
      </c>
      <c r="F96" s="53">
        <v>14497</v>
      </c>
      <c r="G96" s="53">
        <v>67730</v>
      </c>
      <c r="H96" s="53">
        <v>30227</v>
      </c>
      <c r="I96" s="53">
        <v>8796</v>
      </c>
      <c r="K96" s="10" t="s">
        <v>148</v>
      </c>
      <c r="L96" s="10" t="s">
        <v>108</v>
      </c>
    </row>
    <row r="97" spans="1:12" x14ac:dyDescent="0.3">
      <c r="A97" s="12">
        <v>43949</v>
      </c>
      <c r="B97" s="53">
        <v>129859</v>
      </c>
      <c r="C97" s="53">
        <v>27484</v>
      </c>
      <c r="D97" s="53">
        <v>46886</v>
      </c>
      <c r="E97" s="53">
        <v>4387</v>
      </c>
      <c r="F97" s="53">
        <v>14810</v>
      </c>
      <c r="G97" s="53">
        <v>69893</v>
      </c>
      <c r="H97" s="53">
        <v>30817</v>
      </c>
      <c r="I97" s="53">
        <v>8850</v>
      </c>
      <c r="K97" s="10" t="s">
        <v>148</v>
      </c>
      <c r="L97" s="10" t="s">
        <v>108</v>
      </c>
    </row>
    <row r="98" spans="1:12" x14ac:dyDescent="0.3">
      <c r="A98" s="12">
        <v>43950</v>
      </c>
      <c r="B98" s="53">
        <v>128442</v>
      </c>
      <c r="C98" s="53">
        <v>26834</v>
      </c>
      <c r="D98" s="53">
        <v>48228</v>
      </c>
      <c r="E98" s="53">
        <v>4207</v>
      </c>
      <c r="F98" s="53">
        <v>15053</v>
      </c>
      <c r="G98" s="53">
        <v>69773</v>
      </c>
      <c r="H98" s="53">
        <v>31795</v>
      </c>
      <c r="I98" s="53">
        <v>9034</v>
      </c>
      <c r="K98" s="10" t="s">
        <v>148</v>
      </c>
      <c r="L98" s="10" t="s">
        <v>108</v>
      </c>
    </row>
    <row r="99" spans="1:12" x14ac:dyDescent="0.3">
      <c r="A99" s="12">
        <v>43951</v>
      </c>
      <c r="B99" s="53">
        <v>129581</v>
      </c>
      <c r="C99" s="53">
        <v>26283</v>
      </c>
      <c r="D99" s="53">
        <v>49476</v>
      </c>
      <c r="E99" s="53">
        <v>4019</v>
      </c>
      <c r="F99" s="53">
        <v>15244</v>
      </c>
      <c r="G99" s="53">
        <v>69952</v>
      </c>
      <c r="H99" s="53">
        <v>32355</v>
      </c>
      <c r="I99" s="53">
        <v>9132</v>
      </c>
      <c r="K99" s="10" t="s">
        <v>148</v>
      </c>
      <c r="L99" s="10" t="s">
        <v>108</v>
      </c>
    </row>
    <row r="100" spans="1:12" x14ac:dyDescent="0.3">
      <c r="A100" s="12">
        <v>43952</v>
      </c>
      <c r="B100" s="53">
        <v>130185</v>
      </c>
      <c r="C100" s="53">
        <v>25887</v>
      </c>
      <c r="D100" s="53">
        <v>50212</v>
      </c>
      <c r="E100" s="53">
        <v>3878</v>
      </c>
      <c r="F100" s="53">
        <v>15369</v>
      </c>
      <c r="G100" s="53">
        <v>69952</v>
      </c>
      <c r="H100" s="53">
        <v>32791</v>
      </c>
      <c r="I100" s="53">
        <v>9225</v>
      </c>
      <c r="K100" s="10" t="s">
        <v>148</v>
      </c>
      <c r="L100" s="10" t="s">
        <v>108</v>
      </c>
    </row>
    <row r="101" spans="1:12" x14ac:dyDescent="0.3">
      <c r="A101" s="12">
        <v>43953</v>
      </c>
      <c r="B101" s="53">
        <v>130979</v>
      </c>
      <c r="C101" s="53">
        <v>25827</v>
      </c>
      <c r="D101" s="53">
        <v>50562</v>
      </c>
      <c r="E101" s="53">
        <v>3827</v>
      </c>
      <c r="F101" s="53">
        <v>15487</v>
      </c>
      <c r="G101" s="53">
        <v>70688</v>
      </c>
      <c r="H101" s="53">
        <v>33271</v>
      </c>
      <c r="I101" s="53">
        <v>9273</v>
      </c>
      <c r="K101" s="10" t="s">
        <v>148</v>
      </c>
      <c r="L101" s="10" t="s">
        <v>108</v>
      </c>
    </row>
    <row r="102" spans="1:12" x14ac:dyDescent="0.3">
      <c r="A102" s="12">
        <v>43954</v>
      </c>
      <c r="B102" s="53">
        <v>131287</v>
      </c>
      <c r="C102" s="53">
        <v>25815</v>
      </c>
      <c r="D102" s="53">
        <v>50784</v>
      </c>
      <c r="E102" s="53">
        <v>3819</v>
      </c>
      <c r="F102" s="53">
        <v>15583</v>
      </c>
      <c r="G102" s="53">
        <v>70767</v>
      </c>
      <c r="H102" s="53">
        <v>33361</v>
      </c>
      <c r="I102" s="53">
        <v>9312</v>
      </c>
      <c r="K102" s="10" t="s">
        <v>148</v>
      </c>
      <c r="L102" s="10" t="s">
        <v>108</v>
      </c>
    </row>
    <row r="103" spans="1:12" x14ac:dyDescent="0.3">
      <c r="A103" s="12">
        <v>43955</v>
      </c>
      <c r="B103" s="53">
        <v>131863</v>
      </c>
      <c r="C103" s="53">
        <v>25548</v>
      </c>
      <c r="D103" s="53">
        <v>51371</v>
      </c>
      <c r="E103" s="53">
        <v>3696</v>
      </c>
      <c r="F103" s="53">
        <v>15826</v>
      </c>
      <c r="G103" s="53">
        <v>71390</v>
      </c>
      <c r="H103" s="53">
        <v>33791</v>
      </c>
      <c r="I103" s="53">
        <v>9375</v>
      </c>
      <c r="K103" s="10" t="s">
        <v>148</v>
      </c>
      <c r="L103" s="10" t="s">
        <v>108</v>
      </c>
    </row>
    <row r="104" spans="1:12" x14ac:dyDescent="0.3">
      <c r="A104" s="12">
        <v>43956</v>
      </c>
      <c r="B104" s="53">
        <v>132967</v>
      </c>
      <c r="C104" s="53">
        <v>24775</v>
      </c>
      <c r="D104" s="53">
        <v>52736</v>
      </c>
      <c r="E104" s="53">
        <v>3430</v>
      </c>
      <c r="F104" s="53">
        <v>16060</v>
      </c>
      <c r="G104" s="53">
        <v>71692</v>
      </c>
      <c r="H104" s="53">
        <v>34108</v>
      </c>
      <c r="I104" s="53">
        <v>9471</v>
      </c>
      <c r="K104" s="10" t="s">
        <v>148</v>
      </c>
      <c r="L104" s="10" t="s">
        <v>108</v>
      </c>
    </row>
    <row r="105" spans="1:12" x14ac:dyDescent="0.3">
      <c r="A105" s="12">
        <v>43957</v>
      </c>
      <c r="B105" s="53">
        <v>137150</v>
      </c>
      <c r="C105" s="53">
        <v>23983</v>
      </c>
      <c r="D105" s="53">
        <v>53972</v>
      </c>
      <c r="E105" s="53">
        <v>3147</v>
      </c>
      <c r="F105" s="53">
        <v>16237</v>
      </c>
      <c r="G105" s="53">
        <v>71548</v>
      </c>
      <c r="H105" s="53">
        <v>34507</v>
      </c>
      <c r="I105" s="53">
        <v>9572</v>
      </c>
      <c r="K105" s="10" t="s">
        <v>148</v>
      </c>
      <c r="L105" s="10" t="s">
        <v>108</v>
      </c>
    </row>
    <row r="106" spans="1:12" x14ac:dyDescent="0.3">
      <c r="A106" s="12">
        <v>43958</v>
      </c>
      <c r="B106" s="53">
        <v>137779</v>
      </c>
      <c r="C106" s="53">
        <v>23208</v>
      </c>
      <c r="D106" s="53">
        <v>55027</v>
      </c>
      <c r="E106" s="53">
        <v>2961</v>
      </c>
      <c r="F106" s="53">
        <v>16386</v>
      </c>
      <c r="G106" s="53">
        <v>71665</v>
      </c>
      <c r="H106" s="53">
        <v>34653</v>
      </c>
      <c r="I106" s="53">
        <v>9601</v>
      </c>
      <c r="K106" s="10" t="s">
        <v>148</v>
      </c>
      <c r="L106" s="10" t="s">
        <v>108</v>
      </c>
    </row>
    <row r="107" spans="1:12" x14ac:dyDescent="0.3">
      <c r="A107" s="12">
        <v>43959</v>
      </c>
      <c r="B107" s="53">
        <v>138421</v>
      </c>
      <c r="C107" s="53">
        <v>22724</v>
      </c>
      <c r="D107" s="53">
        <v>55782</v>
      </c>
      <c r="E107" s="53">
        <v>2868</v>
      </c>
      <c r="F107" s="53">
        <v>16497</v>
      </c>
      <c r="G107" s="53">
        <v>72548</v>
      </c>
      <c r="H107" s="53">
        <v>34890</v>
      </c>
      <c r="I107" s="53">
        <v>9733</v>
      </c>
      <c r="K107" s="10" t="s">
        <v>148</v>
      </c>
      <c r="L107" s="10" t="s">
        <v>108</v>
      </c>
    </row>
    <row r="108" spans="1:12" x14ac:dyDescent="0.3">
      <c r="A108" s="12">
        <v>43960</v>
      </c>
      <c r="B108" s="53">
        <v>138854</v>
      </c>
      <c r="C108" s="53">
        <v>22614</v>
      </c>
      <c r="D108" s="53">
        <v>56038</v>
      </c>
      <c r="E108" s="53">
        <v>2812</v>
      </c>
      <c r="F108" s="53">
        <v>16573</v>
      </c>
      <c r="G108" s="53">
        <v>72850</v>
      </c>
      <c r="H108" s="53">
        <v>35046</v>
      </c>
      <c r="I108" s="53">
        <v>9737</v>
      </c>
      <c r="K108" s="10" t="s">
        <v>148</v>
      </c>
      <c r="L108" s="10" t="s">
        <v>108</v>
      </c>
    </row>
    <row r="109" spans="1:12" x14ac:dyDescent="0.3">
      <c r="A109" s="12">
        <v>43961</v>
      </c>
      <c r="B109" s="53"/>
      <c r="C109" s="53"/>
      <c r="D109" s="53"/>
      <c r="E109" s="53"/>
      <c r="F109" s="53"/>
      <c r="G109" s="53"/>
      <c r="H109" s="53"/>
      <c r="I109" s="53"/>
    </row>
    <row r="110" spans="1:12" x14ac:dyDescent="0.3">
      <c r="A110" s="12">
        <v>43962</v>
      </c>
      <c r="B110" s="53"/>
      <c r="C110" s="53"/>
      <c r="D110" s="53"/>
      <c r="E110" s="53"/>
      <c r="F110" s="53"/>
      <c r="G110" s="53"/>
      <c r="H110" s="53"/>
      <c r="I110" s="53"/>
    </row>
    <row r="111" spans="1:12" x14ac:dyDescent="0.3">
      <c r="A111" s="12">
        <v>43963</v>
      </c>
      <c r="B111" s="53"/>
      <c r="C111" s="53"/>
      <c r="D111" s="53"/>
      <c r="E111" s="53"/>
      <c r="F111" s="53"/>
      <c r="G111" s="53"/>
      <c r="H111" s="53"/>
      <c r="I111" s="53"/>
    </row>
    <row r="112" spans="1:12" x14ac:dyDescent="0.3">
      <c r="A112" s="12">
        <v>43964</v>
      </c>
      <c r="B112" s="53"/>
      <c r="C112" s="53"/>
      <c r="D112" s="53"/>
      <c r="E112" s="53"/>
      <c r="F112" s="53"/>
      <c r="G112" s="53"/>
      <c r="H112" s="53"/>
      <c r="I112" s="53"/>
    </row>
    <row r="113" spans="1:9" x14ac:dyDescent="0.3">
      <c r="A113" s="12">
        <v>43965</v>
      </c>
      <c r="B113" s="53"/>
      <c r="C113" s="53"/>
      <c r="D113" s="53"/>
      <c r="E113" s="53"/>
      <c r="F113" s="53"/>
      <c r="G113" s="53"/>
      <c r="H113" s="53"/>
      <c r="I113" s="53"/>
    </row>
    <row r="114" spans="1:9" x14ac:dyDescent="0.3">
      <c r="A114" s="12">
        <v>43966</v>
      </c>
      <c r="B114" s="53"/>
      <c r="C114" s="53"/>
      <c r="D114" s="53"/>
      <c r="E114" s="53"/>
      <c r="F114" s="53"/>
      <c r="G114" s="53"/>
      <c r="H114" s="53"/>
      <c r="I114" s="53"/>
    </row>
    <row r="115" spans="1:9" x14ac:dyDescent="0.3">
      <c r="A115" s="12">
        <v>43967</v>
      </c>
      <c r="B115" s="53"/>
      <c r="C115" s="53"/>
      <c r="D115" s="53"/>
      <c r="E115" s="53"/>
      <c r="F115" s="53"/>
      <c r="G115" s="53"/>
      <c r="H115" s="53"/>
      <c r="I115" s="53"/>
    </row>
    <row r="116" spans="1:9" x14ac:dyDescent="0.3">
      <c r="A116" s="12">
        <v>43968</v>
      </c>
      <c r="B116" s="53"/>
      <c r="C116" s="53"/>
      <c r="D116" s="53"/>
      <c r="E116" s="53"/>
      <c r="F116" s="53"/>
      <c r="G116" s="53"/>
      <c r="H116" s="53"/>
      <c r="I116" s="53"/>
    </row>
    <row r="117" spans="1:9" x14ac:dyDescent="0.3">
      <c r="A117" s="12">
        <v>43969</v>
      </c>
      <c r="B117" s="53"/>
      <c r="C117" s="53"/>
      <c r="D117" s="53"/>
      <c r="E117" s="53"/>
      <c r="F117" s="53"/>
      <c r="G117" s="53"/>
      <c r="H117" s="53"/>
      <c r="I117" s="53"/>
    </row>
    <row r="118" spans="1:9" x14ac:dyDescent="0.3">
      <c r="A118" s="12">
        <v>43970</v>
      </c>
      <c r="B118" s="53"/>
      <c r="C118" s="53"/>
      <c r="D118" s="53"/>
      <c r="E118" s="53"/>
      <c r="F118" s="53"/>
      <c r="G118" s="53"/>
      <c r="H118" s="53"/>
      <c r="I118" s="53"/>
    </row>
    <row r="119" spans="1:9" x14ac:dyDescent="0.3">
      <c r="A119" s="12">
        <v>43971</v>
      </c>
      <c r="B119" s="53"/>
      <c r="C119" s="53"/>
      <c r="D119" s="53"/>
      <c r="E119" s="53"/>
      <c r="F119" s="53"/>
      <c r="G119" s="53"/>
      <c r="H119" s="53"/>
      <c r="I119" s="53"/>
    </row>
    <row r="120" spans="1:9" x14ac:dyDescent="0.3">
      <c r="A120" s="12">
        <v>43972</v>
      </c>
      <c r="B120" s="53"/>
      <c r="C120" s="53"/>
      <c r="D120" s="53"/>
      <c r="E120" s="53"/>
      <c r="F120" s="53"/>
      <c r="G120" s="53"/>
      <c r="H120" s="53"/>
      <c r="I120" s="53"/>
    </row>
    <row r="121" spans="1:9" x14ac:dyDescent="0.3">
      <c r="A121" s="12">
        <v>43973</v>
      </c>
      <c r="B121" s="53"/>
      <c r="C121" s="53"/>
      <c r="D121" s="53"/>
      <c r="E121" s="53"/>
      <c r="F121" s="53"/>
      <c r="G121" s="53"/>
      <c r="H121" s="53"/>
      <c r="I121" s="53"/>
    </row>
    <row r="122" spans="1:9" x14ac:dyDescent="0.3">
      <c r="A122" s="12">
        <v>43974</v>
      </c>
      <c r="B122" s="53"/>
      <c r="C122" s="53"/>
      <c r="D122" s="53"/>
      <c r="E122" s="53"/>
      <c r="F122" s="53"/>
      <c r="G122" s="53"/>
      <c r="H122" s="53"/>
      <c r="I122" s="53"/>
    </row>
    <row r="123" spans="1:9" x14ac:dyDescent="0.3">
      <c r="A123" s="12">
        <v>43975</v>
      </c>
      <c r="B123" s="53"/>
      <c r="C123" s="53"/>
      <c r="D123" s="53"/>
      <c r="E123" s="53"/>
      <c r="F123" s="53"/>
      <c r="G123" s="53"/>
      <c r="H123" s="53"/>
      <c r="I123" s="53"/>
    </row>
    <row r="124" spans="1:9" x14ac:dyDescent="0.3">
      <c r="A124" s="12">
        <v>43976</v>
      </c>
      <c r="B124" s="53"/>
      <c r="C124" s="53"/>
      <c r="D124" s="53"/>
      <c r="E124" s="53"/>
      <c r="F124" s="53"/>
      <c r="G124" s="53"/>
      <c r="H124" s="53"/>
      <c r="I124" s="53"/>
    </row>
    <row r="125" spans="1:9" x14ac:dyDescent="0.3">
      <c r="A125" s="12">
        <v>43977</v>
      </c>
      <c r="B125" s="53"/>
      <c r="C125" s="53"/>
      <c r="D125" s="53"/>
      <c r="E125" s="53"/>
      <c r="F125" s="53"/>
      <c r="G125" s="53"/>
      <c r="H125" s="53"/>
      <c r="I125" s="53"/>
    </row>
    <row r="126" spans="1:9" x14ac:dyDescent="0.3">
      <c r="A126" s="12">
        <v>43978</v>
      </c>
      <c r="B126" s="53"/>
      <c r="C126" s="53"/>
      <c r="D126" s="53"/>
      <c r="E126" s="53"/>
      <c r="F126" s="53"/>
      <c r="G126" s="53"/>
      <c r="H126" s="53"/>
      <c r="I126" s="53"/>
    </row>
    <row r="127" spans="1:9" x14ac:dyDescent="0.3">
      <c r="A127" s="12">
        <v>43979</v>
      </c>
      <c r="B127" s="53"/>
      <c r="C127" s="53"/>
      <c r="D127" s="53"/>
      <c r="E127" s="53"/>
      <c r="F127" s="53"/>
      <c r="G127" s="53"/>
      <c r="H127" s="53"/>
      <c r="I127" s="53"/>
    </row>
    <row r="128" spans="1:9" x14ac:dyDescent="0.3">
      <c r="A128" s="12">
        <v>43980</v>
      </c>
      <c r="B128" s="53"/>
      <c r="C128" s="53"/>
      <c r="D128" s="53"/>
      <c r="E128" s="53"/>
      <c r="F128" s="53"/>
      <c r="G128" s="53"/>
      <c r="H128" s="53"/>
      <c r="I128" s="53"/>
    </row>
    <row r="129" spans="1:9" x14ac:dyDescent="0.3">
      <c r="A129" s="12">
        <v>43981</v>
      </c>
      <c r="B129" s="53"/>
      <c r="C129" s="53"/>
      <c r="D129" s="53"/>
      <c r="E129" s="53"/>
      <c r="F129" s="53"/>
      <c r="G129" s="53"/>
      <c r="H129" s="53"/>
      <c r="I129" s="53"/>
    </row>
    <row r="130" spans="1:9" x14ac:dyDescent="0.3">
      <c r="A130" s="12">
        <v>43982</v>
      </c>
      <c r="B130" s="53"/>
      <c r="C130" s="53"/>
      <c r="D130" s="53"/>
      <c r="E130" s="53"/>
      <c r="F130" s="53"/>
      <c r="G130" s="53"/>
      <c r="H130" s="53"/>
      <c r="I130" s="53"/>
    </row>
    <row r="131" spans="1:9" x14ac:dyDescent="0.3">
      <c r="A131" s="12">
        <v>43983</v>
      </c>
      <c r="B131" s="53"/>
      <c r="C131" s="53"/>
      <c r="D131" s="53"/>
      <c r="E131" s="53"/>
      <c r="F131" s="53"/>
      <c r="G131" s="53"/>
      <c r="H131" s="53"/>
      <c r="I131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F3AE-06E0-459F-BD77-43DA6E0E691A}">
  <sheetPr>
    <tabColor rgb="FF00B050"/>
  </sheetPr>
  <dimension ref="A1:G74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F72" sqref="F72"/>
    </sheetView>
  </sheetViews>
  <sheetFormatPr baseColWidth="10" defaultColWidth="11.09765625" defaultRowHeight="15.6" x14ac:dyDescent="0.3"/>
  <sheetData>
    <row r="1" spans="1:7" s="64" customFormat="1" ht="47.4" customHeight="1" x14ac:dyDescent="0.3">
      <c r="A1" s="61" t="s">
        <v>20</v>
      </c>
      <c r="B1" s="62" t="s">
        <v>150</v>
      </c>
      <c r="C1" s="62" t="s">
        <v>153</v>
      </c>
      <c r="D1" s="62" t="s">
        <v>157</v>
      </c>
      <c r="E1" s="62" t="s">
        <v>154</v>
      </c>
      <c r="F1" s="62" t="s">
        <v>156</v>
      </c>
    </row>
    <row r="2" spans="1:7" x14ac:dyDescent="0.3">
      <c r="A2" s="2">
        <v>43891</v>
      </c>
      <c r="B2" s="53">
        <f>'Totaux nationaux bruts'!B39-'Totaux nationaux bruts'!B38</f>
        <v>30</v>
      </c>
      <c r="C2" s="58"/>
      <c r="D2" s="58"/>
      <c r="E2" s="58"/>
      <c r="F2" s="53">
        <f>'Totaux nationaux bruts'!F38-'Totaux nationaux bruts'!F37</f>
        <v>0</v>
      </c>
    </row>
    <row r="3" spans="1:7" x14ac:dyDescent="0.3">
      <c r="A3" s="2">
        <v>43892</v>
      </c>
      <c r="B3" s="53">
        <f>'Totaux nationaux bruts'!B40-'Totaux nationaux bruts'!B39</f>
        <v>61</v>
      </c>
      <c r="C3" s="58"/>
      <c r="D3" s="58"/>
      <c r="E3" s="58"/>
      <c r="F3" s="53">
        <f>'Totaux nationaux bruts'!F39-'Totaux nationaux bruts'!F38</f>
        <v>0</v>
      </c>
    </row>
    <row r="4" spans="1:7" x14ac:dyDescent="0.3">
      <c r="A4" s="2">
        <v>43892</v>
      </c>
      <c r="B4" s="53">
        <f>'Totaux nationaux bruts'!B41-'Totaux nationaux bruts'!B40</f>
        <v>21</v>
      </c>
      <c r="C4" s="58"/>
      <c r="D4" s="58"/>
      <c r="E4" s="58"/>
      <c r="F4" s="53">
        <f>'Totaux nationaux bruts'!F40-'Totaux nationaux bruts'!F39</f>
        <v>1</v>
      </c>
    </row>
    <row r="5" spans="1:7" x14ac:dyDescent="0.3">
      <c r="A5" s="2">
        <v>43893</v>
      </c>
      <c r="B5" s="53">
        <f>'Totaux nationaux bruts'!B41-'Totaux nationaux bruts'!B40</f>
        <v>21</v>
      </c>
      <c r="C5" s="58"/>
      <c r="D5" s="58"/>
      <c r="E5" s="58"/>
      <c r="F5" s="53">
        <f>'Totaux nationaux bruts'!F41-'Totaux nationaux bruts'!F40</f>
        <v>1</v>
      </c>
    </row>
    <row r="6" spans="1:7" x14ac:dyDescent="0.3">
      <c r="A6" s="2">
        <v>43894</v>
      </c>
      <c r="B6" s="53">
        <f>'Totaux nationaux bruts'!B42-'Totaux nationaux bruts'!B41</f>
        <v>73</v>
      </c>
      <c r="C6" s="58"/>
      <c r="D6" s="58"/>
      <c r="E6" s="58"/>
      <c r="F6" s="53">
        <f>'Totaux nationaux bruts'!F42-'Totaux nationaux bruts'!F41</f>
        <v>0</v>
      </c>
    </row>
    <row r="7" spans="1:7" x14ac:dyDescent="0.3">
      <c r="A7" s="2">
        <v>43895</v>
      </c>
      <c r="B7" s="53">
        <f>'Totaux nationaux bruts'!B43-'Totaux nationaux bruts'!B42</f>
        <v>138</v>
      </c>
      <c r="C7" s="58"/>
      <c r="D7" s="58"/>
      <c r="E7" s="53">
        <f>'Totaux nationaux bruts'!E43-'Totaux nationaux bruts'!E42</f>
        <v>8</v>
      </c>
      <c r="F7" s="53">
        <f>'Totaux nationaux bruts'!F43-'Totaux nationaux bruts'!F42</f>
        <v>3</v>
      </c>
      <c r="G7" s="10"/>
    </row>
    <row r="8" spans="1:7" x14ac:dyDescent="0.3">
      <c r="A8" s="2">
        <v>43896</v>
      </c>
      <c r="B8" s="53">
        <f>'Totaux nationaux bruts'!B44-'Totaux nationaux bruts'!B43</f>
        <v>190</v>
      </c>
      <c r="C8" s="58"/>
      <c r="D8" s="58"/>
      <c r="E8" s="53">
        <f>'Totaux nationaux bruts'!E44-'Totaux nationaux bruts'!E43</f>
        <v>16</v>
      </c>
      <c r="F8" s="53">
        <f>'Totaux nationaux bruts'!F44-'Totaux nationaux bruts'!F43</f>
        <v>2</v>
      </c>
      <c r="G8" s="10"/>
    </row>
    <row r="9" spans="1:7" x14ac:dyDescent="0.3">
      <c r="A9" s="2">
        <v>43897</v>
      </c>
      <c r="B9" s="53">
        <f>'Totaux nationaux bruts'!B45-'Totaux nationaux bruts'!B44</f>
        <v>336</v>
      </c>
      <c r="C9" s="58"/>
      <c r="D9" s="58"/>
      <c r="E9" s="53">
        <f>'Totaux nationaux bruts'!E45-'Totaux nationaux bruts'!E44</f>
        <v>6</v>
      </c>
      <c r="F9" s="53">
        <f>'Totaux nationaux bruts'!F45-'Totaux nationaux bruts'!F44</f>
        <v>7</v>
      </c>
      <c r="G9" s="10"/>
    </row>
    <row r="10" spans="1:7" x14ac:dyDescent="0.3">
      <c r="A10" s="2">
        <v>43898</v>
      </c>
      <c r="B10" s="53">
        <f>'Totaux nationaux bruts'!B46-'Totaux nationaux bruts'!B45</f>
        <v>177</v>
      </c>
      <c r="C10" s="58"/>
      <c r="D10" s="58"/>
      <c r="E10" s="58"/>
      <c r="F10" s="53">
        <f>'Totaux nationaux bruts'!F46-'Totaux nationaux bruts'!F45</f>
        <v>3</v>
      </c>
      <c r="G10" s="10"/>
    </row>
    <row r="11" spans="1:7" x14ac:dyDescent="0.3">
      <c r="A11" s="2">
        <v>43899</v>
      </c>
      <c r="B11" s="53">
        <f>'Totaux nationaux bruts'!B47-'Totaux nationaux bruts'!B46</f>
        <v>286</v>
      </c>
      <c r="C11" s="58"/>
      <c r="D11" s="58"/>
      <c r="E11" s="58"/>
      <c r="F11" s="53">
        <f>'Totaux nationaux bruts'!F47-'Totaux nationaux bruts'!F46</f>
        <v>6</v>
      </c>
      <c r="G11" s="10"/>
    </row>
    <row r="12" spans="1:7" x14ac:dyDescent="0.3">
      <c r="A12" s="2">
        <v>43900</v>
      </c>
      <c r="B12" s="53">
        <f>'Totaux nationaux bruts'!B48-'Totaux nationaux bruts'!B47</f>
        <v>372</v>
      </c>
      <c r="C12" s="58"/>
      <c r="D12" s="58"/>
      <c r="E12" s="53">
        <f>'Totaux nationaux bruts'!E48-'Totaux nationaux bruts'!E47</f>
        <v>20</v>
      </c>
      <c r="F12" s="53">
        <f>'Totaux nationaux bruts'!F48-'Totaux nationaux bruts'!F47</f>
        <v>8</v>
      </c>
      <c r="G12" s="10"/>
    </row>
    <row r="13" spans="1:7" x14ac:dyDescent="0.3">
      <c r="A13" s="2">
        <v>43901</v>
      </c>
      <c r="B13" s="53">
        <f>'Totaux nationaux bruts'!B49-'Totaux nationaux bruts'!B48</f>
        <v>497</v>
      </c>
      <c r="C13" s="58"/>
      <c r="D13" s="58"/>
      <c r="E13" s="53">
        <f>'Totaux nationaux bruts'!E49-'Totaux nationaux bruts'!E48</f>
        <v>19</v>
      </c>
      <c r="F13" s="53">
        <f>'Totaux nationaux bruts'!F49-'Totaux nationaux bruts'!F48</f>
        <v>15</v>
      </c>
      <c r="G13" s="10"/>
    </row>
    <row r="14" spans="1:7" x14ac:dyDescent="0.3">
      <c r="A14" s="2">
        <v>43902</v>
      </c>
      <c r="B14" s="53">
        <f>'Totaux nationaux bruts'!B50-'Totaux nationaux bruts'!B49</f>
        <v>595</v>
      </c>
      <c r="C14" s="58"/>
      <c r="D14" s="58"/>
      <c r="E14" s="53">
        <f>'Totaux nationaux bruts'!E50-'Totaux nationaux bruts'!E49</f>
        <v>24</v>
      </c>
      <c r="F14" s="53">
        <f>'Totaux nationaux bruts'!F50-'Totaux nationaux bruts'!F49</f>
        <v>13</v>
      </c>
      <c r="G14" s="10"/>
    </row>
    <row r="15" spans="1:7" x14ac:dyDescent="0.3">
      <c r="A15" s="2">
        <v>43903</v>
      </c>
      <c r="B15" s="53">
        <f>'Totaux nationaux bruts'!B51-'Totaux nationaux bruts'!B50</f>
        <v>785</v>
      </c>
      <c r="C15" s="58"/>
      <c r="D15" s="58"/>
      <c r="E15" s="53">
        <f>'Totaux nationaux bruts'!E51-'Totaux nationaux bruts'!E50</f>
        <v>25</v>
      </c>
      <c r="F15" s="53">
        <f>'Totaux nationaux bruts'!F51-'Totaux nationaux bruts'!F50</f>
        <v>18</v>
      </c>
      <c r="G15" s="10"/>
    </row>
    <row r="16" spans="1:7" x14ac:dyDescent="0.3">
      <c r="A16" s="2">
        <v>43904</v>
      </c>
      <c r="B16" s="53">
        <f>'Totaux nationaux bruts'!B52-'Totaux nationaux bruts'!B51</f>
        <v>839</v>
      </c>
      <c r="C16" s="58"/>
      <c r="D16" s="58"/>
      <c r="E16" s="53">
        <f>'Totaux nationaux bruts'!E52-'Totaux nationaux bruts'!E51</f>
        <v>146</v>
      </c>
      <c r="F16" s="53">
        <f>'Totaux nationaux bruts'!F52-'Totaux nationaux bruts'!F51</f>
        <v>12</v>
      </c>
      <c r="G16" s="10"/>
    </row>
    <row r="17" spans="1:7" x14ac:dyDescent="0.3">
      <c r="A17" s="2">
        <v>43905</v>
      </c>
      <c r="B17" s="53">
        <f>'Totaux nationaux bruts'!B53-'Totaux nationaux bruts'!B52</f>
        <v>1878</v>
      </c>
      <c r="C17" s="58"/>
      <c r="D17" s="58"/>
      <c r="E17" s="58"/>
      <c r="F17" s="53">
        <f>'Totaux nationaux bruts'!F53-'Totaux nationaux bruts'!F52</f>
        <v>70</v>
      </c>
      <c r="G17" s="10"/>
    </row>
    <row r="18" spans="1:7" x14ac:dyDescent="0.3">
      <c r="A18" s="2">
        <v>43906</v>
      </c>
      <c r="B18" s="53">
        <f>'Totaux nationaux bruts'!B54-'Totaux nationaux bruts'!B53</f>
        <v>255</v>
      </c>
      <c r="C18" s="58"/>
      <c r="D18" s="58"/>
      <c r="E18" s="58"/>
      <c r="F18" s="53">
        <f>'Totaux nationaux bruts'!F54-'Totaux nationaux bruts'!F53</f>
        <v>-13</v>
      </c>
      <c r="G18" s="10"/>
    </row>
    <row r="19" spans="1:7" x14ac:dyDescent="0.3">
      <c r="A19" s="2">
        <v>43907</v>
      </c>
      <c r="B19" s="53">
        <f>'Totaux nationaux bruts'!B55-'Totaux nationaux bruts'!B54</f>
        <v>1097</v>
      </c>
      <c r="C19" s="58"/>
      <c r="D19" s="58"/>
      <c r="E19" s="58"/>
      <c r="F19" s="53">
        <f>'Totaux nationaux bruts'!F55-'Totaux nationaux bruts'!F54</f>
        <v>27</v>
      </c>
      <c r="G19" s="10"/>
    </row>
    <row r="20" spans="1:7" x14ac:dyDescent="0.3">
      <c r="A20" s="2">
        <v>43908</v>
      </c>
      <c r="B20" s="53">
        <f>'Totaux nationaux bruts'!B56-'Totaux nationaux bruts'!B55</f>
        <v>1404</v>
      </c>
      <c r="C20" s="53">
        <f>'Totaux nationaux bruts'!C56-'Totaux nationaux bruts'!C55</f>
        <v>1047</v>
      </c>
      <c r="D20" s="53">
        <f>'Totaux nationaux bruts'!D56-'Totaux nationaux bruts'!D55</f>
        <v>398</v>
      </c>
      <c r="E20" s="53">
        <f>'Totaux nationaux bruts'!E56-'Totaux nationaux bruts'!E55</f>
        <v>232</v>
      </c>
      <c r="F20" s="53">
        <f>'Totaux nationaux bruts'!F56-'Totaux nationaux bruts'!F55</f>
        <v>89</v>
      </c>
      <c r="G20" s="10"/>
    </row>
    <row r="21" spans="1:7" x14ac:dyDescent="0.3">
      <c r="A21" s="2">
        <v>43909</v>
      </c>
      <c r="B21" s="53">
        <f>'Totaux nationaux bruts'!B57-'Totaux nationaux bruts'!B56</f>
        <v>1861</v>
      </c>
      <c r="C21" s="53">
        <f>'Totaux nationaux bruts'!C57-'Totaux nationaux bruts'!C56</f>
        <v>835</v>
      </c>
      <c r="D21" s="53">
        <f>'Totaux nationaux bruts'!D57-'Totaux nationaux bruts'!D56</f>
        <v>300</v>
      </c>
      <c r="E21" s="53">
        <f>'Totaux nationaux bruts'!E57-'Totaux nationaux bruts'!E56</f>
        <v>191</v>
      </c>
      <c r="F21" s="53">
        <f>'Totaux nationaux bruts'!F57-'Totaux nationaux bruts'!F56</f>
        <v>108</v>
      </c>
      <c r="G21" s="10"/>
    </row>
    <row r="22" spans="1:7" x14ac:dyDescent="0.3">
      <c r="A22" s="2">
        <v>43910</v>
      </c>
      <c r="B22" s="53">
        <f>'Totaux nationaux bruts'!B58-'Totaux nationaux bruts'!B57</f>
        <v>1617</v>
      </c>
      <c r="C22" s="53">
        <f>'Totaux nationaux bruts'!C58-'Totaux nationaux bruts'!C57</f>
        <v>765</v>
      </c>
      <c r="D22" s="53">
        <f>'Totaux nationaux bruts'!D58-'Totaux nationaux bruts'!D57</f>
        <v>287</v>
      </c>
      <c r="E22" s="53">
        <f>'Totaux nationaux bruts'!E58-'Totaux nationaux bruts'!E57</f>
        <v>175</v>
      </c>
      <c r="F22" s="53">
        <f>'Totaux nationaux bruts'!F58-'Totaux nationaux bruts'!F57</f>
        <v>78</v>
      </c>
      <c r="G22" s="10"/>
    </row>
    <row r="23" spans="1:7" x14ac:dyDescent="0.3">
      <c r="A23" s="2">
        <v>43911</v>
      </c>
      <c r="B23" s="53">
        <f>'Totaux nationaux bruts'!B59-'Totaux nationaux bruts'!B58</f>
        <v>1847</v>
      </c>
      <c r="C23" s="53">
        <f>'Totaux nationaux bruts'!C59-'Totaux nationaux bruts'!C58</f>
        <v>946</v>
      </c>
      <c r="D23" s="53">
        <f>'Totaux nationaux bruts'!D59-'Totaux nationaux bruts'!D58</f>
        <v>224</v>
      </c>
      <c r="E23" s="53">
        <f>'Totaux nationaux bruts'!E59-'Totaux nationaux bruts'!E58</f>
        <v>228</v>
      </c>
      <c r="F23" s="53">
        <f>'Totaux nationaux bruts'!F59-'Totaux nationaux bruts'!F58</f>
        <v>112</v>
      </c>
      <c r="G23" s="10"/>
    </row>
    <row r="24" spans="1:7" x14ac:dyDescent="0.3">
      <c r="A24" s="2">
        <v>43912</v>
      </c>
      <c r="B24" s="53">
        <f>'Totaux nationaux bruts'!B60-'Totaux nationaux bruts'!B59</f>
        <v>2230</v>
      </c>
      <c r="C24" s="53">
        <f>'Totaux nationaux bruts'!C60-'Totaux nationaux bruts'!C59</f>
        <v>1068</v>
      </c>
      <c r="D24" s="53">
        <f>'Totaux nationaux bruts'!D60-'Totaux nationaux bruts'!D59</f>
        <v>389</v>
      </c>
      <c r="E24" s="53">
        <f>'Totaux nationaux bruts'!E60-'Totaux nationaux bruts'!E59</f>
        <v>221</v>
      </c>
      <c r="F24" s="53">
        <f>'Totaux nationaux bruts'!F60-'Totaux nationaux bruts'!F59</f>
        <v>112</v>
      </c>
      <c r="G24" s="10"/>
    </row>
    <row r="25" spans="1:7" x14ac:dyDescent="0.3">
      <c r="A25" s="2">
        <v>43913</v>
      </c>
      <c r="B25" s="53">
        <f>'Totaux nationaux bruts'!B61-'Totaux nationaux bruts'!B60</f>
        <v>3167</v>
      </c>
      <c r="C25" s="53">
        <f>'Totaux nationaux bruts'!C61-'Totaux nationaux bruts'!C60</f>
        <v>1435</v>
      </c>
      <c r="D25" s="53">
        <f>'Totaux nationaux bruts'!D61-'Totaux nationaux bruts'!D60</f>
        <v>367</v>
      </c>
      <c r="E25" s="53">
        <f>'Totaux nationaux bruts'!E61-'Totaux nationaux bruts'!E60</f>
        <v>336</v>
      </c>
      <c r="F25" s="53">
        <f>'Totaux nationaux bruts'!F61-'Totaux nationaux bruts'!F60</f>
        <v>186</v>
      </c>
      <c r="G25" s="10"/>
    </row>
    <row r="26" spans="1:7" x14ac:dyDescent="0.3">
      <c r="A26" s="2">
        <v>43914</v>
      </c>
      <c r="B26" s="53">
        <f>'Totaux nationaux bruts'!B62-'Totaux nationaux bruts'!B61</f>
        <v>2446</v>
      </c>
      <c r="C26" s="53">
        <f>'Totaux nationaux bruts'!C62-'Totaux nationaux bruts'!C61</f>
        <v>1501</v>
      </c>
      <c r="D26" s="53">
        <f>'Totaux nationaux bruts'!D62-'Totaux nationaux bruts'!D61</f>
        <v>714</v>
      </c>
      <c r="E26" s="53">
        <f>'Totaux nationaux bruts'!E62-'Totaux nationaux bruts'!E61</f>
        <v>434</v>
      </c>
      <c r="F26" s="53">
        <f>'Totaux nationaux bruts'!F62-'Totaux nationaux bruts'!F61</f>
        <v>240</v>
      </c>
      <c r="G26" s="10"/>
    </row>
    <row r="27" spans="1:7" x14ac:dyDescent="0.3">
      <c r="A27" s="2">
        <v>43915</v>
      </c>
      <c r="B27" s="53">
        <f>'Totaux nationaux bruts'!B63-'Totaux nationaux bruts'!B62</f>
        <v>2931</v>
      </c>
      <c r="C27" s="53">
        <f>'Totaux nationaux bruts'!C63-'Totaux nationaux bruts'!C62</f>
        <v>1363</v>
      </c>
      <c r="D27" s="53">
        <f>'Totaux nationaux bruts'!D63-'Totaux nationaux bruts'!D62</f>
        <v>619</v>
      </c>
      <c r="E27" s="53">
        <f>'Totaux nationaux bruts'!E63-'Totaux nationaux bruts'!E62</f>
        <v>311</v>
      </c>
      <c r="F27" s="53">
        <f>'Totaux nationaux bruts'!F63-'Totaux nationaux bruts'!F62</f>
        <v>231</v>
      </c>
      <c r="G27" s="10"/>
    </row>
    <row r="28" spans="1:7" x14ac:dyDescent="0.3">
      <c r="A28" s="2">
        <v>43916</v>
      </c>
      <c r="B28" s="53">
        <f>'Totaux nationaux bruts'!B64-'Totaux nationaux bruts'!B63</f>
        <v>3922</v>
      </c>
      <c r="C28" s="53">
        <f>'Totaux nationaux bruts'!C64-'Totaux nationaux bruts'!C63</f>
        <v>2365</v>
      </c>
      <c r="D28" s="53">
        <f>'Totaux nationaux bruts'!D64-'Totaux nationaux bruts'!D63</f>
        <v>1048</v>
      </c>
      <c r="E28" s="53">
        <f>'Totaux nationaux bruts'!E64-'Totaux nationaux bruts'!E63</f>
        <v>548</v>
      </c>
      <c r="F28" s="53">
        <f>'Totaux nationaux bruts'!F64-'Totaux nationaux bruts'!F63</f>
        <v>365</v>
      </c>
      <c r="G28" s="10"/>
    </row>
    <row r="29" spans="1:7" x14ac:dyDescent="0.3">
      <c r="A29" s="2">
        <v>43917</v>
      </c>
      <c r="B29" s="53">
        <f>'Totaux nationaux bruts'!B65-'Totaux nationaux bruts'!B64</f>
        <v>3809</v>
      </c>
      <c r="C29" s="53">
        <f>'Totaux nationaux bruts'!C65-'Totaux nationaux bruts'!C64</f>
        <v>1828</v>
      </c>
      <c r="D29" s="53">
        <f>'Totaux nationaux bruts'!D65-'Totaux nationaux bruts'!D64</f>
        <v>750</v>
      </c>
      <c r="E29" s="53">
        <f>'Totaux nationaux bruts'!E65-'Totaux nationaux bruts'!E64</f>
        <v>412</v>
      </c>
      <c r="F29" s="53">
        <f>'Totaux nationaux bruts'!F65-'Totaux nationaux bruts'!F64</f>
        <v>299</v>
      </c>
      <c r="G29" s="10"/>
    </row>
    <row r="30" spans="1:7" x14ac:dyDescent="0.3">
      <c r="A30" s="2">
        <v>43918</v>
      </c>
      <c r="B30" s="53">
        <f>'Totaux nationaux bruts'!B66-'Totaux nationaux bruts'!B65</f>
        <v>4611</v>
      </c>
      <c r="C30" s="53">
        <f>'Totaux nationaux bruts'!C66-'Totaux nationaux bruts'!C65</f>
        <v>1888</v>
      </c>
      <c r="D30" s="53">
        <f>'Totaux nationaux bruts'!D66-'Totaux nationaux bruts'!D65</f>
        <v>926</v>
      </c>
      <c r="E30" s="53">
        <f>'Totaux nationaux bruts'!E66-'Totaux nationaux bruts'!E65</f>
        <v>486</v>
      </c>
      <c r="F30" s="53">
        <f>'Totaux nationaux bruts'!F66-'Totaux nationaux bruts'!F65</f>
        <v>319</v>
      </c>
      <c r="G30" s="10"/>
    </row>
    <row r="31" spans="1:7" x14ac:dyDescent="0.3">
      <c r="A31" s="2">
        <v>43919</v>
      </c>
      <c r="B31" s="53">
        <f>'Totaux nationaux bruts'!B67-'Totaux nationaux bruts'!B66</f>
        <v>2599</v>
      </c>
      <c r="C31" s="53">
        <f>'Totaux nationaux bruts'!C67-'Totaux nationaux bruts'!C66</f>
        <v>1734</v>
      </c>
      <c r="D31" s="53">
        <f>'Totaux nationaux bruts'!D67-'Totaux nationaux bruts'!D66</f>
        <v>507</v>
      </c>
      <c r="E31" s="53">
        <f>'Totaux nationaux bruts'!E67-'Totaux nationaux bruts'!E66</f>
        <v>359</v>
      </c>
      <c r="F31" s="53">
        <f>'Totaux nationaux bruts'!F67-'Totaux nationaux bruts'!F66</f>
        <v>292</v>
      </c>
      <c r="G31" s="10"/>
    </row>
    <row r="32" spans="1:7" x14ac:dyDescent="0.3">
      <c r="A32" s="2">
        <v>43920</v>
      </c>
      <c r="B32" s="53">
        <f>'Totaux nationaux bruts'!B68-'Totaux nationaux bruts'!B67</f>
        <v>4376</v>
      </c>
      <c r="C32" s="53">
        <f>'Totaux nationaux bruts'!C68-'Totaux nationaux bruts'!C67</f>
        <v>1654</v>
      </c>
      <c r="D32" s="53">
        <f>'Totaux nationaux bruts'!D68-'Totaux nationaux bruts'!D67</f>
        <v>793</v>
      </c>
      <c r="E32" s="53">
        <f>'Totaux nationaux bruts'!E68-'Totaux nationaux bruts'!E67</f>
        <v>475</v>
      </c>
      <c r="F32" s="53">
        <f>'Totaux nationaux bruts'!F68-'Totaux nationaux bruts'!F67</f>
        <v>418</v>
      </c>
      <c r="G32" s="10"/>
    </row>
    <row r="33" spans="1:7" x14ac:dyDescent="0.3">
      <c r="A33" s="2">
        <v>43921</v>
      </c>
      <c r="B33" s="53">
        <f>'Totaux nationaux bruts'!B69-'Totaux nationaux bruts'!B68</f>
        <v>7578</v>
      </c>
      <c r="C33" s="53">
        <f>'Totaux nationaux bruts'!C69-'Totaux nationaux bruts'!C68</f>
        <v>1749</v>
      </c>
      <c r="D33" s="53">
        <f>'Totaux nationaux bruts'!D69-'Totaux nationaux bruts'!D68</f>
        <v>1520</v>
      </c>
      <c r="E33" s="53">
        <f>'Totaux nationaux bruts'!E69-'Totaux nationaux bruts'!E68</f>
        <v>458</v>
      </c>
      <c r="F33" s="53">
        <f>'Totaux nationaux bruts'!F69-'Totaux nationaux bruts'!F68</f>
        <v>499</v>
      </c>
      <c r="G33" s="10"/>
    </row>
    <row r="34" spans="1:7" x14ac:dyDescent="0.3">
      <c r="A34" s="2">
        <v>43922</v>
      </c>
      <c r="B34" s="53">
        <f>'Totaux nationaux bruts'!B70-'Totaux nationaux bruts'!B69</f>
        <v>4861</v>
      </c>
      <c r="C34" s="53">
        <f>'Totaux nationaux bruts'!C70-'Totaux nationaux bruts'!C69</f>
        <v>1882</v>
      </c>
      <c r="D34" s="53">
        <f>'Totaux nationaux bruts'!D70-'Totaux nationaux bruts'!D69</f>
        <v>1491</v>
      </c>
      <c r="E34" s="53">
        <f>'Totaux nationaux bruts'!E70-'Totaux nationaux bruts'!E69</f>
        <v>452</v>
      </c>
      <c r="F34" s="53">
        <f>'Totaux nationaux bruts'!F70-'Totaux nationaux bruts'!F69</f>
        <v>509</v>
      </c>
      <c r="G34" s="10"/>
    </row>
    <row r="35" spans="1:7" x14ac:dyDescent="0.3">
      <c r="A35" s="12">
        <v>43923</v>
      </c>
      <c r="B35" s="53">
        <f>'Totaux nationaux bruts'!B71-'Totaux nationaux bruts'!B70</f>
        <v>2116</v>
      </c>
      <c r="C35" s="53">
        <f>'Totaux nationaux bruts'!C71-'Totaux nationaux bruts'!C70</f>
        <v>1607</v>
      </c>
      <c r="D35" s="53">
        <f>'Totaux nationaux bruts'!D71-'Totaux nationaux bruts'!D70</f>
        <v>1493</v>
      </c>
      <c r="E35" s="53">
        <f>'Totaux nationaux bruts'!E71-'Totaux nationaux bruts'!E70</f>
        <v>382</v>
      </c>
      <c r="F35" s="53">
        <f>'Totaux nationaux bruts'!F71-'Totaux nationaux bruts'!F70</f>
        <v>471</v>
      </c>
      <c r="G35" s="10"/>
    </row>
    <row r="36" spans="1:7" x14ac:dyDescent="0.3">
      <c r="A36" s="12">
        <v>43924</v>
      </c>
      <c r="B36" s="53">
        <f>'Totaux nationaux bruts'!B72-'Totaux nationaux bruts'!B71</f>
        <v>5233</v>
      </c>
      <c r="C36" s="53">
        <f>'Totaux nationaux bruts'!C72-'Totaux nationaux bruts'!C71</f>
        <v>1186</v>
      </c>
      <c r="D36" s="53">
        <f>'Totaux nationaux bruts'!D72-'Totaux nationaux bruts'!D71</f>
        <v>1580</v>
      </c>
      <c r="E36" s="53">
        <f>'Totaux nationaux bruts'!E72-'Totaux nationaux bruts'!E71</f>
        <v>263</v>
      </c>
      <c r="F36" s="53">
        <f>'Totaux nationaux bruts'!F72-'Totaux nationaux bruts'!F71</f>
        <v>588</v>
      </c>
      <c r="G36" s="10"/>
    </row>
    <row r="37" spans="1:7" x14ac:dyDescent="0.3">
      <c r="A37" s="12">
        <v>43925</v>
      </c>
      <c r="B37" s="53">
        <f>'Totaux nationaux bruts'!B73-'Totaux nationaux bruts'!B72</f>
        <v>4267</v>
      </c>
      <c r="C37" s="53">
        <f>'Totaux nationaux bruts'!C73-'Totaux nationaux bruts'!C72</f>
        <v>711</v>
      </c>
      <c r="D37" s="53">
        <f>'Totaux nationaux bruts'!D73-'Totaux nationaux bruts'!D72</f>
        <v>1430</v>
      </c>
      <c r="E37" s="53">
        <f>'Totaux nationaux bruts'!E73-'Totaux nationaux bruts'!E72</f>
        <v>176</v>
      </c>
      <c r="F37" s="53">
        <f>'Totaux nationaux bruts'!F73-'Totaux nationaux bruts'!F72</f>
        <v>441</v>
      </c>
      <c r="G37" s="10"/>
    </row>
    <row r="38" spans="1:7" x14ac:dyDescent="0.3">
      <c r="A38" s="12">
        <v>43926</v>
      </c>
      <c r="B38" s="53">
        <f>'Totaux nationaux bruts'!B74-'Totaux nationaux bruts'!B73</f>
        <v>1873</v>
      </c>
      <c r="C38" s="53">
        <f>'Totaux nationaux bruts'!C74-'Totaux nationaux bruts'!C73</f>
        <v>748</v>
      </c>
      <c r="D38" s="53">
        <f>'Totaux nationaux bruts'!D74-'Totaux nationaux bruts'!D73</f>
        <v>745</v>
      </c>
      <c r="E38" s="53">
        <f>'Totaux nationaux bruts'!E74-'Totaux nationaux bruts'!E73</f>
        <v>140</v>
      </c>
      <c r="F38" s="53">
        <f>'Totaux nationaux bruts'!F74-'Totaux nationaux bruts'!F73</f>
        <v>357</v>
      </c>
      <c r="G38" s="10"/>
    </row>
    <row r="39" spans="1:7" x14ac:dyDescent="0.3">
      <c r="A39" s="12">
        <v>43927</v>
      </c>
      <c r="B39" s="53">
        <f>'Totaux nationaux bruts'!B75-'Totaux nationaux bruts'!B74</f>
        <v>3912</v>
      </c>
      <c r="C39" s="53">
        <f>'Totaux nationaux bruts'!C75-'Totaux nationaux bruts'!C74</f>
        <v>831</v>
      </c>
      <c r="D39" s="53">
        <f>'Totaux nationaux bruts'!D75-'Totaux nationaux bruts'!D74</f>
        <v>1067</v>
      </c>
      <c r="E39" s="53">
        <f>'Totaux nationaux bruts'!E75-'Totaux nationaux bruts'!E74</f>
        <v>94</v>
      </c>
      <c r="F39" s="53">
        <f>'Totaux nationaux bruts'!F75-'Totaux nationaux bruts'!F74</f>
        <v>605</v>
      </c>
      <c r="G39" s="10"/>
    </row>
    <row r="40" spans="1:7" x14ac:dyDescent="0.3">
      <c r="A40" s="12">
        <v>43928</v>
      </c>
      <c r="B40" s="53">
        <f>'Totaux nationaux bruts'!B76-'Totaux nationaux bruts'!B75</f>
        <v>3777</v>
      </c>
      <c r="C40" s="53">
        <f>'Totaux nationaux bruts'!C76-'Totaux nationaux bruts'!C75</f>
        <v>305</v>
      </c>
      <c r="D40" s="53">
        <f>'Totaux nationaux bruts'!D76-'Totaux nationaux bruts'!D75</f>
        <v>2087</v>
      </c>
      <c r="E40" s="53">
        <f>'Totaux nationaux bruts'!E76-'Totaux nationaux bruts'!E75</f>
        <v>59</v>
      </c>
      <c r="F40" s="53">
        <f>'Totaux nationaux bruts'!F76-'Totaux nationaux bruts'!F75</f>
        <v>597</v>
      </c>
      <c r="G40" s="10"/>
    </row>
    <row r="41" spans="1:7" x14ac:dyDescent="0.3">
      <c r="A41" s="12">
        <v>43929</v>
      </c>
      <c r="B41" s="53">
        <f>'Totaux nationaux bruts'!B77-'Totaux nationaux bruts'!B76</f>
        <v>3881</v>
      </c>
      <c r="C41" s="53">
        <f>'Totaux nationaux bruts'!C77-'Totaux nationaux bruts'!C76</f>
        <v>348</v>
      </c>
      <c r="D41" s="53">
        <f>'Totaux nationaux bruts'!D77-'Totaux nationaux bruts'!D76</f>
        <v>1917</v>
      </c>
      <c r="E41" s="53">
        <f>'Totaux nationaux bruts'!E77-'Totaux nationaux bruts'!E76</f>
        <v>17</v>
      </c>
      <c r="F41" s="53">
        <f>'Totaux nationaux bruts'!F77-'Totaux nationaux bruts'!F76</f>
        <v>541</v>
      </c>
      <c r="G41" s="10"/>
    </row>
    <row r="42" spans="1:7" x14ac:dyDescent="0.3">
      <c r="A42" s="12">
        <v>43930</v>
      </c>
      <c r="B42" s="53">
        <f>'Totaux nationaux bruts'!B78-'Totaux nationaux bruts'!B77</f>
        <v>4286</v>
      </c>
      <c r="C42" s="53">
        <f>'Totaux nationaux bruts'!C78-'Totaux nationaux bruts'!C77</f>
        <v>392</v>
      </c>
      <c r="D42" s="53">
        <f>'Totaux nationaux bruts'!D78-'Totaux nationaux bruts'!D77</f>
        <v>1952</v>
      </c>
      <c r="E42" s="53">
        <f>'Totaux nationaux bruts'!E78-'Totaux nationaux bruts'!E77</f>
        <v>-82</v>
      </c>
      <c r="F42" s="53">
        <f>'Totaux nationaux bruts'!F78-'Totaux nationaux bruts'!F77</f>
        <v>412</v>
      </c>
      <c r="G42" s="10"/>
    </row>
    <row r="43" spans="1:7" x14ac:dyDescent="0.3">
      <c r="A43" s="12">
        <v>43931</v>
      </c>
      <c r="B43" s="53">
        <f>'Totaux nationaux bruts'!B79-'Totaux nationaux bruts'!B78</f>
        <v>4342</v>
      </c>
      <c r="C43" s="53">
        <f>'Totaux nationaux bruts'!C79-'Totaux nationaux bruts'!C78</f>
        <v>500</v>
      </c>
      <c r="D43" s="53">
        <f>'Totaux nationaux bruts'!D79-'Totaux nationaux bruts'!D78</f>
        <v>1726</v>
      </c>
      <c r="E43" s="53">
        <f>'Totaux nationaux bruts'!E79-'Totaux nationaux bruts'!E78</f>
        <v>-62</v>
      </c>
      <c r="F43" s="53">
        <f>'Totaux nationaux bruts'!F79-'Totaux nationaux bruts'!F78</f>
        <v>554</v>
      </c>
      <c r="G43" s="10"/>
    </row>
    <row r="44" spans="1:7" x14ac:dyDescent="0.3">
      <c r="A44" s="12">
        <v>43932</v>
      </c>
      <c r="B44" s="53">
        <f>'Totaux nationaux bruts'!B80-'Totaux nationaux bruts'!B79</f>
        <v>3114</v>
      </c>
      <c r="C44" s="53">
        <f>'Totaux nationaux bruts'!C80-'Totaux nationaux bruts'!C79</f>
        <v>53</v>
      </c>
      <c r="D44" s="53">
        <f>'Totaux nationaux bruts'!D80-'Totaux nationaux bruts'!D79</f>
        <v>1999</v>
      </c>
      <c r="E44" s="53">
        <f>'Totaux nationaux bruts'!E80-'Totaux nationaux bruts'!E79</f>
        <v>-121</v>
      </c>
      <c r="F44" s="53">
        <f>'Totaux nationaux bruts'!F80-'Totaux nationaux bruts'!F79</f>
        <v>345</v>
      </c>
      <c r="G44" s="10"/>
    </row>
    <row r="45" spans="1:7" x14ac:dyDescent="0.3">
      <c r="A45" s="12">
        <v>43933</v>
      </c>
      <c r="B45" s="53">
        <f>'Totaux nationaux bruts'!B81-'Totaux nationaux bruts'!B80</f>
        <v>1613</v>
      </c>
      <c r="C45" s="53">
        <f>'Totaux nationaux bruts'!C81-'Totaux nationaux bruts'!C80</f>
        <v>506</v>
      </c>
      <c r="D45" s="53">
        <f>'Totaux nationaux bruts'!D81-'Totaux nationaux bruts'!D80</f>
        <v>255</v>
      </c>
      <c r="E45" s="53">
        <f>'Totaux nationaux bruts'!E81-'Totaux nationaux bruts'!E80</f>
        <v>-38</v>
      </c>
      <c r="F45" s="53">
        <f>'Totaux nationaux bruts'!F81-'Totaux nationaux bruts'!F80</f>
        <v>310</v>
      </c>
      <c r="G45" s="10"/>
    </row>
    <row r="46" spans="1:7" x14ac:dyDescent="0.3">
      <c r="A46" s="12">
        <v>43934</v>
      </c>
      <c r="B46" s="53">
        <f>'Totaux nationaux bruts'!B82-'Totaux nationaux bruts'!B81</f>
        <v>2673</v>
      </c>
      <c r="C46" s="53">
        <f>'Totaux nationaux bruts'!C82-'Totaux nationaux bruts'!C81</f>
        <v>287</v>
      </c>
      <c r="D46" s="53">
        <f>'Totaux nationaux bruts'!D82-'Totaux nationaux bruts'!D81</f>
        <v>532</v>
      </c>
      <c r="E46" s="53">
        <f>'Totaux nationaux bruts'!E82-'Totaux nationaux bruts'!E81</f>
        <v>-24</v>
      </c>
      <c r="F46" s="53">
        <f>'Totaux nationaux bruts'!F82-'Totaux nationaux bruts'!F81</f>
        <v>335</v>
      </c>
      <c r="G46" s="10"/>
    </row>
    <row r="47" spans="1:7" x14ac:dyDescent="0.3">
      <c r="A47" s="12">
        <v>43935</v>
      </c>
      <c r="B47" s="53">
        <f>'Totaux nationaux bruts'!B83-'Totaux nationaux bruts'!B82</f>
        <v>5497</v>
      </c>
      <c r="C47" s="53">
        <f>'Totaux nationaux bruts'!C83-'Totaux nationaux bruts'!C82</f>
        <v>179</v>
      </c>
      <c r="D47" s="53">
        <f>'Totaux nationaux bruts'!D83-'Totaux nationaux bruts'!D82</f>
        <v>1087</v>
      </c>
      <c r="E47" s="53">
        <f>'Totaux nationaux bruts'!E83-'Totaux nationaux bruts'!E82</f>
        <v>-91</v>
      </c>
      <c r="F47" s="53">
        <f>'Totaux nationaux bruts'!F83-'Totaux nationaux bruts'!F82</f>
        <v>541</v>
      </c>
    </row>
    <row r="48" spans="1:7" x14ac:dyDescent="0.3">
      <c r="A48" s="12">
        <v>43936</v>
      </c>
      <c r="B48" s="53">
        <f>'Totaux nationaux bruts'!B84-'Totaux nationaux bruts'!B83</f>
        <v>2633</v>
      </c>
      <c r="C48" s="53">
        <f>'Totaux nationaux bruts'!C84-'Totaux nationaux bruts'!C83</f>
        <v>-513</v>
      </c>
      <c r="D48" s="53">
        <f>'Totaux nationaux bruts'!D84-'Totaux nationaux bruts'!D83</f>
        <v>2190</v>
      </c>
      <c r="E48" s="53">
        <f>'Totaux nationaux bruts'!E84-'Totaux nationaux bruts'!E83</f>
        <v>-273</v>
      </c>
      <c r="F48" s="53">
        <f>'Totaux nationaux bruts'!F84-'Totaux nationaux bruts'!F83</f>
        <v>514</v>
      </c>
    </row>
    <row r="49" spans="1:6" x14ac:dyDescent="0.3">
      <c r="A49" s="12">
        <v>43937</v>
      </c>
      <c r="B49" s="53">
        <f>'Totaux nationaux bruts'!B85-'Totaux nationaux bruts'!B84</f>
        <v>2641</v>
      </c>
      <c r="C49" s="53">
        <f>'Totaux nationaux bruts'!C85-'Totaux nationaux bruts'!C84</f>
        <v>-474</v>
      </c>
      <c r="D49" s="53">
        <f>'Totaux nationaux bruts'!D85-'Totaux nationaux bruts'!D84</f>
        <v>1817</v>
      </c>
      <c r="E49" s="53">
        <f>'Totaux nationaux bruts'!E85-'Totaux nationaux bruts'!E84</f>
        <v>-209</v>
      </c>
      <c r="F49" s="53">
        <f>'Totaux nationaux bruts'!F85-'Totaux nationaux bruts'!F84</f>
        <v>417</v>
      </c>
    </row>
    <row r="50" spans="1:6" x14ac:dyDescent="0.3">
      <c r="A50" s="12">
        <v>43938</v>
      </c>
      <c r="B50" s="53">
        <f>'Totaux nationaux bruts'!B86-'Totaux nationaux bruts'!B85</f>
        <v>405</v>
      </c>
      <c r="C50" s="53">
        <f>'Totaux nationaux bruts'!C86-'Totaux nationaux bruts'!C85</f>
        <v>-115</v>
      </c>
      <c r="D50" s="53">
        <f>'Totaux nationaux bruts'!D86-'Totaux nationaux bruts'!D85</f>
        <v>1608</v>
      </c>
      <c r="E50" s="53">
        <f>'Totaux nationaux bruts'!E86-'Totaux nationaux bruts'!E85</f>
        <v>-221</v>
      </c>
      <c r="F50" s="53">
        <f>'Totaux nationaux bruts'!F86-'Totaux nationaux bruts'!F85</f>
        <v>418</v>
      </c>
    </row>
    <row r="51" spans="1:6" x14ac:dyDescent="0.3">
      <c r="A51" s="12">
        <v>43939</v>
      </c>
      <c r="B51" s="53">
        <f>'Totaux nationaux bruts'!B87-'Totaux nationaux bruts'!B86</f>
        <v>2569</v>
      </c>
      <c r="C51" s="53">
        <f>'Totaux nationaux bruts'!C87-'Totaux nationaux bruts'!C86</f>
        <v>-551</v>
      </c>
      <c r="D51" s="53">
        <f>'Totaux nationaux bruts'!D87-'Totaux nationaux bruts'!D86</f>
        <v>1563</v>
      </c>
      <c r="E51" s="53">
        <f>'Totaux nationaux bruts'!E87-'Totaux nationaux bruts'!E86</f>
        <v>-194</v>
      </c>
      <c r="F51" s="53">
        <f>'Totaux nationaux bruts'!F87-'Totaux nationaux bruts'!F86</f>
        <v>364</v>
      </c>
    </row>
    <row r="52" spans="1:6" x14ac:dyDescent="0.3">
      <c r="A52" s="12">
        <v>43940</v>
      </c>
      <c r="B52" s="53">
        <f>'Totaux nationaux bruts'!B88-'Totaux nationaux bruts'!B87</f>
        <v>785</v>
      </c>
      <c r="C52" s="53">
        <f>'Totaux nationaux bruts'!C88-'Totaux nationaux bruts'!C87</f>
        <v>-29</v>
      </c>
      <c r="D52" s="53">
        <f>'Totaux nationaux bruts'!D88-'Totaux nationaux bruts'!D87</f>
        <v>595</v>
      </c>
      <c r="E52" s="53">
        <f>'Totaux nationaux bruts'!E88-'Totaux nationaux bruts'!E87</f>
        <v>-89</v>
      </c>
      <c r="F52" s="53">
        <f>'Totaux nationaux bruts'!F88-'Totaux nationaux bruts'!F87</f>
        <v>227</v>
      </c>
    </row>
    <row r="53" spans="1:6" x14ac:dyDescent="0.3">
      <c r="A53" s="12">
        <v>43941</v>
      </c>
      <c r="B53" s="53">
        <f>'Totaux nationaux bruts'!B89-'Totaux nationaux bruts'!B88</f>
        <v>2051</v>
      </c>
      <c r="C53" s="53">
        <f>'Totaux nationaux bruts'!C89-'Totaux nationaux bruts'!C88</f>
        <v>-26</v>
      </c>
      <c r="D53" s="53">
        <f>'Totaux nationaux bruts'!D89-'Totaux nationaux bruts'!D88</f>
        <v>831</v>
      </c>
      <c r="E53" s="53">
        <f>'Totaux nationaux bruts'!E89-'Totaux nationaux bruts'!E88</f>
        <v>-61</v>
      </c>
      <c r="F53" s="53">
        <f>'Totaux nationaux bruts'!F89-'Totaux nationaux bruts'!F88</f>
        <v>444</v>
      </c>
    </row>
    <row r="54" spans="1:6" x14ac:dyDescent="0.3">
      <c r="A54" s="12">
        <v>43942</v>
      </c>
      <c r="B54" s="53">
        <f>'Totaux nationaux bruts'!B90-'Totaux nationaux bruts'!B89</f>
        <v>2667</v>
      </c>
      <c r="C54" s="53">
        <f>'Totaux nationaux bruts'!C90-'Totaux nationaux bruts'!C89</f>
        <v>-478</v>
      </c>
      <c r="D54" s="53">
        <f>'Totaux nationaux bruts'!D90-'Totaux nationaux bruts'!D89</f>
        <v>1772</v>
      </c>
      <c r="E54" s="53">
        <f>'Totaux nationaux bruts'!E90-'Totaux nationaux bruts'!E89</f>
        <v>-250</v>
      </c>
      <c r="F54" s="53">
        <f>'Totaux nationaux bruts'!F90-'Totaux nationaux bruts'!F89</f>
        <v>387</v>
      </c>
    </row>
    <row r="55" spans="1:6" x14ac:dyDescent="0.3">
      <c r="A55" s="12">
        <v>43943</v>
      </c>
      <c r="B55" s="53">
        <f>'Totaux nationaux bruts'!B91-'Totaux nationaux bruts'!B90</f>
        <v>1827</v>
      </c>
      <c r="C55" s="53">
        <f>'Totaux nationaux bruts'!C91-'Totaux nationaux bruts'!C90</f>
        <v>-365</v>
      </c>
      <c r="D55" s="53">
        <f>'Totaux nationaux bruts'!D91-'Totaux nationaux bruts'!D90</f>
        <v>1476</v>
      </c>
      <c r="E55" s="53">
        <f>'Totaux nationaux bruts'!E91-'Totaux nationaux bruts'!E90</f>
        <v>-215</v>
      </c>
      <c r="F55" s="53">
        <f>'Totaux nationaux bruts'!F91-'Totaux nationaux bruts'!F90</f>
        <v>336</v>
      </c>
    </row>
    <row r="56" spans="1:6" x14ac:dyDescent="0.3">
      <c r="A56" s="12">
        <v>43944</v>
      </c>
      <c r="B56" s="53">
        <f>'Totaux nationaux bruts'!B92-'Totaux nationaux bruts'!B91</f>
        <v>1653</v>
      </c>
      <c r="C56" s="53">
        <f>'Totaux nationaux bruts'!C92-'Totaux nationaux bruts'!C91</f>
        <v>-522</v>
      </c>
      <c r="D56" s="53">
        <f>'Totaux nationaux bruts'!D92-'Totaux nationaux bruts'!D91</f>
        <v>1431</v>
      </c>
      <c r="E56" s="53">
        <f>'Totaux nationaux bruts'!E92-'Totaux nationaux bruts'!E91</f>
        <v>-165</v>
      </c>
      <c r="F56" s="53">
        <f>'Totaux nationaux bruts'!F92-'Totaux nationaux bruts'!F91</f>
        <v>311</v>
      </c>
    </row>
    <row r="57" spans="1:6" x14ac:dyDescent="0.3">
      <c r="A57" s="12">
        <v>43945</v>
      </c>
      <c r="B57" s="53">
        <f>'Totaux nationaux bruts'!B93-'Totaux nationaux bruts'!B92</f>
        <v>1773</v>
      </c>
      <c r="C57" s="53">
        <f>'Totaux nationaux bruts'!C93-'Totaux nationaux bruts'!C92</f>
        <v>-561</v>
      </c>
      <c r="D57" s="53">
        <f>'Totaux nationaux bruts'!D93-'Totaux nationaux bruts'!D92</f>
        <v>1405</v>
      </c>
      <c r="E57" s="53">
        <f>'Totaux nationaux bruts'!E93-'Totaux nationaux bruts'!E92</f>
        <v>-183</v>
      </c>
      <c r="F57" s="53">
        <f>'Totaux nationaux bruts'!F93-'Totaux nationaux bruts'!F92</f>
        <v>305</v>
      </c>
    </row>
    <row r="58" spans="1:6" x14ac:dyDescent="0.3">
      <c r="A58" s="12">
        <v>43946</v>
      </c>
      <c r="B58" s="53">
        <f>'Totaux nationaux bruts'!B94-'Totaux nationaux bruts'!B93</f>
        <v>1537</v>
      </c>
      <c r="C58" s="53">
        <f>'Totaux nationaux bruts'!C94-'Totaux nationaux bruts'!C93</f>
        <v>-436</v>
      </c>
      <c r="D58" s="53">
        <f>'Totaux nationaux bruts'!D94-'Totaux nationaux bruts'!D93</f>
        <v>1101</v>
      </c>
      <c r="E58" s="53">
        <f>'Totaux nationaux bruts'!E94-'Totaux nationaux bruts'!E93</f>
        <v>-145</v>
      </c>
      <c r="F58" s="53">
        <f>'Totaux nationaux bruts'!F94-'Totaux nationaux bruts'!F93</f>
        <v>198</v>
      </c>
    </row>
    <row r="59" spans="1:6" x14ac:dyDescent="0.3">
      <c r="A59" s="12">
        <v>43947</v>
      </c>
      <c r="B59" s="53">
        <f>'Totaux nationaux bruts'!B95-'Totaux nationaux bruts'!B94</f>
        <v>461</v>
      </c>
      <c r="C59" s="53">
        <f>'Totaux nationaux bruts'!C95-'Totaux nationaux bruts'!C94</f>
        <v>-5</v>
      </c>
      <c r="D59" s="53">
        <f>'Totaux nationaux bruts'!D95-'Totaux nationaux bruts'!D94</f>
        <v>309</v>
      </c>
      <c r="E59" s="53">
        <f>'Totaux nationaux bruts'!E95-'Totaux nationaux bruts'!E94</f>
        <v>-43</v>
      </c>
      <c r="F59" s="53">
        <f>'Totaux nationaux bruts'!F95-'Totaux nationaux bruts'!F94</f>
        <v>152</v>
      </c>
    </row>
    <row r="60" spans="1:6" x14ac:dyDescent="0.3">
      <c r="A60" s="12">
        <v>43948</v>
      </c>
      <c r="B60" s="53">
        <f>'Totaux nationaux bruts'!B96-'Totaux nationaux bruts'!B95</f>
        <v>3764</v>
      </c>
      <c r="C60" s="53">
        <f>'Totaux nationaux bruts'!C96-'Totaux nationaux bruts'!C95</f>
        <v>-162</v>
      </c>
      <c r="D60" s="53">
        <f>'Totaux nationaux bruts'!D96-'Totaux nationaux bruts'!D95</f>
        <v>610</v>
      </c>
      <c r="E60" s="53">
        <f>'Totaux nationaux bruts'!E96-'Totaux nationaux bruts'!E95</f>
        <v>-74</v>
      </c>
      <c r="F60" s="53">
        <f>'Totaux nationaux bruts'!F96-'Totaux nationaux bruts'!F95</f>
        <v>295</v>
      </c>
    </row>
    <row r="61" spans="1:6" x14ac:dyDescent="0.3">
      <c r="A61" s="12">
        <v>43949</v>
      </c>
      <c r="B61" s="53">
        <f>'Totaux nationaux bruts'!B97-'Totaux nationaux bruts'!B96</f>
        <v>1520</v>
      </c>
      <c r="C61" s="53">
        <f>'Totaux nationaux bruts'!C97-'Totaux nationaux bruts'!C96</f>
        <v>-571</v>
      </c>
      <c r="D61" s="53">
        <f>'Totaux nationaux bruts'!D97-'Totaux nationaux bruts'!D96</f>
        <v>1373</v>
      </c>
      <c r="E61" s="53">
        <f>'Totaux nationaux bruts'!E97-'Totaux nationaux bruts'!E96</f>
        <v>-221</v>
      </c>
      <c r="F61" s="53">
        <f>'Totaux nationaux bruts'!F97-'Totaux nationaux bruts'!F96</f>
        <v>313</v>
      </c>
    </row>
    <row r="62" spans="1:6" x14ac:dyDescent="0.3">
      <c r="A62" s="12">
        <v>43950</v>
      </c>
      <c r="B62" s="53">
        <f>'Totaux nationaux bruts'!B98-'Totaux nationaux bruts'!B97</f>
        <v>-1417</v>
      </c>
      <c r="C62" s="53">
        <f>'Totaux nationaux bruts'!C98-'Totaux nationaux bruts'!C97</f>
        <v>-650</v>
      </c>
      <c r="D62" s="53">
        <f>'Totaux nationaux bruts'!D98-'Totaux nationaux bruts'!D97</f>
        <v>1342</v>
      </c>
      <c r="E62" s="53">
        <f>'Totaux nationaux bruts'!E98-'Totaux nationaux bruts'!E97</f>
        <v>-180</v>
      </c>
      <c r="F62" s="53">
        <f>'Totaux nationaux bruts'!F98-'Totaux nationaux bruts'!F97</f>
        <v>243</v>
      </c>
    </row>
    <row r="63" spans="1:6" x14ac:dyDescent="0.3">
      <c r="A63" s="12">
        <v>43951</v>
      </c>
      <c r="B63" s="53">
        <f>'Totaux nationaux bruts'!B99-'Totaux nationaux bruts'!B98</f>
        <v>1139</v>
      </c>
      <c r="C63" s="53">
        <f>'Totaux nationaux bruts'!C99-'Totaux nationaux bruts'!C98</f>
        <v>-551</v>
      </c>
      <c r="D63" s="53">
        <f>'Totaux nationaux bruts'!D99-'Totaux nationaux bruts'!D98</f>
        <v>1248</v>
      </c>
      <c r="E63" s="53">
        <f>'Totaux nationaux bruts'!E99-'Totaux nationaux bruts'!E98</f>
        <v>-188</v>
      </c>
      <c r="F63" s="53">
        <f>'Totaux nationaux bruts'!F99-'Totaux nationaux bruts'!F98</f>
        <v>191</v>
      </c>
    </row>
    <row r="64" spans="1:6" x14ac:dyDescent="0.3">
      <c r="A64" s="12">
        <v>43952</v>
      </c>
      <c r="B64" s="53">
        <f>'Totaux nationaux bruts'!B100-'Totaux nationaux bruts'!B99</f>
        <v>604</v>
      </c>
      <c r="C64" s="53">
        <f>'Totaux nationaux bruts'!C100-'Totaux nationaux bruts'!C99</f>
        <v>-396</v>
      </c>
      <c r="D64" s="53">
        <f>'Totaux nationaux bruts'!D100-'Totaux nationaux bruts'!D99</f>
        <v>736</v>
      </c>
      <c r="E64" s="53">
        <f>'Totaux nationaux bruts'!E100-'Totaux nationaux bruts'!E99</f>
        <v>-141</v>
      </c>
      <c r="F64" s="53">
        <f>'Totaux nationaux bruts'!F100-'Totaux nationaux bruts'!F99</f>
        <v>125</v>
      </c>
    </row>
    <row r="65" spans="1:6" x14ac:dyDescent="0.3">
      <c r="A65" s="12">
        <v>43953</v>
      </c>
      <c r="B65" s="53">
        <f>'Totaux nationaux bruts'!B101-'Totaux nationaux bruts'!B100</f>
        <v>794</v>
      </c>
      <c r="C65" s="53">
        <f>'Totaux nationaux bruts'!C101-'Totaux nationaux bruts'!C100</f>
        <v>-60</v>
      </c>
      <c r="D65" s="53">
        <f>'Totaux nationaux bruts'!D101-'Totaux nationaux bruts'!D100</f>
        <v>350</v>
      </c>
      <c r="E65" s="53">
        <f>'Totaux nationaux bruts'!E101-'Totaux nationaux bruts'!E100</f>
        <v>-51</v>
      </c>
      <c r="F65" s="53">
        <f>'Totaux nationaux bruts'!F101-'Totaux nationaux bruts'!F100</f>
        <v>118</v>
      </c>
    </row>
    <row r="66" spans="1:6" x14ac:dyDescent="0.3">
      <c r="A66" s="12">
        <v>43954</v>
      </c>
      <c r="B66" s="53">
        <f>'Totaux nationaux bruts'!B102-'Totaux nationaux bruts'!B101</f>
        <v>308</v>
      </c>
      <c r="C66" s="53">
        <f>'Totaux nationaux bruts'!C102-'Totaux nationaux bruts'!C101</f>
        <v>-12</v>
      </c>
      <c r="D66" s="53">
        <f>'Totaux nationaux bruts'!D102-'Totaux nationaux bruts'!D101</f>
        <v>222</v>
      </c>
      <c r="E66" s="53">
        <f>'Totaux nationaux bruts'!E102-'Totaux nationaux bruts'!E101</f>
        <v>-8</v>
      </c>
      <c r="F66" s="53">
        <f>'Totaux nationaux bruts'!F102-'Totaux nationaux bruts'!F101</f>
        <v>96</v>
      </c>
    </row>
    <row r="67" spans="1:6" x14ac:dyDescent="0.3">
      <c r="A67" s="12">
        <v>43955</v>
      </c>
      <c r="B67" s="53">
        <f>'Totaux nationaux bruts'!B103-'Totaux nationaux bruts'!B102</f>
        <v>576</v>
      </c>
      <c r="C67" s="53">
        <f>'Totaux nationaux bruts'!C103-'Totaux nationaux bruts'!C102</f>
        <v>-267</v>
      </c>
      <c r="D67" s="53">
        <f>'Totaux nationaux bruts'!D103-'Totaux nationaux bruts'!D102</f>
        <v>587</v>
      </c>
      <c r="E67" s="53">
        <f>'Totaux nationaux bruts'!E103-'Totaux nationaux bruts'!E102</f>
        <v>-123</v>
      </c>
      <c r="F67" s="53">
        <f>'Totaux nationaux bruts'!F103-'Totaux nationaux bruts'!F102</f>
        <v>243</v>
      </c>
    </row>
    <row r="68" spans="1:6" x14ac:dyDescent="0.3">
      <c r="A68" s="12">
        <v>43956</v>
      </c>
      <c r="B68" s="53">
        <f>'Totaux nationaux bruts'!B104-'Totaux nationaux bruts'!B103</f>
        <v>1104</v>
      </c>
      <c r="C68" s="53">
        <f>'Totaux nationaux bruts'!C104-'Totaux nationaux bruts'!C103</f>
        <v>-773</v>
      </c>
      <c r="D68" s="53">
        <f>'Totaux nationaux bruts'!D104-'Totaux nationaux bruts'!D103</f>
        <v>1365</v>
      </c>
      <c r="E68" s="53">
        <f>'Totaux nationaux bruts'!E104-'Totaux nationaux bruts'!E103</f>
        <v>-266</v>
      </c>
      <c r="F68" s="53">
        <f>'Totaux nationaux bruts'!F104-'Totaux nationaux bruts'!F103</f>
        <v>234</v>
      </c>
    </row>
    <row r="69" spans="1:6" x14ac:dyDescent="0.3">
      <c r="A69" s="12">
        <v>43957</v>
      </c>
      <c r="B69" s="53">
        <f>'Totaux nationaux bruts'!B105-'Totaux nationaux bruts'!B104</f>
        <v>4183</v>
      </c>
      <c r="C69" s="53">
        <f>'Totaux nationaux bruts'!C105-'Totaux nationaux bruts'!C104</f>
        <v>-792</v>
      </c>
      <c r="D69" s="53">
        <f>'Totaux nationaux bruts'!D105-'Totaux nationaux bruts'!D104</f>
        <v>1236</v>
      </c>
      <c r="E69" s="53">
        <f>'Totaux nationaux bruts'!E105-'Totaux nationaux bruts'!E104</f>
        <v>-283</v>
      </c>
      <c r="F69" s="53">
        <f>'Totaux nationaux bruts'!F105-'Totaux nationaux bruts'!F104</f>
        <v>177</v>
      </c>
    </row>
    <row r="70" spans="1:6" x14ac:dyDescent="0.3">
      <c r="A70" s="12">
        <v>43958</v>
      </c>
      <c r="B70" s="53">
        <f>'Totaux nationaux bruts'!B106-'Totaux nationaux bruts'!B105</f>
        <v>629</v>
      </c>
      <c r="C70" s="53">
        <f>'Totaux nationaux bruts'!C106-'Totaux nationaux bruts'!C105</f>
        <v>-775</v>
      </c>
      <c r="D70" s="53">
        <f>'Totaux nationaux bruts'!D106-'Totaux nationaux bruts'!D105</f>
        <v>1055</v>
      </c>
      <c r="E70" s="53">
        <f>'Totaux nationaux bruts'!E106-'Totaux nationaux bruts'!E105</f>
        <v>-186</v>
      </c>
      <c r="F70" s="53">
        <f>'Totaux nationaux bruts'!F106-'Totaux nationaux bruts'!F105</f>
        <v>149</v>
      </c>
    </row>
    <row r="71" spans="1:6" x14ac:dyDescent="0.3">
      <c r="A71" s="12">
        <v>43959</v>
      </c>
      <c r="B71" s="53">
        <f>'Totaux nationaux bruts'!B107-'Totaux nationaux bruts'!B106</f>
        <v>642</v>
      </c>
      <c r="C71" s="53">
        <f>'Totaux nationaux bruts'!C107-'Totaux nationaux bruts'!C106</f>
        <v>-484</v>
      </c>
      <c r="D71" s="53">
        <f>'Totaux nationaux bruts'!D107-'Totaux nationaux bruts'!D106</f>
        <v>755</v>
      </c>
      <c r="E71" s="53">
        <f>'Totaux nationaux bruts'!E107-'Totaux nationaux bruts'!E106</f>
        <v>-93</v>
      </c>
      <c r="F71" s="53">
        <f>'Totaux nationaux bruts'!F107-'Totaux nationaux bruts'!F106</f>
        <v>111</v>
      </c>
    </row>
    <row r="72" spans="1:6" x14ac:dyDescent="0.3">
      <c r="A72" s="12">
        <v>43960</v>
      </c>
      <c r="B72" s="53">
        <f>'Totaux nationaux bruts'!B108-'Totaux nationaux bruts'!B107</f>
        <v>433</v>
      </c>
      <c r="C72" s="53">
        <f>'Totaux nationaux bruts'!C108-'Totaux nationaux bruts'!C107</f>
        <v>-110</v>
      </c>
      <c r="D72" s="53">
        <f>'Totaux nationaux bruts'!D108-'Totaux nationaux bruts'!D107</f>
        <v>256</v>
      </c>
      <c r="E72" s="53">
        <f>'Totaux nationaux bruts'!E108-'Totaux nationaux bruts'!E107</f>
        <v>-56</v>
      </c>
      <c r="F72" s="53">
        <f>'Totaux nationaux bruts'!F108-'Totaux nationaux bruts'!F107</f>
        <v>76</v>
      </c>
    </row>
    <row r="73" spans="1:6" x14ac:dyDescent="0.3">
      <c r="A73" s="12">
        <v>43961</v>
      </c>
      <c r="B73" s="11"/>
      <c r="C73" s="11"/>
      <c r="D73" s="11"/>
      <c r="E73" s="11"/>
      <c r="F73" s="11"/>
    </row>
    <row r="74" spans="1:6" x14ac:dyDescent="0.3">
      <c r="A74" s="12">
        <v>43962</v>
      </c>
      <c r="B74" s="11"/>
      <c r="C74" s="11"/>
      <c r="D74" s="11"/>
      <c r="E74" s="11"/>
      <c r="F74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94F-9021-4785-A39C-11BC62354E37}">
  <sheetPr>
    <tabColor rgb="FF00B050"/>
  </sheetPr>
  <dimension ref="A1:S29"/>
  <sheetViews>
    <sheetView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A29" sqref="A29"/>
    </sheetView>
  </sheetViews>
  <sheetFormatPr baseColWidth="10" defaultColWidth="9.8984375" defaultRowHeight="13.2" x14ac:dyDescent="0.25"/>
  <cols>
    <col min="1" max="1" width="25.296875" style="50" customWidth="1"/>
    <col min="2" max="256" width="9.8984375" style="50"/>
    <col min="257" max="257" width="25.296875" style="50" customWidth="1"/>
    <col min="258" max="512" width="9.8984375" style="50"/>
    <col min="513" max="513" width="25.296875" style="50" customWidth="1"/>
    <col min="514" max="768" width="9.8984375" style="50"/>
    <col min="769" max="769" width="25.296875" style="50" customWidth="1"/>
    <col min="770" max="1024" width="9.8984375" style="50"/>
    <col min="1025" max="1025" width="25.296875" style="50" customWidth="1"/>
    <col min="1026" max="1280" width="9.8984375" style="50"/>
    <col min="1281" max="1281" width="25.296875" style="50" customWidth="1"/>
    <col min="1282" max="1536" width="9.8984375" style="50"/>
    <col min="1537" max="1537" width="25.296875" style="50" customWidth="1"/>
    <col min="1538" max="1792" width="9.8984375" style="50"/>
    <col min="1793" max="1793" width="25.296875" style="50" customWidth="1"/>
    <col min="1794" max="2048" width="9.8984375" style="50"/>
    <col min="2049" max="2049" width="25.296875" style="50" customWidth="1"/>
    <col min="2050" max="2304" width="9.8984375" style="50"/>
    <col min="2305" max="2305" width="25.296875" style="50" customWidth="1"/>
    <col min="2306" max="2560" width="9.8984375" style="50"/>
    <col min="2561" max="2561" width="25.296875" style="50" customWidth="1"/>
    <col min="2562" max="2816" width="9.8984375" style="50"/>
    <col min="2817" max="2817" width="25.296875" style="50" customWidth="1"/>
    <col min="2818" max="3072" width="9.8984375" style="50"/>
    <col min="3073" max="3073" width="25.296875" style="50" customWidth="1"/>
    <col min="3074" max="3328" width="9.8984375" style="50"/>
    <col min="3329" max="3329" width="25.296875" style="50" customWidth="1"/>
    <col min="3330" max="3584" width="9.8984375" style="50"/>
    <col min="3585" max="3585" width="25.296875" style="50" customWidth="1"/>
    <col min="3586" max="3840" width="9.8984375" style="50"/>
    <col min="3841" max="3841" width="25.296875" style="50" customWidth="1"/>
    <col min="3842" max="4096" width="9.8984375" style="50"/>
    <col min="4097" max="4097" width="25.296875" style="50" customWidth="1"/>
    <col min="4098" max="4352" width="9.8984375" style="50"/>
    <col min="4353" max="4353" width="25.296875" style="50" customWidth="1"/>
    <col min="4354" max="4608" width="9.8984375" style="50"/>
    <col min="4609" max="4609" width="25.296875" style="50" customWidth="1"/>
    <col min="4610" max="4864" width="9.8984375" style="50"/>
    <col min="4865" max="4865" width="25.296875" style="50" customWidth="1"/>
    <col min="4866" max="5120" width="9.8984375" style="50"/>
    <col min="5121" max="5121" width="25.296875" style="50" customWidth="1"/>
    <col min="5122" max="5376" width="9.8984375" style="50"/>
    <col min="5377" max="5377" width="25.296875" style="50" customWidth="1"/>
    <col min="5378" max="5632" width="9.8984375" style="50"/>
    <col min="5633" max="5633" width="25.296875" style="50" customWidth="1"/>
    <col min="5634" max="5888" width="9.8984375" style="50"/>
    <col min="5889" max="5889" width="25.296875" style="50" customWidth="1"/>
    <col min="5890" max="6144" width="9.8984375" style="50"/>
    <col min="6145" max="6145" width="25.296875" style="50" customWidth="1"/>
    <col min="6146" max="6400" width="9.8984375" style="50"/>
    <col min="6401" max="6401" width="25.296875" style="50" customWidth="1"/>
    <col min="6402" max="6656" width="9.8984375" style="50"/>
    <col min="6657" max="6657" width="25.296875" style="50" customWidth="1"/>
    <col min="6658" max="6912" width="9.8984375" style="50"/>
    <col min="6913" max="6913" width="25.296875" style="50" customWidth="1"/>
    <col min="6914" max="7168" width="9.8984375" style="50"/>
    <col min="7169" max="7169" width="25.296875" style="50" customWidth="1"/>
    <col min="7170" max="7424" width="9.8984375" style="50"/>
    <col min="7425" max="7425" width="25.296875" style="50" customWidth="1"/>
    <col min="7426" max="7680" width="9.8984375" style="50"/>
    <col min="7681" max="7681" width="25.296875" style="50" customWidth="1"/>
    <col min="7682" max="7936" width="9.8984375" style="50"/>
    <col min="7937" max="7937" width="25.296875" style="50" customWidth="1"/>
    <col min="7938" max="8192" width="9.8984375" style="50"/>
    <col min="8193" max="8193" width="25.296875" style="50" customWidth="1"/>
    <col min="8194" max="8448" width="9.8984375" style="50"/>
    <col min="8449" max="8449" width="25.296875" style="50" customWidth="1"/>
    <col min="8450" max="8704" width="9.8984375" style="50"/>
    <col min="8705" max="8705" width="25.296875" style="50" customWidth="1"/>
    <col min="8706" max="8960" width="9.8984375" style="50"/>
    <col min="8961" max="8961" width="25.296875" style="50" customWidth="1"/>
    <col min="8962" max="9216" width="9.8984375" style="50"/>
    <col min="9217" max="9217" width="25.296875" style="50" customWidth="1"/>
    <col min="9218" max="9472" width="9.8984375" style="50"/>
    <col min="9473" max="9473" width="25.296875" style="50" customWidth="1"/>
    <col min="9474" max="9728" width="9.8984375" style="50"/>
    <col min="9729" max="9729" width="25.296875" style="50" customWidth="1"/>
    <col min="9730" max="9984" width="9.8984375" style="50"/>
    <col min="9985" max="9985" width="25.296875" style="50" customWidth="1"/>
    <col min="9986" max="10240" width="9.8984375" style="50"/>
    <col min="10241" max="10241" width="25.296875" style="50" customWidth="1"/>
    <col min="10242" max="10496" width="9.8984375" style="50"/>
    <col min="10497" max="10497" width="25.296875" style="50" customWidth="1"/>
    <col min="10498" max="10752" width="9.8984375" style="50"/>
    <col min="10753" max="10753" width="25.296875" style="50" customWidth="1"/>
    <col min="10754" max="11008" width="9.8984375" style="50"/>
    <col min="11009" max="11009" width="25.296875" style="50" customWidth="1"/>
    <col min="11010" max="11264" width="9.8984375" style="50"/>
    <col min="11265" max="11265" width="25.296875" style="50" customWidth="1"/>
    <col min="11266" max="11520" width="9.8984375" style="50"/>
    <col min="11521" max="11521" width="25.296875" style="50" customWidth="1"/>
    <col min="11522" max="11776" width="9.8984375" style="50"/>
    <col min="11777" max="11777" width="25.296875" style="50" customWidth="1"/>
    <col min="11778" max="12032" width="9.8984375" style="50"/>
    <col min="12033" max="12033" width="25.296875" style="50" customWidth="1"/>
    <col min="12034" max="12288" width="9.8984375" style="50"/>
    <col min="12289" max="12289" width="25.296875" style="50" customWidth="1"/>
    <col min="12290" max="12544" width="9.8984375" style="50"/>
    <col min="12545" max="12545" width="25.296875" style="50" customWidth="1"/>
    <col min="12546" max="12800" width="9.8984375" style="50"/>
    <col min="12801" max="12801" width="25.296875" style="50" customWidth="1"/>
    <col min="12802" max="13056" width="9.8984375" style="50"/>
    <col min="13057" max="13057" width="25.296875" style="50" customWidth="1"/>
    <col min="13058" max="13312" width="9.8984375" style="50"/>
    <col min="13313" max="13313" width="25.296875" style="50" customWidth="1"/>
    <col min="13314" max="13568" width="9.8984375" style="50"/>
    <col min="13569" max="13569" width="25.296875" style="50" customWidth="1"/>
    <col min="13570" max="13824" width="9.8984375" style="50"/>
    <col min="13825" max="13825" width="25.296875" style="50" customWidth="1"/>
    <col min="13826" max="14080" width="9.8984375" style="50"/>
    <col min="14081" max="14081" width="25.296875" style="50" customWidth="1"/>
    <col min="14082" max="14336" width="9.8984375" style="50"/>
    <col min="14337" max="14337" width="25.296875" style="50" customWidth="1"/>
    <col min="14338" max="14592" width="9.8984375" style="50"/>
    <col min="14593" max="14593" width="25.296875" style="50" customWidth="1"/>
    <col min="14594" max="14848" width="9.8984375" style="50"/>
    <col min="14849" max="14849" width="25.296875" style="50" customWidth="1"/>
    <col min="14850" max="15104" width="9.8984375" style="50"/>
    <col min="15105" max="15105" width="25.296875" style="50" customWidth="1"/>
    <col min="15106" max="15360" width="9.8984375" style="50"/>
    <col min="15361" max="15361" width="25.296875" style="50" customWidth="1"/>
    <col min="15362" max="15616" width="9.8984375" style="50"/>
    <col min="15617" max="15617" width="25.296875" style="50" customWidth="1"/>
    <col min="15618" max="15872" width="9.8984375" style="50"/>
    <col min="15873" max="15873" width="25.296875" style="50" customWidth="1"/>
    <col min="15874" max="16128" width="9.8984375" style="50"/>
    <col min="16129" max="16129" width="25.296875" style="50" customWidth="1"/>
    <col min="16130" max="16384" width="9.8984375" style="50"/>
  </cols>
  <sheetData>
    <row r="1" spans="1:19" s="21" customFormat="1" ht="15.6" x14ac:dyDescent="0.25">
      <c r="A1" s="20" t="s">
        <v>88</v>
      </c>
      <c r="G1" s="22"/>
      <c r="H1" s="20"/>
      <c r="I1" s="20"/>
      <c r="J1" s="20"/>
      <c r="K1" s="20"/>
      <c r="L1" s="20"/>
      <c r="M1" s="20"/>
      <c r="S1" s="22"/>
    </row>
    <row r="2" spans="1:19" s="21" customFormat="1" ht="12.75" customHeight="1" x14ac:dyDescent="0.25">
      <c r="A2" s="22" t="s">
        <v>89</v>
      </c>
      <c r="G2" s="22"/>
      <c r="H2" s="22"/>
      <c r="I2" s="22"/>
      <c r="J2" s="22"/>
      <c r="K2" s="22"/>
      <c r="L2" s="22"/>
      <c r="M2" s="22"/>
      <c r="S2" s="22"/>
    </row>
    <row r="3" spans="1:19" s="21" customFormat="1" ht="13.8" thickBot="1" x14ac:dyDescent="0.3">
      <c r="A3" s="22"/>
      <c r="G3" s="22"/>
      <c r="H3" s="22"/>
      <c r="I3" s="22"/>
      <c r="J3" s="22"/>
      <c r="K3" s="22"/>
      <c r="L3" s="22"/>
      <c r="M3" s="22"/>
      <c r="S3" s="22"/>
    </row>
    <row r="4" spans="1:19" s="21" customFormat="1" ht="13.5" customHeight="1" thickTop="1" x14ac:dyDescent="0.25">
      <c r="A4" s="23" t="s">
        <v>90</v>
      </c>
      <c r="B4" s="67" t="s">
        <v>91</v>
      </c>
      <c r="C4" s="67"/>
      <c r="D4" s="67"/>
      <c r="E4" s="67"/>
      <c r="F4" s="67"/>
      <c r="G4" s="67"/>
      <c r="H4" s="68" t="s">
        <v>92</v>
      </c>
      <c r="I4" s="68"/>
      <c r="J4" s="68"/>
      <c r="K4" s="68"/>
      <c r="L4" s="68"/>
      <c r="M4" s="68"/>
      <c r="N4" s="69" t="s">
        <v>93</v>
      </c>
      <c r="O4" s="69"/>
      <c r="P4" s="69"/>
      <c r="Q4" s="69"/>
      <c r="R4" s="69"/>
      <c r="S4" s="69"/>
    </row>
    <row r="5" spans="1:19" s="30" customFormat="1" ht="13.5" customHeight="1" thickBot="1" x14ac:dyDescent="0.3">
      <c r="A5" s="24"/>
      <c r="B5" s="25" t="s">
        <v>94</v>
      </c>
      <c r="C5" s="26" t="s">
        <v>95</v>
      </c>
      <c r="D5" s="26" t="s">
        <v>96</v>
      </c>
      <c r="E5" s="26" t="s">
        <v>97</v>
      </c>
      <c r="F5" s="26" t="s">
        <v>98</v>
      </c>
      <c r="G5" s="27" t="s">
        <v>19</v>
      </c>
      <c r="H5" s="28" t="s">
        <v>94</v>
      </c>
      <c r="I5" s="26" t="s">
        <v>95</v>
      </c>
      <c r="J5" s="26" t="s">
        <v>96</v>
      </c>
      <c r="K5" s="26" t="s">
        <v>97</v>
      </c>
      <c r="L5" s="29" t="s">
        <v>98</v>
      </c>
      <c r="M5" s="27" t="s">
        <v>19</v>
      </c>
      <c r="N5" s="28" t="s">
        <v>94</v>
      </c>
      <c r="O5" s="26" t="s">
        <v>95</v>
      </c>
      <c r="P5" s="26" t="s">
        <v>96</v>
      </c>
      <c r="Q5" s="26" t="s">
        <v>97</v>
      </c>
      <c r="R5" s="29" t="s">
        <v>98</v>
      </c>
      <c r="S5" s="27" t="s">
        <v>19</v>
      </c>
    </row>
    <row r="6" spans="1:19" s="21" customFormat="1" ht="13.8" thickTop="1" x14ac:dyDescent="0.25">
      <c r="A6" s="31" t="s">
        <v>0</v>
      </c>
      <c r="B6" s="32">
        <v>1940253</v>
      </c>
      <c r="C6" s="33">
        <v>1900702</v>
      </c>
      <c r="D6" s="33">
        <v>2079813</v>
      </c>
      <c r="E6" s="33">
        <v>1340003</v>
      </c>
      <c r="F6" s="33">
        <v>771606</v>
      </c>
      <c r="G6" s="34">
        <v>8032377</v>
      </c>
      <c r="H6" s="35">
        <v>992993</v>
      </c>
      <c r="I6" s="33">
        <v>944356</v>
      </c>
      <c r="J6" s="33">
        <v>1029954</v>
      </c>
      <c r="K6" s="33">
        <v>632064</v>
      </c>
      <c r="L6" s="33">
        <v>302291</v>
      </c>
      <c r="M6" s="34">
        <v>3901658</v>
      </c>
      <c r="N6" s="35">
        <v>947260</v>
      </c>
      <c r="O6" s="33">
        <v>956346</v>
      </c>
      <c r="P6" s="33">
        <v>1049859</v>
      </c>
      <c r="Q6" s="33">
        <v>707939</v>
      </c>
      <c r="R6" s="33">
        <v>469315</v>
      </c>
      <c r="S6" s="34">
        <v>4130719</v>
      </c>
    </row>
    <row r="7" spans="1:19" s="21" customFormat="1" x14ac:dyDescent="0.25">
      <c r="A7" s="31" t="s">
        <v>1</v>
      </c>
      <c r="B7" s="32">
        <v>627017</v>
      </c>
      <c r="C7" s="33">
        <v>591411</v>
      </c>
      <c r="D7" s="33">
        <v>715664</v>
      </c>
      <c r="E7" s="33">
        <v>540051</v>
      </c>
      <c r="F7" s="33">
        <v>308896</v>
      </c>
      <c r="G7" s="34">
        <v>2783039</v>
      </c>
      <c r="H7" s="35">
        <v>322682</v>
      </c>
      <c r="I7" s="33">
        <v>297661</v>
      </c>
      <c r="J7" s="33">
        <v>353352</v>
      </c>
      <c r="K7" s="33">
        <v>258221</v>
      </c>
      <c r="L7" s="33">
        <v>121215</v>
      </c>
      <c r="M7" s="34">
        <v>1353131</v>
      </c>
      <c r="N7" s="35">
        <v>304335</v>
      </c>
      <c r="O7" s="33">
        <v>293750</v>
      </c>
      <c r="P7" s="33">
        <v>362312</v>
      </c>
      <c r="Q7" s="33">
        <v>281830</v>
      </c>
      <c r="R7" s="33">
        <v>187681</v>
      </c>
      <c r="S7" s="34">
        <v>1429908</v>
      </c>
    </row>
    <row r="8" spans="1:19" s="21" customFormat="1" x14ac:dyDescent="0.25">
      <c r="A8" s="31" t="s">
        <v>2</v>
      </c>
      <c r="B8" s="32">
        <v>773631</v>
      </c>
      <c r="C8" s="33">
        <v>714512</v>
      </c>
      <c r="D8" s="33">
        <v>866988</v>
      </c>
      <c r="E8" s="33">
        <v>632104</v>
      </c>
      <c r="F8" s="33">
        <v>353144</v>
      </c>
      <c r="G8" s="34">
        <v>3340379</v>
      </c>
      <c r="H8" s="35">
        <v>397098</v>
      </c>
      <c r="I8" s="33">
        <v>360870</v>
      </c>
      <c r="J8" s="33">
        <v>431191</v>
      </c>
      <c r="K8" s="33">
        <v>299492</v>
      </c>
      <c r="L8" s="33">
        <v>132842</v>
      </c>
      <c r="M8" s="34">
        <v>1621493</v>
      </c>
      <c r="N8" s="35">
        <v>376533</v>
      </c>
      <c r="O8" s="33">
        <v>353642</v>
      </c>
      <c r="P8" s="33">
        <v>435797</v>
      </c>
      <c r="Q8" s="33">
        <v>332612</v>
      </c>
      <c r="R8" s="33">
        <v>220302</v>
      </c>
      <c r="S8" s="34">
        <v>1718886</v>
      </c>
    </row>
    <row r="9" spans="1:19" s="21" customFormat="1" x14ac:dyDescent="0.25">
      <c r="A9" s="31" t="s">
        <v>99</v>
      </c>
      <c r="B9" s="32">
        <v>598570</v>
      </c>
      <c r="C9" s="33">
        <v>541141</v>
      </c>
      <c r="D9" s="33">
        <v>661150</v>
      </c>
      <c r="E9" s="33">
        <v>478923</v>
      </c>
      <c r="F9" s="33">
        <v>279289</v>
      </c>
      <c r="G9" s="34">
        <v>2559073</v>
      </c>
      <c r="H9" s="35">
        <v>305871</v>
      </c>
      <c r="I9" s="33">
        <v>268545</v>
      </c>
      <c r="J9" s="33">
        <v>326769</v>
      </c>
      <c r="K9" s="33">
        <v>227544</v>
      </c>
      <c r="L9" s="33">
        <v>110179</v>
      </c>
      <c r="M9" s="34">
        <v>1238908</v>
      </c>
      <c r="N9" s="35">
        <v>292699</v>
      </c>
      <c r="O9" s="33">
        <v>272596</v>
      </c>
      <c r="P9" s="33">
        <v>334381</v>
      </c>
      <c r="Q9" s="33">
        <v>251379</v>
      </c>
      <c r="R9" s="33">
        <v>169110</v>
      </c>
      <c r="S9" s="34">
        <v>1320165</v>
      </c>
    </row>
    <row r="10" spans="1:19" s="21" customFormat="1" x14ac:dyDescent="0.25">
      <c r="A10" s="31" t="s">
        <v>4</v>
      </c>
      <c r="B10" s="32">
        <v>68555</v>
      </c>
      <c r="C10" s="33">
        <v>76985</v>
      </c>
      <c r="D10" s="33">
        <v>93175</v>
      </c>
      <c r="E10" s="33">
        <v>65675</v>
      </c>
      <c r="F10" s="33">
        <v>40289</v>
      </c>
      <c r="G10" s="34">
        <v>344679</v>
      </c>
      <c r="H10" s="35">
        <v>35565</v>
      </c>
      <c r="I10" s="33">
        <v>37159</v>
      </c>
      <c r="J10" s="33">
        <v>45561</v>
      </c>
      <c r="K10" s="33">
        <v>31555</v>
      </c>
      <c r="L10" s="33">
        <v>17094</v>
      </c>
      <c r="M10" s="34">
        <v>166934</v>
      </c>
      <c r="N10" s="35">
        <v>32990</v>
      </c>
      <c r="O10" s="33">
        <v>39826</v>
      </c>
      <c r="P10" s="33">
        <v>47614</v>
      </c>
      <c r="Q10" s="33">
        <v>34120</v>
      </c>
      <c r="R10" s="33">
        <v>23195</v>
      </c>
      <c r="S10" s="34">
        <v>177745</v>
      </c>
    </row>
    <row r="11" spans="1:19" s="21" customFormat="1" x14ac:dyDescent="0.25">
      <c r="A11" s="31" t="s">
        <v>63</v>
      </c>
      <c r="B11" s="32">
        <v>1258123</v>
      </c>
      <c r="C11" s="33">
        <v>1291962</v>
      </c>
      <c r="D11" s="33">
        <v>1448828</v>
      </c>
      <c r="E11" s="33">
        <v>988178</v>
      </c>
      <c r="F11" s="33">
        <v>524656</v>
      </c>
      <c r="G11" s="34">
        <v>5511747</v>
      </c>
      <c r="H11" s="35">
        <v>646343</v>
      </c>
      <c r="I11" s="33">
        <v>647720</v>
      </c>
      <c r="J11" s="33">
        <v>717730</v>
      </c>
      <c r="K11" s="33">
        <v>470378</v>
      </c>
      <c r="L11" s="33">
        <v>202831</v>
      </c>
      <c r="M11" s="34">
        <v>2685002</v>
      </c>
      <c r="N11" s="35">
        <v>611780</v>
      </c>
      <c r="O11" s="33">
        <v>644242</v>
      </c>
      <c r="P11" s="33">
        <v>731098</v>
      </c>
      <c r="Q11" s="33">
        <v>517800</v>
      </c>
      <c r="R11" s="33">
        <v>321825</v>
      </c>
      <c r="S11" s="34">
        <v>2826745</v>
      </c>
    </row>
    <row r="12" spans="1:19" s="21" customFormat="1" x14ac:dyDescent="0.25">
      <c r="A12" s="31" t="s">
        <v>6</v>
      </c>
      <c r="B12" s="32">
        <v>1525538</v>
      </c>
      <c r="C12" s="33">
        <v>1443348</v>
      </c>
      <c r="D12" s="33">
        <v>1522690</v>
      </c>
      <c r="E12" s="33">
        <v>994313</v>
      </c>
      <c r="F12" s="33">
        <v>476773</v>
      </c>
      <c r="G12" s="34">
        <v>5962662</v>
      </c>
      <c r="H12" s="35">
        <v>780431</v>
      </c>
      <c r="I12" s="33">
        <v>718559</v>
      </c>
      <c r="J12" s="33">
        <v>753243</v>
      </c>
      <c r="K12" s="33">
        <v>463479</v>
      </c>
      <c r="L12" s="33">
        <v>174071</v>
      </c>
      <c r="M12" s="34">
        <v>2889783</v>
      </c>
      <c r="N12" s="35">
        <v>745107</v>
      </c>
      <c r="O12" s="33">
        <v>724789</v>
      </c>
      <c r="P12" s="33">
        <v>769447</v>
      </c>
      <c r="Q12" s="33">
        <v>530834</v>
      </c>
      <c r="R12" s="33">
        <v>302702</v>
      </c>
      <c r="S12" s="34">
        <v>3072879</v>
      </c>
    </row>
    <row r="13" spans="1:19" s="21" customFormat="1" x14ac:dyDescent="0.25">
      <c r="A13" s="31" t="s">
        <v>100</v>
      </c>
      <c r="B13" s="32">
        <v>3140965</v>
      </c>
      <c r="C13" s="33">
        <v>3409765</v>
      </c>
      <c r="D13" s="33">
        <v>3210447</v>
      </c>
      <c r="E13" s="33">
        <v>1658207</v>
      </c>
      <c r="F13" s="33">
        <v>858826</v>
      </c>
      <c r="G13" s="34">
        <v>12278210</v>
      </c>
      <c r="H13" s="35">
        <v>1596438</v>
      </c>
      <c r="I13" s="33">
        <v>1645260</v>
      </c>
      <c r="J13" s="33">
        <v>1571272</v>
      </c>
      <c r="K13" s="33">
        <v>768845</v>
      </c>
      <c r="L13" s="33">
        <v>334255</v>
      </c>
      <c r="M13" s="34">
        <v>5916070</v>
      </c>
      <c r="N13" s="35">
        <v>1544527</v>
      </c>
      <c r="O13" s="33">
        <v>1764505</v>
      </c>
      <c r="P13" s="33">
        <v>1639175</v>
      </c>
      <c r="Q13" s="33">
        <v>889362</v>
      </c>
      <c r="R13" s="33">
        <v>524571</v>
      </c>
      <c r="S13" s="34">
        <v>6362140</v>
      </c>
    </row>
    <row r="14" spans="1:19" s="21" customFormat="1" x14ac:dyDescent="0.25">
      <c r="A14" s="31" t="s">
        <v>8</v>
      </c>
      <c r="B14" s="32">
        <v>781337</v>
      </c>
      <c r="C14" s="33">
        <v>727044</v>
      </c>
      <c r="D14" s="33">
        <v>842963</v>
      </c>
      <c r="E14" s="33">
        <v>615474</v>
      </c>
      <c r="F14" s="33">
        <v>336682</v>
      </c>
      <c r="G14" s="34">
        <v>3303500</v>
      </c>
      <c r="H14" s="35">
        <v>400477</v>
      </c>
      <c r="I14" s="33">
        <v>361494</v>
      </c>
      <c r="J14" s="33">
        <v>415565</v>
      </c>
      <c r="K14" s="33">
        <v>290350</v>
      </c>
      <c r="L14" s="33">
        <v>127013</v>
      </c>
      <c r="M14" s="34">
        <v>1594899</v>
      </c>
      <c r="N14" s="35">
        <v>380860</v>
      </c>
      <c r="O14" s="33">
        <v>365550</v>
      </c>
      <c r="P14" s="33">
        <v>427398</v>
      </c>
      <c r="Q14" s="33">
        <v>325124</v>
      </c>
      <c r="R14" s="33">
        <v>209669</v>
      </c>
      <c r="S14" s="34">
        <v>1708601</v>
      </c>
    </row>
    <row r="15" spans="1:19" s="21" customFormat="1" x14ac:dyDescent="0.25">
      <c r="A15" s="31" t="s">
        <v>9</v>
      </c>
      <c r="B15" s="32">
        <v>1293321</v>
      </c>
      <c r="C15" s="33">
        <v>1274746</v>
      </c>
      <c r="D15" s="33">
        <v>1561754</v>
      </c>
      <c r="E15" s="33">
        <v>1177229</v>
      </c>
      <c r="F15" s="33">
        <v>692932</v>
      </c>
      <c r="G15" s="34">
        <v>5999982</v>
      </c>
      <c r="H15" s="35">
        <v>663076</v>
      </c>
      <c r="I15" s="33">
        <v>631851</v>
      </c>
      <c r="J15" s="33">
        <v>763651</v>
      </c>
      <c r="K15" s="33">
        <v>555423</v>
      </c>
      <c r="L15" s="33">
        <v>272443</v>
      </c>
      <c r="M15" s="34">
        <v>2886444</v>
      </c>
      <c r="N15" s="35">
        <v>630245</v>
      </c>
      <c r="O15" s="33">
        <v>642895</v>
      </c>
      <c r="P15" s="33">
        <v>798103</v>
      </c>
      <c r="Q15" s="33">
        <v>621806</v>
      </c>
      <c r="R15" s="33">
        <v>420489</v>
      </c>
      <c r="S15" s="34">
        <v>3113538</v>
      </c>
    </row>
    <row r="16" spans="1:19" s="21" customFormat="1" x14ac:dyDescent="0.25">
      <c r="A16" s="31" t="s">
        <v>10</v>
      </c>
      <c r="B16" s="32">
        <v>1320456</v>
      </c>
      <c r="C16" s="33">
        <v>1330125</v>
      </c>
      <c r="D16" s="33">
        <v>1526711</v>
      </c>
      <c r="E16" s="33">
        <v>1099893</v>
      </c>
      <c r="F16" s="33">
        <v>647673</v>
      </c>
      <c r="G16" s="34">
        <v>5924858</v>
      </c>
      <c r="H16" s="35">
        <v>675558</v>
      </c>
      <c r="I16" s="33">
        <v>657157</v>
      </c>
      <c r="J16" s="33">
        <v>747562</v>
      </c>
      <c r="K16" s="33">
        <v>520130</v>
      </c>
      <c r="L16" s="33">
        <v>258673</v>
      </c>
      <c r="M16" s="34">
        <v>2859080</v>
      </c>
      <c r="N16" s="35">
        <v>644898</v>
      </c>
      <c r="O16" s="33">
        <v>672968</v>
      </c>
      <c r="P16" s="33">
        <v>779149</v>
      </c>
      <c r="Q16" s="33">
        <v>579763</v>
      </c>
      <c r="R16" s="33">
        <v>389000</v>
      </c>
      <c r="S16" s="34">
        <v>3065778</v>
      </c>
    </row>
    <row r="17" spans="1:19" s="21" customFormat="1" x14ac:dyDescent="0.25">
      <c r="A17" s="31" t="s">
        <v>12</v>
      </c>
      <c r="B17" s="32">
        <v>933509</v>
      </c>
      <c r="C17" s="33">
        <v>853729</v>
      </c>
      <c r="D17" s="33">
        <v>970508</v>
      </c>
      <c r="E17" s="33">
        <v>667531</v>
      </c>
      <c r="F17" s="33">
        <v>376520</v>
      </c>
      <c r="G17" s="34">
        <v>3801797</v>
      </c>
      <c r="H17" s="35">
        <v>479097</v>
      </c>
      <c r="I17" s="33">
        <v>425515</v>
      </c>
      <c r="J17" s="33">
        <v>482534</v>
      </c>
      <c r="K17" s="33">
        <v>316401</v>
      </c>
      <c r="L17" s="33">
        <v>145929</v>
      </c>
      <c r="M17" s="34">
        <v>1849476</v>
      </c>
      <c r="N17" s="35">
        <v>454412</v>
      </c>
      <c r="O17" s="33">
        <v>428214</v>
      </c>
      <c r="P17" s="33">
        <v>487974</v>
      </c>
      <c r="Q17" s="33">
        <v>351130</v>
      </c>
      <c r="R17" s="33">
        <v>230591</v>
      </c>
      <c r="S17" s="34">
        <v>1952321</v>
      </c>
    </row>
    <row r="18" spans="1:19" s="21" customFormat="1" ht="13.8" thickBot="1" x14ac:dyDescent="0.3">
      <c r="A18" s="31" t="s">
        <v>101</v>
      </c>
      <c r="B18" s="32">
        <v>1128765</v>
      </c>
      <c r="C18" s="33">
        <v>1109058</v>
      </c>
      <c r="D18" s="33">
        <v>1309879</v>
      </c>
      <c r="E18" s="33">
        <v>927347</v>
      </c>
      <c r="F18" s="33">
        <v>580602</v>
      </c>
      <c r="G18" s="34">
        <v>5055651</v>
      </c>
      <c r="H18" s="35">
        <v>579180</v>
      </c>
      <c r="I18" s="33">
        <v>543950</v>
      </c>
      <c r="J18" s="33">
        <v>631216</v>
      </c>
      <c r="K18" s="33">
        <v>430884</v>
      </c>
      <c r="L18" s="33">
        <v>230748</v>
      </c>
      <c r="M18" s="34">
        <v>2415978</v>
      </c>
      <c r="N18" s="35">
        <v>549585</v>
      </c>
      <c r="O18" s="33">
        <v>565108</v>
      </c>
      <c r="P18" s="33">
        <v>678663</v>
      </c>
      <c r="Q18" s="33">
        <v>496463</v>
      </c>
      <c r="R18" s="33">
        <v>349854</v>
      </c>
      <c r="S18" s="34">
        <v>2639673</v>
      </c>
    </row>
    <row r="19" spans="1:19" s="21" customFormat="1" ht="14.4" thickTop="1" thickBot="1" x14ac:dyDescent="0.3">
      <c r="A19" s="36" t="s">
        <v>13</v>
      </c>
      <c r="B19" s="36">
        <v>15390040</v>
      </c>
      <c r="C19" s="36">
        <v>15264528</v>
      </c>
      <c r="D19" s="36">
        <v>16810570</v>
      </c>
      <c r="E19" s="36">
        <v>11184928</v>
      </c>
      <c r="F19" s="36">
        <v>6247888</v>
      </c>
      <c r="G19" s="36">
        <v>64897954</v>
      </c>
      <c r="H19" s="37">
        <v>7874809</v>
      </c>
      <c r="I19" s="36">
        <v>7540097</v>
      </c>
      <c r="J19" s="36">
        <v>8269600</v>
      </c>
      <c r="K19" s="36">
        <v>5264766</v>
      </c>
      <c r="L19" s="36">
        <v>2429584</v>
      </c>
      <c r="M19" s="36">
        <v>31378856</v>
      </c>
      <c r="N19" s="37">
        <v>7515231</v>
      </c>
      <c r="O19" s="36">
        <v>7724431</v>
      </c>
      <c r="P19" s="36">
        <v>8540970</v>
      </c>
      <c r="Q19" s="36">
        <v>5920162</v>
      </c>
      <c r="R19" s="36">
        <v>3818304</v>
      </c>
      <c r="S19" s="36">
        <v>33519098</v>
      </c>
    </row>
    <row r="20" spans="1:19" s="22" customFormat="1" ht="12.75" customHeight="1" thickTop="1" x14ac:dyDescent="0.25">
      <c r="A20" s="38" t="s">
        <v>102</v>
      </c>
      <c r="B20" s="39">
        <v>90617</v>
      </c>
      <c r="C20" s="40">
        <v>71707</v>
      </c>
      <c r="D20" s="40">
        <v>109452</v>
      </c>
      <c r="E20" s="40">
        <v>70936</v>
      </c>
      <c r="F20" s="40">
        <v>34167</v>
      </c>
      <c r="G20" s="41">
        <v>376879</v>
      </c>
      <c r="H20" s="42">
        <v>45644</v>
      </c>
      <c r="I20" s="40">
        <v>31511</v>
      </c>
      <c r="J20" s="40">
        <v>47536</v>
      </c>
      <c r="K20" s="40">
        <v>32943</v>
      </c>
      <c r="L20" s="40">
        <v>13581</v>
      </c>
      <c r="M20" s="41">
        <v>171215</v>
      </c>
      <c r="N20" s="42">
        <v>44973</v>
      </c>
      <c r="O20" s="40">
        <v>40196</v>
      </c>
      <c r="P20" s="40">
        <v>61916</v>
      </c>
      <c r="Q20" s="40">
        <v>37993</v>
      </c>
      <c r="R20" s="40">
        <v>20586</v>
      </c>
      <c r="S20" s="41">
        <v>205664</v>
      </c>
    </row>
    <row r="21" spans="1:19" s="21" customFormat="1" x14ac:dyDescent="0.25">
      <c r="A21" s="43" t="s">
        <v>103</v>
      </c>
      <c r="B21" s="32">
        <v>77005</v>
      </c>
      <c r="C21" s="33">
        <v>65776</v>
      </c>
      <c r="D21" s="33">
        <v>105638</v>
      </c>
      <c r="E21" s="33">
        <v>72163</v>
      </c>
      <c r="F21" s="33">
        <v>38167</v>
      </c>
      <c r="G21" s="34">
        <v>358749</v>
      </c>
      <c r="H21" s="35">
        <v>38714</v>
      </c>
      <c r="I21" s="33">
        <v>29934</v>
      </c>
      <c r="J21" s="33">
        <v>46558</v>
      </c>
      <c r="K21" s="33">
        <v>33534</v>
      </c>
      <c r="L21" s="33">
        <v>15422</v>
      </c>
      <c r="M21" s="34">
        <v>164162</v>
      </c>
      <c r="N21" s="35">
        <v>38291</v>
      </c>
      <c r="O21" s="33">
        <v>35842</v>
      </c>
      <c r="P21" s="33">
        <v>59080</v>
      </c>
      <c r="Q21" s="33">
        <v>38629</v>
      </c>
      <c r="R21" s="33">
        <v>22745</v>
      </c>
      <c r="S21" s="34">
        <v>194587</v>
      </c>
    </row>
    <row r="22" spans="1:19" s="21" customFormat="1" x14ac:dyDescent="0.25">
      <c r="A22" s="43" t="s">
        <v>15</v>
      </c>
      <c r="B22" s="32">
        <v>120681</v>
      </c>
      <c r="C22" s="33">
        <v>80023</v>
      </c>
      <c r="D22" s="33">
        <v>61783</v>
      </c>
      <c r="E22" s="33">
        <v>22111</v>
      </c>
      <c r="F22" s="33">
        <v>6093</v>
      </c>
      <c r="G22" s="34">
        <v>290691</v>
      </c>
      <c r="H22" s="35">
        <v>60188</v>
      </c>
      <c r="I22" s="33">
        <v>37289</v>
      </c>
      <c r="J22" s="33">
        <v>30150</v>
      </c>
      <c r="K22" s="33">
        <v>11016</v>
      </c>
      <c r="L22" s="33">
        <v>2501</v>
      </c>
      <c r="M22" s="34">
        <v>141144</v>
      </c>
      <c r="N22" s="35">
        <v>60493</v>
      </c>
      <c r="O22" s="33">
        <v>42734</v>
      </c>
      <c r="P22" s="33">
        <v>31633</v>
      </c>
      <c r="Q22" s="33">
        <v>11095</v>
      </c>
      <c r="R22" s="33">
        <v>3592</v>
      </c>
      <c r="S22" s="34">
        <v>149547</v>
      </c>
    </row>
    <row r="23" spans="1:19" s="21" customFormat="1" x14ac:dyDescent="0.25">
      <c r="A23" s="44" t="s">
        <v>64</v>
      </c>
      <c r="B23" s="32">
        <v>256143</v>
      </c>
      <c r="C23" s="33">
        <v>202783</v>
      </c>
      <c r="D23" s="33">
        <v>239212</v>
      </c>
      <c r="E23" s="33">
        <v>117045</v>
      </c>
      <c r="F23" s="33">
        <v>44776</v>
      </c>
      <c r="G23" s="34">
        <v>859959</v>
      </c>
      <c r="H23" s="33">
        <v>129764</v>
      </c>
      <c r="I23" s="33">
        <v>92936</v>
      </c>
      <c r="J23" s="33">
        <v>112966</v>
      </c>
      <c r="K23" s="33">
        <v>55474</v>
      </c>
      <c r="L23" s="33">
        <v>17453</v>
      </c>
      <c r="M23" s="34">
        <v>408593</v>
      </c>
      <c r="N23" s="33">
        <v>126379</v>
      </c>
      <c r="O23" s="33">
        <v>109847</v>
      </c>
      <c r="P23" s="33">
        <v>126246</v>
      </c>
      <c r="Q23" s="33">
        <v>61571</v>
      </c>
      <c r="R23" s="33">
        <v>27323</v>
      </c>
      <c r="S23" s="34">
        <v>451366</v>
      </c>
    </row>
    <row r="24" spans="1:19" s="21" customFormat="1" ht="13.8" thickBot="1" x14ac:dyDescent="0.3">
      <c r="A24" s="45" t="s">
        <v>17</v>
      </c>
      <c r="B24" s="46">
        <v>150257</v>
      </c>
      <c r="C24" s="47">
        <v>74348</v>
      </c>
      <c r="D24" s="47">
        <v>42900</v>
      </c>
      <c r="E24" s="47">
        <v>9521</v>
      </c>
      <c r="F24" s="47">
        <v>2445</v>
      </c>
      <c r="G24" s="48">
        <v>279471</v>
      </c>
      <c r="H24" s="47">
        <v>74305</v>
      </c>
      <c r="I24" s="47">
        <v>31227</v>
      </c>
      <c r="J24" s="47">
        <v>21536</v>
      </c>
      <c r="K24" s="47">
        <v>4971</v>
      </c>
      <c r="L24" s="47">
        <v>1170</v>
      </c>
      <c r="M24" s="48">
        <v>133209</v>
      </c>
      <c r="N24" s="47">
        <v>75952</v>
      </c>
      <c r="O24" s="47">
        <v>43121</v>
      </c>
      <c r="P24" s="47">
        <v>21364</v>
      </c>
      <c r="Q24" s="47">
        <v>4550</v>
      </c>
      <c r="R24" s="47">
        <v>1275</v>
      </c>
      <c r="S24" s="48">
        <v>146262</v>
      </c>
    </row>
    <row r="25" spans="1:19" s="21" customFormat="1" ht="14.4" thickTop="1" thickBot="1" x14ac:dyDescent="0.3">
      <c r="A25" s="36" t="s">
        <v>104</v>
      </c>
      <c r="B25" s="36">
        <v>694703</v>
      </c>
      <c r="C25" s="36">
        <v>494637</v>
      </c>
      <c r="D25" s="36">
        <v>558985</v>
      </c>
      <c r="E25" s="36">
        <v>291776</v>
      </c>
      <c r="F25" s="36">
        <v>125648</v>
      </c>
      <c r="G25" s="36">
        <v>2165749</v>
      </c>
      <c r="H25" s="37">
        <v>348615</v>
      </c>
      <c r="I25" s="36">
        <v>222897</v>
      </c>
      <c r="J25" s="36">
        <v>258746</v>
      </c>
      <c r="K25" s="36">
        <v>137938</v>
      </c>
      <c r="L25" s="36">
        <v>50127</v>
      </c>
      <c r="M25" s="36">
        <v>1018323</v>
      </c>
      <c r="N25" s="37">
        <v>346088</v>
      </c>
      <c r="O25" s="36">
        <v>271740</v>
      </c>
      <c r="P25" s="36">
        <v>300239</v>
      </c>
      <c r="Q25" s="36">
        <v>153838</v>
      </c>
      <c r="R25" s="36">
        <v>75521</v>
      </c>
      <c r="S25" s="36">
        <v>1147426</v>
      </c>
    </row>
    <row r="26" spans="1:19" s="21" customFormat="1" ht="14.4" thickTop="1" thickBot="1" x14ac:dyDescent="0.3">
      <c r="A26" s="36" t="s">
        <v>105</v>
      </c>
      <c r="B26" s="36">
        <v>16084743</v>
      </c>
      <c r="C26" s="36">
        <v>15759165</v>
      </c>
      <c r="D26" s="36">
        <v>17369555</v>
      </c>
      <c r="E26" s="36">
        <v>11476704</v>
      </c>
      <c r="F26" s="36">
        <v>6373536</v>
      </c>
      <c r="G26" s="36">
        <v>67063703</v>
      </c>
      <c r="H26" s="37">
        <v>8223424</v>
      </c>
      <c r="I26" s="36">
        <v>7762994</v>
      </c>
      <c r="J26" s="36">
        <v>8528346</v>
      </c>
      <c r="K26" s="36">
        <v>5402704</v>
      </c>
      <c r="L26" s="36">
        <v>2479711</v>
      </c>
      <c r="M26" s="36">
        <v>32397179</v>
      </c>
      <c r="N26" s="37">
        <v>7861319</v>
      </c>
      <c r="O26" s="36">
        <v>7996171</v>
      </c>
      <c r="P26" s="36">
        <v>8841209</v>
      </c>
      <c r="Q26" s="36">
        <v>6074000</v>
      </c>
      <c r="R26" s="36">
        <v>3893825</v>
      </c>
      <c r="S26" s="36">
        <v>34666524</v>
      </c>
    </row>
    <row r="28" spans="1:19" x14ac:dyDescent="0.25">
      <c r="A28" s="49" t="s">
        <v>106</v>
      </c>
    </row>
    <row r="29" spans="1:19" ht="15.6" x14ac:dyDescent="0.3">
      <c r="A29" s="17" t="s">
        <v>107</v>
      </c>
    </row>
  </sheetData>
  <sheetProtection selectLockedCells="1" selectUnlockedCells="1"/>
  <mergeCells count="3">
    <mergeCell ref="B4:G4"/>
    <mergeCell ref="H4:M4"/>
    <mergeCell ref="N4:S4"/>
  </mergeCells>
  <hyperlinks>
    <hyperlink ref="A29" r:id="rId1" xr:uid="{64BE52B0-977E-49A6-B7BE-16F55A75497C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0BE-53CB-49E7-8A55-14E526C66755}">
  <dimension ref="A1:U70"/>
  <sheetViews>
    <sheetView topLeftCell="A37" workbookViewId="0">
      <selection activeCell="C54" sqref="C54"/>
    </sheetView>
  </sheetViews>
  <sheetFormatPr baseColWidth="10" defaultRowHeight="15.6" x14ac:dyDescent="0.3"/>
  <cols>
    <col min="1" max="1" width="11.19921875" style="10"/>
    <col min="2" max="2" width="5.8984375" style="10" bestFit="1" customWidth="1"/>
    <col min="3" max="3" width="9.09765625" style="10" bestFit="1" customWidth="1"/>
    <col min="4" max="4" width="4.59765625" style="10" bestFit="1" customWidth="1"/>
    <col min="5" max="5" width="5" style="10" bestFit="1" customWidth="1"/>
    <col min="6" max="6" width="5.09765625" style="10" bestFit="1" customWidth="1"/>
    <col min="7" max="7" width="7.19921875" style="10" bestFit="1" customWidth="1"/>
    <col min="8" max="8" width="7.5" style="10" bestFit="1" customWidth="1"/>
    <col min="9" max="9" width="5.8984375" style="10" bestFit="1" customWidth="1"/>
    <col min="10" max="10" width="5.59765625" style="10" bestFit="1" customWidth="1"/>
    <col min="11" max="11" width="7.3984375" style="10" bestFit="1" customWidth="1"/>
    <col min="12" max="12" width="5.5" style="10" bestFit="1" customWidth="1"/>
    <col min="13" max="13" width="7.59765625" style="10" bestFit="1" customWidth="1"/>
    <col min="14" max="14" width="5.3984375" style="10" bestFit="1" customWidth="1"/>
    <col min="15" max="15" width="5.69921875" style="10" bestFit="1" customWidth="1"/>
    <col min="16" max="16" width="5.59765625" style="10" bestFit="1" customWidth="1"/>
    <col min="17" max="17" width="5" style="10" bestFit="1" customWidth="1"/>
    <col min="18" max="18" width="5.796875" style="10" bestFit="1" customWidth="1"/>
    <col min="19" max="19" width="5.3984375" style="10" bestFit="1" customWidth="1"/>
    <col min="20" max="20" width="7.19921875" style="10" bestFit="1" customWidth="1"/>
    <col min="21" max="21" width="7.59765625" style="10" bestFit="1" customWidth="1"/>
    <col min="22" max="16384" width="11.19921875" style="10"/>
  </cols>
  <sheetData>
    <row r="1" spans="1:21" x14ac:dyDescent="0.3">
      <c r="A1" s="11" t="s">
        <v>20</v>
      </c>
      <c r="B1" s="9" t="s">
        <v>69</v>
      </c>
      <c r="C1" s="9" t="s">
        <v>68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9" t="s">
        <v>77</v>
      </c>
      <c r="L1" s="9" t="s">
        <v>78</v>
      </c>
      <c r="M1" s="9" t="s">
        <v>79</v>
      </c>
      <c r="N1" s="9" t="s">
        <v>11</v>
      </c>
      <c r="O1" s="9" t="s">
        <v>80</v>
      </c>
      <c r="P1" s="9" t="s">
        <v>81</v>
      </c>
      <c r="Q1" s="9" t="s">
        <v>82</v>
      </c>
      <c r="R1" s="9" t="s">
        <v>83</v>
      </c>
      <c r="S1" s="9" t="s">
        <v>84</v>
      </c>
      <c r="T1" s="9" t="s">
        <v>85</v>
      </c>
      <c r="U1" s="9" t="s">
        <v>86</v>
      </c>
    </row>
    <row r="2" spans="1:21" x14ac:dyDescent="0.3">
      <c r="A2" s="12">
        <v>43854</v>
      </c>
      <c r="B2" s="14"/>
      <c r="C2" s="14"/>
      <c r="D2" s="14"/>
      <c r="E2" s="14"/>
      <c r="F2" s="14"/>
      <c r="G2" s="14"/>
      <c r="H2" s="14"/>
      <c r="I2" s="14">
        <v>2</v>
      </c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13"/>
    </row>
    <row r="3" spans="1:21" x14ac:dyDescent="0.3">
      <c r="A3" s="12">
        <v>43855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3"/>
    </row>
    <row r="4" spans="1:21" x14ac:dyDescent="0.3">
      <c r="A4" s="12">
        <v>43856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3"/>
    </row>
    <row r="5" spans="1:21" x14ac:dyDescent="0.3">
      <c r="A5" s="12">
        <v>43857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3"/>
    </row>
    <row r="6" spans="1:21" x14ac:dyDescent="0.3">
      <c r="A6" s="12">
        <v>43858</v>
      </c>
      <c r="B6" s="14"/>
      <c r="C6" s="14"/>
      <c r="D6" s="14"/>
      <c r="E6" s="14"/>
      <c r="F6" s="14"/>
      <c r="G6" s="14"/>
      <c r="H6" s="14"/>
      <c r="I6" s="14">
        <v>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/>
    </row>
    <row r="7" spans="1:21" x14ac:dyDescent="0.3">
      <c r="A7" s="12">
        <v>43859</v>
      </c>
      <c r="B7" s="14"/>
      <c r="C7" s="14"/>
      <c r="D7" s="14"/>
      <c r="E7" s="14"/>
      <c r="F7" s="14"/>
      <c r="G7" s="14"/>
      <c r="H7" s="14"/>
      <c r="I7" s="14">
        <v>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</row>
    <row r="8" spans="1:21" x14ac:dyDescent="0.3">
      <c r="A8" s="12">
        <v>43860</v>
      </c>
      <c r="B8" s="14"/>
      <c r="C8" s="14"/>
      <c r="D8" s="14"/>
      <c r="E8" s="14"/>
      <c r="F8" s="14"/>
      <c r="G8" s="14"/>
      <c r="H8" s="14"/>
      <c r="I8" s="14">
        <v>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3"/>
    </row>
    <row r="9" spans="1:21" x14ac:dyDescent="0.3">
      <c r="A9" s="12">
        <v>43861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3"/>
    </row>
    <row r="10" spans="1:21" x14ac:dyDescent="0.3">
      <c r="A10" s="12">
        <v>43862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3"/>
    </row>
    <row r="11" spans="1:21" x14ac:dyDescent="0.3">
      <c r="A11" s="12">
        <v>43863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3"/>
    </row>
    <row r="12" spans="1:21" x14ac:dyDescent="0.3">
      <c r="A12" s="12">
        <v>43864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3"/>
    </row>
    <row r="13" spans="1:21" x14ac:dyDescent="0.3">
      <c r="A13" s="12">
        <v>43865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3"/>
    </row>
    <row r="14" spans="1:21" x14ac:dyDescent="0.3">
      <c r="A14" s="12">
        <v>43866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3"/>
    </row>
    <row r="15" spans="1:21" x14ac:dyDescent="0.3">
      <c r="A15" s="12">
        <v>43867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3"/>
    </row>
    <row r="16" spans="1:21" x14ac:dyDescent="0.3">
      <c r="A16" s="12">
        <v>43868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3"/>
    </row>
    <row r="17" spans="1:21" x14ac:dyDescent="0.3">
      <c r="A17" s="12">
        <v>43869</v>
      </c>
      <c r="B17" s="9">
        <v>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3"/>
    </row>
    <row r="18" spans="1:21" x14ac:dyDescent="0.3">
      <c r="A18" s="12">
        <v>43870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3"/>
    </row>
    <row r="19" spans="1:21" x14ac:dyDescent="0.3">
      <c r="A19" s="12">
        <v>43871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3"/>
    </row>
    <row r="20" spans="1:21" x14ac:dyDescent="0.3">
      <c r="A20" s="12">
        <v>43872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3"/>
    </row>
    <row r="21" spans="1:21" x14ac:dyDescent="0.3">
      <c r="A21" s="12">
        <v>43873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3"/>
    </row>
    <row r="22" spans="1:21" x14ac:dyDescent="0.3">
      <c r="A22" s="12">
        <v>43874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3"/>
    </row>
    <row r="23" spans="1:21" x14ac:dyDescent="0.3">
      <c r="A23" s="12">
        <v>43875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3"/>
    </row>
    <row r="24" spans="1:21" x14ac:dyDescent="0.3">
      <c r="A24" s="12">
        <v>43876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3"/>
    </row>
    <row r="25" spans="1:21" x14ac:dyDescent="0.3">
      <c r="A25" s="12">
        <v>43877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3"/>
    </row>
    <row r="26" spans="1:21" x14ac:dyDescent="0.3">
      <c r="A26" s="12">
        <v>43878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3"/>
    </row>
    <row r="27" spans="1:21" x14ac:dyDescent="0.3">
      <c r="A27" s="12">
        <v>43879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3"/>
    </row>
    <row r="28" spans="1:21" x14ac:dyDescent="0.3">
      <c r="A28" s="12">
        <v>43880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3"/>
    </row>
    <row r="29" spans="1:21" x14ac:dyDescent="0.3">
      <c r="A29" s="12">
        <v>43881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3"/>
    </row>
    <row r="30" spans="1:21" x14ac:dyDescent="0.3">
      <c r="A30" s="12">
        <v>43882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3"/>
    </row>
    <row r="31" spans="1:21" x14ac:dyDescent="0.3">
      <c r="A31" s="12">
        <v>43883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3"/>
    </row>
    <row r="32" spans="1:21" x14ac:dyDescent="0.3">
      <c r="A32" s="12">
        <v>43884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3"/>
    </row>
    <row r="33" spans="1:21" x14ac:dyDescent="0.3">
      <c r="A33" s="12">
        <v>43885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3"/>
    </row>
    <row r="34" spans="1:21" x14ac:dyDescent="0.3">
      <c r="A34" s="12">
        <v>43886</v>
      </c>
      <c r="B34" s="13"/>
      <c r="C34" s="14"/>
      <c r="D34" s="14"/>
      <c r="E34" s="14"/>
      <c r="F34" s="14"/>
      <c r="G34" s="14"/>
      <c r="H34" s="14"/>
      <c r="I34" s="14">
        <v>1</v>
      </c>
      <c r="J34" s="14"/>
      <c r="K34" s="14"/>
      <c r="L34" s="14"/>
      <c r="M34" s="14"/>
      <c r="N34" s="14"/>
      <c r="O34" s="13"/>
      <c r="P34" s="13"/>
      <c r="Q34" s="13"/>
      <c r="R34" s="13"/>
      <c r="S34" s="13"/>
      <c r="T34" s="14"/>
      <c r="U34" s="13"/>
    </row>
    <row r="35" spans="1:21" x14ac:dyDescent="0.3">
      <c r="A35" s="12">
        <v>43887</v>
      </c>
      <c r="B35" s="13"/>
      <c r="C35" s="14"/>
      <c r="D35" s="14"/>
      <c r="E35" s="14"/>
      <c r="F35" s="14"/>
      <c r="G35" s="14">
        <v>1</v>
      </c>
      <c r="H35" s="14">
        <v>2</v>
      </c>
      <c r="I35" s="14"/>
      <c r="J35" s="14"/>
      <c r="K35" s="14"/>
      <c r="L35" s="14"/>
      <c r="M35" s="14"/>
      <c r="N35" s="14"/>
      <c r="O35" s="13"/>
      <c r="P35" s="13"/>
      <c r="Q35" s="13"/>
      <c r="R35" s="13"/>
      <c r="S35" s="13"/>
      <c r="T35" s="14"/>
      <c r="U35" s="13"/>
    </row>
    <row r="36" spans="1:21" x14ac:dyDescent="0.3">
      <c r="A36" s="12">
        <v>43888</v>
      </c>
      <c r="B36" s="9">
        <v>2</v>
      </c>
      <c r="C36" s="13">
        <v>4</v>
      </c>
      <c r="D36" s="13">
        <v>1</v>
      </c>
      <c r="E36" s="13"/>
      <c r="F36" s="13"/>
      <c r="G36" s="13"/>
      <c r="H36" s="13">
        <v>7</v>
      </c>
      <c r="I36" s="13">
        <v>3</v>
      </c>
      <c r="J36" s="13"/>
      <c r="K36" s="13"/>
      <c r="L36" s="13">
        <v>1</v>
      </c>
      <c r="M36" s="13"/>
      <c r="N36" s="13">
        <v>1</v>
      </c>
      <c r="O36" s="13"/>
      <c r="P36" s="13"/>
      <c r="Q36" s="13"/>
      <c r="R36" s="13"/>
      <c r="S36" s="13"/>
      <c r="T36" s="14"/>
      <c r="U36" s="13"/>
    </row>
    <row r="37" spans="1:21" x14ac:dyDescent="0.3">
      <c r="A37" s="12">
        <v>43889</v>
      </c>
      <c r="B37" s="13"/>
      <c r="C37" s="13">
        <v>1</v>
      </c>
      <c r="D37" s="13"/>
      <c r="E37" s="13"/>
      <c r="F37" s="13"/>
      <c r="G37" s="13"/>
      <c r="H37" s="13"/>
      <c r="I37" s="13"/>
      <c r="J37" s="13"/>
      <c r="K37" s="13">
        <v>1</v>
      </c>
      <c r="L37" s="13">
        <v>1</v>
      </c>
      <c r="M37" s="13">
        <v>2</v>
      </c>
      <c r="N37" s="13">
        <v>3</v>
      </c>
      <c r="O37" s="13"/>
      <c r="P37" s="13"/>
      <c r="Q37" s="13"/>
      <c r="R37" s="13"/>
      <c r="S37" s="13"/>
      <c r="T37" s="14"/>
      <c r="U37" s="13"/>
    </row>
    <row r="38" spans="1:21" x14ac:dyDescent="0.3">
      <c r="A38" s="12">
        <v>43890</v>
      </c>
      <c r="B38" s="13"/>
      <c r="C38" s="14"/>
      <c r="D38" s="13"/>
      <c r="E38" s="13"/>
      <c r="F38" s="13"/>
      <c r="G38" s="13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13"/>
    </row>
    <row r="39" spans="1:21" x14ac:dyDescent="0.3">
      <c r="A39" s="12">
        <v>43891</v>
      </c>
      <c r="B39" s="13"/>
      <c r="C39" s="14"/>
      <c r="D39" s="13"/>
      <c r="E39" s="13"/>
      <c r="F39" s="13"/>
      <c r="G39" s="13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/>
      <c r="U39" s="13"/>
    </row>
    <row r="40" spans="1:21" x14ac:dyDescent="0.3">
      <c r="A40" s="12">
        <v>43892</v>
      </c>
      <c r="B40" s="9">
        <v>30</v>
      </c>
      <c r="C40" s="13">
        <v>3</v>
      </c>
      <c r="D40" s="13">
        <v>12</v>
      </c>
      <c r="E40" s="13"/>
      <c r="F40" s="13"/>
      <c r="G40" s="13">
        <v>11</v>
      </c>
      <c r="H40" s="13">
        <v>36</v>
      </c>
      <c r="I40" s="13">
        <v>25</v>
      </c>
      <c r="J40" s="13">
        <v>2</v>
      </c>
      <c r="K40" s="13">
        <v>2</v>
      </c>
      <c r="L40" s="13">
        <v>4</v>
      </c>
      <c r="M40" s="13">
        <v>3</v>
      </c>
      <c r="N40" s="13">
        <v>5</v>
      </c>
      <c r="O40" s="13"/>
      <c r="P40" s="13"/>
      <c r="Q40" s="13"/>
      <c r="R40" s="13"/>
      <c r="S40" s="13"/>
      <c r="T40" s="14">
        <v>1</v>
      </c>
      <c r="U40" s="16">
        <v>2</v>
      </c>
    </row>
    <row r="41" spans="1:21" x14ac:dyDescent="0.3">
      <c r="A41" s="12">
        <v>43893</v>
      </c>
      <c r="B41" s="9">
        <f>36-32</f>
        <v>4</v>
      </c>
      <c r="C41" s="13">
        <v>5</v>
      </c>
      <c r="D41" s="13">
        <v>6</v>
      </c>
      <c r="E41" s="13"/>
      <c r="F41" s="13"/>
      <c r="G41" s="13">
        <v>1</v>
      </c>
      <c r="H41" s="13">
        <v>14</v>
      </c>
      <c r="I41" s="13">
        <v>3</v>
      </c>
      <c r="J41" s="13"/>
      <c r="K41" s="13"/>
      <c r="L41" s="13">
        <v>1</v>
      </c>
      <c r="M41" s="13"/>
      <c r="N41" s="13">
        <v>1</v>
      </c>
      <c r="O41" s="13"/>
      <c r="P41" s="13"/>
      <c r="Q41" s="13"/>
      <c r="R41" s="13"/>
      <c r="S41" s="13"/>
      <c r="T41" s="16"/>
      <c r="U41" s="16"/>
    </row>
    <row r="42" spans="1:21" x14ac:dyDescent="0.3">
      <c r="A42" s="12">
        <v>43894</v>
      </c>
      <c r="B42" s="9">
        <f>51-36</f>
        <v>15</v>
      </c>
      <c r="C42" s="13">
        <v>3</v>
      </c>
      <c r="D42" s="14">
        <v>4</v>
      </c>
      <c r="E42" s="14"/>
      <c r="F42" s="14"/>
      <c r="G42" s="14">
        <v>25</v>
      </c>
      <c r="H42" s="14">
        <v>6</v>
      </c>
      <c r="I42" s="14">
        <v>18</v>
      </c>
      <c r="J42" s="14"/>
      <c r="K42" s="14">
        <v>1</v>
      </c>
      <c r="L42" s="14">
        <v>2</v>
      </c>
      <c r="M42" s="14">
        <v>2</v>
      </c>
      <c r="N42" s="14">
        <v>3</v>
      </c>
      <c r="O42" s="15"/>
      <c r="P42" s="13"/>
      <c r="Q42" s="13"/>
      <c r="R42" s="13"/>
      <c r="S42" s="13"/>
      <c r="T42" s="16"/>
      <c r="U42" s="16"/>
    </row>
    <row r="43" spans="1:21" x14ac:dyDescent="0.3">
      <c r="A43" s="12">
        <v>43895</v>
      </c>
      <c r="B43" s="9">
        <f>63-51</f>
        <v>12</v>
      </c>
      <c r="C43" s="13">
        <v>23</v>
      </c>
      <c r="D43" s="16">
        <v>6</v>
      </c>
      <c r="E43" s="16">
        <v>2</v>
      </c>
      <c r="F43" s="16">
        <v>3</v>
      </c>
      <c r="G43" s="16">
        <v>39</v>
      </c>
      <c r="H43" s="16">
        <v>9</v>
      </c>
      <c r="I43" s="16">
        <v>21</v>
      </c>
      <c r="J43" s="16">
        <v>4</v>
      </c>
      <c r="K43" s="16">
        <v>3</v>
      </c>
      <c r="L43" s="16">
        <v>2</v>
      </c>
      <c r="M43" s="16">
        <v>1</v>
      </c>
      <c r="N43" s="16">
        <v>5</v>
      </c>
      <c r="O43" s="16"/>
      <c r="P43" s="16">
        <v>5</v>
      </c>
      <c r="Q43" s="13"/>
      <c r="R43" s="13"/>
      <c r="S43" s="13"/>
      <c r="T43" s="16"/>
      <c r="U43" s="16"/>
    </row>
    <row r="44" spans="1:21" x14ac:dyDescent="0.3">
      <c r="A44" s="12">
        <v>43896</v>
      </c>
      <c r="B44" s="9">
        <f>87-63</f>
        <v>24</v>
      </c>
      <c r="C44" s="13">
        <v>39</v>
      </c>
      <c r="D44" s="16">
        <v>3</v>
      </c>
      <c r="E44" s="16">
        <v>9</v>
      </c>
      <c r="F44" s="16"/>
      <c r="G44" s="16">
        <v>59</v>
      </c>
      <c r="H44" s="16">
        <v>23</v>
      </c>
      <c r="I44" s="16">
        <v>13</v>
      </c>
      <c r="J44" s="16">
        <v>5</v>
      </c>
      <c r="K44" s="16">
        <v>3</v>
      </c>
      <c r="L44" s="16">
        <v>7</v>
      </c>
      <c r="M44" s="16">
        <v>8</v>
      </c>
      <c r="N44" s="16">
        <v>8</v>
      </c>
      <c r="O44" s="16"/>
      <c r="P44" s="16"/>
      <c r="Q44" s="16">
        <v>2</v>
      </c>
      <c r="R44" s="16"/>
      <c r="S44" s="16"/>
      <c r="T44" s="16"/>
      <c r="U44" s="16"/>
    </row>
    <row r="45" spans="1:21" x14ac:dyDescent="0.3">
      <c r="A45" s="12">
        <v>43897</v>
      </c>
      <c r="B45" s="9">
        <f>125-87</f>
        <v>38</v>
      </c>
      <c r="C45" s="13">
        <v>51</v>
      </c>
      <c r="D45" s="16">
        <v>8</v>
      </c>
      <c r="E45" s="16">
        <v>5</v>
      </c>
      <c r="F45" s="16">
        <v>2</v>
      </c>
      <c r="G45" s="16">
        <v>114</v>
      </c>
      <c r="H45" s="16">
        <v>76</v>
      </c>
      <c r="I45" s="16">
        <v>15</v>
      </c>
      <c r="J45" s="16"/>
      <c r="K45" s="16">
        <v>6</v>
      </c>
      <c r="L45" s="16">
        <v>18</v>
      </c>
      <c r="M45" s="16">
        <v>2</v>
      </c>
      <c r="N45" s="16">
        <v>12</v>
      </c>
      <c r="O45" s="16"/>
      <c r="P45" s="16"/>
      <c r="Q45" s="16"/>
      <c r="R45" s="16"/>
      <c r="S45" s="16"/>
      <c r="T45" s="16"/>
      <c r="U45" s="16"/>
    </row>
    <row r="46" spans="1:21" x14ac:dyDescent="0.3">
      <c r="A46" s="12">
        <v>43898</v>
      </c>
      <c r="B46" s="9">
        <f>146-125</f>
        <v>21</v>
      </c>
      <c r="C46" s="8">
        <v>-17</v>
      </c>
      <c r="D46" s="14">
        <v>19</v>
      </c>
      <c r="E46" s="14"/>
      <c r="F46" s="16"/>
      <c r="G46" s="16"/>
      <c r="H46" s="16"/>
      <c r="I46" s="14">
        <v>139</v>
      </c>
      <c r="J46" s="14">
        <v>11</v>
      </c>
      <c r="K46" s="14">
        <v>12</v>
      </c>
      <c r="L46" s="16"/>
      <c r="M46" s="14">
        <v>7</v>
      </c>
      <c r="N46" s="14">
        <v>14</v>
      </c>
      <c r="O46" s="14"/>
      <c r="P46" s="14"/>
      <c r="Q46" s="14"/>
      <c r="R46" s="13"/>
      <c r="S46" s="13"/>
      <c r="T46" s="14"/>
      <c r="U46" s="14"/>
    </row>
    <row r="47" spans="1:21" x14ac:dyDescent="0.3">
      <c r="A47" s="12">
        <v>43899</v>
      </c>
      <c r="B47" s="9">
        <f>182-146</f>
        <v>36</v>
      </c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3"/>
      <c r="S47" s="13"/>
      <c r="T47" s="14"/>
      <c r="U47" s="14"/>
    </row>
    <row r="48" spans="1:21" x14ac:dyDescent="0.3">
      <c r="A48" s="12">
        <v>43900</v>
      </c>
      <c r="B48" s="9">
        <f>227-182</f>
        <v>45</v>
      </c>
      <c r="C48" s="14">
        <v>34</v>
      </c>
      <c r="D48" s="14">
        <v>22</v>
      </c>
      <c r="E48" s="14">
        <v>2</v>
      </c>
      <c r="F48" s="14">
        <v>37</v>
      </c>
      <c r="G48" s="14">
        <v>214</v>
      </c>
      <c r="H48" s="14">
        <v>36</v>
      </c>
      <c r="I48" s="14">
        <v>91</v>
      </c>
      <c r="J48" s="14">
        <v>15</v>
      </c>
      <c r="K48" s="14">
        <v>25</v>
      </c>
      <c r="L48" s="14">
        <v>25</v>
      </c>
      <c r="M48" s="14">
        <v>2</v>
      </c>
      <c r="N48" s="14">
        <v>37</v>
      </c>
      <c r="O48" s="14"/>
      <c r="P48" s="13"/>
      <c r="Q48" s="13">
        <v>1</v>
      </c>
      <c r="R48" s="13"/>
      <c r="S48" s="13"/>
      <c r="T48" s="13"/>
      <c r="U48" s="13"/>
    </row>
    <row r="49" spans="1:21" x14ac:dyDescent="0.3">
      <c r="A49" s="12">
        <v>43901</v>
      </c>
      <c r="B49" s="9">
        <f>262-227</f>
        <v>35</v>
      </c>
      <c r="C49" s="13">
        <v>9</v>
      </c>
      <c r="D49" s="13">
        <v>13</v>
      </c>
      <c r="E49" s="13">
        <v>2</v>
      </c>
      <c r="F49" s="13">
        <v>9</v>
      </c>
      <c r="G49" s="13">
        <v>114</v>
      </c>
      <c r="H49" s="13">
        <v>54</v>
      </c>
      <c r="I49" s="13">
        <v>158</v>
      </c>
      <c r="J49" s="13">
        <v>17</v>
      </c>
      <c r="K49" s="13">
        <v>12</v>
      </c>
      <c r="L49" s="13">
        <v>26</v>
      </c>
      <c r="M49" s="13">
        <v>7</v>
      </c>
      <c r="N49" s="13">
        <v>22</v>
      </c>
      <c r="O49" s="14"/>
      <c r="P49" s="13"/>
      <c r="Q49" s="13"/>
      <c r="R49" s="13"/>
      <c r="S49" s="13"/>
      <c r="T49" s="13"/>
      <c r="U49" s="13"/>
    </row>
    <row r="50" spans="1:21" x14ac:dyDescent="0.3">
      <c r="A50" s="12">
        <v>43902</v>
      </c>
      <c r="B50" s="9">
        <f>333-262</f>
        <v>71</v>
      </c>
      <c r="C50" s="13">
        <v>64</v>
      </c>
      <c r="D50" s="13">
        <v>23</v>
      </c>
      <c r="E50" s="13">
        <v>10</v>
      </c>
      <c r="F50" s="13">
        <v>13</v>
      </c>
      <c r="G50" s="13">
        <v>121</v>
      </c>
      <c r="H50" s="13">
        <v>86</v>
      </c>
      <c r="I50" s="13">
        <v>85</v>
      </c>
      <c r="J50" s="13">
        <v>14</v>
      </c>
      <c r="K50" s="13">
        <v>21</v>
      </c>
      <c r="L50" s="13">
        <v>46</v>
      </c>
      <c r="M50" s="13">
        <v>7</v>
      </c>
      <c r="N50" s="13">
        <v>36</v>
      </c>
      <c r="O50" s="13"/>
      <c r="P50" s="13">
        <v>1</v>
      </c>
      <c r="Q50" s="13">
        <v>1</v>
      </c>
      <c r="R50" s="13"/>
      <c r="S50" s="13">
        <v>3</v>
      </c>
      <c r="T50" s="13"/>
      <c r="U50" s="13"/>
    </row>
    <row r="51" spans="1:21" x14ac:dyDescent="0.3">
      <c r="A51" s="12">
        <v>43903</v>
      </c>
      <c r="B51" s="9">
        <f>417-333</f>
        <v>84</v>
      </c>
      <c r="C51" s="13">
        <v>53</v>
      </c>
      <c r="D51" s="13">
        <v>38</v>
      </c>
      <c r="E51" s="13">
        <v>3</v>
      </c>
      <c r="F51" s="13">
        <v>21</v>
      </c>
      <c r="G51" s="13">
        <v>212</v>
      </c>
      <c r="H51" s="13">
        <v>48</v>
      </c>
      <c r="I51" s="13">
        <v>144</v>
      </c>
      <c r="J51" s="13">
        <v>29</v>
      </c>
      <c r="K51" s="13">
        <v>27</v>
      </c>
      <c r="L51" s="13">
        <v>39</v>
      </c>
      <c r="M51" s="13">
        <v>14</v>
      </c>
      <c r="N51" s="13">
        <v>65</v>
      </c>
      <c r="O51" s="13">
        <v>1</v>
      </c>
      <c r="P51" s="13"/>
      <c r="Q51" s="13">
        <v>2</v>
      </c>
      <c r="R51" s="13"/>
      <c r="S51" s="13">
        <v>2</v>
      </c>
      <c r="T51" s="13"/>
      <c r="U51" s="13"/>
    </row>
    <row r="52" spans="1:21" x14ac:dyDescent="0.3">
      <c r="A52" s="12">
        <v>43904</v>
      </c>
      <c r="B52" s="9">
        <f>449-416</f>
        <v>33</v>
      </c>
      <c r="C52" s="13">
        <v>67</v>
      </c>
      <c r="D52" s="13">
        <v>27</v>
      </c>
      <c r="E52" s="13">
        <v>21</v>
      </c>
      <c r="F52" s="13">
        <v>21</v>
      </c>
      <c r="G52" s="18">
        <v>174</v>
      </c>
      <c r="H52" s="13">
        <v>69</v>
      </c>
      <c r="I52" s="13">
        <v>228</v>
      </c>
      <c r="J52" s="13">
        <v>30</v>
      </c>
      <c r="K52" s="13">
        <v>16</v>
      </c>
      <c r="L52" s="13">
        <v>42</v>
      </c>
      <c r="M52" s="13">
        <v>27</v>
      </c>
      <c r="N52" s="13">
        <v>69</v>
      </c>
      <c r="O52" s="13">
        <v>2</v>
      </c>
      <c r="P52" s="13">
        <v>1</v>
      </c>
      <c r="Q52" s="13">
        <v>4</v>
      </c>
      <c r="R52" s="13">
        <v>1</v>
      </c>
      <c r="S52" s="13">
        <v>1</v>
      </c>
      <c r="T52" s="13"/>
      <c r="U52" s="13"/>
    </row>
    <row r="53" spans="1:21" x14ac:dyDescent="0.3">
      <c r="A53" s="12">
        <v>43905</v>
      </c>
      <c r="B53" s="9">
        <v>74</v>
      </c>
      <c r="C53" s="13">
        <v>73</v>
      </c>
      <c r="D53" s="14">
        <v>25</v>
      </c>
      <c r="E53" s="14">
        <v>17</v>
      </c>
      <c r="F53" s="14">
        <v>9</v>
      </c>
      <c r="G53" s="14">
        <v>293</v>
      </c>
      <c r="H53" s="14">
        <v>41</v>
      </c>
      <c r="I53" s="14">
        <v>260</v>
      </c>
      <c r="J53" s="14">
        <v>16</v>
      </c>
      <c r="K53" s="14">
        <v>14</v>
      </c>
      <c r="L53" s="14">
        <v>29</v>
      </c>
      <c r="M53" s="14">
        <v>16</v>
      </c>
      <c r="N53" s="14">
        <v>49</v>
      </c>
      <c r="O53" s="14">
        <v>3</v>
      </c>
      <c r="P53" s="14"/>
      <c r="Q53" s="14">
        <v>5</v>
      </c>
      <c r="R53" s="14"/>
      <c r="S53" s="14"/>
      <c r="T53" s="14">
        <v>2</v>
      </c>
      <c r="U53" s="14"/>
    </row>
    <row r="54" spans="1:21" x14ac:dyDescent="0.3">
      <c r="A54" s="19">
        <v>43906</v>
      </c>
      <c r="B54" s="9">
        <v>94</v>
      </c>
      <c r="C54" s="9">
        <v>95</v>
      </c>
      <c r="D54" s="16">
        <v>26</v>
      </c>
      <c r="E54" s="16">
        <v>19</v>
      </c>
      <c r="F54" s="16">
        <v>11</v>
      </c>
      <c r="G54" s="51">
        <v>165</v>
      </c>
      <c r="H54" s="16">
        <v>78</v>
      </c>
      <c r="I54" s="16">
        <v>553</v>
      </c>
      <c r="J54" s="16">
        <v>13</v>
      </c>
      <c r="K54" s="16">
        <v>34</v>
      </c>
      <c r="L54" s="16">
        <v>19</v>
      </c>
      <c r="M54" s="16">
        <v>10</v>
      </c>
      <c r="N54" s="16">
        <v>75</v>
      </c>
      <c r="O54" s="16">
        <v>12</v>
      </c>
      <c r="P54" s="16">
        <v>4</v>
      </c>
      <c r="Q54" s="16">
        <v>1</v>
      </c>
      <c r="R54" s="16"/>
      <c r="S54" s="16">
        <v>3</v>
      </c>
      <c r="T54" s="16"/>
      <c r="U54" s="16"/>
    </row>
    <row r="55" spans="1:21" x14ac:dyDescent="0.3">
      <c r="A55" s="12">
        <v>43907</v>
      </c>
      <c r="B55" s="9">
        <v>89</v>
      </c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x14ac:dyDescent="0.3">
      <c r="A56" s="12">
        <v>43908</v>
      </c>
      <c r="B56" s="9">
        <v>152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3">
      <c r="A57" s="12">
        <v>43909</v>
      </c>
      <c r="B57" s="9">
        <v>156</v>
      </c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x14ac:dyDescent="0.3">
      <c r="A58" s="12">
        <v>43910</v>
      </c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x14ac:dyDescent="0.3">
      <c r="A59" s="12">
        <v>43911</v>
      </c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x14ac:dyDescent="0.3">
      <c r="A60" s="12">
        <v>43912</v>
      </c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 x14ac:dyDescent="0.3">
      <c r="A61" s="12">
        <v>43913</v>
      </c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 x14ac:dyDescent="0.3">
      <c r="A62" s="12">
        <v>43914</v>
      </c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x14ac:dyDescent="0.3">
      <c r="A63" s="12">
        <v>43915</v>
      </c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x14ac:dyDescent="0.3">
      <c r="A64" s="12">
        <v>43916</v>
      </c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x14ac:dyDescent="0.3">
      <c r="A65" s="12">
        <v>43917</v>
      </c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x14ac:dyDescent="0.3">
      <c r="A66" s="12">
        <v>43918</v>
      </c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x14ac:dyDescent="0.3">
      <c r="A67" s="12">
        <v>43919</v>
      </c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x14ac:dyDescent="0.3">
      <c r="A68" s="12">
        <v>43920</v>
      </c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x14ac:dyDescent="0.3">
      <c r="A69" s="12">
        <v>43921</v>
      </c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x14ac:dyDescent="0.3">
      <c r="A70" s="12">
        <v>43922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BC7-17C2-467C-884E-310A1CB4B63E}">
  <dimension ref="A1:B21"/>
  <sheetViews>
    <sheetView workbookViewId="0">
      <selection sqref="A1:A21"/>
    </sheetView>
  </sheetViews>
  <sheetFormatPr baseColWidth="10" defaultRowHeight="15.6" x14ac:dyDescent="0.3"/>
  <cols>
    <col min="1" max="1" width="24.8984375" bestFit="1" customWidth="1"/>
    <col min="2" max="2" width="64" bestFit="1" customWidth="1"/>
  </cols>
  <sheetData>
    <row r="1" spans="1:2" x14ac:dyDescent="0.3">
      <c r="A1" s="13" t="s">
        <v>0</v>
      </c>
      <c r="B1" s="7" t="s">
        <v>87</v>
      </c>
    </row>
    <row r="2" spans="1:2" x14ac:dyDescent="0.3">
      <c r="A2" s="13" t="s">
        <v>1</v>
      </c>
    </row>
    <row r="3" spans="1:2" x14ac:dyDescent="0.3">
      <c r="A3" s="13" t="s">
        <v>2</v>
      </c>
    </row>
    <row r="4" spans="1:2" x14ac:dyDescent="0.3">
      <c r="A4" s="13" t="s">
        <v>3</v>
      </c>
    </row>
    <row r="5" spans="1:2" x14ac:dyDescent="0.3">
      <c r="A5" s="13" t="s">
        <v>4</v>
      </c>
    </row>
    <row r="6" spans="1:2" x14ac:dyDescent="0.3">
      <c r="A6" s="13" t="s">
        <v>5</v>
      </c>
    </row>
    <row r="7" spans="1:2" x14ac:dyDescent="0.3">
      <c r="A7" s="13" t="s">
        <v>6</v>
      </c>
    </row>
    <row r="8" spans="1:2" x14ac:dyDescent="0.3">
      <c r="A8" s="13" t="s">
        <v>7</v>
      </c>
    </row>
    <row r="9" spans="1:2" x14ac:dyDescent="0.3">
      <c r="A9" s="13" t="s">
        <v>8</v>
      </c>
    </row>
    <row r="10" spans="1:2" x14ac:dyDescent="0.3">
      <c r="A10" s="13" t="s">
        <v>9</v>
      </c>
    </row>
    <row r="11" spans="1:2" x14ac:dyDescent="0.3">
      <c r="A11" s="13" t="s">
        <v>10</v>
      </c>
    </row>
    <row r="12" spans="1:2" x14ac:dyDescent="0.3">
      <c r="A12" s="13" t="s">
        <v>12</v>
      </c>
    </row>
    <row r="13" spans="1:2" x14ac:dyDescent="0.3">
      <c r="A13" s="13" t="s">
        <v>11</v>
      </c>
    </row>
    <row r="14" spans="1:2" x14ac:dyDescent="0.3">
      <c r="A14" s="13" t="s">
        <v>13</v>
      </c>
    </row>
    <row r="15" spans="1:2" x14ac:dyDescent="0.3">
      <c r="A15" s="13" t="s">
        <v>14</v>
      </c>
    </row>
    <row r="16" spans="1:2" x14ac:dyDescent="0.3">
      <c r="A16" s="13" t="s">
        <v>15</v>
      </c>
    </row>
    <row r="17" spans="1:1" x14ac:dyDescent="0.3">
      <c r="A17" s="13" t="s">
        <v>16</v>
      </c>
    </row>
    <row r="18" spans="1:1" x14ac:dyDescent="0.3">
      <c r="A18" s="13" t="s">
        <v>17</v>
      </c>
    </row>
    <row r="19" spans="1:1" x14ac:dyDescent="0.3">
      <c r="A19" s="13" t="s">
        <v>18</v>
      </c>
    </row>
    <row r="20" spans="1:1" x14ac:dyDescent="0.3">
      <c r="A20" s="13" t="s">
        <v>55</v>
      </c>
    </row>
    <row r="21" spans="1:1" x14ac:dyDescent="0.3">
      <c r="A21" s="13" t="s">
        <v>56</v>
      </c>
    </row>
  </sheetData>
  <hyperlinks>
    <hyperlink ref="B1" r:id="rId1" xr:uid="{12AD15D3-CC4B-415E-A796-6A2E0170A9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AD74-C2A2-3B4B-8333-27252587B4DC}">
  <dimension ref="A1:B70"/>
  <sheetViews>
    <sheetView topLeftCell="A38" workbookViewId="0">
      <selection activeCell="B56" sqref="B56"/>
    </sheetView>
  </sheetViews>
  <sheetFormatPr baseColWidth="10" defaultRowHeight="15.6" x14ac:dyDescent="0.3"/>
  <cols>
    <col min="1" max="1" width="10.796875" bestFit="1" customWidth="1"/>
    <col min="2" max="2" width="123.5" bestFit="1" customWidth="1"/>
  </cols>
  <sheetData>
    <row r="1" spans="1:2" x14ac:dyDescent="0.3">
      <c r="A1" s="1"/>
      <c r="B1" s="4" t="s">
        <v>48</v>
      </c>
    </row>
    <row r="2" spans="1:2" x14ac:dyDescent="0.3">
      <c r="A2" s="1" t="s">
        <v>20</v>
      </c>
      <c r="B2" s="1" t="s">
        <v>22</v>
      </c>
    </row>
    <row r="3" spans="1:2" x14ac:dyDescent="0.3">
      <c r="A3" s="2">
        <v>43854</v>
      </c>
      <c r="B3" s="1"/>
    </row>
    <row r="4" spans="1:2" x14ac:dyDescent="0.3">
      <c r="A4" s="2">
        <v>43855</v>
      </c>
      <c r="B4" s="1"/>
    </row>
    <row r="5" spans="1:2" x14ac:dyDescent="0.3">
      <c r="A5" s="2">
        <v>43856</v>
      </c>
      <c r="B5" s="1"/>
    </row>
    <row r="6" spans="1:2" x14ac:dyDescent="0.3">
      <c r="A6" s="2">
        <v>43857</v>
      </c>
      <c r="B6" s="3" t="s">
        <v>23</v>
      </c>
    </row>
    <row r="7" spans="1:2" x14ac:dyDescent="0.3">
      <c r="A7" s="2">
        <v>43858</v>
      </c>
      <c r="B7" s="1" t="s">
        <v>24</v>
      </c>
    </row>
    <row r="8" spans="1:2" x14ac:dyDescent="0.3">
      <c r="A8" s="2">
        <v>43859</v>
      </c>
      <c r="B8" s="1" t="s">
        <v>25</v>
      </c>
    </row>
    <row r="9" spans="1:2" x14ac:dyDescent="0.3">
      <c r="A9" s="2">
        <v>43860</v>
      </c>
      <c r="B9" s="3" t="s">
        <v>21</v>
      </c>
    </row>
    <row r="10" spans="1:2" x14ac:dyDescent="0.3">
      <c r="A10" s="2">
        <v>43861</v>
      </c>
      <c r="B10" s="3" t="s">
        <v>26</v>
      </c>
    </row>
    <row r="11" spans="1:2" x14ac:dyDescent="0.3">
      <c r="A11" s="2">
        <v>43862</v>
      </c>
      <c r="B11" s="1"/>
    </row>
    <row r="12" spans="1:2" x14ac:dyDescent="0.3">
      <c r="A12" s="2">
        <v>43863</v>
      </c>
      <c r="B12" s="3" t="s">
        <v>27</v>
      </c>
    </row>
    <row r="13" spans="1:2" x14ac:dyDescent="0.3">
      <c r="A13" s="2">
        <v>43864</v>
      </c>
      <c r="B13" s="1" t="s">
        <v>28</v>
      </c>
    </row>
    <row r="14" spans="1:2" x14ac:dyDescent="0.3">
      <c r="A14" s="2">
        <v>43865</v>
      </c>
      <c r="B14" s="1" t="s">
        <v>29</v>
      </c>
    </row>
    <row r="15" spans="1:2" x14ac:dyDescent="0.3">
      <c r="A15" s="2">
        <v>43866</v>
      </c>
      <c r="B15" s="1" t="s">
        <v>30</v>
      </c>
    </row>
    <row r="16" spans="1:2" x14ac:dyDescent="0.3">
      <c r="A16" s="2">
        <v>43867</v>
      </c>
      <c r="B16" s="1"/>
    </row>
    <row r="17" spans="1:2" x14ac:dyDescent="0.3">
      <c r="A17" s="2">
        <v>43868</v>
      </c>
      <c r="B17" s="1" t="s">
        <v>31</v>
      </c>
    </row>
    <row r="18" spans="1:2" x14ac:dyDescent="0.3">
      <c r="A18" s="2">
        <v>43869</v>
      </c>
      <c r="B18" s="1" t="s">
        <v>32</v>
      </c>
    </row>
    <row r="19" spans="1:2" x14ac:dyDescent="0.3">
      <c r="A19" s="2">
        <v>43870</v>
      </c>
      <c r="B19" s="1" t="s">
        <v>33</v>
      </c>
    </row>
    <row r="20" spans="1:2" x14ac:dyDescent="0.3">
      <c r="A20" s="2">
        <v>43871</v>
      </c>
      <c r="B20" s="1" t="s">
        <v>34</v>
      </c>
    </row>
    <row r="21" spans="1:2" x14ac:dyDescent="0.3">
      <c r="A21" s="2">
        <v>43872</v>
      </c>
      <c r="B21" s="1"/>
    </row>
    <row r="22" spans="1:2" x14ac:dyDescent="0.3">
      <c r="A22" s="2">
        <v>43873</v>
      </c>
      <c r="B22" s="1" t="s">
        <v>35</v>
      </c>
    </row>
    <row r="23" spans="1:2" x14ac:dyDescent="0.3">
      <c r="A23" s="2">
        <v>43874</v>
      </c>
      <c r="B23" s="1" t="s">
        <v>36</v>
      </c>
    </row>
    <row r="24" spans="1:2" x14ac:dyDescent="0.3">
      <c r="A24" s="2">
        <v>43875</v>
      </c>
      <c r="B24" s="1"/>
    </row>
    <row r="25" spans="1:2" x14ac:dyDescent="0.3">
      <c r="A25" s="2">
        <v>43876</v>
      </c>
      <c r="B25" s="1" t="s">
        <v>37</v>
      </c>
    </row>
    <row r="26" spans="1:2" x14ac:dyDescent="0.3">
      <c r="A26" s="2">
        <v>43877</v>
      </c>
      <c r="B26" s="1"/>
    </row>
    <row r="27" spans="1:2" x14ac:dyDescent="0.3">
      <c r="A27" s="2">
        <v>43878</v>
      </c>
      <c r="B27" s="1" t="s">
        <v>38</v>
      </c>
    </row>
    <row r="28" spans="1:2" x14ac:dyDescent="0.3">
      <c r="A28" s="2">
        <v>43879</v>
      </c>
      <c r="B28" s="1"/>
    </row>
    <row r="29" spans="1:2" x14ac:dyDescent="0.3">
      <c r="A29" s="2">
        <v>43880</v>
      </c>
      <c r="B29" s="1" t="s">
        <v>39</v>
      </c>
    </row>
    <row r="30" spans="1:2" x14ac:dyDescent="0.3">
      <c r="A30" s="2">
        <v>43881</v>
      </c>
      <c r="B30" s="1"/>
    </row>
    <row r="31" spans="1:2" x14ac:dyDescent="0.3">
      <c r="A31" s="2">
        <v>43882</v>
      </c>
      <c r="B31" s="3" t="s">
        <v>40</v>
      </c>
    </row>
    <row r="32" spans="1:2" x14ac:dyDescent="0.3">
      <c r="A32" s="2">
        <v>43883</v>
      </c>
      <c r="B32" s="1"/>
    </row>
    <row r="33" spans="1:2" x14ac:dyDescent="0.3">
      <c r="A33" s="2">
        <v>43884</v>
      </c>
      <c r="B33" s="3" t="s">
        <v>41</v>
      </c>
    </row>
    <row r="34" spans="1:2" x14ac:dyDescent="0.3">
      <c r="A34" s="2">
        <v>43885</v>
      </c>
      <c r="B34" s="1" t="s">
        <v>42</v>
      </c>
    </row>
    <row r="35" spans="1:2" x14ac:dyDescent="0.3">
      <c r="A35" s="2">
        <v>43886</v>
      </c>
      <c r="B35" s="1" t="s">
        <v>43</v>
      </c>
    </row>
    <row r="36" spans="1:2" x14ac:dyDescent="0.3">
      <c r="A36" s="2">
        <v>43887</v>
      </c>
      <c r="B36" s="3" t="s">
        <v>44</v>
      </c>
    </row>
    <row r="37" spans="1:2" x14ac:dyDescent="0.3">
      <c r="A37" s="2">
        <v>43888</v>
      </c>
      <c r="B37" s="1" t="s">
        <v>47</v>
      </c>
    </row>
    <row r="38" spans="1:2" x14ac:dyDescent="0.3">
      <c r="A38" s="2">
        <v>43889</v>
      </c>
      <c r="B38" s="1" t="s">
        <v>46</v>
      </c>
    </row>
    <row r="39" spans="1:2" x14ac:dyDescent="0.3">
      <c r="A39" s="2">
        <v>43890</v>
      </c>
      <c r="B39" s="1" t="s">
        <v>45</v>
      </c>
    </row>
    <row r="40" spans="1:2" x14ac:dyDescent="0.3">
      <c r="A40" s="2">
        <v>43891</v>
      </c>
      <c r="B40" s="1" t="s">
        <v>49</v>
      </c>
    </row>
    <row r="41" spans="1:2" x14ac:dyDescent="0.3">
      <c r="A41" s="2">
        <v>43892</v>
      </c>
      <c r="B41" s="1" t="s">
        <v>50</v>
      </c>
    </row>
    <row r="42" spans="1:2" x14ac:dyDescent="0.3">
      <c r="A42" s="2">
        <v>43893</v>
      </c>
      <c r="B42" s="5" t="s">
        <v>51</v>
      </c>
    </row>
    <row r="43" spans="1:2" x14ac:dyDescent="0.3">
      <c r="A43" s="2">
        <v>43894</v>
      </c>
      <c r="B43" s="5" t="s">
        <v>52</v>
      </c>
    </row>
    <row r="44" spans="1:2" x14ac:dyDescent="0.3">
      <c r="A44" s="2">
        <v>43895</v>
      </c>
      <c r="B44" s="6" t="s">
        <v>53</v>
      </c>
    </row>
    <row r="45" spans="1:2" x14ac:dyDescent="0.3">
      <c r="A45" s="2">
        <v>43896</v>
      </c>
      <c r="B45" s="1" t="s">
        <v>54</v>
      </c>
    </row>
    <row r="46" spans="1:2" x14ac:dyDescent="0.3">
      <c r="A46" s="2">
        <v>43897</v>
      </c>
      <c r="B46" s="1" t="s">
        <v>57</v>
      </c>
    </row>
    <row r="47" spans="1:2" x14ac:dyDescent="0.3">
      <c r="A47" s="2">
        <v>43898</v>
      </c>
      <c r="B47" s="1" t="s">
        <v>58</v>
      </c>
    </row>
    <row r="48" spans="1:2" x14ac:dyDescent="0.3">
      <c r="A48" s="2">
        <v>43899</v>
      </c>
      <c r="B48" t="s">
        <v>59</v>
      </c>
    </row>
    <row r="49" spans="1:2" x14ac:dyDescent="0.3">
      <c r="A49" s="2">
        <v>43900</v>
      </c>
      <c r="B49" s="1" t="s">
        <v>60</v>
      </c>
    </row>
    <row r="50" spans="1:2" x14ac:dyDescent="0.3">
      <c r="A50" s="2">
        <v>43901</v>
      </c>
      <c r="B50" s="1" t="s">
        <v>61</v>
      </c>
    </row>
    <row r="51" spans="1:2" x14ac:dyDescent="0.3">
      <c r="A51" s="2">
        <v>43902</v>
      </c>
      <c r="B51" s="1" t="s">
        <v>62</v>
      </c>
    </row>
    <row r="52" spans="1:2" x14ac:dyDescent="0.3">
      <c r="A52" s="2">
        <v>43903</v>
      </c>
      <c r="B52" s="1" t="s">
        <v>67</v>
      </c>
    </row>
    <row r="53" spans="1:2" x14ac:dyDescent="0.3">
      <c r="A53" s="2">
        <v>43904</v>
      </c>
      <c r="B53" s="6" t="s">
        <v>66</v>
      </c>
    </row>
    <row r="54" spans="1:2" x14ac:dyDescent="0.3">
      <c r="A54" s="2">
        <v>43905</v>
      </c>
      <c r="B54" s="1"/>
    </row>
    <row r="55" spans="1:2" x14ac:dyDescent="0.3">
      <c r="A55" s="2">
        <v>43906</v>
      </c>
      <c r="B55" s="1" t="s">
        <v>65</v>
      </c>
    </row>
    <row r="56" spans="1:2" x14ac:dyDescent="0.3">
      <c r="A56" s="2">
        <v>43907</v>
      </c>
      <c r="B56" s="1"/>
    </row>
    <row r="57" spans="1:2" x14ac:dyDescent="0.3">
      <c r="A57" s="2">
        <v>43908</v>
      </c>
      <c r="B57" s="1"/>
    </row>
    <row r="58" spans="1:2" x14ac:dyDescent="0.3">
      <c r="A58" s="2">
        <v>43909</v>
      </c>
      <c r="B58" s="1"/>
    </row>
    <row r="59" spans="1:2" x14ac:dyDescent="0.3">
      <c r="A59" s="2">
        <v>43910</v>
      </c>
      <c r="B59" s="1"/>
    </row>
    <row r="60" spans="1:2" x14ac:dyDescent="0.3">
      <c r="A60" s="2">
        <v>43911</v>
      </c>
      <c r="B60" s="1"/>
    </row>
    <row r="61" spans="1:2" x14ac:dyDescent="0.3">
      <c r="A61" s="2">
        <v>43912</v>
      </c>
      <c r="B61" s="1"/>
    </row>
    <row r="62" spans="1:2" x14ac:dyDescent="0.3">
      <c r="A62" s="2">
        <v>43913</v>
      </c>
      <c r="B62" s="1"/>
    </row>
    <row r="63" spans="1:2" x14ac:dyDescent="0.3">
      <c r="A63" s="2">
        <v>43914</v>
      </c>
      <c r="B63" s="1"/>
    </row>
    <row r="64" spans="1:2" x14ac:dyDescent="0.3">
      <c r="A64" s="2">
        <v>43915</v>
      </c>
      <c r="B64" s="1"/>
    </row>
    <row r="65" spans="1:2" x14ac:dyDescent="0.3">
      <c r="A65" s="2">
        <v>43916</v>
      </c>
      <c r="B65" s="1"/>
    </row>
    <row r="66" spans="1:2" x14ac:dyDescent="0.3">
      <c r="A66" s="2">
        <v>43917</v>
      </c>
      <c r="B66" s="1"/>
    </row>
    <row r="67" spans="1:2" x14ac:dyDescent="0.3">
      <c r="A67" s="2">
        <v>43918</v>
      </c>
      <c r="B67" s="1"/>
    </row>
    <row r="68" spans="1:2" x14ac:dyDescent="0.3">
      <c r="A68" s="2">
        <v>43919</v>
      </c>
      <c r="B68" s="1"/>
    </row>
    <row r="69" spans="1:2" x14ac:dyDescent="0.3">
      <c r="A69" s="2">
        <v>43920</v>
      </c>
      <c r="B69" s="1"/>
    </row>
    <row r="70" spans="1:2" x14ac:dyDescent="0.3">
      <c r="A70" s="2">
        <v>43921</v>
      </c>
      <c r="B70" s="1"/>
    </row>
  </sheetData>
  <phoneticPr fontId="4" type="noConversion"/>
  <hyperlinks>
    <hyperlink ref="B1" r:id="rId1" xr:uid="{3739C53D-7FD5-AC4F-A499-22835AE9D1CA}"/>
    <hyperlink ref="B42" r:id="rId2" xr:uid="{C05DCADD-3C9F-7E49-9417-B8A390CFF1D0}"/>
    <hyperlink ref="B43" r:id="rId3" xr:uid="{776CF415-82C2-0B45-AEE2-7AF0A7CE3A0B}"/>
    <hyperlink ref="B44" r:id="rId4" xr:uid="{0B6D5BC5-1CC8-A14E-B659-20854B1B3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Totaux nationaux bruts</vt:lpstr>
      <vt:lpstr>évolution nationale</vt:lpstr>
      <vt:lpstr>Population 2020</vt:lpstr>
      <vt:lpstr>Régions nvx</vt:lpstr>
      <vt:lpstr>sources ARS</vt:lpstr>
      <vt:lpstr>Vidéos des points du Ministère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Loiselet</cp:lastModifiedBy>
  <dcterms:created xsi:type="dcterms:W3CDTF">2020-02-29T21:21:54Z</dcterms:created>
  <dcterms:modified xsi:type="dcterms:W3CDTF">2020-05-10T00:59:33Z</dcterms:modified>
</cp:coreProperties>
</file>