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40" yWindow="240" windowWidth="25360" windowHeight="15820" tabRatio="500"/>
  </bookViews>
  <sheets>
    <sheet name="Blat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2" i="1" l="1"/>
  <c r="L16" i="1"/>
  <c r="M15" i="1"/>
  <c r="N12" i="1"/>
  <c r="N10" i="1"/>
  <c r="M10" i="1"/>
  <c r="O10" i="1"/>
  <c r="N8" i="1"/>
  <c r="N9" i="1"/>
  <c r="M8" i="1"/>
  <c r="M9" i="1"/>
  <c r="K8" i="1"/>
  <c r="J2" i="1"/>
  <c r="J3" i="1"/>
  <c r="J4" i="1"/>
  <c r="E3" i="1"/>
  <c r="F3" i="1"/>
  <c r="E4" i="1"/>
  <c r="F4" i="1"/>
  <c r="E2" i="1"/>
  <c r="F2" i="1"/>
</calcChain>
</file>

<file path=xl/sharedStrings.xml><?xml version="1.0" encoding="utf-8"?>
<sst xmlns="http://schemas.openxmlformats.org/spreadsheetml/2006/main" count="22" uniqueCount="22">
  <si>
    <t>Zug</t>
  </si>
  <si>
    <t>Druck</t>
  </si>
  <si>
    <t>Normal</t>
  </si>
  <si>
    <t>Grün (V)</t>
  </si>
  <si>
    <t>Weiß (V)</t>
  </si>
  <si>
    <t>Differenz (V)</t>
  </si>
  <si>
    <t>Differenz (mV)</t>
  </si>
  <si>
    <t>mV</t>
  </si>
  <si>
    <t>Eingang mV</t>
  </si>
  <si>
    <t>Ausgang V</t>
  </si>
  <si>
    <t>Auflösung pro digit</t>
  </si>
  <si>
    <t>Mittelpunkt V</t>
  </si>
  <si>
    <t>min</t>
  </si>
  <si>
    <t>max</t>
  </si>
  <si>
    <t>Rg</t>
  </si>
  <si>
    <t>Range</t>
  </si>
  <si>
    <t>Gain</t>
  </si>
  <si>
    <t>Rang from uC</t>
  </si>
  <si>
    <t>0V-3,3V</t>
  </si>
  <si>
    <t>Scalingfactor</t>
  </si>
  <si>
    <t>N</t>
  </si>
  <si>
    <t>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</si>
</sst>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8</xdr:row>
      <xdr:rowOff>101600</xdr:rowOff>
    </xdr:from>
    <xdr:to>
      <xdr:col>8</xdr:col>
      <xdr:colOff>241300</xdr:colOff>
      <xdr:row>14</xdr:row>
      <xdr:rowOff>88900</xdr:rowOff>
    </xdr:to>
    <xdr:pic>
      <xdr:nvPicPr>
        <xdr:cNvPr id="2" name="Bild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1600" y="1625600"/>
          <a:ext cx="1841500" cy="1130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tabSelected="1" workbookViewId="0">
      <selection activeCell="K12" sqref="K12"/>
    </sheetView>
  </sheetViews>
  <sheetFormatPr baseColWidth="10" defaultRowHeight="15" x14ac:dyDescent="0"/>
  <cols>
    <col min="6" max="6" width="13.1640625" bestFit="1" customWidth="1"/>
    <col min="11" max="11" width="16.5" bestFit="1" customWidth="1"/>
    <col min="12" max="12" width="12.33203125" bestFit="1" customWidth="1"/>
    <col min="15" max="15" width="7.5" bestFit="1" customWidth="1"/>
  </cols>
  <sheetData>
    <row r="1" spans="2:16">
      <c r="C1" t="s">
        <v>3</v>
      </c>
      <c r="D1" t="s">
        <v>4</v>
      </c>
      <c r="E1" t="s">
        <v>5</v>
      </c>
      <c r="F1" t="s">
        <v>6</v>
      </c>
      <c r="H1" t="s">
        <v>8</v>
      </c>
      <c r="I1" t="s">
        <v>9</v>
      </c>
    </row>
    <row r="2" spans="2:16">
      <c r="B2" t="s">
        <v>2</v>
      </c>
      <c r="C2">
        <v>2.0880000000000001</v>
      </c>
      <c r="D2">
        <v>2.0630000000000002</v>
      </c>
      <c r="E2">
        <f>C2-D2</f>
        <v>2.4999999999999911E-2</v>
      </c>
      <c r="F2">
        <f>E2*1000</f>
        <v>24.999999999999911</v>
      </c>
      <c r="H2">
        <v>25.487300000000001</v>
      </c>
      <c r="I2">
        <v>3.919</v>
      </c>
      <c r="J2">
        <f t="shared" ref="J2:J3" si="0">I2/(H2*10^(-3))</f>
        <v>153.76285444123153</v>
      </c>
    </row>
    <row r="3" spans="2:16">
      <c r="B3" t="s">
        <v>0</v>
      </c>
      <c r="C3">
        <v>2.0840000000000001</v>
      </c>
      <c r="D3">
        <v>2.0659999999999998</v>
      </c>
      <c r="E3">
        <f t="shared" ref="E3:E4" si="1">C3-D3</f>
        <v>1.8000000000000238E-2</v>
      </c>
      <c r="F3">
        <f t="shared" ref="F3:F4" si="2">E3*1000</f>
        <v>18.000000000000238</v>
      </c>
      <c r="H3">
        <v>22</v>
      </c>
      <c r="I3">
        <v>3.891</v>
      </c>
      <c r="J3">
        <f t="shared" si="0"/>
        <v>176.86363636363637</v>
      </c>
    </row>
    <row r="4" spans="2:16">
      <c r="B4" t="s">
        <v>1</v>
      </c>
      <c r="C4">
        <v>2.0939999999999999</v>
      </c>
      <c r="D4">
        <v>2.0550000000000002</v>
      </c>
      <c r="E4">
        <f t="shared" si="1"/>
        <v>3.8999999999999702E-2</v>
      </c>
      <c r="F4">
        <f t="shared" si="2"/>
        <v>38.999999999999702</v>
      </c>
      <c r="H4">
        <v>29</v>
      </c>
      <c r="I4">
        <v>3.9409999999999998</v>
      </c>
      <c r="J4">
        <f>I4/(H4*10^(-3))</f>
        <v>135.89655172413791</v>
      </c>
    </row>
    <row r="7" spans="2:16">
      <c r="J7" t="s">
        <v>7</v>
      </c>
      <c r="K7" t="s">
        <v>10</v>
      </c>
      <c r="L7" t="s">
        <v>11</v>
      </c>
      <c r="M7" t="s">
        <v>12</v>
      </c>
      <c r="N7" t="s">
        <v>13</v>
      </c>
    </row>
    <row r="8" spans="2:16">
      <c r="J8">
        <v>5</v>
      </c>
      <c r="K8">
        <f>5/10</f>
        <v>0.5</v>
      </c>
      <c r="L8">
        <v>2.5</v>
      </c>
      <c r="M8">
        <f>L8-J8/2*10^-3</f>
        <v>2.4975000000000001</v>
      </c>
      <c r="N8">
        <f>L8+J8/2*10^-3</f>
        <v>2.5024999999999999</v>
      </c>
    </row>
    <row r="9" spans="2:16">
      <c r="K9" t="s">
        <v>16</v>
      </c>
      <c r="M9">
        <f>L8-M8</f>
        <v>2.4999999999999467E-3</v>
      </c>
      <c r="N9">
        <f>N8-L8</f>
        <v>2.4999999999999467E-3</v>
      </c>
      <c r="O9" t="s">
        <v>15</v>
      </c>
      <c r="P9" t="s">
        <v>17</v>
      </c>
    </row>
    <row r="10" spans="2:16">
      <c r="K10">
        <v>660</v>
      </c>
      <c r="M10">
        <f>M9*K10</f>
        <v>1.6499999999999648</v>
      </c>
      <c r="N10">
        <f>N9*K10</f>
        <v>1.6499999999999648</v>
      </c>
      <c r="O10" t="str">
        <f>"0V-"&amp;ROUND((N10+M10),1)&amp;"V"</f>
        <v>0V-3,3V</v>
      </c>
      <c r="P10" t="s">
        <v>18</v>
      </c>
    </row>
    <row r="11" spans="2:16">
      <c r="K11" t="s">
        <v>14</v>
      </c>
    </row>
    <row r="12" spans="2:16">
      <c r="K12">
        <f>50*10^3/(K10-1)</f>
        <v>75.872534142640362</v>
      </c>
      <c r="L12">
        <v>20000</v>
      </c>
      <c r="M12" t="s">
        <v>20</v>
      </c>
      <c r="N12">
        <f>L12/L13*N13</f>
        <v>9990.2248289345061</v>
      </c>
    </row>
    <row r="13" spans="2:16">
      <c r="J13" t="s">
        <v>19</v>
      </c>
      <c r="K13">
        <v>0</v>
      </c>
      <c r="L13">
        <v>1023</v>
      </c>
      <c r="M13" t="s">
        <v>21</v>
      </c>
      <c r="N13">
        <v>511</v>
      </c>
    </row>
    <row r="15" spans="2:16">
      <c r="M15">
        <f>2^10</f>
        <v>1024</v>
      </c>
    </row>
    <row r="16" spans="2:16">
      <c r="L16">
        <f>L12/L13</f>
        <v>19.550342130987293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passler</dc:creator>
  <cp:lastModifiedBy>roman passler</cp:lastModifiedBy>
  <dcterms:created xsi:type="dcterms:W3CDTF">2015-11-05T14:01:21Z</dcterms:created>
  <dcterms:modified xsi:type="dcterms:W3CDTF">2015-12-03T07:21:04Z</dcterms:modified>
</cp:coreProperties>
</file>