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rccr\Documents\Document\College\物理学実験_回路\data\"/>
    </mc:Choice>
  </mc:AlternateContent>
  <xr:revisionPtr revIDLastSave="0" documentId="13_ncr:1_{012878BF-8A0C-4AEC-B82D-EA5C382AF86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s761k_Rf993k_非反転_Vin2.8" sheetId="12" r:id="rId1"/>
    <sheet name="Rs2.321M_Rf4.573M_非反転_Vin2.8125" sheetId="13" r:id="rId2"/>
    <sheet name="Rs761k_Rf2.16M_非反転2_Vin2.8125" sheetId="10" r:id="rId3"/>
    <sheet name="Rs761k_Rf993k_非反転_Vin5" sheetId="8" r:id="rId4"/>
    <sheet name="Rs761k_Rf993k_非反転_Vin4.5" sheetId="9" r:id="rId5"/>
  </sheets>
  <definedNames>
    <definedName name="_xlnm._FilterDatabase" localSheetId="1" hidden="1">'Rs2.321M_Rf4.573M_非反転_Vin2.8125'!$A$1:$E$1</definedName>
    <definedName name="_xlnm._FilterDatabase" localSheetId="2" hidden="1">'Rs761k_Rf2.16M_非反転2_Vin2.8125'!$A$1:$E$1</definedName>
    <definedName name="_xlnm._FilterDatabase" localSheetId="0" hidden="1">'Rs761k_Rf993k_非反転_Vin2.8'!$A$1:$E$1</definedName>
    <definedName name="_xlnm._FilterDatabase" localSheetId="3" hidden="1">Rs761k_Rf993k_非反転_Vin5!$A$1:$E$1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2" l="1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3" i="13"/>
  <c r="D4" i="13"/>
  <c r="D5" i="13"/>
  <c r="D6" i="13"/>
  <c r="D2" i="13"/>
  <c r="E2" i="8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" i="10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2" i="9"/>
  <c r="D2" i="9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D28" i="8"/>
  <c r="D18" i="10"/>
  <c r="D16" i="10"/>
  <c r="D17" i="10"/>
  <c r="D21" i="10"/>
  <c r="D22" i="10"/>
  <c r="D20" i="10"/>
  <c r="D19" i="10"/>
  <c r="D15" i="10"/>
  <c r="D14" i="10"/>
  <c r="D13" i="10"/>
  <c r="D12" i="10"/>
  <c r="D11" i="10"/>
  <c r="D10" i="10"/>
  <c r="D9" i="10"/>
  <c r="D8" i="10"/>
  <c r="D7" i="10"/>
  <c r="D6" i="10"/>
  <c r="D3" i="10"/>
  <c r="D4" i="10"/>
  <c r="D5" i="10"/>
  <c r="D2" i="10"/>
  <c r="D30" i="9"/>
  <c r="D29" i="9"/>
  <c r="D28" i="9"/>
  <c r="D27" i="9"/>
  <c r="D25" i="9"/>
  <c r="D23" i="9"/>
  <c r="D24" i="9"/>
  <c r="D9" i="9"/>
  <c r="D8" i="9"/>
  <c r="D12" i="9"/>
  <c r="D10" i="9"/>
  <c r="D7" i="9"/>
  <c r="D6" i="9"/>
  <c r="D4" i="9"/>
  <c r="D5" i="9"/>
  <c r="D17" i="9"/>
  <c r="D16" i="9"/>
  <c r="D15" i="9"/>
  <c r="D14" i="9"/>
  <c r="D11" i="9"/>
  <c r="D18" i="9"/>
  <c r="D22" i="9"/>
  <c r="D21" i="9"/>
  <c r="D20" i="9"/>
  <c r="D13" i="9"/>
  <c r="D3" i="9"/>
  <c r="D19" i="9"/>
  <c r="D26" i="9"/>
  <c r="D27" i="8"/>
  <c r="D26" i="8"/>
  <c r="D25" i="8"/>
  <c r="D24" i="8"/>
  <c r="D23" i="8"/>
  <c r="D20" i="8"/>
  <c r="D21" i="8"/>
  <c r="D19" i="8"/>
  <c r="D18" i="8"/>
  <c r="D17" i="8"/>
  <c r="D15" i="8"/>
  <c r="D16" i="8"/>
  <c r="D14" i="8"/>
  <c r="D13" i="8"/>
  <c r="D12" i="8"/>
  <c r="D11" i="8"/>
  <c r="D10" i="8"/>
  <c r="D9" i="8"/>
  <c r="D8" i="8"/>
  <c r="D7" i="8"/>
  <c r="D5" i="8"/>
  <c r="D6" i="8"/>
  <c r="D22" i="8"/>
  <c r="D3" i="8"/>
  <c r="D4" i="8"/>
  <c r="D2" i="8"/>
</calcChain>
</file>

<file path=xl/sharedStrings.xml><?xml version="1.0" encoding="utf-8"?>
<sst xmlns="http://schemas.openxmlformats.org/spreadsheetml/2006/main" count="25" uniqueCount="5">
  <si>
    <t>Vin</t>
    <phoneticPr fontId="1"/>
  </si>
  <si>
    <t>Vout</t>
    <phoneticPr fontId="1"/>
  </si>
  <si>
    <t>Vout/Vin_th</t>
    <phoneticPr fontId="1"/>
  </si>
  <si>
    <t>Vout/Vin_exp</t>
    <phoneticPr fontId="1"/>
  </si>
  <si>
    <t>freq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</si>
</sst>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100"/>
              <a:t>Vout/Vin, </a:t>
            </a:r>
            <a:r>
              <a:rPr lang="ja-JP" altLang="en-US" sz="1100"/>
              <a:t>増幅率</a:t>
            </a:r>
            <a:r>
              <a:rPr lang="en-US" altLang="ja-JP" sz="1100"/>
              <a:t>(</a:t>
            </a:r>
            <a:r>
              <a:rPr lang="ja-JP" altLang="en-US" sz="1100"/>
              <a:t>非反転増幅</a:t>
            </a:r>
            <a:r>
              <a:rPr lang="en-US" altLang="ja-JP" sz="1100"/>
              <a:t>, Rs=761k, Rf=993k, Vin=</a:t>
            </a:r>
            <a:r>
              <a:rPr lang="en-US" altLang="ja-JP" sz="1100" baseline="0"/>
              <a:t>5.6</a:t>
            </a:r>
            <a:r>
              <a:rPr lang="en-US" altLang="ja-JP" sz="11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'Rs761k_Rf993k_非反転_Vin2.8'!$D$1</c:f>
              <c:strCache>
                <c:ptCount val="1"/>
                <c:pt idx="0">
                  <c:v>Vout/Vin_exp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'Rs761k_Rf993k_非反転_Vin2.8'!$A$2:$A$16</c:f>
              <c:numCache>
                <c:formatCode>General</c:formatCode>
                <c:ptCount val="15"/>
                <c:pt idx="0">
                  <c:v>9.9290000000000003</c:v>
                </c:pt>
                <c:pt idx="1">
                  <c:v>99.6</c:v>
                </c:pt>
                <c:pt idx="2">
                  <c:v>996</c:v>
                </c:pt>
                <c:pt idx="3">
                  <c:v>9980</c:v>
                </c:pt>
                <c:pt idx="4">
                  <c:v>30530</c:v>
                </c:pt>
                <c:pt idx="5">
                  <c:v>34140</c:v>
                </c:pt>
                <c:pt idx="6">
                  <c:v>36340</c:v>
                </c:pt>
                <c:pt idx="7">
                  <c:v>45320</c:v>
                </c:pt>
                <c:pt idx="8">
                  <c:v>45590</c:v>
                </c:pt>
                <c:pt idx="9" formatCode="0.000E+00">
                  <c:v>50850</c:v>
                </c:pt>
                <c:pt idx="10">
                  <c:v>98870</c:v>
                </c:pt>
                <c:pt idx="11">
                  <c:v>299000</c:v>
                </c:pt>
                <c:pt idx="12">
                  <c:v>502500</c:v>
                </c:pt>
                <c:pt idx="13">
                  <c:v>805200</c:v>
                </c:pt>
                <c:pt idx="14">
                  <c:v>991500</c:v>
                </c:pt>
              </c:numCache>
            </c:numRef>
          </c:xVal>
          <c:yVal>
            <c:numRef>
              <c:f>'Rs761k_Rf993k_非反転_Vin2.8'!$D$2:$D$16</c:f>
              <c:numCache>
                <c:formatCode>General</c:formatCode>
                <c:ptCount val="15"/>
                <c:pt idx="0">
                  <c:v>2.3446327683615817</c:v>
                </c:pt>
                <c:pt idx="1">
                  <c:v>2.3287429378531073</c:v>
                </c:pt>
                <c:pt idx="2">
                  <c:v>2.3446327683615817</c:v>
                </c:pt>
                <c:pt idx="3">
                  <c:v>2.2757768361581925</c:v>
                </c:pt>
                <c:pt idx="4">
                  <c:v>2.3446327683615817</c:v>
                </c:pt>
                <c:pt idx="5">
                  <c:v>2.3622881355932206</c:v>
                </c:pt>
                <c:pt idx="6">
                  <c:v>2.4134887005649719</c:v>
                </c:pt>
                <c:pt idx="7">
                  <c:v>2.4487994350282487</c:v>
                </c:pt>
                <c:pt idx="8">
                  <c:v>2.4664548022598871</c:v>
                </c:pt>
                <c:pt idx="9">
                  <c:v>2.379943502824859</c:v>
                </c:pt>
                <c:pt idx="10">
                  <c:v>1.2638222222222222</c:v>
                </c:pt>
                <c:pt idx="11">
                  <c:v>0.40284444444444445</c:v>
                </c:pt>
                <c:pt idx="12">
                  <c:v>0.2360888888888889</c:v>
                </c:pt>
                <c:pt idx="13">
                  <c:v>0.13889777777777779</c:v>
                </c:pt>
                <c:pt idx="14">
                  <c:v>0.1111111111111111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E8-434A-BBF5-EF465B71995C}"/>
            </c:ext>
          </c:extLst>
        </c:ser>
        <c:ser>
          <c:idx val="1"/>
          <c:order val="1"/>
          <c:tx>
            <c:strRef>
              <c:f>'Rs761k_Rf993k_非反転_Vin2.8'!$E$1</c:f>
              <c:strCache>
                <c:ptCount val="1"/>
                <c:pt idx="0">
                  <c:v>Vout/Vin_th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'Rs761k_Rf993k_非反転_Vin2.8'!$A$2:$A$16</c:f>
              <c:numCache>
                <c:formatCode>General</c:formatCode>
                <c:ptCount val="15"/>
                <c:pt idx="0">
                  <c:v>9.9290000000000003</c:v>
                </c:pt>
                <c:pt idx="1">
                  <c:v>99.6</c:v>
                </c:pt>
                <c:pt idx="2">
                  <c:v>996</c:v>
                </c:pt>
                <c:pt idx="3">
                  <c:v>9980</c:v>
                </c:pt>
                <c:pt idx="4">
                  <c:v>30530</c:v>
                </c:pt>
                <c:pt idx="5">
                  <c:v>34140</c:v>
                </c:pt>
                <c:pt idx="6">
                  <c:v>36340</c:v>
                </c:pt>
                <c:pt idx="7">
                  <c:v>45320</c:v>
                </c:pt>
                <c:pt idx="8">
                  <c:v>45590</c:v>
                </c:pt>
                <c:pt idx="9" formatCode="0.000E+00">
                  <c:v>50850</c:v>
                </c:pt>
                <c:pt idx="10">
                  <c:v>98870</c:v>
                </c:pt>
                <c:pt idx="11">
                  <c:v>299000</c:v>
                </c:pt>
                <c:pt idx="12">
                  <c:v>502500</c:v>
                </c:pt>
                <c:pt idx="13">
                  <c:v>805200</c:v>
                </c:pt>
                <c:pt idx="14">
                  <c:v>991500</c:v>
                </c:pt>
              </c:numCache>
            </c:numRef>
          </c:xVal>
          <c:yVal>
            <c:numRef>
              <c:f>'Rs761k_Rf993k_非反転_Vin2.8'!$E$2:$E$16</c:f>
              <c:numCache>
                <c:formatCode>General</c:formatCode>
                <c:ptCount val="15"/>
                <c:pt idx="0">
                  <c:v>2.3048620236530883</c:v>
                </c:pt>
                <c:pt idx="1">
                  <c:v>2.3048620236530883</c:v>
                </c:pt>
                <c:pt idx="2">
                  <c:v>2.3048620236530883</c:v>
                </c:pt>
                <c:pt idx="3">
                  <c:v>2.3048620236530883</c:v>
                </c:pt>
                <c:pt idx="4">
                  <c:v>2.3048620236530883</c:v>
                </c:pt>
                <c:pt idx="5">
                  <c:v>2.3048620236530883</c:v>
                </c:pt>
                <c:pt idx="6">
                  <c:v>2.3048620236530883</c:v>
                </c:pt>
                <c:pt idx="7">
                  <c:v>2.3048620236530883</c:v>
                </c:pt>
                <c:pt idx="8">
                  <c:v>2.3048620236530883</c:v>
                </c:pt>
                <c:pt idx="9">
                  <c:v>2.3048620236530883</c:v>
                </c:pt>
                <c:pt idx="10">
                  <c:v>2.3048620236530883</c:v>
                </c:pt>
                <c:pt idx="11">
                  <c:v>2.3048620236530883</c:v>
                </c:pt>
                <c:pt idx="12">
                  <c:v>2.3048620236530883</c:v>
                </c:pt>
                <c:pt idx="13">
                  <c:v>2.3048620236530883</c:v>
                </c:pt>
                <c:pt idx="14">
                  <c:v>2.3048620236530883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5E8-434A-BBF5-EF465B719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98191"/>
        <c:axId val="552703183"/>
      </c:scatterChart>
      <c:valAx>
        <c:axId val="552698191"/>
        <c:scaling>
          <c:logBase val="10"/>
          <c:orientation val="minMax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703183"/>
        <c:crosses val="autoZero"/>
        <c:crossBetween val="midCat"/>
      </c:valAx>
      <c:valAx>
        <c:axId val="55270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698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100"/>
              <a:t>Vout/Vin, </a:t>
            </a:r>
            <a:r>
              <a:rPr lang="ja-JP" altLang="en-US" sz="1100"/>
              <a:t>増幅率</a:t>
            </a:r>
            <a:r>
              <a:rPr lang="en-US" altLang="ja-JP" sz="1100"/>
              <a:t>(</a:t>
            </a:r>
            <a:r>
              <a:rPr lang="ja-JP" altLang="en-US" sz="1100"/>
              <a:t>非反転増幅</a:t>
            </a:r>
            <a:r>
              <a:rPr lang="en-US" altLang="ja-JP" sz="1100"/>
              <a:t>, Rs=761k, Rf=993k, Vin=</a:t>
            </a:r>
            <a:r>
              <a:rPr lang="en-US" altLang="ja-JP" sz="1100" baseline="0"/>
              <a:t>5.6</a:t>
            </a:r>
            <a:r>
              <a:rPr lang="en-US" altLang="ja-JP" sz="11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'Rs2.321M_Rf4.573M_非反転_Vin2.8125'!$D$1</c:f>
              <c:strCache>
                <c:ptCount val="1"/>
                <c:pt idx="0">
                  <c:v>Vout/Vin_exp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'Rs2.321M_Rf4.573M_非反転_Vin2.8125'!$A$2:$A$19</c:f>
              <c:numCache>
                <c:formatCode>General</c:formatCode>
                <c:ptCount val="18"/>
                <c:pt idx="0">
                  <c:v>10.1</c:v>
                </c:pt>
                <c:pt idx="1">
                  <c:v>99.8</c:v>
                </c:pt>
                <c:pt idx="2">
                  <c:v>998</c:v>
                </c:pt>
                <c:pt idx="3" formatCode="0.00E+00">
                  <c:v>9749</c:v>
                </c:pt>
                <c:pt idx="4" formatCode="0.00E+00">
                  <c:v>28250</c:v>
                </c:pt>
                <c:pt idx="5" formatCode="0.00E+00">
                  <c:v>36130</c:v>
                </c:pt>
                <c:pt idx="6" formatCode="0.00E+00">
                  <c:v>45520</c:v>
                </c:pt>
                <c:pt idx="7" formatCode="0.00E+00">
                  <c:v>20750</c:v>
                </c:pt>
                <c:pt idx="8" formatCode="0.00E+00">
                  <c:v>49920</c:v>
                </c:pt>
                <c:pt idx="9" formatCode="0.00E+00">
                  <c:v>51110</c:v>
                </c:pt>
                <c:pt idx="10" formatCode="0.00E+00">
                  <c:v>95590</c:v>
                </c:pt>
                <c:pt idx="11" formatCode="0.00E+00">
                  <c:v>68730</c:v>
                </c:pt>
                <c:pt idx="12" formatCode="0.00E+00">
                  <c:v>75990</c:v>
                </c:pt>
                <c:pt idx="13" formatCode="0.00E+00">
                  <c:v>102700</c:v>
                </c:pt>
                <c:pt idx="14" formatCode="0.00E+00">
                  <c:v>293500</c:v>
                </c:pt>
                <c:pt idx="15" formatCode="0.00E+00">
                  <c:v>504200</c:v>
                </c:pt>
                <c:pt idx="16" formatCode="0.00E+00">
                  <c:v>780000</c:v>
                </c:pt>
                <c:pt idx="17" formatCode="0.00E+00">
                  <c:v>976600</c:v>
                </c:pt>
              </c:numCache>
            </c:numRef>
          </c:xVal>
          <c:yVal>
            <c:numRef>
              <c:f>'Rs2.321M_Rf4.573M_非反転_Vin2.8125'!$D$2:$D$19</c:f>
              <c:numCache>
                <c:formatCode>General</c:formatCode>
                <c:ptCount val="18"/>
                <c:pt idx="0">
                  <c:v>2.9866666666666668</c:v>
                </c:pt>
                <c:pt idx="1">
                  <c:v>2.9866666666666668</c:v>
                </c:pt>
                <c:pt idx="2">
                  <c:v>2.9866666666666668</c:v>
                </c:pt>
                <c:pt idx="3">
                  <c:v>2.6382222222222222</c:v>
                </c:pt>
                <c:pt idx="4">
                  <c:v>2.4302222222222221</c:v>
                </c:pt>
                <c:pt idx="5">
                  <c:v>2.414222222222222</c:v>
                </c:pt>
                <c:pt idx="6">
                  <c:v>2.3608888888888888</c:v>
                </c:pt>
                <c:pt idx="7">
                  <c:v>2.4995555555555558</c:v>
                </c:pt>
                <c:pt idx="8">
                  <c:v>2.3271111111111109</c:v>
                </c:pt>
                <c:pt idx="9">
                  <c:v>2.2915555555555556</c:v>
                </c:pt>
                <c:pt idx="10">
                  <c:v>1.2499555555555555</c:v>
                </c:pt>
                <c:pt idx="11">
                  <c:v>1.7884444444444445</c:v>
                </c:pt>
                <c:pt idx="12">
                  <c:v>1.6319999999999999</c:v>
                </c:pt>
                <c:pt idx="13">
                  <c:v>1.2083555555555554</c:v>
                </c:pt>
                <c:pt idx="14">
                  <c:v>0.41155555555555556</c:v>
                </c:pt>
                <c:pt idx="15">
                  <c:v>0.23093333333333332</c:v>
                </c:pt>
                <c:pt idx="16">
                  <c:v>0.14400000000000002</c:v>
                </c:pt>
                <c:pt idx="17">
                  <c:v>0.10951111111111111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EB-4C92-A126-55FF9F02CA3F}"/>
            </c:ext>
          </c:extLst>
        </c:ser>
        <c:ser>
          <c:idx val="1"/>
          <c:order val="1"/>
          <c:tx>
            <c:strRef>
              <c:f>'Rs2.321M_Rf4.573M_非反転_Vin2.8125'!$E$1</c:f>
              <c:strCache>
                <c:ptCount val="1"/>
                <c:pt idx="0">
                  <c:v>Vout/Vin_th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'Rs2.321M_Rf4.573M_非反転_Vin2.8125'!$A$2:$A$19</c:f>
              <c:numCache>
                <c:formatCode>General</c:formatCode>
                <c:ptCount val="18"/>
                <c:pt idx="0">
                  <c:v>10.1</c:v>
                </c:pt>
                <c:pt idx="1">
                  <c:v>99.8</c:v>
                </c:pt>
                <c:pt idx="2">
                  <c:v>998</c:v>
                </c:pt>
                <c:pt idx="3" formatCode="0.00E+00">
                  <c:v>9749</c:v>
                </c:pt>
                <c:pt idx="4" formatCode="0.00E+00">
                  <c:v>28250</c:v>
                </c:pt>
                <c:pt idx="5" formatCode="0.00E+00">
                  <c:v>36130</c:v>
                </c:pt>
                <c:pt idx="6" formatCode="0.00E+00">
                  <c:v>45520</c:v>
                </c:pt>
                <c:pt idx="7" formatCode="0.00E+00">
                  <c:v>20750</c:v>
                </c:pt>
                <c:pt idx="8" formatCode="0.00E+00">
                  <c:v>49920</c:v>
                </c:pt>
                <c:pt idx="9" formatCode="0.00E+00">
                  <c:v>51110</c:v>
                </c:pt>
                <c:pt idx="10" formatCode="0.00E+00">
                  <c:v>95590</c:v>
                </c:pt>
                <c:pt idx="11" formatCode="0.00E+00">
                  <c:v>68730</c:v>
                </c:pt>
                <c:pt idx="12" formatCode="0.00E+00">
                  <c:v>75990</c:v>
                </c:pt>
                <c:pt idx="13" formatCode="0.00E+00">
                  <c:v>102700</c:v>
                </c:pt>
                <c:pt idx="14" formatCode="0.00E+00">
                  <c:v>293500</c:v>
                </c:pt>
                <c:pt idx="15" formatCode="0.00E+00">
                  <c:v>504200</c:v>
                </c:pt>
                <c:pt idx="16" formatCode="0.00E+00">
                  <c:v>780000</c:v>
                </c:pt>
                <c:pt idx="17" formatCode="0.00E+00">
                  <c:v>976600</c:v>
                </c:pt>
              </c:numCache>
            </c:numRef>
          </c:xVal>
          <c:yVal>
            <c:numRef>
              <c:f>'Rs2.321M_Rf4.573M_非反転_Vin2.8125'!$E$2:$E$19</c:f>
              <c:numCache>
                <c:formatCode>General</c:formatCode>
                <c:ptCount val="18"/>
                <c:pt idx="0">
                  <c:v>2.9702714347264108</c:v>
                </c:pt>
                <c:pt idx="1">
                  <c:v>2.9702714347264108</c:v>
                </c:pt>
                <c:pt idx="2">
                  <c:v>2.9702714347264108</c:v>
                </c:pt>
                <c:pt idx="3">
                  <c:v>2.9702714347264108</c:v>
                </c:pt>
                <c:pt idx="4">
                  <c:v>2.9702714347264108</c:v>
                </c:pt>
                <c:pt idx="5">
                  <c:v>2.9702714347264108</c:v>
                </c:pt>
                <c:pt idx="6">
                  <c:v>2.9702714347264108</c:v>
                </c:pt>
                <c:pt idx="7">
                  <c:v>2.9702714347264108</c:v>
                </c:pt>
                <c:pt idx="8">
                  <c:v>2.9702714347264108</c:v>
                </c:pt>
                <c:pt idx="9">
                  <c:v>2.9702714347264108</c:v>
                </c:pt>
                <c:pt idx="10">
                  <c:v>2.9702714347264108</c:v>
                </c:pt>
                <c:pt idx="11">
                  <c:v>2.9702714347264108</c:v>
                </c:pt>
                <c:pt idx="12">
                  <c:v>2.9702714347264108</c:v>
                </c:pt>
                <c:pt idx="13">
                  <c:v>2.9702714347264108</c:v>
                </c:pt>
                <c:pt idx="14">
                  <c:v>2.9702714347264108</c:v>
                </c:pt>
                <c:pt idx="15">
                  <c:v>2.9702714347264108</c:v>
                </c:pt>
                <c:pt idx="16">
                  <c:v>2.9702714347264108</c:v>
                </c:pt>
                <c:pt idx="17">
                  <c:v>2.9702714347264108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EB-4C92-A126-55FF9F02C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98191"/>
        <c:axId val="552703183"/>
      </c:scatterChart>
      <c:valAx>
        <c:axId val="552698191"/>
        <c:scaling>
          <c:logBase val="10"/>
          <c:orientation val="minMax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703183"/>
        <c:crosses val="autoZero"/>
        <c:crossBetween val="midCat"/>
      </c:valAx>
      <c:valAx>
        <c:axId val="5527031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698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100"/>
              <a:t>Vout/Vin, </a:t>
            </a:r>
            <a:r>
              <a:rPr lang="ja-JP" altLang="en-US" sz="1100"/>
              <a:t>増幅率</a:t>
            </a:r>
            <a:r>
              <a:rPr lang="en-US" altLang="ja-JP" sz="1100"/>
              <a:t>(</a:t>
            </a:r>
            <a:r>
              <a:rPr lang="ja-JP" altLang="en-US" sz="1100"/>
              <a:t>非反転増幅</a:t>
            </a:r>
            <a:r>
              <a:rPr lang="en-US" altLang="ja-JP" sz="1100"/>
              <a:t>, Rs=761k, Rf=2.16M, Vin=5.6V)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'Rs761k_Rf2.16M_非反転2_Vin2.8125'!$D$1</c:f>
              <c:strCache>
                <c:ptCount val="1"/>
                <c:pt idx="0">
                  <c:v>Vout/Vin_exp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'Rs761k_Rf2.16M_非反転2_Vin2.8125'!$A$2:$A$22</c:f>
              <c:numCache>
                <c:formatCode>General</c:formatCode>
                <c:ptCount val="21"/>
                <c:pt idx="0">
                  <c:v>10.23</c:v>
                </c:pt>
                <c:pt idx="1">
                  <c:v>99.8</c:v>
                </c:pt>
                <c:pt idx="2">
                  <c:v>131.30000000000001</c:v>
                </c:pt>
                <c:pt idx="3">
                  <c:v>137.6</c:v>
                </c:pt>
                <c:pt idx="4">
                  <c:v>151.1</c:v>
                </c:pt>
                <c:pt idx="5">
                  <c:v>385.2</c:v>
                </c:pt>
                <c:pt idx="6">
                  <c:v>483.4</c:v>
                </c:pt>
                <c:pt idx="7">
                  <c:v>626.70000000000005</c:v>
                </c:pt>
                <c:pt idx="8">
                  <c:v>997.2</c:v>
                </c:pt>
                <c:pt idx="9">
                  <c:v>1335</c:v>
                </c:pt>
                <c:pt idx="10">
                  <c:v>1835</c:v>
                </c:pt>
                <c:pt idx="11">
                  <c:v>2573</c:v>
                </c:pt>
                <c:pt idx="12">
                  <c:v>6024</c:v>
                </c:pt>
                <c:pt idx="13">
                  <c:v>9859</c:v>
                </c:pt>
                <c:pt idx="14">
                  <c:v>20080</c:v>
                </c:pt>
                <c:pt idx="15">
                  <c:v>30058</c:v>
                </c:pt>
                <c:pt idx="16">
                  <c:v>70620</c:v>
                </c:pt>
                <c:pt idx="17">
                  <c:v>150800</c:v>
                </c:pt>
                <c:pt idx="18">
                  <c:v>303200</c:v>
                </c:pt>
                <c:pt idx="19">
                  <c:v>595200</c:v>
                </c:pt>
                <c:pt idx="20">
                  <c:v>974500</c:v>
                </c:pt>
              </c:numCache>
            </c:numRef>
          </c:xVal>
          <c:yVal>
            <c:numRef>
              <c:f>'Rs761k_Rf2.16M_非反転2_Vin2.8125'!$D$2:$D$22</c:f>
              <c:numCache>
                <c:formatCode>General</c:formatCode>
                <c:ptCount val="21"/>
                <c:pt idx="0">
                  <c:v>3.7493333333333334</c:v>
                </c:pt>
                <c:pt idx="1">
                  <c:v>3.7493333333333334</c:v>
                </c:pt>
                <c:pt idx="2">
                  <c:v>3.7848888888888887</c:v>
                </c:pt>
                <c:pt idx="3">
                  <c:v>3.8026666666666666</c:v>
                </c:pt>
                <c:pt idx="4">
                  <c:v>3.8026666666666666</c:v>
                </c:pt>
                <c:pt idx="5">
                  <c:v>3.7848888888888887</c:v>
                </c:pt>
                <c:pt idx="6">
                  <c:v>3.7671111111111113</c:v>
                </c:pt>
                <c:pt idx="7">
                  <c:v>3.7493333333333334</c:v>
                </c:pt>
                <c:pt idx="8">
                  <c:v>3.7493333333333334</c:v>
                </c:pt>
                <c:pt idx="9">
                  <c:v>3.8026666666666666</c:v>
                </c:pt>
                <c:pt idx="10">
                  <c:v>3.7848888888888887</c:v>
                </c:pt>
                <c:pt idx="11">
                  <c:v>3.7493333333333334</c:v>
                </c:pt>
                <c:pt idx="12">
                  <c:v>3.6799999999999997</c:v>
                </c:pt>
                <c:pt idx="13">
                  <c:v>3.5413333333333337</c:v>
                </c:pt>
                <c:pt idx="14">
                  <c:v>3.1946666666666665</c:v>
                </c:pt>
                <c:pt idx="15">
                  <c:v>2.8817777777777778</c:v>
                </c:pt>
                <c:pt idx="16">
                  <c:v>1.7708444444444444</c:v>
                </c:pt>
                <c:pt idx="17">
                  <c:v>0.83342222222222218</c:v>
                </c:pt>
                <c:pt idx="18">
                  <c:v>0.40284444444444445</c:v>
                </c:pt>
                <c:pt idx="19">
                  <c:v>0.19448888888888891</c:v>
                </c:pt>
                <c:pt idx="20">
                  <c:v>0.11288888888888889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2E-491C-A585-D1732444431A}"/>
            </c:ext>
          </c:extLst>
        </c:ser>
        <c:ser>
          <c:idx val="1"/>
          <c:order val="1"/>
          <c:tx>
            <c:strRef>
              <c:f>'Rs761k_Rf2.16M_非反転2_Vin2.8125'!$E$1</c:f>
              <c:strCache>
                <c:ptCount val="1"/>
                <c:pt idx="0">
                  <c:v>Vout/Vin_th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'Rs761k_Rf2.16M_非反転2_Vin2.8125'!$A$2:$A$22</c:f>
              <c:numCache>
                <c:formatCode>General</c:formatCode>
                <c:ptCount val="21"/>
                <c:pt idx="0">
                  <c:v>10.23</c:v>
                </c:pt>
                <c:pt idx="1">
                  <c:v>99.8</c:v>
                </c:pt>
                <c:pt idx="2">
                  <c:v>131.30000000000001</c:v>
                </c:pt>
                <c:pt idx="3">
                  <c:v>137.6</c:v>
                </c:pt>
                <c:pt idx="4">
                  <c:v>151.1</c:v>
                </c:pt>
                <c:pt idx="5">
                  <c:v>385.2</c:v>
                </c:pt>
                <c:pt idx="6">
                  <c:v>483.4</c:v>
                </c:pt>
                <c:pt idx="7">
                  <c:v>626.70000000000005</c:v>
                </c:pt>
                <c:pt idx="8">
                  <c:v>997.2</c:v>
                </c:pt>
                <c:pt idx="9">
                  <c:v>1335</c:v>
                </c:pt>
                <c:pt idx="10">
                  <c:v>1835</c:v>
                </c:pt>
                <c:pt idx="11">
                  <c:v>2573</c:v>
                </c:pt>
                <c:pt idx="12">
                  <c:v>6024</c:v>
                </c:pt>
                <c:pt idx="13">
                  <c:v>9859</c:v>
                </c:pt>
                <c:pt idx="14">
                  <c:v>20080</c:v>
                </c:pt>
                <c:pt idx="15">
                  <c:v>30058</c:v>
                </c:pt>
                <c:pt idx="16">
                  <c:v>70620</c:v>
                </c:pt>
                <c:pt idx="17">
                  <c:v>150800</c:v>
                </c:pt>
                <c:pt idx="18">
                  <c:v>303200</c:v>
                </c:pt>
                <c:pt idx="19">
                  <c:v>595200</c:v>
                </c:pt>
                <c:pt idx="20">
                  <c:v>974500</c:v>
                </c:pt>
              </c:numCache>
            </c:numRef>
          </c:xVal>
          <c:yVal>
            <c:numRef>
              <c:f>'Rs761k_Rf2.16M_非反転2_Vin2.8125'!$E$2:$E$22</c:f>
              <c:numCache>
                <c:formatCode>General</c:formatCode>
                <c:ptCount val="21"/>
                <c:pt idx="0">
                  <c:v>3.8383705650459921</c:v>
                </c:pt>
                <c:pt idx="1">
                  <c:v>3.8383705650459921</c:v>
                </c:pt>
                <c:pt idx="2">
                  <c:v>3.8383705650459921</c:v>
                </c:pt>
                <c:pt idx="3">
                  <c:v>3.8383705650459921</c:v>
                </c:pt>
                <c:pt idx="4">
                  <c:v>3.8383705650459921</c:v>
                </c:pt>
                <c:pt idx="5">
                  <c:v>3.8383705650459921</c:v>
                </c:pt>
                <c:pt idx="6">
                  <c:v>3.8383705650459921</c:v>
                </c:pt>
                <c:pt idx="7">
                  <c:v>3.8383705650459921</c:v>
                </c:pt>
                <c:pt idx="8">
                  <c:v>3.8383705650459921</c:v>
                </c:pt>
                <c:pt idx="9">
                  <c:v>3.8383705650459921</c:v>
                </c:pt>
                <c:pt idx="10">
                  <c:v>3.8383705650459921</c:v>
                </c:pt>
                <c:pt idx="11">
                  <c:v>3.8383705650459921</c:v>
                </c:pt>
                <c:pt idx="12">
                  <c:v>3.8383705650459921</c:v>
                </c:pt>
                <c:pt idx="13">
                  <c:v>3.8383705650459921</c:v>
                </c:pt>
                <c:pt idx="14">
                  <c:v>3.8383705650459921</c:v>
                </c:pt>
                <c:pt idx="15">
                  <c:v>3.8383705650459921</c:v>
                </c:pt>
                <c:pt idx="16">
                  <c:v>3.8383705650459921</c:v>
                </c:pt>
                <c:pt idx="17">
                  <c:v>3.8383705650459921</c:v>
                </c:pt>
                <c:pt idx="18">
                  <c:v>3.8383705650459921</c:v>
                </c:pt>
                <c:pt idx="19">
                  <c:v>3.8383705650459921</c:v>
                </c:pt>
                <c:pt idx="20">
                  <c:v>3.8383705650459921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62E-491C-A585-D17324444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98191"/>
        <c:axId val="552703183"/>
      </c:scatterChart>
      <c:valAx>
        <c:axId val="552698191"/>
        <c:scaling>
          <c:logBase val="10"/>
          <c:orientation val="minMax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703183"/>
        <c:crosses val="autoZero"/>
        <c:crossBetween val="midCat"/>
      </c:valAx>
      <c:valAx>
        <c:axId val="55270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698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100"/>
              <a:t>Vout/Vin,</a:t>
            </a:r>
            <a:r>
              <a:rPr lang="en-US" altLang="ja-JP" sz="1100" baseline="0"/>
              <a:t> </a:t>
            </a:r>
            <a:r>
              <a:rPr lang="ja-JP" altLang="en-US" sz="1100" baseline="0"/>
              <a:t>増幅率</a:t>
            </a:r>
            <a:r>
              <a:rPr lang="en-US" altLang="ja-JP" sz="1100" baseline="0"/>
              <a:t>(</a:t>
            </a:r>
            <a:r>
              <a:rPr lang="ja-JP" altLang="en-US" sz="1100" baseline="0"/>
              <a:t>非反転増幅 </a:t>
            </a:r>
            <a:r>
              <a:rPr lang="en-US" altLang="ja-JP" sz="1100" baseline="0"/>
              <a:t>Rs =761k, Rf =993k, Vin=10V)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Rs761k_Rf993k_非反転_Vin5!$D$1</c:f>
              <c:strCache>
                <c:ptCount val="1"/>
                <c:pt idx="0">
                  <c:v>Vout/Vin_exp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Rs761k_Rf993k_非反転_Vin5!$A$2:$A$28</c:f>
              <c:numCache>
                <c:formatCode>General</c:formatCode>
                <c:ptCount val="27"/>
                <c:pt idx="0">
                  <c:v>9.9009999999999998</c:v>
                </c:pt>
                <c:pt idx="1">
                  <c:v>99.01</c:v>
                </c:pt>
                <c:pt idx="2">
                  <c:v>988.7</c:v>
                </c:pt>
                <c:pt idx="3">
                  <c:v>9142</c:v>
                </c:pt>
                <c:pt idx="4">
                  <c:v>9929</c:v>
                </c:pt>
                <c:pt idx="5">
                  <c:v>16640</c:v>
                </c:pt>
                <c:pt idx="6">
                  <c:v>20980</c:v>
                </c:pt>
                <c:pt idx="7">
                  <c:v>22730</c:v>
                </c:pt>
                <c:pt idx="8">
                  <c:v>23840</c:v>
                </c:pt>
                <c:pt idx="9">
                  <c:v>25330</c:v>
                </c:pt>
                <c:pt idx="10">
                  <c:v>26720</c:v>
                </c:pt>
                <c:pt idx="11">
                  <c:v>29370</c:v>
                </c:pt>
                <c:pt idx="12">
                  <c:v>30610</c:v>
                </c:pt>
                <c:pt idx="13">
                  <c:v>33040</c:v>
                </c:pt>
                <c:pt idx="14">
                  <c:v>34630</c:v>
                </c:pt>
                <c:pt idx="15">
                  <c:v>38090</c:v>
                </c:pt>
                <c:pt idx="16">
                  <c:v>43800</c:v>
                </c:pt>
                <c:pt idx="17">
                  <c:v>48810</c:v>
                </c:pt>
                <c:pt idx="18">
                  <c:v>56420</c:v>
                </c:pt>
                <c:pt idx="19">
                  <c:v>70850</c:v>
                </c:pt>
                <c:pt idx="20">
                  <c:v>99600</c:v>
                </c:pt>
                <c:pt idx="21" formatCode="0.00E+00">
                  <c:v>202600</c:v>
                </c:pt>
                <c:pt idx="22">
                  <c:v>304100</c:v>
                </c:pt>
                <c:pt idx="23">
                  <c:v>405400</c:v>
                </c:pt>
                <c:pt idx="24">
                  <c:v>500000</c:v>
                </c:pt>
                <c:pt idx="25">
                  <c:v>598800</c:v>
                </c:pt>
                <c:pt idx="26" formatCode="0.00E+00">
                  <c:v>703200</c:v>
                </c:pt>
              </c:numCache>
            </c:numRef>
          </c:xVal>
          <c:yVal>
            <c:numRef>
              <c:f>Rs761k_Rf993k_非反転_Vin5!$D$2:$D$28</c:f>
              <c:numCache>
                <c:formatCode>General</c:formatCode>
                <c:ptCount val="27"/>
                <c:pt idx="0">
                  <c:v>2.2803604341593284</c:v>
                </c:pt>
                <c:pt idx="1">
                  <c:v>2.2803604341593284</c:v>
                </c:pt>
                <c:pt idx="2">
                  <c:v>2.2803604341593284</c:v>
                </c:pt>
                <c:pt idx="3">
                  <c:v>2.2998156870776163</c:v>
                </c:pt>
                <c:pt idx="4">
                  <c:v>2.320294900675814</c:v>
                </c:pt>
                <c:pt idx="5">
                  <c:v>2.3397501535941023</c:v>
                </c:pt>
                <c:pt idx="6">
                  <c:v>2.3602293671923</c:v>
                </c:pt>
                <c:pt idx="7">
                  <c:v>2.3796846201105875</c:v>
                </c:pt>
                <c:pt idx="8">
                  <c:v>2.4001638337087856</c:v>
                </c:pt>
                <c:pt idx="9">
                  <c:v>2.4400983002252712</c:v>
                </c:pt>
                <c:pt idx="10">
                  <c:v>2.4800327667417572</c:v>
                </c:pt>
                <c:pt idx="11">
                  <c:v>2.4400983002252712</c:v>
                </c:pt>
                <c:pt idx="12">
                  <c:v>2.3602293671923</c:v>
                </c:pt>
                <c:pt idx="13">
                  <c:v>2.199467540446447</c:v>
                </c:pt>
                <c:pt idx="14">
                  <c:v>2.1195986074134754</c:v>
                </c:pt>
                <c:pt idx="15">
                  <c:v>1.9199262748310464</c:v>
                </c:pt>
                <c:pt idx="16">
                  <c:v>1.6598402621339341</c:v>
                </c:pt>
                <c:pt idx="17">
                  <c:v>1.470735869892581</c:v>
                </c:pt>
                <c:pt idx="18">
                  <c:v>1.2749723923300873</c:v>
                </c:pt>
                <c:pt idx="19">
                  <c:v>1</c:v>
                </c:pt>
                <c:pt idx="20">
                  <c:v>0.71131889763779532</c:v>
                </c:pt>
                <c:pt idx="21">
                  <c:v>0.33594202898550724</c:v>
                </c:pt>
                <c:pt idx="22">
                  <c:v>0.21478672985781988</c:v>
                </c:pt>
                <c:pt idx="23">
                  <c:v>0.16104265402843601</c:v>
                </c:pt>
                <c:pt idx="24">
                  <c:v>0.13207729468599033</c:v>
                </c:pt>
                <c:pt idx="25">
                  <c:v>0.10946859903381644</c:v>
                </c:pt>
                <c:pt idx="26">
                  <c:v>9.4192913385826763E-2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7B-4F56-8626-BB1274810EF4}"/>
            </c:ext>
          </c:extLst>
        </c:ser>
        <c:ser>
          <c:idx val="1"/>
          <c:order val="1"/>
          <c:tx>
            <c:strRef>
              <c:f>Rs761k_Rf993k_非反転_Vin5!$E$1</c:f>
              <c:strCache>
                <c:ptCount val="1"/>
                <c:pt idx="0">
                  <c:v>Vout/Vin_th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Rs761k_Rf993k_非反転_Vin5!$A$2:$A$28</c:f>
              <c:numCache>
                <c:formatCode>General</c:formatCode>
                <c:ptCount val="27"/>
                <c:pt idx="0">
                  <c:v>9.9009999999999998</c:v>
                </c:pt>
                <c:pt idx="1">
                  <c:v>99.01</c:v>
                </c:pt>
                <c:pt idx="2">
                  <c:v>988.7</c:v>
                </c:pt>
                <c:pt idx="3">
                  <c:v>9142</c:v>
                </c:pt>
                <c:pt idx="4">
                  <c:v>9929</c:v>
                </c:pt>
                <c:pt idx="5">
                  <c:v>16640</c:v>
                </c:pt>
                <c:pt idx="6">
                  <c:v>20980</c:v>
                </c:pt>
                <c:pt idx="7">
                  <c:v>22730</c:v>
                </c:pt>
                <c:pt idx="8">
                  <c:v>23840</c:v>
                </c:pt>
                <c:pt idx="9">
                  <c:v>25330</c:v>
                </c:pt>
                <c:pt idx="10">
                  <c:v>26720</c:v>
                </c:pt>
                <c:pt idx="11">
                  <c:v>29370</c:v>
                </c:pt>
                <c:pt idx="12">
                  <c:v>30610</c:v>
                </c:pt>
                <c:pt idx="13">
                  <c:v>33040</c:v>
                </c:pt>
                <c:pt idx="14">
                  <c:v>34630</c:v>
                </c:pt>
                <c:pt idx="15">
                  <c:v>38090</c:v>
                </c:pt>
                <c:pt idx="16">
                  <c:v>43800</c:v>
                </c:pt>
                <c:pt idx="17">
                  <c:v>48810</c:v>
                </c:pt>
                <c:pt idx="18">
                  <c:v>56420</c:v>
                </c:pt>
                <c:pt idx="19">
                  <c:v>70850</c:v>
                </c:pt>
                <c:pt idx="20">
                  <c:v>99600</c:v>
                </c:pt>
                <c:pt idx="21" formatCode="0.00E+00">
                  <c:v>202600</c:v>
                </c:pt>
                <c:pt idx="22">
                  <c:v>304100</c:v>
                </c:pt>
                <c:pt idx="23">
                  <c:v>405400</c:v>
                </c:pt>
                <c:pt idx="24">
                  <c:v>500000</c:v>
                </c:pt>
                <c:pt idx="25">
                  <c:v>598800</c:v>
                </c:pt>
                <c:pt idx="26" formatCode="0.00E+00">
                  <c:v>703200</c:v>
                </c:pt>
              </c:numCache>
            </c:numRef>
          </c:xVal>
          <c:yVal>
            <c:numRef>
              <c:f>Rs761k_Rf993k_非反転_Vin5!$E$2:$E$28</c:f>
              <c:numCache>
                <c:formatCode>General</c:formatCode>
                <c:ptCount val="27"/>
                <c:pt idx="0">
                  <c:v>2.3048620236530883</c:v>
                </c:pt>
                <c:pt idx="1">
                  <c:v>2.3048620236530883</c:v>
                </c:pt>
                <c:pt idx="2">
                  <c:v>2.3048620236530883</c:v>
                </c:pt>
                <c:pt idx="3">
                  <c:v>2.3048620236530883</c:v>
                </c:pt>
                <c:pt idx="4">
                  <c:v>2.3048620236530883</c:v>
                </c:pt>
                <c:pt idx="5">
                  <c:v>2.3048620236530883</c:v>
                </c:pt>
                <c:pt idx="6">
                  <c:v>2.3048620236530883</c:v>
                </c:pt>
                <c:pt idx="7">
                  <c:v>2.3048620236530883</c:v>
                </c:pt>
                <c:pt idx="8">
                  <c:v>2.3048620236530883</c:v>
                </c:pt>
                <c:pt idx="9">
                  <c:v>2.3048620236530883</c:v>
                </c:pt>
                <c:pt idx="10">
                  <c:v>2.3048620236530883</c:v>
                </c:pt>
                <c:pt idx="11">
                  <c:v>2.3048620236530883</c:v>
                </c:pt>
                <c:pt idx="12">
                  <c:v>2.3048620236530883</c:v>
                </c:pt>
                <c:pt idx="13">
                  <c:v>2.3048620236530883</c:v>
                </c:pt>
                <c:pt idx="14">
                  <c:v>2.3048620236530883</c:v>
                </c:pt>
                <c:pt idx="15">
                  <c:v>2.3048620236530883</c:v>
                </c:pt>
                <c:pt idx="16">
                  <c:v>2.3048620236530883</c:v>
                </c:pt>
                <c:pt idx="17">
                  <c:v>2.3048620236530883</c:v>
                </c:pt>
                <c:pt idx="18">
                  <c:v>2.3048620236530883</c:v>
                </c:pt>
                <c:pt idx="19">
                  <c:v>2.3048620236530883</c:v>
                </c:pt>
                <c:pt idx="20">
                  <c:v>2.3048620236530883</c:v>
                </c:pt>
                <c:pt idx="21">
                  <c:v>2.3048620236530883</c:v>
                </c:pt>
                <c:pt idx="22">
                  <c:v>2.3048620236530883</c:v>
                </c:pt>
                <c:pt idx="23">
                  <c:v>2.3048620236530883</c:v>
                </c:pt>
                <c:pt idx="24">
                  <c:v>2.3048620236530883</c:v>
                </c:pt>
                <c:pt idx="25">
                  <c:v>2.3048620236530883</c:v>
                </c:pt>
                <c:pt idx="26">
                  <c:v>2.3048620236530883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7B-4F56-8626-BB1274810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98191"/>
        <c:axId val="552703183"/>
      </c:scatterChart>
      <c:valAx>
        <c:axId val="552698191"/>
        <c:scaling>
          <c:logBase val="10"/>
          <c:orientation val="minMax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703183"/>
        <c:crosses val="autoZero"/>
        <c:crossBetween val="midCat"/>
      </c:valAx>
      <c:valAx>
        <c:axId val="55270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698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200"/>
              <a:t>Vout/Vin, </a:t>
            </a:r>
            <a:r>
              <a:rPr lang="ja-JP" altLang="en-US" sz="1200"/>
              <a:t>増幅率</a:t>
            </a:r>
            <a:r>
              <a:rPr lang="en-US" altLang="ja-JP" sz="1200"/>
              <a:t>(</a:t>
            </a:r>
            <a:r>
              <a:rPr lang="ja-JP" altLang="en-US" sz="1200"/>
              <a:t>非反転増幅</a:t>
            </a:r>
            <a:r>
              <a:rPr lang="en-US" altLang="ja-JP" sz="1200"/>
              <a:t>, Rs=761k, Rf=</a:t>
            </a:r>
            <a:r>
              <a:rPr lang="en-US" altLang="ja-JP" sz="1200" baseline="0"/>
              <a:t>993k)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'Rs761k_Rf993k_非反転_Vin4.5'!$E$1</c:f>
              <c:strCache>
                <c:ptCount val="1"/>
                <c:pt idx="0">
                  <c:v>Vout/Vin_th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'Rs761k_Rf993k_非反転_Vin4.5'!$A$2:$A$30</c:f>
              <c:numCache>
                <c:formatCode>General</c:formatCode>
                <c:ptCount val="29"/>
                <c:pt idx="0">
                  <c:v>11.19</c:v>
                </c:pt>
                <c:pt idx="1">
                  <c:v>107.8</c:v>
                </c:pt>
                <c:pt idx="2">
                  <c:v>180.9</c:v>
                </c:pt>
                <c:pt idx="3">
                  <c:v>300.39999999999998</c:v>
                </c:pt>
                <c:pt idx="4">
                  <c:v>503.4</c:v>
                </c:pt>
                <c:pt idx="5">
                  <c:v>673.9</c:v>
                </c:pt>
                <c:pt idx="6">
                  <c:v>797.4</c:v>
                </c:pt>
                <c:pt idx="7">
                  <c:v>891.3</c:v>
                </c:pt>
                <c:pt idx="8">
                  <c:v>990.1</c:v>
                </c:pt>
                <c:pt idx="9">
                  <c:v>994</c:v>
                </c:pt>
                <c:pt idx="10">
                  <c:v>1092</c:v>
                </c:pt>
                <c:pt idx="11">
                  <c:v>1208</c:v>
                </c:pt>
                <c:pt idx="12">
                  <c:v>2024</c:v>
                </c:pt>
                <c:pt idx="13">
                  <c:v>3035</c:v>
                </c:pt>
                <c:pt idx="14">
                  <c:v>4021</c:v>
                </c:pt>
                <c:pt idx="15">
                  <c:v>4622</c:v>
                </c:pt>
                <c:pt idx="16">
                  <c:v>5348</c:v>
                </c:pt>
                <c:pt idx="17">
                  <c:v>10810</c:v>
                </c:pt>
                <c:pt idx="18">
                  <c:v>16420</c:v>
                </c:pt>
                <c:pt idx="19">
                  <c:v>22660</c:v>
                </c:pt>
                <c:pt idx="20">
                  <c:v>26810</c:v>
                </c:pt>
                <c:pt idx="21">
                  <c:v>29940</c:v>
                </c:pt>
                <c:pt idx="22">
                  <c:v>40380</c:v>
                </c:pt>
                <c:pt idx="23">
                  <c:v>71740</c:v>
                </c:pt>
                <c:pt idx="24">
                  <c:v>107800</c:v>
                </c:pt>
                <c:pt idx="25">
                  <c:v>151100</c:v>
                </c:pt>
                <c:pt idx="26">
                  <c:v>300500</c:v>
                </c:pt>
                <c:pt idx="27">
                  <c:v>605100</c:v>
                </c:pt>
                <c:pt idx="28">
                  <c:v>998000</c:v>
                </c:pt>
              </c:numCache>
            </c:numRef>
          </c:xVal>
          <c:yVal>
            <c:numRef>
              <c:f>'Rs761k_Rf993k_非反転_Vin4.5'!$E$2:$E$30</c:f>
              <c:numCache>
                <c:formatCode>General</c:formatCode>
                <c:ptCount val="29"/>
                <c:pt idx="0">
                  <c:v>2.3048620236530883</c:v>
                </c:pt>
                <c:pt idx="1">
                  <c:v>2.3048620236530883</c:v>
                </c:pt>
                <c:pt idx="2">
                  <c:v>2.3048620236530883</c:v>
                </c:pt>
                <c:pt idx="3">
                  <c:v>2.3048620236530883</c:v>
                </c:pt>
                <c:pt idx="4">
                  <c:v>2.3048620236530883</c:v>
                </c:pt>
                <c:pt idx="5">
                  <c:v>2.3048620236530883</c:v>
                </c:pt>
                <c:pt idx="6">
                  <c:v>2.3048620236530883</c:v>
                </c:pt>
                <c:pt idx="7">
                  <c:v>2.3048620236530883</c:v>
                </c:pt>
                <c:pt idx="8">
                  <c:v>2.3048620236530883</c:v>
                </c:pt>
                <c:pt idx="9">
                  <c:v>2.3048620236530883</c:v>
                </c:pt>
                <c:pt idx="10">
                  <c:v>2.3048620236530883</c:v>
                </c:pt>
                <c:pt idx="11">
                  <c:v>2.3048620236530883</c:v>
                </c:pt>
                <c:pt idx="12">
                  <c:v>2.3048620236530883</c:v>
                </c:pt>
                <c:pt idx="13">
                  <c:v>2.3048620236530883</c:v>
                </c:pt>
                <c:pt idx="14">
                  <c:v>2.3048620236530883</c:v>
                </c:pt>
                <c:pt idx="15">
                  <c:v>2.3048620236530883</c:v>
                </c:pt>
                <c:pt idx="16">
                  <c:v>2.3048620236530883</c:v>
                </c:pt>
                <c:pt idx="17">
                  <c:v>2.3048620236530883</c:v>
                </c:pt>
                <c:pt idx="18">
                  <c:v>2.3048620236530883</c:v>
                </c:pt>
                <c:pt idx="19">
                  <c:v>2.3048620236530883</c:v>
                </c:pt>
                <c:pt idx="20">
                  <c:v>2.3048620236530883</c:v>
                </c:pt>
                <c:pt idx="21">
                  <c:v>2.3048620236530883</c:v>
                </c:pt>
                <c:pt idx="22">
                  <c:v>2.3048620236530883</c:v>
                </c:pt>
                <c:pt idx="23">
                  <c:v>2.3048620236530883</c:v>
                </c:pt>
                <c:pt idx="24">
                  <c:v>2.3048620236530883</c:v>
                </c:pt>
                <c:pt idx="25">
                  <c:v>2.3048620236530883</c:v>
                </c:pt>
                <c:pt idx="26">
                  <c:v>2.3048620236530883</c:v>
                </c:pt>
                <c:pt idx="27">
                  <c:v>2.3048620236530883</c:v>
                </c:pt>
                <c:pt idx="28">
                  <c:v>2.3048620236530883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18-4D33-8A6A-F284A824A2D0}"/>
            </c:ext>
          </c:extLst>
        </c:ser>
        <c:ser>
          <c:idx val="1"/>
          <c:order val="1"/>
          <c:tx>
            <c:strRef>
              <c:f>'Rs761k_Rf993k_非反転_Vin4.5'!$D$1</c:f>
              <c:strCache>
                <c:ptCount val="1"/>
                <c:pt idx="0">
                  <c:v>Vout/Vin_exp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'Rs761k_Rf993k_非反転_Vin4.5'!$A$2:$A$30</c:f>
              <c:numCache>
                <c:formatCode>General</c:formatCode>
                <c:ptCount val="29"/>
                <c:pt idx="0">
                  <c:v>11.19</c:v>
                </c:pt>
                <c:pt idx="1">
                  <c:v>107.8</c:v>
                </c:pt>
                <c:pt idx="2">
                  <c:v>180.9</c:v>
                </c:pt>
                <c:pt idx="3">
                  <c:v>300.39999999999998</c:v>
                </c:pt>
                <c:pt idx="4">
                  <c:v>503.4</c:v>
                </c:pt>
                <c:pt idx="5">
                  <c:v>673.9</c:v>
                </c:pt>
                <c:pt idx="6">
                  <c:v>797.4</c:v>
                </c:pt>
                <c:pt idx="7">
                  <c:v>891.3</c:v>
                </c:pt>
                <c:pt idx="8">
                  <c:v>990.1</c:v>
                </c:pt>
                <c:pt idx="9">
                  <c:v>994</c:v>
                </c:pt>
                <c:pt idx="10">
                  <c:v>1092</c:v>
                </c:pt>
                <c:pt idx="11">
                  <c:v>1208</c:v>
                </c:pt>
                <c:pt idx="12">
                  <c:v>2024</c:v>
                </c:pt>
                <c:pt idx="13">
                  <c:v>3035</c:v>
                </c:pt>
                <c:pt idx="14">
                  <c:v>4021</c:v>
                </c:pt>
                <c:pt idx="15">
                  <c:v>4622</c:v>
                </c:pt>
                <c:pt idx="16">
                  <c:v>5348</c:v>
                </c:pt>
                <c:pt idx="17">
                  <c:v>10810</c:v>
                </c:pt>
                <c:pt idx="18">
                  <c:v>16420</c:v>
                </c:pt>
                <c:pt idx="19">
                  <c:v>22660</c:v>
                </c:pt>
                <c:pt idx="20">
                  <c:v>26810</c:v>
                </c:pt>
                <c:pt idx="21">
                  <c:v>29940</c:v>
                </c:pt>
                <c:pt idx="22">
                  <c:v>40380</c:v>
                </c:pt>
                <c:pt idx="23">
                  <c:v>71740</c:v>
                </c:pt>
                <c:pt idx="24">
                  <c:v>107800</c:v>
                </c:pt>
                <c:pt idx="25">
                  <c:v>151100</c:v>
                </c:pt>
                <c:pt idx="26">
                  <c:v>300500</c:v>
                </c:pt>
                <c:pt idx="27">
                  <c:v>605100</c:v>
                </c:pt>
                <c:pt idx="28">
                  <c:v>998000</c:v>
                </c:pt>
              </c:numCache>
            </c:numRef>
          </c:xVal>
          <c:yVal>
            <c:numRef>
              <c:f>'Rs761k_Rf993k_非反転_Vin4.5'!$D$2:$D$30</c:f>
              <c:numCache>
                <c:formatCode>General</c:formatCode>
                <c:ptCount val="29"/>
                <c:pt idx="0">
                  <c:v>2.2987200660611062</c:v>
                </c:pt>
                <c:pt idx="1">
                  <c:v>2.2987200660611062</c:v>
                </c:pt>
                <c:pt idx="2">
                  <c:v>2.2994285714285714</c:v>
                </c:pt>
                <c:pt idx="3">
                  <c:v>2.3051428571428572</c:v>
                </c:pt>
                <c:pt idx="4">
                  <c:v>2.2994285714285714</c:v>
                </c:pt>
                <c:pt idx="5">
                  <c:v>2.2879999999999998</c:v>
                </c:pt>
                <c:pt idx="6">
                  <c:v>2.2857142857142856</c:v>
                </c:pt>
                <c:pt idx="7">
                  <c:v>2.2879999999999998</c:v>
                </c:pt>
                <c:pt idx="8">
                  <c:v>2.3085714285714283</c:v>
                </c:pt>
                <c:pt idx="9">
                  <c:v>2.2994285714285714</c:v>
                </c:pt>
                <c:pt idx="10">
                  <c:v>2.3142857142857145</c:v>
                </c:pt>
                <c:pt idx="11">
                  <c:v>2.3183319570602805</c:v>
                </c:pt>
                <c:pt idx="12">
                  <c:v>2.3211428571428572</c:v>
                </c:pt>
                <c:pt idx="13">
                  <c:v>2.3211428571428572</c:v>
                </c:pt>
                <c:pt idx="14">
                  <c:v>2.3211428571428572</c:v>
                </c:pt>
                <c:pt idx="15">
                  <c:v>2.3085714285714283</c:v>
                </c:pt>
                <c:pt idx="16">
                  <c:v>2.2917513206013815</c:v>
                </c:pt>
                <c:pt idx="17">
                  <c:v>2.3019097927671681</c:v>
                </c:pt>
                <c:pt idx="18">
                  <c:v>2.321210889882162</c:v>
                </c:pt>
                <c:pt idx="19">
                  <c:v>2.3608289313287281</c:v>
                </c:pt>
                <c:pt idx="20">
                  <c:v>2.4603819585534334</c:v>
                </c:pt>
                <c:pt idx="21">
                  <c:v>2.4567707163709858</c:v>
                </c:pt>
                <c:pt idx="22">
                  <c:v>1.995284078149562</c:v>
                </c:pt>
                <c:pt idx="23">
                  <c:v>1.0990841884585678</c:v>
                </c:pt>
                <c:pt idx="24">
                  <c:v>0.65882936507936507</c:v>
                </c:pt>
                <c:pt idx="25">
                  <c:v>0.50851502332140142</c:v>
                </c:pt>
                <c:pt idx="26">
                  <c:v>0.24586666666666668</c:v>
                </c:pt>
                <c:pt idx="27">
                  <c:v>0.12085333333333334</c:v>
                </c:pt>
                <c:pt idx="28">
                  <c:v>7.7274842913660699E-2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18-4D33-8A6A-F284A824A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98191"/>
        <c:axId val="552703183"/>
      </c:scatterChart>
      <c:valAx>
        <c:axId val="552698191"/>
        <c:scaling>
          <c:logBase val="10"/>
          <c:orientation val="minMax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703183"/>
        <c:crosses val="autoZero"/>
        <c:crossBetween val="midCat"/>
      </c:valAx>
      <c:valAx>
        <c:axId val="55270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2698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567885</xdr:colOff>
      <xdr:row>2</xdr:row>
      <xdr:rowOff>144194</xdr:rowOff>
    </xdr:from>
    <xdr:to>
      <xdr:col>16</xdr:col>
      <xdr:colOff>448114</xdr:colOff>
      <xdr:row>18</xdr:row>
      <xdr:rowOff>220394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4212AB0C-03B7-41DF-80C9-29A0BC0DFACC}"/>
            </a:ext>
          </a:extLst>
        </xdr:cNvPr>
        <xdr:cNvGrpSpPr/>
      </xdr:nvGrpSpPr>
      <xdr:grpSpPr>
        <a:xfrm>
          <a:off x="6229545" y="601394"/>
          <a:ext cx="5915269" cy="3733800"/>
          <a:chOff x="7128169" y="807474"/>
          <a:chExt cx="5067300" cy="327660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4AFF8657-0214-46DF-B8EF-63C68897F325}"/>
              </a:ext>
            </a:extLst>
          </xdr:cNvPr>
          <xdr:cNvSpPr/>
        </xdr:nvSpPr>
        <xdr:spPr>
          <a:xfrm>
            <a:off x="7128169" y="807474"/>
            <a:ext cx="5067300" cy="327660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 w="571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FA603BFF-E6F5-40E4-8EF1-8DB0FF0D5003}"/>
              </a:ext>
            </a:extLst>
          </xdr:cNvPr>
          <xdr:cNvGraphicFramePr>
            <a:graphicFrameLocks/>
          </xdr:cNvGraphicFramePr>
        </xdr:nvGraphicFramePr>
        <xdr:xfrm>
          <a:off x="7364476" y="107995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1</xdr:row>
      <xdr:rowOff>167640</xdr:rowOff>
    </xdr:from>
    <xdr:to>
      <xdr:col>15</xdr:col>
      <xdr:colOff>53340</xdr:colOff>
      <xdr:row>18</xdr:row>
      <xdr:rowOff>15240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74E48B9-49B7-4FF5-A91E-57F545CC8C6D}"/>
            </a:ext>
          </a:extLst>
        </xdr:cNvPr>
        <xdr:cNvGrpSpPr/>
      </xdr:nvGrpSpPr>
      <xdr:grpSpPr>
        <a:xfrm>
          <a:off x="5044440" y="396240"/>
          <a:ext cx="5913120" cy="3733800"/>
          <a:chOff x="7115109" y="807474"/>
          <a:chExt cx="5067300" cy="32766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0F6FEC02-B7C4-4254-AB9D-2994A6D846DB}"/>
              </a:ext>
            </a:extLst>
          </xdr:cNvPr>
          <xdr:cNvSpPr/>
        </xdr:nvSpPr>
        <xdr:spPr>
          <a:xfrm>
            <a:off x="7115109" y="807474"/>
            <a:ext cx="5067300" cy="327660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 w="571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aphicFrame macro="">
        <xdr:nvGraphicFramePr>
          <xdr:cNvPr id="4" name="グラフ 3">
            <a:extLst>
              <a:ext uri="{FF2B5EF4-FFF2-40B4-BE49-F238E27FC236}">
                <a16:creationId xmlns:a16="http://schemas.microsoft.com/office/drawing/2014/main" id="{9450BCC8-F5B0-4BA2-9179-1461E6C8E2D0}"/>
              </a:ext>
            </a:extLst>
          </xdr:cNvPr>
          <xdr:cNvGraphicFramePr>
            <a:graphicFrameLocks/>
          </xdr:cNvGraphicFramePr>
        </xdr:nvGraphicFramePr>
        <xdr:xfrm>
          <a:off x="7364476" y="107995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220980</xdr:rowOff>
    </xdr:from>
    <xdr:to>
      <xdr:col>14</xdr:col>
      <xdr:colOff>129540</xdr:colOff>
      <xdr:row>16</xdr:row>
      <xdr:rowOff>68580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11F6612C-CE9D-4B25-80E8-92DF3E65A1E1}"/>
            </a:ext>
          </a:extLst>
        </xdr:cNvPr>
        <xdr:cNvGrpSpPr/>
      </xdr:nvGrpSpPr>
      <xdr:grpSpPr>
        <a:xfrm>
          <a:off x="4808220" y="449580"/>
          <a:ext cx="5067300" cy="3276600"/>
          <a:chOff x="5676900" y="853440"/>
          <a:chExt cx="5067300" cy="327660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9BC7635F-2EBC-4E52-8385-40D3881A58ED}"/>
              </a:ext>
            </a:extLst>
          </xdr:cNvPr>
          <xdr:cNvSpPr/>
        </xdr:nvSpPr>
        <xdr:spPr>
          <a:xfrm>
            <a:off x="5676900" y="853440"/>
            <a:ext cx="5067300" cy="327660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 w="571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19620A33-607C-48B0-B39B-C8FBDE4D0E69}"/>
              </a:ext>
            </a:extLst>
          </xdr:cNvPr>
          <xdr:cNvGraphicFramePr>
            <a:graphicFrameLocks/>
          </xdr:cNvGraphicFramePr>
        </xdr:nvGraphicFramePr>
        <xdr:xfrm>
          <a:off x="5928360" y="1024890"/>
          <a:ext cx="4617720" cy="28765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2</xdr:row>
      <xdr:rowOff>220980</xdr:rowOff>
    </xdr:from>
    <xdr:to>
      <xdr:col>16</xdr:col>
      <xdr:colOff>304800</xdr:colOff>
      <xdr:row>17</xdr:row>
      <xdr:rowOff>68580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144289FB-8181-4907-A757-D893C9C0EAF3}"/>
            </a:ext>
          </a:extLst>
        </xdr:cNvPr>
        <xdr:cNvGrpSpPr/>
      </xdr:nvGrpSpPr>
      <xdr:grpSpPr>
        <a:xfrm>
          <a:off x="6629400" y="678180"/>
          <a:ext cx="5067300" cy="3276600"/>
          <a:chOff x="4754880" y="899160"/>
          <a:chExt cx="5067300" cy="32766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7E252F7B-27B4-4906-A3C1-BF5AC0899DE8}"/>
              </a:ext>
            </a:extLst>
          </xdr:cNvPr>
          <xdr:cNvSpPr/>
        </xdr:nvSpPr>
        <xdr:spPr>
          <a:xfrm>
            <a:off x="4754880" y="899160"/>
            <a:ext cx="5067300" cy="327660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 w="571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aphicFrame macro="">
        <xdr:nvGraphicFramePr>
          <xdr:cNvPr id="2" name="グラフ 1">
            <a:extLst>
              <a:ext uri="{FF2B5EF4-FFF2-40B4-BE49-F238E27FC236}">
                <a16:creationId xmlns:a16="http://schemas.microsoft.com/office/drawing/2014/main" id="{8C2A8CF5-ACCE-4BB0-939E-DCE0B724F129}"/>
              </a:ext>
            </a:extLst>
          </xdr:cNvPr>
          <xdr:cNvGraphicFramePr/>
        </xdr:nvGraphicFramePr>
        <xdr:xfrm>
          <a:off x="4964430" y="11620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1</xdr:row>
      <xdr:rowOff>205740</xdr:rowOff>
    </xdr:from>
    <xdr:to>
      <xdr:col>15</xdr:col>
      <xdr:colOff>205740</xdr:colOff>
      <xdr:row>16</xdr:row>
      <xdr:rowOff>53340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B6D79F0-61A4-4F5E-9AA4-D5AB107E2CB7}"/>
            </a:ext>
          </a:extLst>
        </xdr:cNvPr>
        <xdr:cNvGrpSpPr/>
      </xdr:nvGrpSpPr>
      <xdr:grpSpPr>
        <a:xfrm>
          <a:off x="5516880" y="434340"/>
          <a:ext cx="5067300" cy="3276600"/>
          <a:chOff x="5722620" y="297180"/>
          <a:chExt cx="5067300" cy="327660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1EA122DC-ACB4-4F97-9E1C-268A3F352B91}"/>
              </a:ext>
            </a:extLst>
          </xdr:cNvPr>
          <xdr:cNvSpPr/>
        </xdr:nvSpPr>
        <xdr:spPr>
          <a:xfrm>
            <a:off x="5722620" y="297180"/>
            <a:ext cx="5067300" cy="327660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 w="571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4ADBD134-7123-40AB-B8E3-A1258B13CFD7}"/>
              </a:ext>
            </a:extLst>
          </xdr:cNvPr>
          <xdr:cNvGraphicFramePr>
            <a:graphicFrameLocks/>
          </xdr:cNvGraphicFramePr>
        </xdr:nvGraphicFramePr>
        <xdr:xfrm>
          <a:off x="6023610" y="58293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3323-972D-4F65-B66D-0B26D85DD36A}">
  <dimension ref="A1:E16"/>
  <sheetViews>
    <sheetView zoomScaleNormal="100" workbookViewId="0">
      <selection activeCell="E2" sqref="E2"/>
    </sheetView>
  </sheetViews>
  <sheetFormatPr defaultRowHeight="18" x14ac:dyDescent="0.45"/>
  <cols>
    <col min="1" max="1" width="10.8984375" bestFit="1" customWidth="1"/>
    <col min="4" max="4" width="14.796875" bestFit="1" customWidth="1"/>
    <col min="5" max="5" width="13.39843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9.9290000000000003</v>
      </c>
      <c r="B2">
        <v>5.6639999999999997</v>
      </c>
      <c r="C2">
        <v>13.28</v>
      </c>
      <c r="D2">
        <f t="shared" ref="D2:D16" si="0">C2/B2</f>
        <v>2.3446327683615817</v>
      </c>
      <c r="E2">
        <f>1+993/761</f>
        <v>2.3048620236530883</v>
      </c>
    </row>
    <row r="3" spans="1:5" x14ac:dyDescent="0.45">
      <c r="A3">
        <v>99.6</v>
      </c>
      <c r="B3">
        <v>5.6639999999999997</v>
      </c>
      <c r="C3">
        <v>13.19</v>
      </c>
      <c r="D3">
        <f t="shared" si="0"/>
        <v>2.3287429378531073</v>
      </c>
      <c r="E3">
        <f t="shared" ref="E2:E16" si="1">1+993/761</f>
        <v>2.3048620236530883</v>
      </c>
    </row>
    <row r="4" spans="1:5" x14ac:dyDescent="0.45">
      <c r="A4">
        <v>996</v>
      </c>
      <c r="B4">
        <v>5.6639999999999997</v>
      </c>
      <c r="C4">
        <v>13.28</v>
      </c>
      <c r="D4">
        <f t="shared" si="0"/>
        <v>2.3446327683615817</v>
      </c>
      <c r="E4">
        <f t="shared" si="1"/>
        <v>2.3048620236530883</v>
      </c>
    </row>
    <row r="5" spans="1:5" x14ac:dyDescent="0.45">
      <c r="A5">
        <v>9980</v>
      </c>
      <c r="B5">
        <v>5.6639999999999997</v>
      </c>
      <c r="C5">
        <v>12.89</v>
      </c>
      <c r="D5">
        <f t="shared" si="0"/>
        <v>2.2757768361581925</v>
      </c>
      <c r="E5">
        <f t="shared" si="1"/>
        <v>2.3048620236530883</v>
      </c>
    </row>
    <row r="6" spans="1:5" x14ac:dyDescent="0.45">
      <c r="A6">
        <v>30530</v>
      </c>
      <c r="B6">
        <v>5.6639999999999997</v>
      </c>
      <c r="C6">
        <v>13.28</v>
      </c>
      <c r="D6">
        <f t="shared" si="0"/>
        <v>2.3446327683615817</v>
      </c>
      <c r="E6">
        <f t="shared" si="1"/>
        <v>2.3048620236530883</v>
      </c>
    </row>
    <row r="7" spans="1:5" x14ac:dyDescent="0.45">
      <c r="A7">
        <v>34140</v>
      </c>
      <c r="B7">
        <v>5.6639999999999997</v>
      </c>
      <c r="C7">
        <v>13.38</v>
      </c>
      <c r="D7">
        <f t="shared" si="0"/>
        <v>2.3622881355932206</v>
      </c>
      <c r="E7">
        <f t="shared" si="1"/>
        <v>2.3048620236530883</v>
      </c>
    </row>
    <row r="8" spans="1:5" x14ac:dyDescent="0.45">
      <c r="A8">
        <v>36340</v>
      </c>
      <c r="B8">
        <v>5.6639999999999997</v>
      </c>
      <c r="C8">
        <v>13.67</v>
      </c>
      <c r="D8">
        <f t="shared" si="0"/>
        <v>2.4134887005649719</v>
      </c>
      <c r="E8">
        <f t="shared" si="1"/>
        <v>2.3048620236530883</v>
      </c>
    </row>
    <row r="9" spans="1:5" x14ac:dyDescent="0.45">
      <c r="A9">
        <v>45320</v>
      </c>
      <c r="B9">
        <v>5.6639999999999997</v>
      </c>
      <c r="C9">
        <v>13.87</v>
      </c>
      <c r="D9">
        <f t="shared" si="0"/>
        <v>2.4487994350282487</v>
      </c>
      <c r="E9">
        <f t="shared" si="1"/>
        <v>2.3048620236530883</v>
      </c>
    </row>
    <row r="10" spans="1:5" x14ac:dyDescent="0.45">
      <c r="A10">
        <v>45590</v>
      </c>
      <c r="B10">
        <v>5.6639999999999997</v>
      </c>
      <c r="C10">
        <v>13.97</v>
      </c>
      <c r="D10">
        <f t="shared" si="0"/>
        <v>2.4664548022598871</v>
      </c>
      <c r="E10">
        <f t="shared" si="1"/>
        <v>2.3048620236530883</v>
      </c>
    </row>
    <row r="11" spans="1:5" x14ac:dyDescent="0.45">
      <c r="A11" s="2">
        <v>50850</v>
      </c>
      <c r="B11">
        <v>5.6639999999999997</v>
      </c>
      <c r="C11">
        <v>13.48</v>
      </c>
      <c r="D11">
        <f t="shared" si="0"/>
        <v>2.379943502824859</v>
      </c>
      <c r="E11">
        <f t="shared" si="1"/>
        <v>2.3048620236530883</v>
      </c>
    </row>
    <row r="12" spans="1:5" x14ac:dyDescent="0.45">
      <c r="A12">
        <v>98870</v>
      </c>
      <c r="B12">
        <v>5.625</v>
      </c>
      <c r="C12">
        <v>7.109</v>
      </c>
      <c r="D12">
        <f t="shared" si="0"/>
        <v>1.2638222222222222</v>
      </c>
      <c r="E12">
        <f t="shared" si="1"/>
        <v>2.3048620236530883</v>
      </c>
    </row>
    <row r="13" spans="1:5" x14ac:dyDescent="0.45">
      <c r="A13">
        <v>299000</v>
      </c>
      <c r="B13">
        <v>5.625</v>
      </c>
      <c r="C13">
        <v>2.266</v>
      </c>
      <c r="D13">
        <f t="shared" si="0"/>
        <v>0.40284444444444445</v>
      </c>
      <c r="E13">
        <f t="shared" si="1"/>
        <v>2.3048620236530883</v>
      </c>
    </row>
    <row r="14" spans="1:5" x14ac:dyDescent="0.45">
      <c r="A14">
        <v>502500</v>
      </c>
      <c r="B14">
        <v>5.625</v>
      </c>
      <c r="C14">
        <v>1.3280000000000001</v>
      </c>
      <c r="D14">
        <f t="shared" si="0"/>
        <v>0.2360888888888889</v>
      </c>
      <c r="E14">
        <f t="shared" si="1"/>
        <v>2.3048620236530883</v>
      </c>
    </row>
    <row r="15" spans="1:5" x14ac:dyDescent="0.45">
      <c r="A15">
        <v>805200</v>
      </c>
      <c r="B15">
        <v>5.625</v>
      </c>
      <c r="C15">
        <v>0.78129999999999999</v>
      </c>
      <c r="D15">
        <f t="shared" si="0"/>
        <v>0.13889777777777779</v>
      </c>
      <c r="E15">
        <f t="shared" si="1"/>
        <v>2.3048620236530883</v>
      </c>
    </row>
    <row r="16" spans="1:5" x14ac:dyDescent="0.45">
      <c r="A16">
        <v>991500</v>
      </c>
      <c r="B16">
        <v>5.625</v>
      </c>
      <c r="C16">
        <v>0.625</v>
      </c>
      <c r="D16">
        <f t="shared" si="0"/>
        <v>0.1111111111111111</v>
      </c>
      <c r="E16">
        <f t="shared" si="1"/>
        <v>2.3048620236530883</v>
      </c>
    </row>
  </sheetData>
  <autoFilter ref="A1:E1" xr:uid="{7E163323-972D-4F65-B66D-0B26D85DD36A}">
    <sortState xmlns:xlrd2="http://schemas.microsoft.com/office/spreadsheetml/2017/richdata2" ref="A2:E16">
      <sortCondition ref="A1"/>
    </sortState>
  </autoFilter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3541-9355-423B-8BAE-FB663BA80DCF}">
  <dimension ref="A1:E19"/>
  <sheetViews>
    <sheetView tabSelected="1" workbookViewId="0">
      <selection activeCell="E2" sqref="E2"/>
    </sheetView>
  </sheetViews>
  <sheetFormatPr defaultRowHeight="18" x14ac:dyDescent="0.45"/>
  <cols>
    <col min="1" max="1" width="9.296875" bestFit="1" customWidth="1"/>
    <col min="4" max="4" width="14.796875" bestFit="1" customWidth="1"/>
    <col min="5" max="5" width="13.39843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10.1</v>
      </c>
      <c r="B2">
        <v>5.625</v>
      </c>
      <c r="C2">
        <v>16.8</v>
      </c>
      <c r="D2">
        <f>C2/B2</f>
        <v>2.9866666666666668</v>
      </c>
      <c r="E2">
        <f>1+4.573/2.321</f>
        <v>2.9702714347264108</v>
      </c>
    </row>
    <row r="3" spans="1:5" x14ac:dyDescent="0.45">
      <c r="A3">
        <v>99.8</v>
      </c>
      <c r="B3">
        <v>5.625</v>
      </c>
      <c r="C3">
        <v>16.8</v>
      </c>
      <c r="D3">
        <f t="shared" ref="D3:D19" si="0">C3/B3</f>
        <v>2.9866666666666668</v>
      </c>
      <c r="E3">
        <f t="shared" ref="E3:E19" si="1">1+4.573/2.321</f>
        <v>2.9702714347264108</v>
      </c>
    </row>
    <row r="4" spans="1:5" x14ac:dyDescent="0.45">
      <c r="A4">
        <v>998</v>
      </c>
      <c r="B4">
        <v>5.625</v>
      </c>
      <c r="C4">
        <v>16.8</v>
      </c>
      <c r="D4">
        <f t="shared" si="0"/>
        <v>2.9866666666666668</v>
      </c>
      <c r="E4">
        <f t="shared" si="1"/>
        <v>2.9702714347264108</v>
      </c>
    </row>
    <row r="5" spans="1:5" x14ac:dyDescent="0.45">
      <c r="A5" s="1">
        <v>9749</v>
      </c>
      <c r="B5">
        <v>5.625</v>
      </c>
      <c r="C5">
        <v>14.84</v>
      </c>
      <c r="D5">
        <f t="shared" si="0"/>
        <v>2.6382222222222222</v>
      </c>
      <c r="E5">
        <f t="shared" si="1"/>
        <v>2.9702714347264108</v>
      </c>
    </row>
    <row r="6" spans="1:5" x14ac:dyDescent="0.45">
      <c r="A6" s="1">
        <v>28250</v>
      </c>
      <c r="B6">
        <v>5.625</v>
      </c>
      <c r="C6">
        <v>13.67</v>
      </c>
      <c r="D6">
        <f t="shared" si="0"/>
        <v>2.4302222222222221</v>
      </c>
      <c r="E6">
        <f t="shared" si="1"/>
        <v>2.9702714347264108</v>
      </c>
    </row>
    <row r="7" spans="1:5" x14ac:dyDescent="0.45">
      <c r="A7" s="1">
        <v>36130</v>
      </c>
      <c r="B7">
        <v>5.625</v>
      </c>
      <c r="C7">
        <v>13.58</v>
      </c>
      <c r="D7">
        <f t="shared" si="0"/>
        <v>2.414222222222222</v>
      </c>
      <c r="E7">
        <f t="shared" si="1"/>
        <v>2.9702714347264108</v>
      </c>
    </row>
    <row r="8" spans="1:5" x14ac:dyDescent="0.45">
      <c r="A8" s="1">
        <v>45520</v>
      </c>
      <c r="B8">
        <v>5.625</v>
      </c>
      <c r="C8">
        <v>13.28</v>
      </c>
      <c r="D8">
        <f t="shared" si="0"/>
        <v>2.3608888888888888</v>
      </c>
      <c r="E8">
        <f t="shared" si="1"/>
        <v>2.9702714347264108</v>
      </c>
    </row>
    <row r="9" spans="1:5" x14ac:dyDescent="0.45">
      <c r="A9" s="1">
        <v>20750</v>
      </c>
      <c r="B9">
        <v>5.625</v>
      </c>
      <c r="C9">
        <v>14.06</v>
      </c>
      <c r="D9">
        <f t="shared" si="0"/>
        <v>2.4995555555555558</v>
      </c>
      <c r="E9">
        <f t="shared" si="1"/>
        <v>2.9702714347264108</v>
      </c>
    </row>
    <row r="10" spans="1:5" x14ac:dyDescent="0.45">
      <c r="A10" s="1">
        <v>49920</v>
      </c>
      <c r="B10">
        <v>5.625</v>
      </c>
      <c r="C10">
        <v>13.09</v>
      </c>
      <c r="D10">
        <f t="shared" si="0"/>
        <v>2.3271111111111109</v>
      </c>
      <c r="E10">
        <f t="shared" si="1"/>
        <v>2.9702714347264108</v>
      </c>
    </row>
    <row r="11" spans="1:5" x14ac:dyDescent="0.45">
      <c r="A11" s="1">
        <v>51110</v>
      </c>
      <c r="B11">
        <v>5.625</v>
      </c>
      <c r="C11">
        <v>12.89</v>
      </c>
      <c r="D11">
        <f t="shared" si="0"/>
        <v>2.2915555555555556</v>
      </c>
      <c r="E11">
        <f t="shared" si="1"/>
        <v>2.9702714347264108</v>
      </c>
    </row>
    <row r="12" spans="1:5" x14ac:dyDescent="0.45">
      <c r="A12" s="1">
        <v>95590</v>
      </c>
      <c r="B12">
        <v>5.625</v>
      </c>
      <c r="C12">
        <v>7.0309999999999997</v>
      </c>
      <c r="D12">
        <f t="shared" si="0"/>
        <v>1.2499555555555555</v>
      </c>
      <c r="E12">
        <f t="shared" si="1"/>
        <v>2.9702714347264108</v>
      </c>
    </row>
    <row r="13" spans="1:5" x14ac:dyDescent="0.45">
      <c r="A13" s="1">
        <v>68730</v>
      </c>
      <c r="B13">
        <v>5.625</v>
      </c>
      <c r="C13">
        <v>10.06</v>
      </c>
      <c r="D13">
        <f t="shared" si="0"/>
        <v>1.7884444444444445</v>
      </c>
      <c r="E13">
        <f t="shared" si="1"/>
        <v>2.9702714347264108</v>
      </c>
    </row>
    <row r="14" spans="1:5" x14ac:dyDescent="0.45">
      <c r="A14" s="1">
        <v>75990</v>
      </c>
      <c r="B14">
        <v>5.625</v>
      </c>
      <c r="C14">
        <v>9.18</v>
      </c>
      <c r="D14">
        <f t="shared" si="0"/>
        <v>1.6319999999999999</v>
      </c>
      <c r="E14">
        <f t="shared" si="1"/>
        <v>2.9702714347264108</v>
      </c>
    </row>
    <row r="15" spans="1:5" x14ac:dyDescent="0.45">
      <c r="A15" s="1">
        <v>102700</v>
      </c>
      <c r="B15">
        <v>5.625</v>
      </c>
      <c r="C15">
        <v>6.7969999999999997</v>
      </c>
      <c r="D15">
        <f t="shared" si="0"/>
        <v>1.2083555555555554</v>
      </c>
      <c r="E15">
        <f t="shared" si="1"/>
        <v>2.9702714347264108</v>
      </c>
    </row>
    <row r="16" spans="1:5" x14ac:dyDescent="0.45">
      <c r="A16" s="1">
        <v>293500</v>
      </c>
      <c r="B16">
        <v>5.625</v>
      </c>
      <c r="C16">
        <v>2.3149999999999999</v>
      </c>
      <c r="D16">
        <f t="shared" si="0"/>
        <v>0.41155555555555556</v>
      </c>
      <c r="E16">
        <f t="shared" si="1"/>
        <v>2.9702714347264108</v>
      </c>
    </row>
    <row r="17" spans="1:5" x14ac:dyDescent="0.45">
      <c r="A17" s="1">
        <v>504200</v>
      </c>
      <c r="B17">
        <v>5.625</v>
      </c>
      <c r="C17">
        <v>1.2989999999999999</v>
      </c>
      <c r="D17">
        <f t="shared" si="0"/>
        <v>0.23093333333333332</v>
      </c>
      <c r="E17">
        <f t="shared" si="1"/>
        <v>2.9702714347264108</v>
      </c>
    </row>
    <row r="18" spans="1:5" x14ac:dyDescent="0.45">
      <c r="A18" s="1">
        <v>780000</v>
      </c>
      <c r="B18">
        <v>5.625</v>
      </c>
      <c r="C18">
        <v>0.81</v>
      </c>
      <c r="D18">
        <f t="shared" si="0"/>
        <v>0.14400000000000002</v>
      </c>
      <c r="E18">
        <f t="shared" si="1"/>
        <v>2.9702714347264108</v>
      </c>
    </row>
    <row r="19" spans="1:5" x14ac:dyDescent="0.45">
      <c r="A19" s="1">
        <v>976600</v>
      </c>
      <c r="B19">
        <v>5.625</v>
      </c>
      <c r="C19">
        <v>0.61599999999999999</v>
      </c>
      <c r="D19">
        <f t="shared" si="0"/>
        <v>0.10951111111111111</v>
      </c>
      <c r="E19">
        <f t="shared" si="1"/>
        <v>2.9702714347264108</v>
      </c>
    </row>
  </sheetData>
  <autoFilter ref="A1:E1" xr:uid="{0FC83541-9355-423B-8BAE-FB663BA80DCF}"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FC9B-9D13-4BC0-AC48-5ECD810E5F1F}">
  <dimension ref="A1:E22"/>
  <sheetViews>
    <sheetView workbookViewId="0">
      <selection activeCell="E2" sqref="E2"/>
    </sheetView>
  </sheetViews>
  <sheetFormatPr defaultRowHeight="18" x14ac:dyDescent="0.45"/>
  <cols>
    <col min="1" max="1" width="10.8984375" bestFit="1" customWidth="1"/>
    <col min="5" max="5" width="11.39843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10.23</v>
      </c>
      <c r="B2">
        <v>5.625</v>
      </c>
      <c r="C2">
        <v>21.09</v>
      </c>
      <c r="D2">
        <f t="shared" ref="D2:D22" si="0">C2/B2</f>
        <v>3.7493333333333334</v>
      </c>
      <c r="E2">
        <f t="shared" ref="E2:E22" si="1">1+2160000/761000</f>
        <v>3.8383705650459921</v>
      </c>
    </row>
    <row r="3" spans="1:5" x14ac:dyDescent="0.45">
      <c r="A3">
        <v>99.8</v>
      </c>
      <c r="B3">
        <v>5.625</v>
      </c>
      <c r="C3">
        <v>21.09</v>
      </c>
      <c r="D3">
        <f t="shared" si="0"/>
        <v>3.7493333333333334</v>
      </c>
      <c r="E3">
        <f t="shared" si="1"/>
        <v>3.8383705650459921</v>
      </c>
    </row>
    <row r="4" spans="1:5" x14ac:dyDescent="0.45">
      <c r="A4">
        <v>131.30000000000001</v>
      </c>
      <c r="B4">
        <v>5.625</v>
      </c>
      <c r="C4">
        <v>21.29</v>
      </c>
      <c r="D4">
        <f t="shared" si="0"/>
        <v>3.7848888888888887</v>
      </c>
      <c r="E4">
        <f t="shared" si="1"/>
        <v>3.8383705650459921</v>
      </c>
    </row>
    <row r="5" spans="1:5" x14ac:dyDescent="0.45">
      <c r="A5">
        <v>137.6</v>
      </c>
      <c r="B5">
        <v>5.625</v>
      </c>
      <c r="C5">
        <v>21.39</v>
      </c>
      <c r="D5">
        <f t="shared" si="0"/>
        <v>3.8026666666666666</v>
      </c>
      <c r="E5">
        <f t="shared" si="1"/>
        <v>3.8383705650459921</v>
      </c>
    </row>
    <row r="6" spans="1:5" x14ac:dyDescent="0.45">
      <c r="A6">
        <v>151.1</v>
      </c>
      <c r="B6">
        <v>5.625</v>
      </c>
      <c r="C6">
        <v>21.39</v>
      </c>
      <c r="D6">
        <f t="shared" si="0"/>
        <v>3.8026666666666666</v>
      </c>
      <c r="E6">
        <f t="shared" si="1"/>
        <v>3.8383705650459921</v>
      </c>
    </row>
    <row r="7" spans="1:5" x14ac:dyDescent="0.45">
      <c r="A7">
        <v>385.2</v>
      </c>
      <c r="B7">
        <v>5.625</v>
      </c>
      <c r="C7">
        <v>21.29</v>
      </c>
      <c r="D7">
        <f t="shared" si="0"/>
        <v>3.7848888888888887</v>
      </c>
      <c r="E7">
        <f t="shared" si="1"/>
        <v>3.8383705650459921</v>
      </c>
    </row>
    <row r="8" spans="1:5" x14ac:dyDescent="0.45">
      <c r="A8">
        <v>483.4</v>
      </c>
      <c r="B8">
        <v>5.625</v>
      </c>
      <c r="C8">
        <v>21.19</v>
      </c>
      <c r="D8">
        <f t="shared" si="0"/>
        <v>3.7671111111111113</v>
      </c>
      <c r="E8">
        <f t="shared" si="1"/>
        <v>3.8383705650459921</v>
      </c>
    </row>
    <row r="9" spans="1:5" x14ac:dyDescent="0.45">
      <c r="A9">
        <v>626.70000000000005</v>
      </c>
      <c r="B9">
        <v>5.625</v>
      </c>
      <c r="C9">
        <v>21.09</v>
      </c>
      <c r="D9">
        <f t="shared" si="0"/>
        <v>3.7493333333333334</v>
      </c>
      <c r="E9">
        <f t="shared" si="1"/>
        <v>3.8383705650459921</v>
      </c>
    </row>
    <row r="10" spans="1:5" x14ac:dyDescent="0.45">
      <c r="A10">
        <v>997.2</v>
      </c>
      <c r="B10">
        <v>5.625</v>
      </c>
      <c r="C10">
        <v>21.09</v>
      </c>
      <c r="D10">
        <f t="shared" si="0"/>
        <v>3.7493333333333334</v>
      </c>
      <c r="E10">
        <f t="shared" si="1"/>
        <v>3.8383705650459921</v>
      </c>
    </row>
    <row r="11" spans="1:5" x14ac:dyDescent="0.45">
      <c r="A11">
        <v>1335</v>
      </c>
      <c r="B11">
        <v>5.625</v>
      </c>
      <c r="C11">
        <v>21.39</v>
      </c>
      <c r="D11">
        <f t="shared" si="0"/>
        <v>3.8026666666666666</v>
      </c>
      <c r="E11">
        <f t="shared" si="1"/>
        <v>3.8383705650459921</v>
      </c>
    </row>
    <row r="12" spans="1:5" x14ac:dyDescent="0.45">
      <c r="A12">
        <v>1835</v>
      </c>
      <c r="B12">
        <v>5.625</v>
      </c>
      <c r="C12">
        <v>21.29</v>
      </c>
      <c r="D12">
        <f t="shared" si="0"/>
        <v>3.7848888888888887</v>
      </c>
      <c r="E12">
        <f t="shared" si="1"/>
        <v>3.8383705650459921</v>
      </c>
    </row>
    <row r="13" spans="1:5" x14ac:dyDescent="0.45">
      <c r="A13">
        <v>2573</v>
      </c>
      <c r="B13">
        <v>5.625</v>
      </c>
      <c r="C13">
        <v>21.09</v>
      </c>
      <c r="D13">
        <f t="shared" si="0"/>
        <v>3.7493333333333334</v>
      </c>
      <c r="E13">
        <f t="shared" si="1"/>
        <v>3.8383705650459921</v>
      </c>
    </row>
    <row r="14" spans="1:5" x14ac:dyDescent="0.45">
      <c r="A14">
        <v>6024</v>
      </c>
      <c r="B14">
        <v>5.625</v>
      </c>
      <c r="C14">
        <v>20.7</v>
      </c>
      <c r="D14">
        <f t="shared" si="0"/>
        <v>3.6799999999999997</v>
      </c>
      <c r="E14">
        <f t="shared" si="1"/>
        <v>3.8383705650459921</v>
      </c>
    </row>
    <row r="15" spans="1:5" x14ac:dyDescent="0.45">
      <c r="A15">
        <v>9859</v>
      </c>
      <c r="B15">
        <v>5.625</v>
      </c>
      <c r="C15">
        <v>19.920000000000002</v>
      </c>
      <c r="D15">
        <f t="shared" si="0"/>
        <v>3.5413333333333337</v>
      </c>
      <c r="E15">
        <f t="shared" si="1"/>
        <v>3.8383705650459921</v>
      </c>
    </row>
    <row r="16" spans="1:5" x14ac:dyDescent="0.45">
      <c r="A16">
        <v>20080</v>
      </c>
      <c r="B16">
        <v>5.625</v>
      </c>
      <c r="C16">
        <v>17.97</v>
      </c>
      <c r="D16">
        <f t="shared" si="0"/>
        <v>3.1946666666666665</v>
      </c>
      <c r="E16">
        <f t="shared" si="1"/>
        <v>3.8383705650459921</v>
      </c>
    </row>
    <row r="17" spans="1:5" x14ac:dyDescent="0.45">
      <c r="A17">
        <v>30058</v>
      </c>
      <c r="B17">
        <v>5.625</v>
      </c>
      <c r="C17">
        <v>16.21</v>
      </c>
      <c r="D17">
        <f t="shared" si="0"/>
        <v>2.8817777777777778</v>
      </c>
      <c r="E17">
        <f t="shared" si="1"/>
        <v>3.8383705650459921</v>
      </c>
    </row>
    <row r="18" spans="1:5" x14ac:dyDescent="0.45">
      <c r="A18">
        <v>70620</v>
      </c>
      <c r="B18">
        <v>5.625</v>
      </c>
      <c r="C18">
        <v>9.9610000000000003</v>
      </c>
      <c r="D18">
        <f t="shared" si="0"/>
        <v>1.7708444444444444</v>
      </c>
      <c r="E18">
        <f t="shared" si="1"/>
        <v>3.8383705650459921</v>
      </c>
    </row>
    <row r="19" spans="1:5" x14ac:dyDescent="0.45">
      <c r="A19">
        <v>150800</v>
      </c>
      <c r="B19">
        <v>5.625</v>
      </c>
      <c r="C19">
        <v>4.6879999999999997</v>
      </c>
      <c r="D19">
        <f t="shared" si="0"/>
        <v>0.83342222222222218</v>
      </c>
      <c r="E19">
        <f t="shared" si="1"/>
        <v>3.8383705650459921</v>
      </c>
    </row>
    <row r="20" spans="1:5" x14ac:dyDescent="0.45">
      <c r="A20">
        <v>303200</v>
      </c>
      <c r="B20">
        <v>5.625</v>
      </c>
      <c r="C20">
        <v>2.266</v>
      </c>
      <c r="D20">
        <f t="shared" si="0"/>
        <v>0.40284444444444445</v>
      </c>
      <c r="E20">
        <f t="shared" si="1"/>
        <v>3.8383705650459921</v>
      </c>
    </row>
    <row r="21" spans="1:5" x14ac:dyDescent="0.45">
      <c r="A21">
        <v>595200</v>
      </c>
      <c r="B21">
        <v>5.625</v>
      </c>
      <c r="C21">
        <v>1.0940000000000001</v>
      </c>
      <c r="D21">
        <f t="shared" si="0"/>
        <v>0.19448888888888891</v>
      </c>
      <c r="E21">
        <f t="shared" si="1"/>
        <v>3.8383705650459921</v>
      </c>
    </row>
    <row r="22" spans="1:5" x14ac:dyDescent="0.45">
      <c r="A22">
        <v>974500</v>
      </c>
      <c r="B22">
        <v>5.625</v>
      </c>
      <c r="C22">
        <v>0.63500000000000001</v>
      </c>
      <c r="D22">
        <f t="shared" si="0"/>
        <v>0.11288888888888889</v>
      </c>
      <c r="E22">
        <f t="shared" si="1"/>
        <v>3.8383705650459921</v>
      </c>
    </row>
  </sheetData>
  <autoFilter ref="A1:E1" xr:uid="{4779FC9B-9D13-4BC0-AC48-5ECD810E5F1F}">
    <sortState xmlns:xlrd2="http://schemas.microsoft.com/office/spreadsheetml/2017/richdata2" ref="A2:E22">
      <sortCondition ref="A1"/>
    </sortState>
  </autoFilter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D3C8-6A4D-4199-A300-DB684FC02704}">
  <dimension ref="A1:E28"/>
  <sheetViews>
    <sheetView workbookViewId="0">
      <selection activeCell="E2" sqref="E2"/>
    </sheetView>
  </sheetViews>
  <sheetFormatPr defaultRowHeight="18" x14ac:dyDescent="0.45"/>
  <cols>
    <col min="1" max="1" width="10.8984375" bestFit="1" customWidth="1"/>
    <col min="4" max="4" width="12.796875" bestFit="1" customWidth="1"/>
    <col min="5" max="5" width="11.39843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9.9009999999999998</v>
      </c>
      <c r="B2">
        <v>9.766</v>
      </c>
      <c r="C2">
        <v>22.27</v>
      </c>
      <c r="D2">
        <f t="shared" ref="D2:D28" si="0">C2/B2</f>
        <v>2.2803604341593284</v>
      </c>
      <c r="E2">
        <f t="shared" ref="E2:E28" si="1">1+993/761</f>
        <v>2.3048620236530883</v>
      </c>
    </row>
    <row r="3" spans="1:5" x14ac:dyDescent="0.45">
      <c r="A3">
        <v>99.01</v>
      </c>
      <c r="B3">
        <v>9.766</v>
      </c>
      <c r="C3">
        <v>22.27</v>
      </c>
      <c r="D3">
        <f t="shared" si="0"/>
        <v>2.2803604341593284</v>
      </c>
      <c r="E3">
        <f t="shared" si="1"/>
        <v>2.3048620236530883</v>
      </c>
    </row>
    <row r="4" spans="1:5" x14ac:dyDescent="0.45">
      <c r="A4">
        <v>988.7</v>
      </c>
      <c r="B4">
        <v>9.766</v>
      </c>
      <c r="C4">
        <v>22.27</v>
      </c>
      <c r="D4">
        <f t="shared" si="0"/>
        <v>2.2803604341593284</v>
      </c>
      <c r="E4">
        <f t="shared" si="1"/>
        <v>2.3048620236530883</v>
      </c>
    </row>
    <row r="5" spans="1:5" x14ac:dyDescent="0.45">
      <c r="A5">
        <v>9142</v>
      </c>
      <c r="B5">
        <v>9.766</v>
      </c>
      <c r="C5">
        <v>22.46</v>
      </c>
      <c r="D5">
        <f t="shared" si="0"/>
        <v>2.2998156870776163</v>
      </c>
      <c r="E5">
        <f t="shared" si="1"/>
        <v>2.3048620236530883</v>
      </c>
    </row>
    <row r="6" spans="1:5" x14ac:dyDescent="0.45">
      <c r="A6">
        <v>9929</v>
      </c>
      <c r="B6">
        <v>9.766</v>
      </c>
      <c r="C6">
        <v>22.66</v>
      </c>
      <c r="D6">
        <f t="shared" si="0"/>
        <v>2.320294900675814</v>
      </c>
      <c r="E6">
        <f t="shared" si="1"/>
        <v>2.3048620236530883</v>
      </c>
    </row>
    <row r="7" spans="1:5" x14ac:dyDescent="0.45">
      <c r="A7">
        <v>16640</v>
      </c>
      <c r="B7">
        <v>9.766</v>
      </c>
      <c r="C7">
        <v>22.85</v>
      </c>
      <c r="D7">
        <f t="shared" si="0"/>
        <v>2.3397501535941023</v>
      </c>
      <c r="E7">
        <f t="shared" si="1"/>
        <v>2.3048620236530883</v>
      </c>
    </row>
    <row r="8" spans="1:5" x14ac:dyDescent="0.45">
      <c r="A8">
        <v>20980</v>
      </c>
      <c r="B8">
        <v>9.766</v>
      </c>
      <c r="C8">
        <v>23.05</v>
      </c>
      <c r="D8">
        <f t="shared" si="0"/>
        <v>2.3602293671923</v>
      </c>
      <c r="E8">
        <f t="shared" si="1"/>
        <v>2.3048620236530883</v>
      </c>
    </row>
    <row r="9" spans="1:5" x14ac:dyDescent="0.45">
      <c r="A9">
        <v>22730</v>
      </c>
      <c r="B9">
        <v>9.766</v>
      </c>
      <c r="C9">
        <v>23.24</v>
      </c>
      <c r="D9">
        <f t="shared" si="0"/>
        <v>2.3796846201105875</v>
      </c>
      <c r="E9">
        <f t="shared" si="1"/>
        <v>2.3048620236530883</v>
      </c>
    </row>
    <row r="10" spans="1:5" x14ac:dyDescent="0.45">
      <c r="A10">
        <v>23840</v>
      </c>
      <c r="B10">
        <v>9.766</v>
      </c>
      <c r="C10">
        <v>23.44</v>
      </c>
      <c r="D10">
        <f t="shared" si="0"/>
        <v>2.4001638337087856</v>
      </c>
      <c r="E10">
        <f t="shared" si="1"/>
        <v>2.3048620236530883</v>
      </c>
    </row>
    <row r="11" spans="1:5" x14ac:dyDescent="0.45">
      <c r="A11">
        <v>25330</v>
      </c>
      <c r="B11">
        <v>9.766</v>
      </c>
      <c r="C11">
        <v>23.83</v>
      </c>
      <c r="D11">
        <f t="shared" si="0"/>
        <v>2.4400983002252712</v>
      </c>
      <c r="E11">
        <f t="shared" si="1"/>
        <v>2.3048620236530883</v>
      </c>
    </row>
    <row r="12" spans="1:5" x14ac:dyDescent="0.45">
      <c r="A12">
        <v>26720</v>
      </c>
      <c r="B12">
        <v>9.766</v>
      </c>
      <c r="C12">
        <v>24.22</v>
      </c>
      <c r="D12">
        <f t="shared" si="0"/>
        <v>2.4800327667417572</v>
      </c>
      <c r="E12">
        <f t="shared" si="1"/>
        <v>2.3048620236530883</v>
      </c>
    </row>
    <row r="13" spans="1:5" x14ac:dyDescent="0.45">
      <c r="A13">
        <v>29370</v>
      </c>
      <c r="B13">
        <v>9.766</v>
      </c>
      <c r="C13">
        <v>23.83</v>
      </c>
      <c r="D13">
        <f t="shared" si="0"/>
        <v>2.4400983002252712</v>
      </c>
      <c r="E13">
        <f t="shared" si="1"/>
        <v>2.3048620236530883</v>
      </c>
    </row>
    <row r="14" spans="1:5" x14ac:dyDescent="0.45">
      <c r="A14">
        <v>30610</v>
      </c>
      <c r="B14">
        <v>9.766</v>
      </c>
      <c r="C14">
        <v>23.05</v>
      </c>
      <c r="D14">
        <f t="shared" si="0"/>
        <v>2.3602293671923</v>
      </c>
      <c r="E14">
        <f t="shared" si="1"/>
        <v>2.3048620236530883</v>
      </c>
    </row>
    <row r="15" spans="1:5" x14ac:dyDescent="0.45">
      <c r="A15">
        <v>33040</v>
      </c>
      <c r="B15">
        <v>9.766</v>
      </c>
      <c r="C15">
        <v>21.48</v>
      </c>
      <c r="D15">
        <f t="shared" si="0"/>
        <v>2.199467540446447</v>
      </c>
      <c r="E15">
        <f t="shared" si="1"/>
        <v>2.3048620236530883</v>
      </c>
    </row>
    <row r="16" spans="1:5" x14ac:dyDescent="0.45">
      <c r="A16">
        <v>34630</v>
      </c>
      <c r="B16">
        <v>9.766</v>
      </c>
      <c r="C16">
        <v>20.7</v>
      </c>
      <c r="D16">
        <f t="shared" si="0"/>
        <v>2.1195986074134754</v>
      </c>
      <c r="E16">
        <f t="shared" si="1"/>
        <v>2.3048620236530883</v>
      </c>
    </row>
    <row r="17" spans="1:5" x14ac:dyDescent="0.45">
      <c r="A17">
        <v>38090</v>
      </c>
      <c r="B17">
        <v>9.766</v>
      </c>
      <c r="C17">
        <v>18.75</v>
      </c>
      <c r="D17">
        <f t="shared" si="0"/>
        <v>1.9199262748310464</v>
      </c>
      <c r="E17">
        <f t="shared" si="1"/>
        <v>2.3048620236530883</v>
      </c>
    </row>
    <row r="18" spans="1:5" x14ac:dyDescent="0.45">
      <c r="A18">
        <v>43800</v>
      </c>
      <c r="B18">
        <v>9.766</v>
      </c>
      <c r="C18">
        <v>16.21</v>
      </c>
      <c r="D18">
        <f t="shared" si="0"/>
        <v>1.6598402621339341</v>
      </c>
      <c r="E18">
        <f t="shared" si="1"/>
        <v>2.3048620236530883</v>
      </c>
    </row>
    <row r="19" spans="1:5" x14ac:dyDescent="0.45">
      <c r="A19">
        <v>48810</v>
      </c>
      <c r="B19">
        <v>9.9610000000000003</v>
      </c>
      <c r="C19">
        <v>14.65</v>
      </c>
      <c r="D19">
        <f t="shared" si="0"/>
        <v>1.470735869892581</v>
      </c>
      <c r="E19">
        <f t="shared" si="1"/>
        <v>2.3048620236530883</v>
      </c>
    </row>
    <row r="20" spans="1:5" x14ac:dyDescent="0.45">
      <c r="A20">
        <v>56420</v>
      </c>
      <c r="B20">
        <v>9.9610000000000003</v>
      </c>
      <c r="C20">
        <v>12.7</v>
      </c>
      <c r="D20">
        <f t="shared" si="0"/>
        <v>1.2749723923300873</v>
      </c>
      <c r="E20">
        <f t="shared" si="1"/>
        <v>2.3048620236530883</v>
      </c>
    </row>
    <row r="21" spans="1:5" x14ac:dyDescent="0.45">
      <c r="A21">
        <v>70850</v>
      </c>
      <c r="B21">
        <v>9.9610000000000003</v>
      </c>
      <c r="C21">
        <v>9.9610000000000003</v>
      </c>
      <c r="D21">
        <f t="shared" si="0"/>
        <v>1</v>
      </c>
      <c r="E21">
        <f t="shared" si="1"/>
        <v>2.3048620236530883</v>
      </c>
    </row>
    <row r="22" spans="1:5" x14ac:dyDescent="0.45">
      <c r="A22">
        <v>99600</v>
      </c>
      <c r="B22">
        <v>10.16</v>
      </c>
      <c r="C22">
        <v>7.2270000000000003</v>
      </c>
      <c r="D22">
        <f t="shared" si="0"/>
        <v>0.71131889763779532</v>
      </c>
      <c r="E22">
        <f t="shared" si="1"/>
        <v>2.3048620236530883</v>
      </c>
    </row>
    <row r="23" spans="1:5" x14ac:dyDescent="0.45">
      <c r="A23" s="1">
        <v>202600</v>
      </c>
      <c r="B23">
        <v>10.35</v>
      </c>
      <c r="C23">
        <v>3.4769999999999999</v>
      </c>
      <c r="D23">
        <f t="shared" si="0"/>
        <v>0.33594202898550724</v>
      </c>
      <c r="E23">
        <f t="shared" si="1"/>
        <v>2.3048620236530883</v>
      </c>
    </row>
    <row r="24" spans="1:5" x14ac:dyDescent="0.45">
      <c r="A24">
        <v>304100</v>
      </c>
      <c r="B24">
        <v>10.55</v>
      </c>
      <c r="C24">
        <v>2.266</v>
      </c>
      <c r="D24">
        <f t="shared" si="0"/>
        <v>0.21478672985781988</v>
      </c>
      <c r="E24">
        <f t="shared" si="1"/>
        <v>2.3048620236530883</v>
      </c>
    </row>
    <row r="25" spans="1:5" x14ac:dyDescent="0.45">
      <c r="A25">
        <v>405400</v>
      </c>
      <c r="B25">
        <v>10.55</v>
      </c>
      <c r="C25">
        <v>1.6990000000000001</v>
      </c>
      <c r="D25">
        <f t="shared" si="0"/>
        <v>0.16104265402843601</v>
      </c>
      <c r="E25">
        <f t="shared" si="1"/>
        <v>2.3048620236530883</v>
      </c>
    </row>
    <row r="26" spans="1:5" x14ac:dyDescent="0.45">
      <c r="A26">
        <v>500000</v>
      </c>
      <c r="B26">
        <v>10.35</v>
      </c>
      <c r="C26">
        <v>1.367</v>
      </c>
      <c r="D26">
        <f t="shared" si="0"/>
        <v>0.13207729468599033</v>
      </c>
      <c r="E26">
        <f t="shared" si="1"/>
        <v>2.3048620236530883</v>
      </c>
    </row>
    <row r="27" spans="1:5" x14ac:dyDescent="0.45">
      <c r="A27">
        <v>598800</v>
      </c>
      <c r="B27">
        <v>10.35</v>
      </c>
      <c r="C27">
        <v>1.133</v>
      </c>
      <c r="D27">
        <f t="shared" si="0"/>
        <v>0.10946859903381644</v>
      </c>
      <c r="E27">
        <f t="shared" si="1"/>
        <v>2.3048620236530883</v>
      </c>
    </row>
    <row r="28" spans="1:5" x14ac:dyDescent="0.45">
      <c r="A28" s="1">
        <v>703200</v>
      </c>
      <c r="B28">
        <v>10.16</v>
      </c>
      <c r="C28">
        <v>0.95699999999999996</v>
      </c>
      <c r="D28">
        <f t="shared" si="0"/>
        <v>9.4192913385826763E-2</v>
      </c>
      <c r="E28">
        <f t="shared" si="1"/>
        <v>2.3048620236530883</v>
      </c>
    </row>
  </sheetData>
  <autoFilter ref="A1:E1" xr:uid="{DD99D3C8-6A4D-4199-A300-DB684FC02704}">
    <sortState xmlns:xlrd2="http://schemas.microsoft.com/office/spreadsheetml/2017/richdata2" ref="A2:E28">
      <sortCondition ref="A1"/>
    </sortState>
  </autoFilter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D03A-7BCD-4D81-9874-FDD046F6FF66}">
  <dimension ref="A1:E30"/>
  <sheetViews>
    <sheetView workbookViewId="0">
      <selection activeCell="G5" sqref="G5"/>
    </sheetView>
  </sheetViews>
  <sheetFormatPr defaultRowHeight="18" x14ac:dyDescent="0.45"/>
  <cols>
    <col min="1" max="1" width="10.8984375" bestFit="1" customWidth="1"/>
    <col min="6" max="6" width="10.89843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11.19</v>
      </c>
      <c r="B2">
        <v>9.6880000000000006</v>
      </c>
      <c r="C2">
        <v>22.27</v>
      </c>
      <c r="D2">
        <f t="shared" ref="D2:D30" si="0">C2/B2</f>
        <v>2.2987200660611062</v>
      </c>
      <c r="E2">
        <f>1+993/761</f>
        <v>2.3048620236530883</v>
      </c>
    </row>
    <row r="3" spans="1:5" x14ac:dyDescent="0.45">
      <c r="A3">
        <v>107.8</v>
      </c>
      <c r="B3">
        <v>9.6880000000000006</v>
      </c>
      <c r="C3">
        <v>22.27</v>
      </c>
      <c r="D3">
        <f t="shared" si="0"/>
        <v>2.2987200660611062</v>
      </c>
      <c r="E3">
        <f t="shared" ref="E3:E30" si="1">1+993/761</f>
        <v>2.3048620236530883</v>
      </c>
    </row>
    <row r="4" spans="1:5" x14ac:dyDescent="0.45">
      <c r="A4">
        <v>180.9</v>
      </c>
      <c r="B4">
        <v>8.75</v>
      </c>
      <c r="C4">
        <v>20.12</v>
      </c>
      <c r="D4">
        <f t="shared" si="0"/>
        <v>2.2994285714285714</v>
      </c>
      <c r="E4">
        <f t="shared" si="1"/>
        <v>2.3048620236530883</v>
      </c>
    </row>
    <row r="5" spans="1:5" x14ac:dyDescent="0.45">
      <c r="A5">
        <v>300.39999999999998</v>
      </c>
      <c r="B5">
        <v>8.75</v>
      </c>
      <c r="C5">
        <v>20.170000000000002</v>
      </c>
      <c r="D5">
        <f t="shared" si="0"/>
        <v>2.3051428571428572</v>
      </c>
      <c r="E5">
        <f t="shared" si="1"/>
        <v>2.3048620236530883</v>
      </c>
    </row>
    <row r="6" spans="1:5" x14ac:dyDescent="0.45">
      <c r="A6">
        <v>503.4</v>
      </c>
      <c r="B6">
        <v>8.75</v>
      </c>
      <c r="C6">
        <v>20.12</v>
      </c>
      <c r="D6">
        <f t="shared" si="0"/>
        <v>2.2994285714285714</v>
      </c>
      <c r="E6">
        <f t="shared" si="1"/>
        <v>2.3048620236530883</v>
      </c>
    </row>
    <row r="7" spans="1:5" x14ac:dyDescent="0.45">
      <c r="A7">
        <v>673.9</v>
      </c>
      <c r="B7">
        <v>8.75</v>
      </c>
      <c r="C7">
        <v>20.02</v>
      </c>
      <c r="D7">
        <f t="shared" si="0"/>
        <v>2.2879999999999998</v>
      </c>
      <c r="E7">
        <f t="shared" si="1"/>
        <v>2.3048620236530883</v>
      </c>
    </row>
    <row r="8" spans="1:5" x14ac:dyDescent="0.45">
      <c r="A8">
        <v>797.4</v>
      </c>
      <c r="B8">
        <v>8.75</v>
      </c>
      <c r="C8">
        <v>20</v>
      </c>
      <c r="D8">
        <f t="shared" si="0"/>
        <v>2.2857142857142856</v>
      </c>
      <c r="E8">
        <f t="shared" si="1"/>
        <v>2.3048620236530883</v>
      </c>
    </row>
    <row r="9" spans="1:5" x14ac:dyDescent="0.45">
      <c r="A9">
        <v>891.3</v>
      </c>
      <c r="B9">
        <v>8.75</v>
      </c>
      <c r="C9">
        <v>20.02</v>
      </c>
      <c r="D9">
        <f t="shared" si="0"/>
        <v>2.2879999999999998</v>
      </c>
      <c r="E9">
        <f t="shared" si="1"/>
        <v>2.3048620236530883</v>
      </c>
    </row>
    <row r="10" spans="1:5" x14ac:dyDescent="0.45">
      <c r="A10">
        <v>990.1</v>
      </c>
      <c r="B10">
        <v>8.75</v>
      </c>
      <c r="C10">
        <v>20.2</v>
      </c>
      <c r="D10">
        <f t="shared" si="0"/>
        <v>2.3085714285714283</v>
      </c>
      <c r="E10">
        <f t="shared" si="1"/>
        <v>2.3048620236530883</v>
      </c>
    </row>
    <row r="11" spans="1:5" x14ac:dyDescent="0.45">
      <c r="A11">
        <v>994</v>
      </c>
      <c r="B11">
        <v>8.75</v>
      </c>
      <c r="C11">
        <v>20.12</v>
      </c>
      <c r="D11">
        <f t="shared" si="0"/>
        <v>2.2994285714285714</v>
      </c>
      <c r="E11">
        <f t="shared" si="1"/>
        <v>2.3048620236530883</v>
      </c>
    </row>
    <row r="12" spans="1:5" x14ac:dyDescent="0.45">
      <c r="A12">
        <v>1092</v>
      </c>
      <c r="B12">
        <v>8.75</v>
      </c>
      <c r="C12">
        <v>20.25</v>
      </c>
      <c r="D12">
        <f t="shared" si="0"/>
        <v>2.3142857142857145</v>
      </c>
      <c r="E12">
        <f t="shared" si="1"/>
        <v>2.3048620236530883</v>
      </c>
    </row>
    <row r="13" spans="1:5" x14ac:dyDescent="0.45">
      <c r="A13">
        <v>1208</v>
      </c>
      <c r="B13">
        <v>9.6880000000000006</v>
      </c>
      <c r="C13">
        <v>22.46</v>
      </c>
      <c r="D13">
        <f t="shared" si="0"/>
        <v>2.3183319570602805</v>
      </c>
      <c r="E13">
        <f t="shared" si="1"/>
        <v>2.3048620236530883</v>
      </c>
    </row>
    <row r="14" spans="1:5" x14ac:dyDescent="0.45">
      <c r="A14">
        <v>2024</v>
      </c>
      <c r="B14">
        <v>8.75</v>
      </c>
      <c r="C14">
        <v>20.309999999999999</v>
      </c>
      <c r="D14">
        <f t="shared" si="0"/>
        <v>2.3211428571428572</v>
      </c>
      <c r="E14">
        <f t="shared" si="1"/>
        <v>2.3048620236530883</v>
      </c>
    </row>
    <row r="15" spans="1:5" x14ac:dyDescent="0.45">
      <c r="A15">
        <v>3035</v>
      </c>
      <c r="B15">
        <v>8.75</v>
      </c>
      <c r="C15">
        <v>20.309999999999999</v>
      </c>
      <c r="D15">
        <f t="shared" si="0"/>
        <v>2.3211428571428572</v>
      </c>
      <c r="E15">
        <f t="shared" si="1"/>
        <v>2.3048620236530883</v>
      </c>
    </row>
    <row r="16" spans="1:5" x14ac:dyDescent="0.45">
      <c r="A16">
        <v>4021</v>
      </c>
      <c r="B16">
        <v>8.75</v>
      </c>
      <c r="C16">
        <v>20.309999999999999</v>
      </c>
      <c r="D16">
        <f t="shared" si="0"/>
        <v>2.3211428571428572</v>
      </c>
      <c r="E16">
        <f t="shared" si="1"/>
        <v>2.3048620236530883</v>
      </c>
    </row>
    <row r="17" spans="1:5" x14ac:dyDescent="0.45">
      <c r="A17">
        <v>4622</v>
      </c>
      <c r="B17">
        <v>8.75</v>
      </c>
      <c r="C17">
        <v>20.2</v>
      </c>
      <c r="D17">
        <f t="shared" si="0"/>
        <v>2.3085714285714283</v>
      </c>
      <c r="E17">
        <f t="shared" si="1"/>
        <v>2.3048620236530883</v>
      </c>
    </row>
    <row r="18" spans="1:5" x14ac:dyDescent="0.45">
      <c r="A18">
        <v>5348</v>
      </c>
      <c r="B18">
        <v>9.8439999999999994</v>
      </c>
      <c r="C18">
        <v>22.56</v>
      </c>
      <c r="D18">
        <f t="shared" si="0"/>
        <v>2.2917513206013815</v>
      </c>
      <c r="E18">
        <f t="shared" si="1"/>
        <v>2.3048620236530883</v>
      </c>
    </row>
    <row r="19" spans="1:5" x14ac:dyDescent="0.45">
      <c r="A19">
        <v>10810</v>
      </c>
      <c r="B19">
        <v>9.8439999999999994</v>
      </c>
      <c r="C19">
        <v>22.66</v>
      </c>
      <c r="D19">
        <f t="shared" si="0"/>
        <v>2.3019097927671681</v>
      </c>
      <c r="E19">
        <f t="shared" si="1"/>
        <v>2.3048620236530883</v>
      </c>
    </row>
    <row r="20" spans="1:5" x14ac:dyDescent="0.45">
      <c r="A20">
        <v>16420</v>
      </c>
      <c r="B20">
        <v>9.8439999999999994</v>
      </c>
      <c r="C20">
        <v>22.85</v>
      </c>
      <c r="D20">
        <f t="shared" si="0"/>
        <v>2.321210889882162</v>
      </c>
      <c r="E20">
        <f t="shared" si="1"/>
        <v>2.3048620236530883</v>
      </c>
    </row>
    <row r="21" spans="1:5" x14ac:dyDescent="0.45">
      <c r="A21">
        <v>22660</v>
      </c>
      <c r="B21">
        <v>9.8439999999999994</v>
      </c>
      <c r="C21">
        <v>23.24</v>
      </c>
      <c r="D21">
        <f t="shared" si="0"/>
        <v>2.3608289313287281</v>
      </c>
      <c r="E21">
        <f t="shared" si="1"/>
        <v>2.3048620236530883</v>
      </c>
    </row>
    <row r="22" spans="1:5" x14ac:dyDescent="0.45">
      <c r="A22">
        <v>26810</v>
      </c>
      <c r="B22">
        <v>9.8439999999999994</v>
      </c>
      <c r="C22">
        <v>24.22</v>
      </c>
      <c r="D22">
        <f t="shared" si="0"/>
        <v>2.4603819585534334</v>
      </c>
      <c r="E22">
        <f t="shared" si="1"/>
        <v>2.3048620236530883</v>
      </c>
    </row>
    <row r="23" spans="1:5" x14ac:dyDescent="0.45">
      <c r="A23">
        <v>29940</v>
      </c>
      <c r="B23">
        <v>8.9060000000000006</v>
      </c>
      <c r="C23">
        <v>21.88</v>
      </c>
      <c r="D23">
        <f t="shared" si="0"/>
        <v>2.4567707163709858</v>
      </c>
      <c r="E23">
        <f t="shared" si="1"/>
        <v>2.3048620236530883</v>
      </c>
    </row>
    <row r="24" spans="1:5" x14ac:dyDescent="0.45">
      <c r="A24">
        <v>40380</v>
      </c>
      <c r="B24">
        <v>8.9060000000000006</v>
      </c>
      <c r="C24">
        <v>17.77</v>
      </c>
      <c r="D24">
        <f t="shared" si="0"/>
        <v>1.995284078149562</v>
      </c>
      <c r="E24">
        <f t="shared" si="1"/>
        <v>2.3048620236530883</v>
      </c>
    </row>
    <row r="25" spans="1:5" x14ac:dyDescent="0.45">
      <c r="A25">
        <v>71740</v>
      </c>
      <c r="B25">
        <v>9.0630000000000006</v>
      </c>
      <c r="C25">
        <v>9.9610000000000003</v>
      </c>
      <c r="D25">
        <f t="shared" si="0"/>
        <v>1.0990841884585678</v>
      </c>
      <c r="E25">
        <f t="shared" si="1"/>
        <v>2.3048620236530883</v>
      </c>
    </row>
    <row r="26" spans="1:5" x14ac:dyDescent="0.45">
      <c r="A26">
        <v>107800</v>
      </c>
      <c r="B26">
        <v>10.08</v>
      </c>
      <c r="C26">
        <v>6.641</v>
      </c>
      <c r="D26">
        <f t="shared" si="0"/>
        <v>0.65882936507936507</v>
      </c>
      <c r="E26">
        <f t="shared" si="1"/>
        <v>2.3048620236530883</v>
      </c>
    </row>
    <row r="27" spans="1:5" x14ac:dyDescent="0.45">
      <c r="A27">
        <v>151100</v>
      </c>
      <c r="B27">
        <v>9.2189999999999994</v>
      </c>
      <c r="C27">
        <v>4.6879999999999997</v>
      </c>
      <c r="D27">
        <f t="shared" si="0"/>
        <v>0.50851502332140142</v>
      </c>
      <c r="E27">
        <f t="shared" si="1"/>
        <v>2.3048620236530883</v>
      </c>
    </row>
    <row r="28" spans="1:5" x14ac:dyDescent="0.45">
      <c r="A28">
        <v>300500</v>
      </c>
      <c r="B28">
        <v>9.375</v>
      </c>
      <c r="C28">
        <v>2.3050000000000002</v>
      </c>
      <c r="D28">
        <f t="shared" si="0"/>
        <v>0.24586666666666668</v>
      </c>
      <c r="E28">
        <f t="shared" si="1"/>
        <v>2.3048620236530883</v>
      </c>
    </row>
    <row r="29" spans="1:5" x14ac:dyDescent="0.45">
      <c r="A29">
        <v>605100</v>
      </c>
      <c r="B29">
        <v>9.375</v>
      </c>
      <c r="C29">
        <v>1.133</v>
      </c>
      <c r="D29">
        <f t="shared" si="0"/>
        <v>0.12085333333333334</v>
      </c>
      <c r="E29">
        <f t="shared" si="1"/>
        <v>2.3048620236530883</v>
      </c>
    </row>
    <row r="30" spans="1:5" x14ac:dyDescent="0.45">
      <c r="A30">
        <v>998000</v>
      </c>
      <c r="B30">
        <v>8.5939999999999994</v>
      </c>
      <c r="C30">
        <v>0.66410000000000002</v>
      </c>
      <c r="D30">
        <f t="shared" si="0"/>
        <v>7.7274842913660699E-2</v>
      </c>
      <c r="E30">
        <f t="shared" si="1"/>
        <v>2.3048620236530883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Rs761k_Rf993k_非反転_Vin2.8</vt:lpstr>
      <vt:lpstr>Rs2.321M_Rf4.573M_非反転_Vin2.8125</vt:lpstr>
      <vt:lpstr>Rs761k_Rf2.16M_非反転2_Vin2.8125</vt:lpstr>
      <vt:lpstr>Rs761k_Rf993k_非反転_Vin5</vt:lpstr>
      <vt:lpstr>Rs761k_Rf993k_非反転_Vin4.5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長屋沙優</dc:creator>
  <cp:lastModifiedBy>数学太郎</cp:lastModifiedBy>
  <dcterms:created xsi:type="dcterms:W3CDTF">2015-06-05T18:17:20Z</dcterms:created>
  <dcterms:modified xsi:type="dcterms:W3CDTF">2021-12-16T09:04:54Z</dcterms:modified>
</cp:coreProperties>
</file>