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tri\Documents\GitHub\kickstarter-analysis\resources\"/>
    </mc:Choice>
  </mc:AlternateContent>
  <xr:revisionPtr revIDLastSave="0" documentId="13_ncr:1_{304AA95F-FC48-4881-B0B9-2C62ECD855C1}" xr6:coauthVersionLast="45" xr6:coauthVersionMax="45" xr10:uidLastSave="{00000000-0000-0000-0000-000000000000}"/>
  <bookViews>
    <workbookView xWindow="-108" yWindow="-108" windowWidth="23256" windowHeight="12576" tabRatio="858" activeTab="2" xr2:uid="{00000000-000D-0000-FFFF-FFFF00000000}"/>
  </bookViews>
  <sheets>
    <sheet name="kickstarter_data" sheetId="1" r:id="rId1"/>
    <sheet name="Theater Outcome Based on Launch" sheetId="11" r:id="rId2"/>
    <sheet name="Outcomes Based on Goals" sheetId="12" r:id="rId3"/>
    <sheet name="descriptive_statistics" sheetId="13" r:id="rId4"/>
    <sheet name="Edinburgh Research" sheetId="14" r:id="rId5"/>
    <sheet name="parent_categ_visualization" sheetId="15" r:id="rId6"/>
    <sheet name="subcategory_visualization" sheetId="16" r:id="rId7"/>
  </sheets>
  <externalReferences>
    <externalReference r:id="rId8"/>
  </externalReferences>
  <definedNames>
    <definedName name="_xlnm._FilterDatabase" localSheetId="0" hidden="1">kickstarter_data!$A$1:$U$4115</definedName>
  </definedNames>
  <calcPr calcId="191029"/>
  <pivotCaches>
    <pivotCache cacheId="12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2" l="1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E3" i="12"/>
  <c r="E4" i="12"/>
  <c r="E5" i="12"/>
  <c r="E6" i="12"/>
  <c r="E7" i="12"/>
  <c r="E8" i="12"/>
  <c r="E9" i="12"/>
  <c r="E10" i="12"/>
  <c r="E11" i="12"/>
  <c r="E12" i="12"/>
  <c r="E1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2" i="12" l="1"/>
  <c r="F6" i="14"/>
  <c r="E6" i="14"/>
  <c r="D6" i="14"/>
  <c r="C6" i="14"/>
  <c r="B6" i="14"/>
  <c r="F5" i="14"/>
  <c r="E5" i="14"/>
  <c r="D5" i="14"/>
  <c r="C5" i="14"/>
  <c r="B5" i="14"/>
  <c r="F4" i="14"/>
  <c r="E4" i="14"/>
  <c r="D4" i="14"/>
  <c r="C4" i="14"/>
  <c r="B4" i="14"/>
  <c r="F3" i="14"/>
  <c r="E3" i="14"/>
  <c r="D3" i="14"/>
  <c r="C3" i="14"/>
  <c r="B3" i="14"/>
  <c r="F2" i="14"/>
  <c r="E2" i="14"/>
  <c r="D2" i="14"/>
  <c r="C2" i="14"/>
  <c r="B2" i="14"/>
  <c r="C14" i="13"/>
  <c r="B14" i="13"/>
  <c r="C13" i="13"/>
  <c r="C15" i="13" s="1"/>
  <c r="B13" i="13"/>
  <c r="B15" i="13" s="1"/>
  <c r="C12" i="13"/>
  <c r="B12" i="13"/>
  <c r="C11" i="13"/>
  <c r="B11" i="13"/>
  <c r="C10" i="13"/>
  <c r="B10" i="13"/>
  <c r="C6" i="13"/>
  <c r="B6" i="13"/>
  <c r="C5" i="13"/>
  <c r="C7" i="13" s="1"/>
  <c r="B5" i="13"/>
  <c r="B7" i="13" s="1"/>
  <c r="C4" i="13"/>
  <c r="B4" i="13"/>
  <c r="C3" i="13"/>
  <c r="B3" i="13"/>
  <c r="C2" i="13"/>
  <c r="B2" i="13"/>
  <c r="D13" i="12" l="1"/>
  <c r="D2" i="12"/>
  <c r="D12" i="12"/>
  <c r="D11" i="12"/>
  <c r="D10" i="12"/>
  <c r="D9" i="12"/>
  <c r="D8" i="12"/>
  <c r="D7" i="12"/>
  <c r="D6" i="12"/>
  <c r="D5" i="12"/>
  <c r="D4" i="12"/>
  <c r="D3" i="12"/>
  <c r="G2" i="12" l="1"/>
  <c r="H10" i="12"/>
  <c r="H4" i="12"/>
  <c r="H11" i="12"/>
  <c r="F2" i="12" l="1"/>
  <c r="H12" i="12"/>
  <c r="H8" i="12"/>
  <c r="H2" i="12"/>
  <c r="H9" i="12"/>
  <c r="H3" i="12"/>
  <c r="H13" i="12"/>
  <c r="H7" i="12"/>
  <c r="H5" i="12"/>
  <c r="H6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683" i="1"/>
  <c r="T4031" i="1"/>
  <c r="T3810" i="1"/>
  <c r="T3585" i="1"/>
  <c r="T3904" i="1"/>
  <c r="T2911" i="1"/>
  <c r="T3534" i="1"/>
  <c r="T4081" i="1"/>
  <c r="T3482" i="1"/>
  <c r="T4071" i="1"/>
  <c r="T3485" i="1"/>
  <c r="T4046" i="1"/>
  <c r="T3865" i="1"/>
  <c r="T3896" i="1"/>
  <c r="T3612" i="1"/>
  <c r="T4066" i="1"/>
  <c r="T3520" i="1"/>
  <c r="T3622" i="1"/>
  <c r="T3866" i="1"/>
  <c r="T395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4067" i="1"/>
  <c r="T3489" i="1"/>
  <c r="T3326" i="1"/>
  <c r="T3411" i="1"/>
  <c r="T3982" i="1"/>
  <c r="T4064" i="1"/>
  <c r="T3388" i="1"/>
  <c r="T3372" i="1"/>
  <c r="T3598" i="1"/>
  <c r="T3655" i="1"/>
  <c r="T3617" i="1"/>
  <c r="T3525" i="1"/>
  <c r="T3746" i="1"/>
  <c r="T3852" i="1"/>
  <c r="T3844" i="1"/>
  <c r="T3500" i="1"/>
  <c r="T3898" i="1"/>
  <c r="T3542" i="1"/>
  <c r="T4042" i="1"/>
  <c r="T3984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96" i="1"/>
  <c r="T3309" i="1"/>
  <c r="T3407" i="1"/>
  <c r="T3182" i="1"/>
  <c r="T3978" i="1"/>
  <c r="T2851" i="1"/>
  <c r="T2839" i="1"/>
  <c r="T3972" i="1"/>
  <c r="T3351" i="1"/>
  <c r="T3292" i="1"/>
  <c r="T3998" i="1"/>
  <c r="T3523" i="1"/>
  <c r="T3516" i="1"/>
  <c r="T3737" i="1"/>
  <c r="T2796" i="1"/>
  <c r="T2824" i="1"/>
  <c r="T2828" i="1"/>
  <c r="T3547" i="1"/>
  <c r="T3929" i="1"/>
  <c r="T3237" i="1"/>
  <c r="T3163" i="1"/>
  <c r="T3535" i="1"/>
  <c r="T3487" i="1"/>
  <c r="T3144" i="1"/>
  <c r="T3558" i="1"/>
  <c r="T3526" i="1"/>
  <c r="T3479" i="1"/>
  <c r="T3555" i="1"/>
  <c r="T3836" i="1"/>
  <c r="T1295" i="1"/>
  <c r="T3310" i="1"/>
  <c r="T3348" i="1"/>
  <c r="T4054" i="1"/>
  <c r="T3406" i="1"/>
  <c r="T3981" i="1"/>
  <c r="T3531" i="1"/>
  <c r="T3305" i="1"/>
  <c r="T3593" i="1"/>
  <c r="T3453" i="1"/>
  <c r="T3723" i="1"/>
  <c r="T3131" i="1"/>
  <c r="T3366" i="1"/>
  <c r="T3376" i="1"/>
  <c r="T3448" i="1"/>
  <c r="T3678" i="1"/>
  <c r="T3503" i="1"/>
  <c r="T3912" i="1"/>
  <c r="T3597" i="1"/>
  <c r="T3913" i="1"/>
  <c r="T1294" i="1"/>
  <c r="T3509" i="1"/>
  <c r="T3224" i="1"/>
  <c r="T3609" i="1"/>
  <c r="T3298" i="1"/>
  <c r="T3680" i="1"/>
  <c r="T4079" i="1"/>
  <c r="T3670" i="1"/>
  <c r="T2903" i="1"/>
  <c r="T2919" i="1"/>
  <c r="T3365" i="1"/>
  <c r="T3653" i="1"/>
  <c r="T2804" i="1"/>
  <c r="T3905" i="1"/>
  <c r="T4065" i="1"/>
  <c r="T3404" i="1"/>
  <c r="T3414" i="1"/>
  <c r="T3841" i="1"/>
  <c r="T3429" i="1"/>
  <c r="T3840" i="1"/>
  <c r="T2964" i="1"/>
  <c r="T3718" i="1"/>
  <c r="T2799" i="1"/>
  <c r="T2894" i="1"/>
  <c r="T3417" i="1"/>
  <c r="T3703" i="1"/>
  <c r="T3493" i="1"/>
  <c r="T4072" i="1"/>
  <c r="T3245" i="1"/>
  <c r="T3578" i="1"/>
  <c r="T3895" i="1"/>
  <c r="T3599" i="1"/>
  <c r="T2803" i="1"/>
  <c r="T2884" i="1"/>
  <c r="T3511" i="1"/>
  <c r="T3240" i="1"/>
  <c r="T4024" i="1"/>
  <c r="T3952" i="1"/>
  <c r="T4017" i="1"/>
  <c r="T3963" i="1"/>
  <c r="T1287" i="1"/>
  <c r="T3256" i="1"/>
  <c r="T3420" i="1"/>
  <c r="T3284" i="1"/>
  <c r="T4069" i="1"/>
  <c r="T3856" i="1"/>
  <c r="T3506" i="1"/>
  <c r="T4041" i="1"/>
  <c r="T3438" i="1"/>
  <c r="T3701" i="1"/>
  <c r="T3536" i="1"/>
  <c r="T3179" i="1"/>
  <c r="T3850" i="1"/>
  <c r="T3704" i="1"/>
  <c r="T3238" i="1"/>
  <c r="T3335" i="1"/>
  <c r="T3601" i="1"/>
  <c r="T3269" i="1"/>
  <c r="T3187" i="1"/>
  <c r="T2912" i="1"/>
  <c r="T2886" i="1"/>
  <c r="T3736" i="1"/>
  <c r="T2978" i="1"/>
  <c r="T3243" i="1"/>
  <c r="T3323" i="1"/>
  <c r="T2848" i="1"/>
  <c r="T4062" i="1"/>
  <c r="T3600" i="1"/>
  <c r="T3619" i="1"/>
  <c r="T3941" i="1"/>
  <c r="T2880" i="1"/>
  <c r="T3267" i="1"/>
  <c r="T3557" i="1"/>
  <c r="T3544" i="1"/>
  <c r="T3229" i="1"/>
  <c r="T4007" i="1"/>
  <c r="T3545" i="1"/>
  <c r="T3826" i="1"/>
  <c r="T3920" i="1"/>
  <c r="T3219" i="1"/>
  <c r="T3412" i="1"/>
  <c r="T3458" i="1"/>
  <c r="T3698" i="1"/>
  <c r="T2871" i="1"/>
  <c r="T3294" i="1"/>
  <c r="T3735" i="1"/>
  <c r="T1293" i="1"/>
  <c r="T3589" i="1"/>
  <c r="T3618" i="1"/>
  <c r="T2864" i="1"/>
  <c r="T3358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367" i="1"/>
  <c r="T3317" i="1"/>
  <c r="T3484" i="1"/>
  <c r="T2868" i="1"/>
  <c r="T3491" i="1"/>
  <c r="T3580" i="1"/>
  <c r="T3332" i="1"/>
  <c r="T3995" i="1"/>
  <c r="T3398" i="1"/>
  <c r="T2841" i="1"/>
  <c r="T2918" i="1"/>
  <c r="T4055" i="1"/>
  <c r="T3694" i="1"/>
  <c r="T3140" i="1"/>
  <c r="T3231" i="1"/>
  <c r="T3747" i="1"/>
  <c r="T3307" i="1"/>
  <c r="T3188" i="1"/>
  <c r="T3279" i="1"/>
  <c r="T3565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98" i="1"/>
  <c r="T4110" i="1"/>
  <c r="T4114" i="1"/>
  <c r="T4109" i="1"/>
  <c r="T4101" i="1"/>
  <c r="T4102" i="1"/>
  <c r="T4106" i="1"/>
  <c r="T4111" i="1"/>
  <c r="T4103" i="1"/>
  <c r="T4112" i="1"/>
  <c r="T4115" i="1"/>
  <c r="T4100" i="1"/>
  <c r="T4108" i="1"/>
  <c r="T4107" i="1"/>
  <c r="T4099" i="1"/>
  <c r="T4113" i="1"/>
  <c r="T4104" i="1"/>
  <c r="T4085" i="1"/>
  <c r="T4105" i="1"/>
  <c r="T3171" i="1"/>
  <c r="T3155" i="1"/>
  <c r="T532" i="1"/>
  <c r="T522" i="1"/>
  <c r="T2968" i="1"/>
  <c r="T538" i="1"/>
  <c r="T524" i="1"/>
  <c r="T529" i="1"/>
  <c r="T533" i="1"/>
  <c r="T531" i="1"/>
  <c r="T2877" i="1"/>
  <c r="T535" i="1"/>
  <c r="T527" i="1"/>
  <c r="T2899" i="1"/>
  <c r="T3160" i="1"/>
  <c r="T2829" i="1"/>
  <c r="T2785" i="1"/>
  <c r="T1304" i="1"/>
  <c r="T525" i="1"/>
  <c r="T3228" i="1"/>
  <c r="T2897" i="1"/>
  <c r="T1305" i="1"/>
  <c r="T539" i="1"/>
  <c r="T2812" i="1"/>
  <c r="T3860" i="1"/>
  <c r="T528" i="1"/>
  <c r="T3134" i="1"/>
  <c r="T2969" i="1"/>
  <c r="T523" i="1"/>
  <c r="T536" i="1"/>
  <c r="T2801" i="1"/>
  <c r="T2837" i="1"/>
  <c r="T534" i="1"/>
  <c r="T2795" i="1"/>
  <c r="T2790" i="1"/>
  <c r="T526" i="1"/>
  <c r="T537" i="1"/>
  <c r="T2816" i="1"/>
  <c r="T2879" i="1"/>
  <c r="T2977" i="1"/>
  <c r="T2893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866" i="1"/>
  <c r="T2788" i="1"/>
  <c r="T530" i="1"/>
  <c r="T2891" i="1"/>
  <c r="T2878" i="1"/>
  <c r="T3508" i="1"/>
  <c r="T3691" i="1"/>
  <c r="T3564" i="1"/>
  <c r="T3494" i="1"/>
  <c r="T4032" i="1"/>
  <c r="T3254" i="1"/>
  <c r="T3338" i="1"/>
  <c r="T4094" i="1"/>
  <c r="T3481" i="1"/>
  <c r="T3610" i="1"/>
  <c r="T3553" i="1"/>
  <c r="T4060" i="1"/>
  <c r="T3923" i="1"/>
  <c r="T3615" i="1"/>
  <c r="T4070" i="1"/>
  <c r="T3687" i="1"/>
  <c r="T3222" i="1"/>
  <c r="T3162" i="1"/>
  <c r="T3830" i="1"/>
  <c r="T3855" i="1"/>
  <c r="T4088" i="1"/>
  <c r="T4076" i="1"/>
  <c r="T3946" i="1"/>
  <c r="T4063" i="1"/>
  <c r="T3594" i="1"/>
  <c r="T3483" i="1"/>
  <c r="T3616" i="1"/>
  <c r="T4082" i="1"/>
  <c r="T3157" i="1"/>
  <c r="T2982" i="1"/>
  <c r="T3603" i="1"/>
  <c r="T4044" i="1"/>
  <c r="T3445" i="1"/>
  <c r="T3575" i="1"/>
  <c r="T3497" i="1"/>
  <c r="T3378" i="1"/>
  <c r="T3465" i="1"/>
  <c r="T3180" i="1"/>
  <c r="T3467" i="1"/>
  <c r="T3996" i="1"/>
  <c r="T4005" i="1"/>
  <c r="T3360" i="1"/>
  <c r="T3152" i="1"/>
  <c r="T3464" i="1"/>
  <c r="T4084" i="1"/>
  <c r="T3266" i="1"/>
  <c r="T4015" i="1"/>
  <c r="T3664" i="1"/>
  <c r="T3505" i="1"/>
  <c r="T3249" i="1"/>
  <c r="T3627" i="1"/>
  <c r="T3290" i="1"/>
  <c r="T3676" i="1"/>
  <c r="T3449" i="1"/>
  <c r="T3512" i="1"/>
  <c r="T3997" i="1"/>
  <c r="T3452" i="1"/>
  <c r="T3498" i="1"/>
  <c r="T3177" i="1"/>
  <c r="T3626" i="1"/>
  <c r="T4011" i="1"/>
  <c r="T3721" i="1"/>
  <c r="T3293" i="1"/>
  <c r="T3748" i="1"/>
  <c r="T3220" i="1"/>
  <c r="T3432" i="1"/>
  <c r="T3813" i="1"/>
  <c r="T3426" i="1"/>
  <c r="T3562" i="1"/>
  <c r="T3827" i="1"/>
  <c r="T3711" i="1"/>
  <c r="T3713" i="1"/>
  <c r="T4087" i="1"/>
  <c r="T3986" i="1"/>
  <c r="T3677" i="1"/>
  <c r="T3926" i="1"/>
  <c r="T4083" i="1"/>
  <c r="T4095" i="1"/>
  <c r="T3577" i="1"/>
  <c r="T3623" i="1"/>
  <c r="T4090" i="1"/>
  <c r="T3456" i="1"/>
  <c r="T4009" i="1"/>
  <c r="T3673" i="1"/>
  <c r="T3540" i="1"/>
  <c r="T3586" i="1"/>
  <c r="T3602" i="1"/>
  <c r="T3402" i="1"/>
  <c r="T3960" i="1"/>
  <c r="T4048" i="1"/>
  <c r="T3354" i="1"/>
  <c r="T4057" i="1"/>
  <c r="T3530" i="1"/>
  <c r="T3907" i="1"/>
  <c r="T3867" i="1"/>
  <c r="T3838" i="1"/>
  <c r="T4025" i="1"/>
  <c r="T3596" i="1"/>
  <c r="T3604" i="1"/>
  <c r="T4039" i="1"/>
  <c r="T3716" i="1"/>
  <c r="T3409" i="1"/>
  <c r="T3858" i="1"/>
  <c r="T2865" i="1"/>
  <c r="T3918" i="1"/>
  <c r="T3814" i="1"/>
  <c r="T3275" i="1"/>
  <c r="T3938" i="1"/>
  <c r="T3173" i="1"/>
  <c r="T3943" i="1"/>
  <c r="T4008" i="1"/>
  <c r="T3936" i="1"/>
  <c r="T3373" i="1"/>
  <c r="T3330" i="1"/>
  <c r="T3863" i="1"/>
  <c r="T2862" i="1"/>
  <c r="T2896" i="1"/>
  <c r="T3375" i="1"/>
  <c r="T3592" i="1"/>
  <c r="T2845" i="1"/>
  <c r="T3470" i="1"/>
  <c r="T3527" i="1"/>
  <c r="T2867" i="1"/>
  <c r="T3820" i="1"/>
  <c r="T3164" i="1"/>
  <c r="T4092" i="1"/>
  <c r="T3970" i="1"/>
  <c r="T4049" i="1"/>
  <c r="T3932" i="1"/>
  <c r="T3369" i="1"/>
  <c r="T3839" i="1"/>
  <c r="T2913" i="1"/>
  <c r="T3341" i="1"/>
  <c r="T3347" i="1"/>
  <c r="T3899" i="1"/>
  <c r="T3859" i="1"/>
  <c r="T3939" i="1"/>
  <c r="T3663" i="1"/>
  <c r="T2836" i="1"/>
  <c r="T3915" i="1"/>
  <c r="T3891" i="1"/>
  <c r="T3611" i="1"/>
  <c r="T3901" i="1"/>
  <c r="T3959" i="1"/>
  <c r="T2861" i="1"/>
  <c r="T3221" i="1"/>
  <c r="T4078" i="1"/>
  <c r="T4059" i="1"/>
  <c r="T2973" i="1"/>
  <c r="T3352" i="1"/>
  <c r="T2916" i="1"/>
  <c r="T3745" i="1"/>
  <c r="T3684" i="1"/>
  <c r="T3410" i="1"/>
  <c r="T3537" i="1"/>
  <c r="T3252" i="1"/>
  <c r="T4051" i="1"/>
  <c r="T4052" i="1"/>
  <c r="T3679" i="1"/>
  <c r="T2920" i="1"/>
  <c r="T3521" i="1"/>
  <c r="T3614" i="1"/>
  <c r="T1299" i="1"/>
  <c r="T3363" i="1"/>
  <c r="T3344" i="1"/>
  <c r="T2966" i="1"/>
  <c r="T3571" i="1"/>
  <c r="T3223" i="1"/>
  <c r="T3333" i="1"/>
  <c r="T3979" i="1"/>
  <c r="T3950" i="1"/>
  <c r="T3654" i="1"/>
  <c r="T3244" i="1"/>
  <c r="T3235" i="1"/>
  <c r="T3236" i="1"/>
  <c r="T3460" i="1"/>
  <c r="T3911" i="1"/>
  <c r="T2852" i="1"/>
  <c r="T2882" i="1"/>
  <c r="T3829" i="1"/>
  <c r="T3210" i="1"/>
  <c r="T2854" i="1"/>
  <c r="T3455" i="1"/>
  <c r="T1298" i="1"/>
  <c r="T3710" i="1"/>
  <c r="T3232" i="1"/>
  <c r="T3308" i="1"/>
  <c r="T2892" i="1"/>
  <c r="T3539" i="1"/>
  <c r="T3652" i="1"/>
  <c r="T3472" i="1"/>
  <c r="T3477" i="1"/>
  <c r="T3731" i="1"/>
  <c r="T2815" i="1"/>
  <c r="T2826" i="1"/>
  <c r="T2842" i="1"/>
  <c r="T3966" i="1"/>
  <c r="T3921" i="1"/>
  <c r="T3605" i="1"/>
  <c r="T3139" i="1"/>
  <c r="T3345" i="1"/>
  <c r="T4045" i="1"/>
  <c r="T3861" i="1"/>
  <c r="T3392" i="1"/>
  <c r="T3159" i="1"/>
  <c r="T1289" i="1"/>
  <c r="T3834" i="1"/>
  <c r="T3729" i="1"/>
  <c r="T3321" i="1"/>
  <c r="T3686" i="1"/>
  <c r="T3391" i="1"/>
  <c r="T3295" i="1"/>
  <c r="T3149" i="1"/>
  <c r="T3147" i="1"/>
  <c r="T2818" i="1"/>
  <c r="T3324" i="1"/>
  <c r="T4037" i="1"/>
  <c r="T2858" i="1"/>
  <c r="T2898" i="1"/>
  <c r="T3712" i="1"/>
  <c r="T2787" i="1"/>
  <c r="T2830" i="1"/>
  <c r="T3990" i="1"/>
  <c r="T2914" i="1"/>
  <c r="T3552" i="1"/>
  <c r="T3399" i="1"/>
  <c r="T3708" i="1"/>
  <c r="T2843" i="1"/>
  <c r="T3657" i="1"/>
  <c r="T3431" i="1"/>
  <c r="T2967" i="1"/>
  <c r="T3944" i="1"/>
  <c r="T3613" i="1"/>
  <c r="T3291" i="1"/>
  <c r="T3727" i="1"/>
  <c r="T3246" i="1"/>
  <c r="T3953" i="1"/>
  <c r="T3318" i="1"/>
  <c r="T3390" i="1"/>
  <c r="T2856" i="1"/>
  <c r="T3958" i="1"/>
  <c r="T2860" i="1"/>
  <c r="T4022" i="1"/>
  <c r="T2859" i="1"/>
  <c r="T3289" i="1"/>
  <c r="T3286" i="1"/>
  <c r="T3894" i="1"/>
  <c r="T2917" i="1"/>
  <c r="T4030" i="1"/>
  <c r="T3522" i="1"/>
  <c r="T4012" i="1"/>
  <c r="T3991" i="1"/>
  <c r="T3546" i="1"/>
  <c r="T3743" i="1"/>
  <c r="T3342" i="1"/>
  <c r="T4006" i="1"/>
  <c r="T3843" i="1"/>
  <c r="T3951" i="1"/>
  <c r="T2901" i="1"/>
  <c r="T3217" i="1"/>
  <c r="T3370" i="1"/>
  <c r="T3964" i="1"/>
  <c r="T3181" i="1"/>
  <c r="T3184" i="1"/>
  <c r="T3440" i="1"/>
  <c r="T3346" i="1"/>
  <c r="T2802" i="1"/>
  <c r="T3504" i="1"/>
  <c r="T3272" i="1"/>
  <c r="T2827" i="1"/>
  <c r="T2820" i="1"/>
  <c r="T3928" i="1"/>
  <c r="T3705" i="1"/>
  <c r="T3436" i="1"/>
  <c r="T3471" i="1"/>
  <c r="T3389" i="1"/>
  <c r="T1292" i="1"/>
  <c r="T3825" i="1"/>
  <c r="T3425" i="1"/>
  <c r="T3608" i="1"/>
  <c r="T2910" i="1"/>
  <c r="T4050" i="1"/>
  <c r="T3178" i="1"/>
  <c r="T3994" i="1"/>
  <c r="T3935" i="1"/>
  <c r="T3845" i="1"/>
  <c r="T3442" i="1"/>
  <c r="T3742" i="1"/>
  <c r="T3581" i="1"/>
  <c r="T3812" i="1"/>
  <c r="T3967" i="1"/>
  <c r="T3662" i="1"/>
  <c r="T1296" i="1"/>
  <c r="T2874" i="1"/>
  <c r="T3903" i="1"/>
  <c r="T3869" i="1"/>
  <c r="T3242" i="1"/>
  <c r="T2834" i="1"/>
  <c r="T3215" i="1"/>
  <c r="T3356" i="1"/>
  <c r="T2800" i="1"/>
  <c r="T3302" i="1"/>
  <c r="T3435" i="1"/>
  <c r="T2921" i="1"/>
  <c r="T2823" i="1"/>
  <c r="T3158" i="1"/>
  <c r="T3320" i="1"/>
  <c r="T3572" i="1"/>
  <c r="T3143" i="1"/>
  <c r="T3582" i="1"/>
  <c r="T3993" i="1"/>
  <c r="T3141" i="1"/>
  <c r="T3560" i="1"/>
  <c r="T3846" i="1"/>
  <c r="T3496" i="1"/>
  <c r="T4075" i="1"/>
  <c r="T3517" i="1"/>
  <c r="T3824" i="1"/>
  <c r="T3945" i="1"/>
  <c r="T3148" i="1"/>
  <c r="T3650" i="1"/>
  <c r="T3587" i="1"/>
  <c r="T3591" i="1"/>
  <c r="T3689" i="1"/>
  <c r="T3189" i="1"/>
  <c r="T3988" i="1"/>
  <c r="T4002" i="1"/>
  <c r="T3942" i="1"/>
  <c r="T3568" i="1"/>
  <c r="T2873" i="1"/>
  <c r="T3473" i="1"/>
  <c r="T3327" i="1"/>
  <c r="T3385" i="1"/>
  <c r="T3383" i="1"/>
  <c r="T3893" i="1"/>
  <c r="T3732" i="1"/>
  <c r="T3569" i="1"/>
  <c r="T3854" i="1"/>
  <c r="T1290" i="1"/>
  <c r="T2810" i="1"/>
  <c r="T3543" i="1"/>
  <c r="T3287" i="1"/>
  <c r="T4036" i="1"/>
  <c r="T2840" i="1"/>
  <c r="T540" i="1"/>
  <c r="T3454" i="1"/>
  <c r="T3541" i="1"/>
  <c r="T3421" i="1"/>
  <c r="T3550" i="1"/>
  <c r="T3817" i="1"/>
  <c r="T3975" i="1"/>
  <c r="T3584" i="1"/>
  <c r="T3257" i="1"/>
  <c r="T3282" i="1"/>
  <c r="T3446" i="1"/>
  <c r="T2979" i="1"/>
  <c r="T3264" i="1"/>
  <c r="T3261" i="1"/>
  <c r="T3172" i="1"/>
  <c r="T3466" i="1"/>
  <c r="T3185" i="1"/>
  <c r="T3212" i="1"/>
  <c r="T3983" i="1"/>
  <c r="T4033" i="1"/>
  <c r="T3395" i="1"/>
  <c r="T3847" i="1"/>
  <c r="T3811" i="1"/>
  <c r="T3306" i="1"/>
  <c r="T2895" i="1"/>
  <c r="T3835" i="1"/>
  <c r="T3740" i="1"/>
  <c r="T3499" i="1"/>
  <c r="T3250" i="1"/>
  <c r="T3992" i="1"/>
  <c r="T3922" i="1"/>
  <c r="T3401" i="1"/>
  <c r="T3434" i="1"/>
  <c r="T3165" i="1"/>
  <c r="T3285" i="1"/>
  <c r="T3271" i="1"/>
  <c r="T3258" i="1"/>
  <c r="T3999" i="1"/>
  <c r="T3337" i="1"/>
  <c r="T2963" i="1"/>
  <c r="T3738" i="1"/>
  <c r="T2975" i="1"/>
  <c r="T3566" i="1"/>
  <c r="T4026" i="1"/>
  <c r="T3277" i="1"/>
  <c r="T3832" i="1"/>
  <c r="T3625" i="1"/>
  <c r="T3897" i="1"/>
  <c r="T3717" i="1"/>
  <c r="T3985" i="1"/>
  <c r="T3692" i="1"/>
  <c r="T3927" i="1"/>
  <c r="T3749" i="1"/>
  <c r="T3548" i="1"/>
  <c r="T3381" i="1"/>
  <c r="T2813" i="1"/>
  <c r="T2811" i="1"/>
  <c r="T3462" i="1"/>
  <c r="T3682" i="1"/>
  <c r="T3339" i="1"/>
  <c r="T4097" i="1"/>
  <c r="T3439" i="1"/>
  <c r="T4035" i="1"/>
  <c r="T3322" i="1"/>
  <c r="T4018" i="1"/>
  <c r="T3133" i="1"/>
  <c r="T2870" i="1"/>
  <c r="T3968" i="1"/>
  <c r="T3486" i="1"/>
  <c r="T2907" i="1"/>
  <c r="T3848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151" i="1"/>
  <c r="T2797" i="1"/>
  <c r="T3714" i="1"/>
  <c r="T2869" i="1"/>
  <c r="T4001" i="1"/>
  <c r="T3533" i="1"/>
  <c r="T3823" i="1"/>
  <c r="T3513" i="1"/>
  <c r="T4077" i="1"/>
  <c r="T3919" i="1"/>
  <c r="T2786" i="1"/>
  <c r="T3350" i="1"/>
  <c r="T3255" i="1"/>
  <c r="T3833" i="1"/>
  <c r="T3371" i="1"/>
  <c r="T4040" i="1"/>
  <c r="T3947" i="1"/>
  <c r="T3658" i="1"/>
  <c r="T2863" i="1"/>
  <c r="T3514" i="1"/>
  <c r="T3528" i="1"/>
  <c r="T3450" i="1"/>
  <c r="T3457" i="1"/>
  <c r="T2855" i="1"/>
  <c r="T3136" i="1"/>
  <c r="T3174" i="1"/>
  <c r="T3977" i="1"/>
  <c r="T3909" i="1"/>
  <c r="T3132" i="1"/>
  <c r="T2833" i="1"/>
  <c r="T3424" i="1"/>
  <c r="T2806" i="1"/>
  <c r="T4023" i="1"/>
  <c r="T3706" i="1"/>
  <c r="T2783" i="1"/>
  <c r="T4028" i="1"/>
  <c r="T3563" i="1"/>
  <c r="T1291" i="1"/>
  <c r="T3576" i="1"/>
  <c r="T2808" i="1"/>
  <c r="T2876" i="1"/>
  <c r="T3469" i="1"/>
  <c r="T3227" i="1"/>
  <c r="T3300" i="1"/>
  <c r="T3156" i="1"/>
  <c r="T3672" i="1"/>
  <c r="T3902" i="1"/>
  <c r="T3281" i="1"/>
  <c r="T3270" i="1"/>
  <c r="T3892" i="1"/>
  <c r="T3725" i="1"/>
  <c r="T3161" i="1"/>
  <c r="T3145" i="1"/>
  <c r="T3441" i="1"/>
  <c r="T3949" i="1"/>
  <c r="T3976" i="1"/>
  <c r="T3851" i="1"/>
  <c r="T2817" i="1"/>
  <c r="T3138" i="1"/>
  <c r="T3973" i="1"/>
  <c r="T2846" i="1"/>
  <c r="T2805" i="1"/>
  <c r="T3382" i="1"/>
  <c r="T2794" i="1"/>
  <c r="T3444" i="1"/>
  <c r="T3925" i="1"/>
  <c r="T3423" i="1"/>
  <c r="T3319" i="1"/>
  <c r="T3702" i="1"/>
  <c r="T3403" i="1"/>
  <c r="T3315" i="1"/>
  <c r="T3468" i="1"/>
  <c r="T3495" i="1"/>
  <c r="T3216" i="1"/>
  <c r="T3715" i="1"/>
  <c r="T3233" i="1"/>
  <c r="T3857" i="1"/>
  <c r="T3726" i="1"/>
  <c r="T3853" i="1"/>
  <c r="T4027" i="1"/>
  <c r="T3551" i="1"/>
  <c r="T3328" i="1"/>
  <c r="T3549" i="1"/>
  <c r="T3268" i="1"/>
  <c r="T3251" i="1"/>
  <c r="T3405" i="1"/>
  <c r="T3393" i="1"/>
  <c r="T3427" i="1"/>
  <c r="T3336" i="1"/>
  <c r="T3661" i="1"/>
  <c r="T2850" i="1"/>
  <c r="T3969" i="1"/>
  <c r="T2887" i="1"/>
  <c r="T3688" i="1"/>
  <c r="T2965" i="1"/>
  <c r="T2821" i="1"/>
  <c r="T2822" i="1"/>
  <c r="T2885" i="1"/>
  <c r="T4020" i="1"/>
  <c r="T349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362" i="1"/>
  <c r="T2831" i="1"/>
  <c r="T3349" i="1"/>
  <c r="T3900" i="1"/>
  <c r="T3415" i="1"/>
  <c r="T3917" i="1"/>
  <c r="T3359" i="1"/>
  <c r="T3554" i="1"/>
  <c r="T2838" i="1"/>
  <c r="T3628" i="1"/>
  <c r="T3334" i="1"/>
  <c r="T3524" i="1"/>
  <c r="T3490" i="1"/>
  <c r="T3693" i="1"/>
  <c r="T3690" i="1"/>
  <c r="T3502" i="1"/>
  <c r="T3989" i="1"/>
  <c r="T3474" i="1"/>
  <c r="T3400" i="1"/>
  <c r="T3316" i="1"/>
  <c r="T3234" i="1"/>
  <c r="T4000" i="1"/>
  <c r="T3924" i="1"/>
  <c r="T3214" i="1"/>
  <c r="T3709" i="1"/>
  <c r="T3248" i="1"/>
  <c r="T3459" i="1"/>
  <c r="T3849" i="1"/>
  <c r="T3974" i="1"/>
  <c r="T3478" i="1"/>
  <c r="T3422" i="1"/>
  <c r="T3480" i="1"/>
  <c r="T3815" i="1"/>
  <c r="T2798" i="1"/>
  <c r="T541" i="1"/>
  <c r="T1302" i="1"/>
  <c r="T1303" i="1"/>
  <c r="T3590" i="1"/>
  <c r="T3150" i="1"/>
  <c r="T3488" i="1"/>
  <c r="T3607" i="1"/>
  <c r="T3451" i="1"/>
  <c r="T3259" i="1"/>
  <c r="T3510" i="1"/>
  <c r="T3374" i="1"/>
  <c r="T2909" i="1"/>
  <c r="T3408" i="1"/>
  <c r="T3364" i="1"/>
  <c r="T3331" i="1"/>
  <c r="T2875" i="1"/>
  <c r="T3437" i="1"/>
  <c r="T2814" i="1"/>
  <c r="T2888" i="1"/>
  <c r="T3175" i="1"/>
  <c r="T4010" i="1"/>
  <c r="T3595" i="1"/>
  <c r="T3659" i="1"/>
  <c r="T2900" i="1"/>
  <c r="T3728" i="1"/>
  <c r="T3931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4086" i="1"/>
  <c r="T3262" i="1"/>
  <c r="T3507" i="1"/>
  <c r="T3353" i="1"/>
  <c r="T2976" i="1"/>
  <c r="T2792" i="1"/>
  <c r="T4047" i="1"/>
  <c r="T3314" i="1"/>
  <c r="T2819" i="1"/>
  <c r="T3265" i="1"/>
  <c r="T3538" i="1"/>
  <c r="T2906" i="1"/>
  <c r="T3447" i="1"/>
  <c r="T3681" i="1"/>
  <c r="T4038" i="1"/>
  <c r="T3529" i="1"/>
  <c r="T3396" i="1"/>
  <c r="T3430" i="1"/>
  <c r="T3461" i="1"/>
  <c r="T3170" i="1"/>
  <c r="T2890" i="1"/>
  <c r="T2970" i="1"/>
  <c r="T3570" i="1"/>
  <c r="T3225" i="1"/>
  <c r="T3361" i="1"/>
  <c r="T3671" i="1"/>
  <c r="T3419" i="1"/>
  <c r="T3906" i="1"/>
  <c r="T3910" i="1"/>
  <c r="T2971" i="1"/>
  <c r="T2905" i="1"/>
  <c r="T3700" i="1"/>
  <c r="T4034" i="1"/>
  <c r="T3211" i="1"/>
  <c r="T3301" i="1"/>
  <c r="T3386" i="1"/>
  <c r="T2807" i="1"/>
  <c r="T2857" i="1"/>
  <c r="T3253" i="1"/>
  <c r="T2881" i="1"/>
  <c r="T3606" i="1"/>
  <c r="T4003" i="1"/>
  <c r="T3816" i="1"/>
  <c r="T3573" i="1"/>
  <c r="T3734" i="1"/>
  <c r="T3962" i="1"/>
  <c r="T3579" i="1"/>
  <c r="T3567" i="1"/>
  <c r="T4043" i="1"/>
  <c r="T3954" i="1"/>
  <c r="T3476" i="1"/>
  <c r="T3176" i="1"/>
  <c r="T3247" i="1"/>
  <c r="T3226" i="1"/>
  <c r="T3418" i="1"/>
  <c r="T3620" i="1"/>
  <c r="T3559" i="1"/>
  <c r="T3416" i="1"/>
  <c r="T3313" i="1"/>
  <c r="T4016" i="1"/>
  <c r="T2872" i="1"/>
  <c r="T3288" i="1"/>
  <c r="T3822" i="1"/>
  <c r="T3818" i="1"/>
  <c r="T3588" i="1"/>
  <c r="T3971" i="1"/>
  <c r="T2784" i="1"/>
  <c r="T3667" i="1"/>
  <c r="T3842" i="1"/>
  <c r="T3940" i="1"/>
  <c r="T2853" i="1"/>
  <c r="T3142" i="1"/>
  <c r="T3695" i="1"/>
  <c r="T1286" i="1"/>
  <c r="T3675" i="1"/>
  <c r="T3660" i="1"/>
  <c r="T3343" i="1"/>
  <c r="T3733" i="1"/>
  <c r="T2832" i="1"/>
  <c r="T4093" i="1"/>
  <c r="T3837" i="1"/>
  <c r="T4004" i="1"/>
  <c r="T3831" i="1"/>
  <c r="T2847" i="1"/>
  <c r="T3263" i="1"/>
  <c r="T3864" i="1"/>
  <c r="T3908" i="1"/>
  <c r="T3955" i="1"/>
  <c r="T2883" i="1"/>
  <c r="T3965" i="1"/>
  <c r="T3260" i="1"/>
  <c r="T3380" i="1"/>
  <c r="T2825" i="1"/>
  <c r="T3930" i="1"/>
  <c r="T3443" i="1"/>
  <c r="T1288" i="1"/>
  <c r="T3183" i="1"/>
  <c r="T3720" i="1"/>
  <c r="T3862" i="1"/>
  <c r="T1300" i="1"/>
  <c r="T3574" i="1"/>
  <c r="T3629" i="1"/>
  <c r="T3724" i="1"/>
  <c r="T3433" i="1"/>
  <c r="T3651" i="1"/>
  <c r="T3413" i="1"/>
  <c r="T2844" i="1"/>
  <c r="T3297" i="1"/>
  <c r="T3241" i="1"/>
  <c r="T3379" i="1"/>
  <c r="T3368" i="1"/>
  <c r="T2904" i="1"/>
  <c r="T3821" i="1"/>
  <c r="T4096" i="1"/>
  <c r="T3137" i="1"/>
  <c r="T3299" i="1"/>
  <c r="T3154" i="1"/>
  <c r="T3130" i="1"/>
  <c r="T3719" i="1"/>
  <c r="T2908" i="1"/>
  <c r="T3518" i="1"/>
  <c r="T2915" i="1"/>
  <c r="T3186" i="1"/>
  <c r="T3283" i="1"/>
  <c r="T3397" i="1"/>
  <c r="T3303" i="1"/>
  <c r="T3741" i="1"/>
  <c r="T3515" i="1"/>
  <c r="T2981" i="1"/>
  <c r="T2922" i="1"/>
  <c r="T4019" i="1"/>
  <c r="T3739" i="1"/>
  <c r="T3355" i="1"/>
  <c r="T3135" i="1"/>
  <c r="T3274" i="1"/>
  <c r="T3730" i="1"/>
  <c r="T3561" i="1"/>
  <c r="T3475" i="1"/>
  <c r="T3621" i="1"/>
  <c r="T4091" i="1"/>
  <c r="T1301" i="1"/>
  <c r="T3685" i="1"/>
  <c r="T3707" i="1"/>
  <c r="T3230" i="1"/>
  <c r="T3656" i="1"/>
  <c r="T4014" i="1"/>
  <c r="T3377" i="1"/>
  <c r="T3166" i="1"/>
  <c r="T2835" i="1"/>
  <c r="T3916" i="1"/>
  <c r="T2980" i="1"/>
  <c r="T3666" i="1"/>
  <c r="T3463" i="1"/>
  <c r="T3980" i="1"/>
  <c r="T3280" i="1"/>
  <c r="T3239" i="1"/>
  <c r="T3384" i="1"/>
  <c r="T2902" i="1"/>
  <c r="T3167" i="1"/>
  <c r="T3278" i="1"/>
  <c r="T3819" i="1"/>
  <c r="T3501" i="1"/>
  <c r="T3168" i="1"/>
  <c r="T1297" i="1"/>
  <c r="T2972" i="1"/>
  <c r="T3218" i="1"/>
  <c r="T4013" i="1"/>
  <c r="T2791" i="1"/>
  <c r="T3956" i="1"/>
  <c r="T3674" i="1"/>
  <c r="T3828" i="1"/>
  <c r="T2974" i="1"/>
  <c r="T2793" i="1"/>
  <c r="T3744" i="1"/>
  <c r="T3948" i="1"/>
  <c r="T2809" i="1"/>
  <c r="T3394" i="1"/>
  <c r="T2889" i="1"/>
  <c r="T3890" i="1"/>
  <c r="T3583" i="1"/>
  <c r="T4068" i="1"/>
  <c r="T3304" i="1"/>
  <c r="T3312" i="1"/>
  <c r="T4061" i="1"/>
  <c r="T2849" i="1"/>
  <c r="T3387" i="1"/>
  <c r="T3624" i="1"/>
  <c r="T2789" i="1"/>
  <c r="T3169" i="1"/>
  <c r="T4056" i="1"/>
  <c r="T4074" i="1"/>
  <c r="T3933" i="1"/>
  <c r="T3934" i="1"/>
  <c r="T3329" i="1"/>
  <c r="T3668" i="1"/>
  <c r="T3697" i="1"/>
  <c r="T4021" i="1"/>
  <c r="T3357" i="1"/>
  <c r="T3665" i="1"/>
  <c r="T3961" i="1"/>
  <c r="T3276" i="1"/>
  <c r="T3428" i="1"/>
  <c r="T3556" i="1"/>
  <c r="T3273" i="1"/>
  <c r="T3325" i="1"/>
  <c r="T3519" i="1"/>
  <c r="T3153" i="1"/>
  <c r="T4053" i="1"/>
  <c r="T4080" i="1"/>
  <c r="T3696" i="1"/>
  <c r="T3914" i="1"/>
  <c r="T3987" i="1"/>
  <c r="T3213" i="1"/>
  <c r="T4073" i="1"/>
  <c r="T3868" i="1"/>
  <c r="T3532" i="1"/>
  <c r="T4029" i="1"/>
  <c r="T4058" i="1"/>
  <c r="T3340" i="1"/>
  <c r="T3146" i="1"/>
  <c r="T4089" i="1"/>
  <c r="T3669" i="1"/>
  <c r="T3937" i="1"/>
  <c r="T3311" i="1"/>
  <c r="T3722" i="1"/>
  <c r="T3699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683" i="1"/>
  <c r="U3683" i="1" s="1"/>
  <c r="S4031" i="1"/>
  <c r="U4031" i="1" s="1"/>
  <c r="S3810" i="1"/>
  <c r="U3810" i="1" s="1"/>
  <c r="S3585" i="1"/>
  <c r="U3585" i="1" s="1"/>
  <c r="S3904" i="1"/>
  <c r="U3904" i="1" s="1"/>
  <c r="S2911" i="1"/>
  <c r="U2911" i="1" s="1"/>
  <c r="S3534" i="1"/>
  <c r="U3534" i="1" s="1"/>
  <c r="S4081" i="1"/>
  <c r="U4081" i="1" s="1"/>
  <c r="S3482" i="1"/>
  <c r="U3482" i="1" s="1"/>
  <c r="S4071" i="1"/>
  <c r="U4071" i="1" s="1"/>
  <c r="S3485" i="1"/>
  <c r="U3485" i="1" s="1"/>
  <c r="S4046" i="1"/>
  <c r="U4046" i="1" s="1"/>
  <c r="S3865" i="1"/>
  <c r="U3865" i="1" s="1"/>
  <c r="S3896" i="1"/>
  <c r="U3896" i="1" s="1"/>
  <c r="S3612" i="1"/>
  <c r="U3612" i="1" s="1"/>
  <c r="S4066" i="1"/>
  <c r="U4066" i="1" s="1"/>
  <c r="S3520" i="1"/>
  <c r="U3520" i="1" s="1"/>
  <c r="S3622" i="1"/>
  <c r="U3622" i="1" s="1"/>
  <c r="S3866" i="1"/>
  <c r="U3866" i="1" s="1"/>
  <c r="S3957" i="1"/>
  <c r="U3957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4067" i="1"/>
  <c r="U4067" i="1" s="1"/>
  <c r="S3489" i="1"/>
  <c r="U3489" i="1" s="1"/>
  <c r="S3326" i="1"/>
  <c r="U3326" i="1" s="1"/>
  <c r="S3411" i="1"/>
  <c r="U3411" i="1" s="1"/>
  <c r="S3982" i="1"/>
  <c r="U3982" i="1" s="1"/>
  <c r="S4064" i="1"/>
  <c r="U4064" i="1" s="1"/>
  <c r="S3388" i="1"/>
  <c r="U3388" i="1" s="1"/>
  <c r="S3372" i="1"/>
  <c r="U3372" i="1" s="1"/>
  <c r="S3598" i="1"/>
  <c r="U3598" i="1" s="1"/>
  <c r="S3655" i="1"/>
  <c r="U3655" i="1" s="1"/>
  <c r="S3617" i="1"/>
  <c r="U3617" i="1" s="1"/>
  <c r="S3525" i="1"/>
  <c r="U3525" i="1" s="1"/>
  <c r="S3746" i="1"/>
  <c r="U3746" i="1" s="1"/>
  <c r="S3852" i="1"/>
  <c r="U3852" i="1" s="1"/>
  <c r="S3844" i="1"/>
  <c r="U3844" i="1" s="1"/>
  <c r="S3500" i="1"/>
  <c r="U3500" i="1" s="1"/>
  <c r="S3898" i="1"/>
  <c r="U3898" i="1" s="1"/>
  <c r="S3542" i="1"/>
  <c r="U3542" i="1" s="1"/>
  <c r="S4042" i="1"/>
  <c r="U4042" i="1" s="1"/>
  <c r="S3984" i="1"/>
  <c r="U3984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96" i="1"/>
  <c r="U3296" i="1" s="1"/>
  <c r="S3309" i="1"/>
  <c r="U3309" i="1" s="1"/>
  <c r="S3407" i="1"/>
  <c r="U3407" i="1" s="1"/>
  <c r="S3182" i="1"/>
  <c r="U3182" i="1" s="1"/>
  <c r="S3978" i="1"/>
  <c r="U3978" i="1" s="1"/>
  <c r="S2851" i="1"/>
  <c r="U2851" i="1" s="1"/>
  <c r="S2839" i="1"/>
  <c r="U2839" i="1" s="1"/>
  <c r="S3972" i="1"/>
  <c r="U3972" i="1" s="1"/>
  <c r="S3351" i="1"/>
  <c r="U3351" i="1" s="1"/>
  <c r="S3292" i="1"/>
  <c r="U3292" i="1" s="1"/>
  <c r="S3998" i="1"/>
  <c r="U3998" i="1" s="1"/>
  <c r="S3523" i="1"/>
  <c r="U3523" i="1" s="1"/>
  <c r="S3516" i="1"/>
  <c r="U3516" i="1" s="1"/>
  <c r="S3737" i="1"/>
  <c r="U3737" i="1" s="1"/>
  <c r="S2796" i="1"/>
  <c r="U2796" i="1" s="1"/>
  <c r="S2824" i="1"/>
  <c r="U2824" i="1" s="1"/>
  <c r="S2828" i="1"/>
  <c r="U2828" i="1" s="1"/>
  <c r="S3547" i="1"/>
  <c r="U3547" i="1" s="1"/>
  <c r="S3929" i="1"/>
  <c r="U3929" i="1" s="1"/>
  <c r="S3237" i="1"/>
  <c r="U3237" i="1" s="1"/>
  <c r="S3163" i="1"/>
  <c r="U3163" i="1" s="1"/>
  <c r="S3535" i="1"/>
  <c r="U3535" i="1" s="1"/>
  <c r="S3487" i="1"/>
  <c r="U3487" i="1" s="1"/>
  <c r="S3144" i="1"/>
  <c r="U3144" i="1" s="1"/>
  <c r="S3558" i="1"/>
  <c r="U3558" i="1" s="1"/>
  <c r="S3526" i="1"/>
  <c r="U3526" i="1" s="1"/>
  <c r="S3479" i="1"/>
  <c r="U3479" i="1" s="1"/>
  <c r="S3555" i="1"/>
  <c r="U3555" i="1" s="1"/>
  <c r="S3836" i="1"/>
  <c r="U3836" i="1" s="1"/>
  <c r="S1295" i="1"/>
  <c r="U1295" i="1" s="1"/>
  <c r="S3310" i="1"/>
  <c r="U3310" i="1" s="1"/>
  <c r="S3348" i="1"/>
  <c r="U3348" i="1" s="1"/>
  <c r="S4054" i="1"/>
  <c r="U4054" i="1" s="1"/>
  <c r="S3406" i="1"/>
  <c r="U3406" i="1" s="1"/>
  <c r="S3981" i="1"/>
  <c r="U3981" i="1" s="1"/>
  <c r="S3531" i="1"/>
  <c r="U3531" i="1" s="1"/>
  <c r="S3305" i="1"/>
  <c r="U3305" i="1" s="1"/>
  <c r="S3593" i="1"/>
  <c r="U3593" i="1" s="1"/>
  <c r="S3453" i="1"/>
  <c r="U3453" i="1" s="1"/>
  <c r="S3723" i="1"/>
  <c r="U3723" i="1" s="1"/>
  <c r="S3131" i="1"/>
  <c r="U3131" i="1" s="1"/>
  <c r="S3366" i="1"/>
  <c r="U3366" i="1" s="1"/>
  <c r="S3376" i="1"/>
  <c r="U3376" i="1" s="1"/>
  <c r="S3448" i="1"/>
  <c r="U3448" i="1" s="1"/>
  <c r="S3678" i="1"/>
  <c r="U3678" i="1" s="1"/>
  <c r="S3503" i="1"/>
  <c r="U3503" i="1" s="1"/>
  <c r="S3912" i="1"/>
  <c r="U3912" i="1" s="1"/>
  <c r="S3597" i="1"/>
  <c r="U3597" i="1" s="1"/>
  <c r="S3913" i="1"/>
  <c r="U3913" i="1" s="1"/>
  <c r="S1294" i="1"/>
  <c r="U1294" i="1" s="1"/>
  <c r="S3509" i="1"/>
  <c r="U3509" i="1" s="1"/>
  <c r="S3224" i="1"/>
  <c r="U3224" i="1" s="1"/>
  <c r="S3609" i="1"/>
  <c r="U3609" i="1" s="1"/>
  <c r="S3298" i="1"/>
  <c r="U3298" i="1" s="1"/>
  <c r="S3680" i="1"/>
  <c r="U3680" i="1" s="1"/>
  <c r="S4079" i="1"/>
  <c r="U4079" i="1" s="1"/>
  <c r="S3670" i="1"/>
  <c r="U3670" i="1" s="1"/>
  <c r="S2903" i="1"/>
  <c r="U2903" i="1" s="1"/>
  <c r="S2919" i="1"/>
  <c r="U2919" i="1" s="1"/>
  <c r="S3365" i="1"/>
  <c r="U3365" i="1" s="1"/>
  <c r="S3653" i="1"/>
  <c r="U3653" i="1" s="1"/>
  <c r="S2804" i="1"/>
  <c r="U2804" i="1" s="1"/>
  <c r="S3905" i="1"/>
  <c r="U3905" i="1" s="1"/>
  <c r="S4065" i="1"/>
  <c r="U4065" i="1" s="1"/>
  <c r="S3404" i="1"/>
  <c r="U3404" i="1" s="1"/>
  <c r="S3414" i="1"/>
  <c r="U3414" i="1" s="1"/>
  <c r="S3841" i="1"/>
  <c r="U3841" i="1" s="1"/>
  <c r="S3429" i="1"/>
  <c r="U3429" i="1" s="1"/>
  <c r="S3840" i="1"/>
  <c r="U3840" i="1" s="1"/>
  <c r="S2964" i="1"/>
  <c r="U2964" i="1" s="1"/>
  <c r="S3718" i="1"/>
  <c r="U3718" i="1" s="1"/>
  <c r="S2799" i="1"/>
  <c r="U2799" i="1" s="1"/>
  <c r="S2894" i="1"/>
  <c r="U2894" i="1" s="1"/>
  <c r="S3417" i="1"/>
  <c r="U3417" i="1" s="1"/>
  <c r="S3703" i="1"/>
  <c r="U3703" i="1" s="1"/>
  <c r="S3493" i="1"/>
  <c r="U3493" i="1" s="1"/>
  <c r="S4072" i="1"/>
  <c r="U4072" i="1" s="1"/>
  <c r="S3245" i="1"/>
  <c r="U3245" i="1" s="1"/>
  <c r="S3578" i="1"/>
  <c r="U3578" i="1" s="1"/>
  <c r="S3895" i="1"/>
  <c r="U3895" i="1" s="1"/>
  <c r="S3599" i="1"/>
  <c r="U3599" i="1" s="1"/>
  <c r="S2803" i="1"/>
  <c r="U2803" i="1" s="1"/>
  <c r="S2884" i="1"/>
  <c r="U2884" i="1" s="1"/>
  <c r="S3511" i="1"/>
  <c r="U3511" i="1" s="1"/>
  <c r="S3240" i="1"/>
  <c r="U3240" i="1" s="1"/>
  <c r="S4024" i="1"/>
  <c r="U4024" i="1" s="1"/>
  <c r="S3952" i="1"/>
  <c r="U3952" i="1" s="1"/>
  <c r="S4017" i="1"/>
  <c r="U4017" i="1" s="1"/>
  <c r="S3963" i="1"/>
  <c r="U3963" i="1" s="1"/>
  <c r="S1287" i="1"/>
  <c r="U1287" i="1" s="1"/>
  <c r="S3256" i="1"/>
  <c r="U3256" i="1" s="1"/>
  <c r="S3420" i="1"/>
  <c r="U3420" i="1" s="1"/>
  <c r="S3284" i="1"/>
  <c r="U3284" i="1" s="1"/>
  <c r="S4069" i="1"/>
  <c r="U4069" i="1" s="1"/>
  <c r="S3856" i="1"/>
  <c r="U3856" i="1" s="1"/>
  <c r="S3506" i="1"/>
  <c r="U3506" i="1" s="1"/>
  <c r="S4041" i="1"/>
  <c r="U4041" i="1" s="1"/>
  <c r="S3438" i="1"/>
  <c r="U3438" i="1" s="1"/>
  <c r="S3701" i="1"/>
  <c r="U3701" i="1" s="1"/>
  <c r="S3536" i="1"/>
  <c r="U3536" i="1" s="1"/>
  <c r="S3179" i="1"/>
  <c r="U3179" i="1" s="1"/>
  <c r="S3850" i="1"/>
  <c r="U3850" i="1" s="1"/>
  <c r="S3704" i="1"/>
  <c r="U3704" i="1" s="1"/>
  <c r="S3238" i="1"/>
  <c r="U3238" i="1" s="1"/>
  <c r="S3335" i="1"/>
  <c r="U3335" i="1" s="1"/>
  <c r="S3601" i="1"/>
  <c r="U3601" i="1" s="1"/>
  <c r="S3269" i="1"/>
  <c r="U3269" i="1" s="1"/>
  <c r="S3187" i="1"/>
  <c r="U3187" i="1" s="1"/>
  <c r="S2912" i="1"/>
  <c r="U2912" i="1" s="1"/>
  <c r="S2886" i="1"/>
  <c r="U2886" i="1" s="1"/>
  <c r="S3736" i="1"/>
  <c r="U3736" i="1" s="1"/>
  <c r="S2978" i="1"/>
  <c r="U2978" i="1" s="1"/>
  <c r="S3243" i="1"/>
  <c r="U3243" i="1" s="1"/>
  <c r="S3323" i="1"/>
  <c r="U3323" i="1" s="1"/>
  <c r="S2848" i="1"/>
  <c r="U2848" i="1" s="1"/>
  <c r="S4062" i="1"/>
  <c r="U4062" i="1" s="1"/>
  <c r="S3600" i="1"/>
  <c r="U3600" i="1" s="1"/>
  <c r="S3619" i="1"/>
  <c r="U3619" i="1" s="1"/>
  <c r="S3941" i="1"/>
  <c r="U3941" i="1" s="1"/>
  <c r="S2880" i="1"/>
  <c r="U2880" i="1" s="1"/>
  <c r="S3267" i="1"/>
  <c r="U3267" i="1" s="1"/>
  <c r="S3557" i="1"/>
  <c r="U3557" i="1" s="1"/>
  <c r="S3544" i="1"/>
  <c r="U3544" i="1" s="1"/>
  <c r="S3229" i="1"/>
  <c r="U3229" i="1" s="1"/>
  <c r="S4007" i="1"/>
  <c r="U4007" i="1" s="1"/>
  <c r="S3545" i="1"/>
  <c r="U3545" i="1" s="1"/>
  <c r="S3826" i="1"/>
  <c r="U3826" i="1" s="1"/>
  <c r="S3920" i="1"/>
  <c r="U3920" i="1" s="1"/>
  <c r="S3219" i="1"/>
  <c r="U3219" i="1" s="1"/>
  <c r="S3412" i="1"/>
  <c r="U3412" i="1" s="1"/>
  <c r="S3458" i="1"/>
  <c r="U3458" i="1" s="1"/>
  <c r="S3698" i="1"/>
  <c r="U3698" i="1" s="1"/>
  <c r="S2871" i="1"/>
  <c r="U2871" i="1" s="1"/>
  <c r="S3294" i="1"/>
  <c r="U3294" i="1" s="1"/>
  <c r="S3735" i="1"/>
  <c r="U3735" i="1" s="1"/>
  <c r="S1293" i="1"/>
  <c r="U1293" i="1" s="1"/>
  <c r="S3589" i="1"/>
  <c r="U3589" i="1" s="1"/>
  <c r="S3618" i="1"/>
  <c r="U3618" i="1" s="1"/>
  <c r="S2864" i="1"/>
  <c r="U2864" i="1" s="1"/>
  <c r="S3358" i="1"/>
  <c r="U3358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367" i="1"/>
  <c r="U3367" i="1" s="1"/>
  <c r="S3317" i="1"/>
  <c r="U3317" i="1" s="1"/>
  <c r="S3484" i="1"/>
  <c r="U3484" i="1" s="1"/>
  <c r="S2868" i="1"/>
  <c r="U2868" i="1" s="1"/>
  <c r="S3491" i="1"/>
  <c r="U3491" i="1" s="1"/>
  <c r="S3580" i="1"/>
  <c r="U3580" i="1" s="1"/>
  <c r="S3332" i="1"/>
  <c r="U3332" i="1" s="1"/>
  <c r="S3995" i="1"/>
  <c r="U3995" i="1" s="1"/>
  <c r="S3398" i="1"/>
  <c r="U3398" i="1" s="1"/>
  <c r="S2841" i="1"/>
  <c r="U2841" i="1" s="1"/>
  <c r="S2918" i="1"/>
  <c r="U2918" i="1" s="1"/>
  <c r="S4055" i="1"/>
  <c r="U4055" i="1" s="1"/>
  <c r="S3694" i="1"/>
  <c r="U3694" i="1" s="1"/>
  <c r="S3140" i="1"/>
  <c r="U3140" i="1" s="1"/>
  <c r="S3231" i="1"/>
  <c r="U3231" i="1" s="1"/>
  <c r="S3747" i="1"/>
  <c r="U3747" i="1" s="1"/>
  <c r="S3307" i="1"/>
  <c r="U3307" i="1" s="1"/>
  <c r="S3188" i="1"/>
  <c r="U3188" i="1" s="1"/>
  <c r="S3279" i="1"/>
  <c r="U3279" i="1" s="1"/>
  <c r="S3565" i="1"/>
  <c r="U3565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4098" i="1"/>
  <c r="U4098" i="1" s="1"/>
  <c r="S4110" i="1"/>
  <c r="U4110" i="1" s="1"/>
  <c r="S4114" i="1"/>
  <c r="U4114" i="1" s="1"/>
  <c r="S4109" i="1"/>
  <c r="U4109" i="1" s="1"/>
  <c r="S4101" i="1"/>
  <c r="U4101" i="1" s="1"/>
  <c r="S4102" i="1"/>
  <c r="U4102" i="1" s="1"/>
  <c r="S4106" i="1"/>
  <c r="U4106" i="1" s="1"/>
  <c r="S4111" i="1"/>
  <c r="U4111" i="1" s="1"/>
  <c r="S4103" i="1"/>
  <c r="U4103" i="1" s="1"/>
  <c r="S4112" i="1"/>
  <c r="U4112" i="1" s="1"/>
  <c r="S4115" i="1"/>
  <c r="U4115" i="1" s="1"/>
  <c r="S4100" i="1"/>
  <c r="U4100" i="1" s="1"/>
  <c r="S4108" i="1"/>
  <c r="U4108" i="1" s="1"/>
  <c r="S4107" i="1"/>
  <c r="U4107" i="1" s="1"/>
  <c r="S4099" i="1"/>
  <c r="U4099" i="1" s="1"/>
  <c r="S4113" i="1"/>
  <c r="U4113" i="1" s="1"/>
  <c r="S4104" i="1"/>
  <c r="U4104" i="1" s="1"/>
  <c r="S4085" i="1"/>
  <c r="U4085" i="1" s="1"/>
  <c r="S4105" i="1"/>
  <c r="U4105" i="1" s="1"/>
  <c r="S3171" i="1"/>
  <c r="U3171" i="1" s="1"/>
  <c r="S3155" i="1"/>
  <c r="U3155" i="1" s="1"/>
  <c r="S532" i="1"/>
  <c r="U532" i="1" s="1"/>
  <c r="S522" i="1"/>
  <c r="U522" i="1" s="1"/>
  <c r="S2968" i="1"/>
  <c r="U2968" i="1" s="1"/>
  <c r="S538" i="1"/>
  <c r="U538" i="1" s="1"/>
  <c r="S524" i="1"/>
  <c r="U524" i="1" s="1"/>
  <c r="S529" i="1"/>
  <c r="U529" i="1" s="1"/>
  <c r="S533" i="1"/>
  <c r="U533" i="1" s="1"/>
  <c r="S531" i="1"/>
  <c r="U531" i="1" s="1"/>
  <c r="S2877" i="1"/>
  <c r="U2877" i="1" s="1"/>
  <c r="S535" i="1"/>
  <c r="U535" i="1" s="1"/>
  <c r="S527" i="1"/>
  <c r="U527" i="1" s="1"/>
  <c r="S2899" i="1"/>
  <c r="U2899" i="1" s="1"/>
  <c r="S3160" i="1"/>
  <c r="U3160" i="1" s="1"/>
  <c r="S2829" i="1"/>
  <c r="U2829" i="1" s="1"/>
  <c r="S2785" i="1"/>
  <c r="U2785" i="1" s="1"/>
  <c r="S1304" i="1"/>
  <c r="U1304" i="1" s="1"/>
  <c r="S525" i="1"/>
  <c r="U525" i="1" s="1"/>
  <c r="S3228" i="1"/>
  <c r="U3228" i="1" s="1"/>
  <c r="S2897" i="1"/>
  <c r="U2897" i="1" s="1"/>
  <c r="S1305" i="1"/>
  <c r="U1305" i="1" s="1"/>
  <c r="S539" i="1"/>
  <c r="U539" i="1" s="1"/>
  <c r="S2812" i="1"/>
  <c r="U2812" i="1" s="1"/>
  <c r="S3860" i="1"/>
  <c r="U3860" i="1" s="1"/>
  <c r="S528" i="1"/>
  <c r="U528" i="1" s="1"/>
  <c r="S3134" i="1"/>
  <c r="U3134" i="1" s="1"/>
  <c r="S2969" i="1"/>
  <c r="U2969" i="1" s="1"/>
  <c r="S523" i="1"/>
  <c r="U523" i="1" s="1"/>
  <c r="S536" i="1"/>
  <c r="U536" i="1" s="1"/>
  <c r="S2801" i="1"/>
  <c r="U2801" i="1" s="1"/>
  <c r="S2837" i="1"/>
  <c r="U2837" i="1" s="1"/>
  <c r="S534" i="1"/>
  <c r="U534" i="1" s="1"/>
  <c r="S2795" i="1"/>
  <c r="U2795" i="1" s="1"/>
  <c r="S2790" i="1"/>
  <c r="U2790" i="1" s="1"/>
  <c r="S526" i="1"/>
  <c r="U526" i="1" s="1"/>
  <c r="S537" i="1"/>
  <c r="U537" i="1" s="1"/>
  <c r="S2816" i="1"/>
  <c r="U2816" i="1" s="1"/>
  <c r="S2879" i="1"/>
  <c r="U2879" i="1" s="1"/>
  <c r="S2977" i="1"/>
  <c r="U2977" i="1" s="1"/>
  <c r="S2893" i="1"/>
  <c r="U2893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2866" i="1"/>
  <c r="U2866" i="1" s="1"/>
  <c r="S2788" i="1"/>
  <c r="U2788" i="1" s="1"/>
  <c r="S530" i="1"/>
  <c r="U530" i="1" s="1"/>
  <c r="S2891" i="1"/>
  <c r="U2891" i="1" s="1"/>
  <c r="S2878" i="1"/>
  <c r="U2878" i="1" s="1"/>
  <c r="S3508" i="1"/>
  <c r="U3508" i="1" s="1"/>
  <c r="S3691" i="1"/>
  <c r="U3691" i="1" s="1"/>
  <c r="S3564" i="1"/>
  <c r="U3564" i="1" s="1"/>
  <c r="S3494" i="1"/>
  <c r="U3494" i="1" s="1"/>
  <c r="S4032" i="1"/>
  <c r="U4032" i="1" s="1"/>
  <c r="S3254" i="1"/>
  <c r="U3254" i="1" s="1"/>
  <c r="S3338" i="1"/>
  <c r="U3338" i="1" s="1"/>
  <c r="S4094" i="1"/>
  <c r="U4094" i="1" s="1"/>
  <c r="S3481" i="1"/>
  <c r="U3481" i="1" s="1"/>
  <c r="S3610" i="1"/>
  <c r="U3610" i="1" s="1"/>
  <c r="S3553" i="1"/>
  <c r="U3553" i="1" s="1"/>
  <c r="S4060" i="1"/>
  <c r="U4060" i="1" s="1"/>
  <c r="S3923" i="1"/>
  <c r="U3923" i="1" s="1"/>
  <c r="S3615" i="1"/>
  <c r="U3615" i="1" s="1"/>
  <c r="S4070" i="1"/>
  <c r="U4070" i="1" s="1"/>
  <c r="S3687" i="1"/>
  <c r="U3687" i="1" s="1"/>
  <c r="S3222" i="1"/>
  <c r="U3222" i="1" s="1"/>
  <c r="S3162" i="1"/>
  <c r="U3162" i="1" s="1"/>
  <c r="S3830" i="1"/>
  <c r="U3830" i="1" s="1"/>
  <c r="S3855" i="1"/>
  <c r="U3855" i="1" s="1"/>
  <c r="S4088" i="1"/>
  <c r="U4088" i="1" s="1"/>
  <c r="S4076" i="1"/>
  <c r="U4076" i="1" s="1"/>
  <c r="S3946" i="1"/>
  <c r="U3946" i="1" s="1"/>
  <c r="S4063" i="1"/>
  <c r="U4063" i="1" s="1"/>
  <c r="S3594" i="1"/>
  <c r="U3594" i="1" s="1"/>
  <c r="S3483" i="1"/>
  <c r="U3483" i="1" s="1"/>
  <c r="S3616" i="1"/>
  <c r="U3616" i="1" s="1"/>
  <c r="S4082" i="1"/>
  <c r="U4082" i="1" s="1"/>
  <c r="S3157" i="1"/>
  <c r="U3157" i="1" s="1"/>
  <c r="S2982" i="1"/>
  <c r="U2982" i="1" s="1"/>
  <c r="S3603" i="1"/>
  <c r="U3603" i="1" s="1"/>
  <c r="S4044" i="1"/>
  <c r="U4044" i="1" s="1"/>
  <c r="S3445" i="1"/>
  <c r="U3445" i="1" s="1"/>
  <c r="S3575" i="1"/>
  <c r="U3575" i="1" s="1"/>
  <c r="S3497" i="1"/>
  <c r="U3497" i="1" s="1"/>
  <c r="S3378" i="1"/>
  <c r="U3378" i="1" s="1"/>
  <c r="S3465" i="1"/>
  <c r="U3465" i="1" s="1"/>
  <c r="S3180" i="1"/>
  <c r="U3180" i="1" s="1"/>
  <c r="S3467" i="1"/>
  <c r="U3467" i="1" s="1"/>
  <c r="S3996" i="1"/>
  <c r="U3996" i="1" s="1"/>
  <c r="S4005" i="1"/>
  <c r="U4005" i="1" s="1"/>
  <c r="S3360" i="1"/>
  <c r="U3360" i="1" s="1"/>
  <c r="S3152" i="1"/>
  <c r="U3152" i="1" s="1"/>
  <c r="S3464" i="1"/>
  <c r="U3464" i="1" s="1"/>
  <c r="S4084" i="1"/>
  <c r="U4084" i="1" s="1"/>
  <c r="S3266" i="1"/>
  <c r="U3266" i="1" s="1"/>
  <c r="S4015" i="1"/>
  <c r="U4015" i="1" s="1"/>
  <c r="S3664" i="1"/>
  <c r="U3664" i="1" s="1"/>
  <c r="S3505" i="1"/>
  <c r="U3505" i="1" s="1"/>
  <c r="S3249" i="1"/>
  <c r="U3249" i="1" s="1"/>
  <c r="S3627" i="1"/>
  <c r="U3627" i="1" s="1"/>
  <c r="S3290" i="1"/>
  <c r="U3290" i="1" s="1"/>
  <c r="S3676" i="1"/>
  <c r="U3676" i="1" s="1"/>
  <c r="S3449" i="1"/>
  <c r="U3449" i="1" s="1"/>
  <c r="S3512" i="1"/>
  <c r="U3512" i="1" s="1"/>
  <c r="S3997" i="1"/>
  <c r="U3997" i="1" s="1"/>
  <c r="S3452" i="1"/>
  <c r="U3452" i="1" s="1"/>
  <c r="S3498" i="1"/>
  <c r="U3498" i="1" s="1"/>
  <c r="S3177" i="1"/>
  <c r="U3177" i="1" s="1"/>
  <c r="S3626" i="1"/>
  <c r="U3626" i="1" s="1"/>
  <c r="S4011" i="1"/>
  <c r="U4011" i="1" s="1"/>
  <c r="S3721" i="1"/>
  <c r="U3721" i="1" s="1"/>
  <c r="S3293" i="1"/>
  <c r="U3293" i="1" s="1"/>
  <c r="S3748" i="1"/>
  <c r="U3748" i="1" s="1"/>
  <c r="S3220" i="1"/>
  <c r="U3220" i="1" s="1"/>
  <c r="S3432" i="1"/>
  <c r="U3432" i="1" s="1"/>
  <c r="S3813" i="1"/>
  <c r="U3813" i="1" s="1"/>
  <c r="S3426" i="1"/>
  <c r="U3426" i="1" s="1"/>
  <c r="S3562" i="1"/>
  <c r="U3562" i="1" s="1"/>
  <c r="S3827" i="1"/>
  <c r="U3827" i="1" s="1"/>
  <c r="S3711" i="1"/>
  <c r="U3711" i="1" s="1"/>
  <c r="S3713" i="1"/>
  <c r="U3713" i="1" s="1"/>
  <c r="S4087" i="1"/>
  <c r="U4087" i="1" s="1"/>
  <c r="S3986" i="1"/>
  <c r="U3986" i="1" s="1"/>
  <c r="S3677" i="1"/>
  <c r="U3677" i="1" s="1"/>
  <c r="S3926" i="1"/>
  <c r="U3926" i="1" s="1"/>
  <c r="S4083" i="1"/>
  <c r="U4083" i="1" s="1"/>
  <c r="S4095" i="1"/>
  <c r="U4095" i="1" s="1"/>
  <c r="S3577" i="1"/>
  <c r="U3577" i="1" s="1"/>
  <c r="S3623" i="1"/>
  <c r="U3623" i="1" s="1"/>
  <c r="S4090" i="1"/>
  <c r="U4090" i="1" s="1"/>
  <c r="S3456" i="1"/>
  <c r="U3456" i="1" s="1"/>
  <c r="S4009" i="1"/>
  <c r="U4009" i="1" s="1"/>
  <c r="S3673" i="1"/>
  <c r="U3673" i="1" s="1"/>
  <c r="S3540" i="1"/>
  <c r="U3540" i="1" s="1"/>
  <c r="S3586" i="1"/>
  <c r="U3586" i="1" s="1"/>
  <c r="S3602" i="1"/>
  <c r="U3602" i="1" s="1"/>
  <c r="S3402" i="1"/>
  <c r="U3402" i="1" s="1"/>
  <c r="S3960" i="1"/>
  <c r="U3960" i="1" s="1"/>
  <c r="S4048" i="1"/>
  <c r="U4048" i="1" s="1"/>
  <c r="S3354" i="1"/>
  <c r="U3354" i="1" s="1"/>
  <c r="S4057" i="1"/>
  <c r="U4057" i="1" s="1"/>
  <c r="S3530" i="1"/>
  <c r="U3530" i="1" s="1"/>
  <c r="S3907" i="1"/>
  <c r="U3907" i="1" s="1"/>
  <c r="S3867" i="1"/>
  <c r="U3867" i="1" s="1"/>
  <c r="S3838" i="1"/>
  <c r="U3838" i="1" s="1"/>
  <c r="S4025" i="1"/>
  <c r="U4025" i="1" s="1"/>
  <c r="S3596" i="1"/>
  <c r="U3596" i="1" s="1"/>
  <c r="S3604" i="1"/>
  <c r="U3604" i="1" s="1"/>
  <c r="S4039" i="1"/>
  <c r="U4039" i="1" s="1"/>
  <c r="S3716" i="1"/>
  <c r="U3716" i="1" s="1"/>
  <c r="S3409" i="1"/>
  <c r="U3409" i="1" s="1"/>
  <c r="S3858" i="1"/>
  <c r="U3858" i="1" s="1"/>
  <c r="S2865" i="1"/>
  <c r="U2865" i="1" s="1"/>
  <c r="S3918" i="1"/>
  <c r="U3918" i="1" s="1"/>
  <c r="S3814" i="1"/>
  <c r="U3814" i="1" s="1"/>
  <c r="S3275" i="1"/>
  <c r="U3275" i="1" s="1"/>
  <c r="S3938" i="1"/>
  <c r="U3938" i="1" s="1"/>
  <c r="S3173" i="1"/>
  <c r="U3173" i="1" s="1"/>
  <c r="S3943" i="1"/>
  <c r="U3943" i="1" s="1"/>
  <c r="S4008" i="1"/>
  <c r="U4008" i="1" s="1"/>
  <c r="S3936" i="1"/>
  <c r="U3936" i="1" s="1"/>
  <c r="S3373" i="1"/>
  <c r="U3373" i="1" s="1"/>
  <c r="S3330" i="1"/>
  <c r="U3330" i="1" s="1"/>
  <c r="S3863" i="1"/>
  <c r="U3863" i="1" s="1"/>
  <c r="S2862" i="1"/>
  <c r="U2862" i="1" s="1"/>
  <c r="S2896" i="1"/>
  <c r="U2896" i="1" s="1"/>
  <c r="S3375" i="1"/>
  <c r="U3375" i="1" s="1"/>
  <c r="S3592" i="1"/>
  <c r="U3592" i="1" s="1"/>
  <c r="S2845" i="1"/>
  <c r="U2845" i="1" s="1"/>
  <c r="S3470" i="1"/>
  <c r="U3470" i="1" s="1"/>
  <c r="S3527" i="1"/>
  <c r="U3527" i="1" s="1"/>
  <c r="S2867" i="1"/>
  <c r="U2867" i="1" s="1"/>
  <c r="S3820" i="1"/>
  <c r="U3820" i="1" s="1"/>
  <c r="S3164" i="1"/>
  <c r="U3164" i="1" s="1"/>
  <c r="S4092" i="1"/>
  <c r="U4092" i="1" s="1"/>
  <c r="S3970" i="1"/>
  <c r="U3970" i="1" s="1"/>
  <c r="S4049" i="1"/>
  <c r="U4049" i="1" s="1"/>
  <c r="S3932" i="1"/>
  <c r="U3932" i="1" s="1"/>
  <c r="S3369" i="1"/>
  <c r="U3369" i="1" s="1"/>
  <c r="S3839" i="1"/>
  <c r="U3839" i="1" s="1"/>
  <c r="S2913" i="1"/>
  <c r="U2913" i="1" s="1"/>
  <c r="S3341" i="1"/>
  <c r="U3341" i="1" s="1"/>
  <c r="S3347" i="1"/>
  <c r="U3347" i="1" s="1"/>
  <c r="S3899" i="1"/>
  <c r="U3899" i="1" s="1"/>
  <c r="S3859" i="1"/>
  <c r="U3859" i="1" s="1"/>
  <c r="S3939" i="1"/>
  <c r="U3939" i="1" s="1"/>
  <c r="S3663" i="1"/>
  <c r="U3663" i="1" s="1"/>
  <c r="S2836" i="1"/>
  <c r="U2836" i="1" s="1"/>
  <c r="S3915" i="1"/>
  <c r="U3915" i="1" s="1"/>
  <c r="S3891" i="1"/>
  <c r="U3891" i="1" s="1"/>
  <c r="S3611" i="1"/>
  <c r="U3611" i="1" s="1"/>
  <c r="S3901" i="1"/>
  <c r="U3901" i="1" s="1"/>
  <c r="S3959" i="1"/>
  <c r="U3959" i="1" s="1"/>
  <c r="S2861" i="1"/>
  <c r="U2861" i="1" s="1"/>
  <c r="S3221" i="1"/>
  <c r="U3221" i="1" s="1"/>
  <c r="S4078" i="1"/>
  <c r="U4078" i="1" s="1"/>
  <c r="S4059" i="1"/>
  <c r="U4059" i="1" s="1"/>
  <c r="S2973" i="1"/>
  <c r="U2973" i="1" s="1"/>
  <c r="S3352" i="1"/>
  <c r="U3352" i="1" s="1"/>
  <c r="S2916" i="1"/>
  <c r="U2916" i="1" s="1"/>
  <c r="S3745" i="1"/>
  <c r="U3745" i="1" s="1"/>
  <c r="S3684" i="1"/>
  <c r="U3684" i="1" s="1"/>
  <c r="S3410" i="1"/>
  <c r="U3410" i="1" s="1"/>
  <c r="S3537" i="1"/>
  <c r="U3537" i="1" s="1"/>
  <c r="S3252" i="1"/>
  <c r="U3252" i="1" s="1"/>
  <c r="S4051" i="1"/>
  <c r="U4051" i="1" s="1"/>
  <c r="S4052" i="1"/>
  <c r="U4052" i="1" s="1"/>
  <c r="S3679" i="1"/>
  <c r="U3679" i="1" s="1"/>
  <c r="S2920" i="1"/>
  <c r="U2920" i="1" s="1"/>
  <c r="S3521" i="1"/>
  <c r="U3521" i="1" s="1"/>
  <c r="S3614" i="1"/>
  <c r="U3614" i="1" s="1"/>
  <c r="S1299" i="1"/>
  <c r="U1299" i="1" s="1"/>
  <c r="S3363" i="1"/>
  <c r="U3363" i="1" s="1"/>
  <c r="S3344" i="1"/>
  <c r="U3344" i="1" s="1"/>
  <c r="S2966" i="1"/>
  <c r="U2966" i="1" s="1"/>
  <c r="S3571" i="1"/>
  <c r="U3571" i="1" s="1"/>
  <c r="S3223" i="1"/>
  <c r="U3223" i="1" s="1"/>
  <c r="S3333" i="1"/>
  <c r="U3333" i="1" s="1"/>
  <c r="S3979" i="1"/>
  <c r="U3979" i="1" s="1"/>
  <c r="S3950" i="1"/>
  <c r="U3950" i="1" s="1"/>
  <c r="S3654" i="1"/>
  <c r="U3654" i="1" s="1"/>
  <c r="S3244" i="1"/>
  <c r="U3244" i="1" s="1"/>
  <c r="S3235" i="1"/>
  <c r="U3235" i="1" s="1"/>
  <c r="S3236" i="1"/>
  <c r="U3236" i="1" s="1"/>
  <c r="S3460" i="1"/>
  <c r="U3460" i="1" s="1"/>
  <c r="S3911" i="1"/>
  <c r="U3911" i="1" s="1"/>
  <c r="S2852" i="1"/>
  <c r="U2852" i="1" s="1"/>
  <c r="S2882" i="1"/>
  <c r="U2882" i="1" s="1"/>
  <c r="S3829" i="1"/>
  <c r="U3829" i="1" s="1"/>
  <c r="S3210" i="1"/>
  <c r="U3210" i="1" s="1"/>
  <c r="S2854" i="1"/>
  <c r="U2854" i="1" s="1"/>
  <c r="S3455" i="1"/>
  <c r="U3455" i="1" s="1"/>
  <c r="S1298" i="1"/>
  <c r="U1298" i="1" s="1"/>
  <c r="S3710" i="1"/>
  <c r="U3710" i="1" s="1"/>
  <c r="S3232" i="1"/>
  <c r="U3232" i="1" s="1"/>
  <c r="S3308" i="1"/>
  <c r="U3308" i="1" s="1"/>
  <c r="S2892" i="1"/>
  <c r="U2892" i="1" s="1"/>
  <c r="S3539" i="1"/>
  <c r="U3539" i="1" s="1"/>
  <c r="S3652" i="1"/>
  <c r="U3652" i="1" s="1"/>
  <c r="S3472" i="1"/>
  <c r="U3472" i="1" s="1"/>
  <c r="S3477" i="1"/>
  <c r="U3477" i="1" s="1"/>
  <c r="S3731" i="1"/>
  <c r="U3731" i="1" s="1"/>
  <c r="S2815" i="1"/>
  <c r="U2815" i="1" s="1"/>
  <c r="S2826" i="1"/>
  <c r="U2826" i="1" s="1"/>
  <c r="S2842" i="1"/>
  <c r="U2842" i="1" s="1"/>
  <c r="S3966" i="1"/>
  <c r="U3966" i="1" s="1"/>
  <c r="S3921" i="1"/>
  <c r="U3921" i="1" s="1"/>
  <c r="S3605" i="1"/>
  <c r="U3605" i="1" s="1"/>
  <c r="S3139" i="1"/>
  <c r="U3139" i="1" s="1"/>
  <c r="S3345" i="1"/>
  <c r="U3345" i="1" s="1"/>
  <c r="S4045" i="1"/>
  <c r="U4045" i="1" s="1"/>
  <c r="S3861" i="1"/>
  <c r="U3861" i="1" s="1"/>
  <c r="S3392" i="1"/>
  <c r="U3392" i="1" s="1"/>
  <c r="S3159" i="1"/>
  <c r="U3159" i="1" s="1"/>
  <c r="S1289" i="1"/>
  <c r="U1289" i="1" s="1"/>
  <c r="S3834" i="1"/>
  <c r="U3834" i="1" s="1"/>
  <c r="S3729" i="1"/>
  <c r="U3729" i="1" s="1"/>
  <c r="S3321" i="1"/>
  <c r="U3321" i="1" s="1"/>
  <c r="S3686" i="1"/>
  <c r="U3686" i="1" s="1"/>
  <c r="S3391" i="1"/>
  <c r="U3391" i="1" s="1"/>
  <c r="S3295" i="1"/>
  <c r="U3295" i="1" s="1"/>
  <c r="S3149" i="1"/>
  <c r="U3149" i="1" s="1"/>
  <c r="S3147" i="1"/>
  <c r="U3147" i="1" s="1"/>
  <c r="S2818" i="1"/>
  <c r="U2818" i="1" s="1"/>
  <c r="S3324" i="1"/>
  <c r="U3324" i="1" s="1"/>
  <c r="S4037" i="1"/>
  <c r="U4037" i="1" s="1"/>
  <c r="S2858" i="1"/>
  <c r="U2858" i="1" s="1"/>
  <c r="S2898" i="1"/>
  <c r="U2898" i="1" s="1"/>
  <c r="S3712" i="1"/>
  <c r="U3712" i="1" s="1"/>
  <c r="S2787" i="1"/>
  <c r="U2787" i="1" s="1"/>
  <c r="S2830" i="1"/>
  <c r="U2830" i="1" s="1"/>
  <c r="S3990" i="1"/>
  <c r="U3990" i="1" s="1"/>
  <c r="S2914" i="1"/>
  <c r="U2914" i="1" s="1"/>
  <c r="S3552" i="1"/>
  <c r="U3552" i="1" s="1"/>
  <c r="S3399" i="1"/>
  <c r="U3399" i="1" s="1"/>
  <c r="S3708" i="1"/>
  <c r="U3708" i="1" s="1"/>
  <c r="S2843" i="1"/>
  <c r="U2843" i="1" s="1"/>
  <c r="S3657" i="1"/>
  <c r="U3657" i="1" s="1"/>
  <c r="S3431" i="1"/>
  <c r="U3431" i="1" s="1"/>
  <c r="S2967" i="1"/>
  <c r="U2967" i="1" s="1"/>
  <c r="S3944" i="1"/>
  <c r="U3944" i="1" s="1"/>
  <c r="S3613" i="1"/>
  <c r="U3613" i="1" s="1"/>
  <c r="S3291" i="1"/>
  <c r="U3291" i="1" s="1"/>
  <c r="S3727" i="1"/>
  <c r="U3727" i="1" s="1"/>
  <c r="S3246" i="1"/>
  <c r="U3246" i="1" s="1"/>
  <c r="S3953" i="1"/>
  <c r="U3953" i="1" s="1"/>
  <c r="S3318" i="1"/>
  <c r="U3318" i="1" s="1"/>
  <c r="S3390" i="1"/>
  <c r="U3390" i="1" s="1"/>
  <c r="S2856" i="1"/>
  <c r="U2856" i="1" s="1"/>
  <c r="S3958" i="1"/>
  <c r="U3958" i="1" s="1"/>
  <c r="S2860" i="1"/>
  <c r="U2860" i="1" s="1"/>
  <c r="S4022" i="1"/>
  <c r="U4022" i="1" s="1"/>
  <c r="S2859" i="1"/>
  <c r="U2859" i="1" s="1"/>
  <c r="S3289" i="1"/>
  <c r="U3289" i="1" s="1"/>
  <c r="S3286" i="1"/>
  <c r="U3286" i="1" s="1"/>
  <c r="S3894" i="1"/>
  <c r="U3894" i="1" s="1"/>
  <c r="S2917" i="1"/>
  <c r="U2917" i="1" s="1"/>
  <c r="S4030" i="1"/>
  <c r="U4030" i="1" s="1"/>
  <c r="S3522" i="1"/>
  <c r="U3522" i="1" s="1"/>
  <c r="S4012" i="1"/>
  <c r="U4012" i="1" s="1"/>
  <c r="S3991" i="1"/>
  <c r="U3991" i="1" s="1"/>
  <c r="S3546" i="1"/>
  <c r="U3546" i="1" s="1"/>
  <c r="S3743" i="1"/>
  <c r="U3743" i="1" s="1"/>
  <c r="S3342" i="1"/>
  <c r="U3342" i="1" s="1"/>
  <c r="S4006" i="1"/>
  <c r="U4006" i="1" s="1"/>
  <c r="S3843" i="1"/>
  <c r="U3843" i="1" s="1"/>
  <c r="S3951" i="1"/>
  <c r="U3951" i="1" s="1"/>
  <c r="S2901" i="1"/>
  <c r="U2901" i="1" s="1"/>
  <c r="S3217" i="1"/>
  <c r="U3217" i="1" s="1"/>
  <c r="S3370" i="1"/>
  <c r="U3370" i="1" s="1"/>
  <c r="S3964" i="1"/>
  <c r="U3964" i="1" s="1"/>
  <c r="S3181" i="1"/>
  <c r="U3181" i="1" s="1"/>
  <c r="S3184" i="1"/>
  <c r="U3184" i="1" s="1"/>
  <c r="S3440" i="1"/>
  <c r="U3440" i="1" s="1"/>
  <c r="S3346" i="1"/>
  <c r="U3346" i="1" s="1"/>
  <c r="S2802" i="1"/>
  <c r="U2802" i="1" s="1"/>
  <c r="S3504" i="1"/>
  <c r="U3504" i="1" s="1"/>
  <c r="S3272" i="1"/>
  <c r="U3272" i="1" s="1"/>
  <c r="S2827" i="1"/>
  <c r="U2827" i="1" s="1"/>
  <c r="S2820" i="1"/>
  <c r="U2820" i="1" s="1"/>
  <c r="S3928" i="1"/>
  <c r="U3928" i="1" s="1"/>
  <c r="S3705" i="1"/>
  <c r="U3705" i="1" s="1"/>
  <c r="S3436" i="1"/>
  <c r="U3436" i="1" s="1"/>
  <c r="S3471" i="1"/>
  <c r="U3471" i="1" s="1"/>
  <c r="S3389" i="1"/>
  <c r="U3389" i="1" s="1"/>
  <c r="S1292" i="1"/>
  <c r="U1292" i="1" s="1"/>
  <c r="S3825" i="1"/>
  <c r="U3825" i="1" s="1"/>
  <c r="S3425" i="1"/>
  <c r="U3425" i="1" s="1"/>
  <c r="S3608" i="1"/>
  <c r="U3608" i="1" s="1"/>
  <c r="S2910" i="1"/>
  <c r="U2910" i="1" s="1"/>
  <c r="S4050" i="1"/>
  <c r="U4050" i="1" s="1"/>
  <c r="S3178" i="1"/>
  <c r="U3178" i="1" s="1"/>
  <c r="S3994" i="1"/>
  <c r="U3994" i="1" s="1"/>
  <c r="S3935" i="1"/>
  <c r="U3935" i="1" s="1"/>
  <c r="S3845" i="1"/>
  <c r="U3845" i="1" s="1"/>
  <c r="S3442" i="1"/>
  <c r="U3442" i="1" s="1"/>
  <c r="S3742" i="1"/>
  <c r="U3742" i="1" s="1"/>
  <c r="S3581" i="1"/>
  <c r="U3581" i="1" s="1"/>
  <c r="S3812" i="1"/>
  <c r="U3812" i="1" s="1"/>
  <c r="S3967" i="1"/>
  <c r="U3967" i="1" s="1"/>
  <c r="S3662" i="1"/>
  <c r="U3662" i="1" s="1"/>
  <c r="S1296" i="1"/>
  <c r="U1296" i="1" s="1"/>
  <c r="S2874" i="1"/>
  <c r="U2874" i="1" s="1"/>
  <c r="S3903" i="1"/>
  <c r="U3903" i="1" s="1"/>
  <c r="S3869" i="1"/>
  <c r="U3869" i="1" s="1"/>
  <c r="S3242" i="1"/>
  <c r="U3242" i="1" s="1"/>
  <c r="S2834" i="1"/>
  <c r="U2834" i="1" s="1"/>
  <c r="S3215" i="1"/>
  <c r="U3215" i="1" s="1"/>
  <c r="S3356" i="1"/>
  <c r="U3356" i="1" s="1"/>
  <c r="S2800" i="1"/>
  <c r="U2800" i="1" s="1"/>
  <c r="S3302" i="1"/>
  <c r="U3302" i="1" s="1"/>
  <c r="S3435" i="1"/>
  <c r="U3435" i="1" s="1"/>
  <c r="S2921" i="1"/>
  <c r="U2921" i="1" s="1"/>
  <c r="S2823" i="1"/>
  <c r="U2823" i="1" s="1"/>
  <c r="S3158" i="1"/>
  <c r="U3158" i="1" s="1"/>
  <c r="S3320" i="1"/>
  <c r="U3320" i="1" s="1"/>
  <c r="S3572" i="1"/>
  <c r="U3572" i="1" s="1"/>
  <c r="S3143" i="1"/>
  <c r="U3143" i="1" s="1"/>
  <c r="S3582" i="1"/>
  <c r="U3582" i="1" s="1"/>
  <c r="S3993" i="1"/>
  <c r="U3993" i="1" s="1"/>
  <c r="S3141" i="1"/>
  <c r="U3141" i="1" s="1"/>
  <c r="S3560" i="1"/>
  <c r="U3560" i="1" s="1"/>
  <c r="S3846" i="1"/>
  <c r="U3846" i="1" s="1"/>
  <c r="S3496" i="1"/>
  <c r="U3496" i="1" s="1"/>
  <c r="S4075" i="1"/>
  <c r="U4075" i="1" s="1"/>
  <c r="S3517" i="1"/>
  <c r="U3517" i="1" s="1"/>
  <c r="S3824" i="1"/>
  <c r="U3824" i="1" s="1"/>
  <c r="S3945" i="1"/>
  <c r="U3945" i="1" s="1"/>
  <c r="S3148" i="1"/>
  <c r="U3148" i="1" s="1"/>
  <c r="S3650" i="1"/>
  <c r="U3650" i="1" s="1"/>
  <c r="S3587" i="1"/>
  <c r="U3587" i="1" s="1"/>
  <c r="S3591" i="1"/>
  <c r="U3591" i="1" s="1"/>
  <c r="S3689" i="1"/>
  <c r="U3689" i="1" s="1"/>
  <c r="S3189" i="1"/>
  <c r="U3189" i="1" s="1"/>
  <c r="S3988" i="1"/>
  <c r="U3988" i="1" s="1"/>
  <c r="S4002" i="1"/>
  <c r="U4002" i="1" s="1"/>
  <c r="S3942" i="1"/>
  <c r="U3942" i="1" s="1"/>
  <c r="S3568" i="1"/>
  <c r="U3568" i="1" s="1"/>
  <c r="S2873" i="1"/>
  <c r="U2873" i="1" s="1"/>
  <c r="S3473" i="1"/>
  <c r="U3473" i="1" s="1"/>
  <c r="S3327" i="1"/>
  <c r="U3327" i="1" s="1"/>
  <c r="S3385" i="1"/>
  <c r="U3385" i="1" s="1"/>
  <c r="S3383" i="1"/>
  <c r="U3383" i="1" s="1"/>
  <c r="S3893" i="1"/>
  <c r="U3893" i="1" s="1"/>
  <c r="S3732" i="1"/>
  <c r="U3732" i="1" s="1"/>
  <c r="S3569" i="1"/>
  <c r="U3569" i="1" s="1"/>
  <c r="S3854" i="1"/>
  <c r="U3854" i="1" s="1"/>
  <c r="S1290" i="1"/>
  <c r="U1290" i="1" s="1"/>
  <c r="S2810" i="1"/>
  <c r="U2810" i="1" s="1"/>
  <c r="S3543" i="1"/>
  <c r="U3543" i="1" s="1"/>
  <c r="S3287" i="1"/>
  <c r="U3287" i="1" s="1"/>
  <c r="S4036" i="1"/>
  <c r="U4036" i="1" s="1"/>
  <c r="S2840" i="1"/>
  <c r="U2840" i="1" s="1"/>
  <c r="S540" i="1"/>
  <c r="U540" i="1" s="1"/>
  <c r="S3454" i="1"/>
  <c r="U3454" i="1" s="1"/>
  <c r="S3541" i="1"/>
  <c r="U3541" i="1" s="1"/>
  <c r="S3421" i="1"/>
  <c r="U3421" i="1" s="1"/>
  <c r="S3550" i="1"/>
  <c r="U3550" i="1" s="1"/>
  <c r="S3817" i="1"/>
  <c r="U3817" i="1" s="1"/>
  <c r="S3975" i="1"/>
  <c r="U3975" i="1" s="1"/>
  <c r="S3584" i="1"/>
  <c r="U3584" i="1" s="1"/>
  <c r="S3257" i="1"/>
  <c r="U3257" i="1" s="1"/>
  <c r="S3282" i="1"/>
  <c r="U3282" i="1" s="1"/>
  <c r="S3446" i="1"/>
  <c r="U3446" i="1" s="1"/>
  <c r="S2979" i="1"/>
  <c r="U2979" i="1" s="1"/>
  <c r="S3264" i="1"/>
  <c r="U3264" i="1" s="1"/>
  <c r="S3261" i="1"/>
  <c r="U3261" i="1" s="1"/>
  <c r="S3172" i="1"/>
  <c r="U3172" i="1" s="1"/>
  <c r="S3466" i="1"/>
  <c r="U3466" i="1" s="1"/>
  <c r="S3185" i="1"/>
  <c r="U3185" i="1" s="1"/>
  <c r="S3212" i="1"/>
  <c r="U3212" i="1" s="1"/>
  <c r="S3983" i="1"/>
  <c r="U3983" i="1" s="1"/>
  <c r="S4033" i="1"/>
  <c r="U4033" i="1" s="1"/>
  <c r="S3395" i="1"/>
  <c r="U3395" i="1" s="1"/>
  <c r="S3847" i="1"/>
  <c r="U3847" i="1" s="1"/>
  <c r="S3811" i="1"/>
  <c r="U3811" i="1" s="1"/>
  <c r="S3306" i="1"/>
  <c r="U3306" i="1" s="1"/>
  <c r="S2895" i="1"/>
  <c r="U2895" i="1" s="1"/>
  <c r="S3835" i="1"/>
  <c r="U3835" i="1" s="1"/>
  <c r="S3740" i="1"/>
  <c r="U3740" i="1" s="1"/>
  <c r="S3499" i="1"/>
  <c r="U3499" i="1" s="1"/>
  <c r="S3250" i="1"/>
  <c r="U3250" i="1" s="1"/>
  <c r="S3992" i="1"/>
  <c r="U3992" i="1" s="1"/>
  <c r="S3922" i="1"/>
  <c r="U3922" i="1" s="1"/>
  <c r="S3401" i="1"/>
  <c r="U3401" i="1" s="1"/>
  <c r="S3434" i="1"/>
  <c r="U3434" i="1" s="1"/>
  <c r="S3165" i="1"/>
  <c r="U3165" i="1" s="1"/>
  <c r="S3285" i="1"/>
  <c r="U3285" i="1" s="1"/>
  <c r="S3271" i="1"/>
  <c r="U3271" i="1" s="1"/>
  <c r="S3258" i="1"/>
  <c r="U3258" i="1" s="1"/>
  <c r="S3999" i="1"/>
  <c r="U3999" i="1" s="1"/>
  <c r="S3337" i="1"/>
  <c r="U3337" i="1" s="1"/>
  <c r="S2963" i="1"/>
  <c r="U2963" i="1" s="1"/>
  <c r="S3738" i="1"/>
  <c r="U3738" i="1" s="1"/>
  <c r="S2975" i="1"/>
  <c r="U2975" i="1" s="1"/>
  <c r="S3566" i="1"/>
  <c r="U3566" i="1" s="1"/>
  <c r="S4026" i="1"/>
  <c r="U4026" i="1" s="1"/>
  <c r="S3277" i="1"/>
  <c r="U3277" i="1" s="1"/>
  <c r="S3832" i="1"/>
  <c r="U3832" i="1" s="1"/>
  <c r="S3625" i="1"/>
  <c r="U3625" i="1" s="1"/>
  <c r="S3897" i="1"/>
  <c r="U3897" i="1" s="1"/>
  <c r="S3717" i="1"/>
  <c r="U3717" i="1" s="1"/>
  <c r="S3985" i="1"/>
  <c r="U3985" i="1" s="1"/>
  <c r="S3692" i="1"/>
  <c r="U3692" i="1" s="1"/>
  <c r="S3927" i="1"/>
  <c r="U3927" i="1" s="1"/>
  <c r="S3749" i="1"/>
  <c r="U3749" i="1" s="1"/>
  <c r="S3548" i="1"/>
  <c r="U3548" i="1" s="1"/>
  <c r="S3381" i="1"/>
  <c r="U3381" i="1" s="1"/>
  <c r="S2813" i="1"/>
  <c r="U2813" i="1" s="1"/>
  <c r="S2811" i="1"/>
  <c r="U2811" i="1" s="1"/>
  <c r="S3462" i="1"/>
  <c r="U3462" i="1" s="1"/>
  <c r="S3682" i="1"/>
  <c r="U3682" i="1" s="1"/>
  <c r="S3339" i="1"/>
  <c r="U3339" i="1" s="1"/>
  <c r="S4097" i="1"/>
  <c r="U4097" i="1" s="1"/>
  <c r="S3439" i="1"/>
  <c r="U3439" i="1" s="1"/>
  <c r="S4035" i="1"/>
  <c r="U4035" i="1" s="1"/>
  <c r="S3322" i="1"/>
  <c r="U3322" i="1" s="1"/>
  <c r="S4018" i="1"/>
  <c r="U4018" i="1" s="1"/>
  <c r="S3133" i="1"/>
  <c r="U3133" i="1" s="1"/>
  <c r="S2870" i="1"/>
  <c r="U2870" i="1" s="1"/>
  <c r="S3968" i="1"/>
  <c r="U3968" i="1" s="1"/>
  <c r="S3486" i="1"/>
  <c r="U3486" i="1" s="1"/>
  <c r="S2907" i="1"/>
  <c r="U2907" i="1" s="1"/>
  <c r="S3848" i="1"/>
  <c r="U3848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151" i="1"/>
  <c r="U3151" i="1" s="1"/>
  <c r="S2797" i="1"/>
  <c r="U2797" i="1" s="1"/>
  <c r="S3714" i="1"/>
  <c r="U3714" i="1" s="1"/>
  <c r="S2869" i="1"/>
  <c r="U2869" i="1" s="1"/>
  <c r="S4001" i="1"/>
  <c r="U4001" i="1" s="1"/>
  <c r="S3533" i="1"/>
  <c r="U3533" i="1" s="1"/>
  <c r="S3823" i="1"/>
  <c r="U3823" i="1" s="1"/>
  <c r="S3513" i="1"/>
  <c r="U3513" i="1" s="1"/>
  <c r="S4077" i="1"/>
  <c r="U4077" i="1" s="1"/>
  <c r="S3919" i="1"/>
  <c r="U3919" i="1" s="1"/>
  <c r="S2786" i="1"/>
  <c r="U2786" i="1" s="1"/>
  <c r="S3350" i="1"/>
  <c r="U3350" i="1" s="1"/>
  <c r="S3255" i="1"/>
  <c r="U3255" i="1" s="1"/>
  <c r="S3833" i="1"/>
  <c r="U3833" i="1" s="1"/>
  <c r="S3371" i="1"/>
  <c r="U3371" i="1" s="1"/>
  <c r="S4040" i="1"/>
  <c r="U4040" i="1" s="1"/>
  <c r="S3947" i="1"/>
  <c r="U3947" i="1" s="1"/>
  <c r="S3658" i="1"/>
  <c r="U3658" i="1" s="1"/>
  <c r="S2863" i="1"/>
  <c r="U2863" i="1" s="1"/>
  <c r="S3514" i="1"/>
  <c r="U3514" i="1" s="1"/>
  <c r="S3528" i="1"/>
  <c r="U3528" i="1" s="1"/>
  <c r="S3450" i="1"/>
  <c r="U3450" i="1" s="1"/>
  <c r="S3457" i="1"/>
  <c r="U3457" i="1" s="1"/>
  <c r="S2855" i="1"/>
  <c r="U2855" i="1" s="1"/>
  <c r="S3136" i="1"/>
  <c r="U3136" i="1" s="1"/>
  <c r="S3174" i="1"/>
  <c r="U3174" i="1" s="1"/>
  <c r="S3977" i="1"/>
  <c r="U3977" i="1" s="1"/>
  <c r="S3909" i="1"/>
  <c r="U3909" i="1" s="1"/>
  <c r="S3132" i="1"/>
  <c r="U3132" i="1" s="1"/>
  <c r="S2833" i="1"/>
  <c r="U2833" i="1" s="1"/>
  <c r="S3424" i="1"/>
  <c r="U3424" i="1" s="1"/>
  <c r="S2806" i="1"/>
  <c r="U2806" i="1" s="1"/>
  <c r="S4023" i="1"/>
  <c r="U4023" i="1" s="1"/>
  <c r="S3706" i="1"/>
  <c r="U3706" i="1" s="1"/>
  <c r="S2783" i="1"/>
  <c r="U2783" i="1" s="1"/>
  <c r="S4028" i="1"/>
  <c r="U4028" i="1" s="1"/>
  <c r="S3563" i="1"/>
  <c r="U3563" i="1" s="1"/>
  <c r="S1291" i="1"/>
  <c r="U1291" i="1" s="1"/>
  <c r="S3576" i="1"/>
  <c r="U3576" i="1" s="1"/>
  <c r="S2808" i="1"/>
  <c r="U2808" i="1" s="1"/>
  <c r="S2876" i="1"/>
  <c r="U2876" i="1" s="1"/>
  <c r="S3469" i="1"/>
  <c r="U3469" i="1" s="1"/>
  <c r="S3227" i="1"/>
  <c r="U3227" i="1" s="1"/>
  <c r="S3300" i="1"/>
  <c r="U3300" i="1" s="1"/>
  <c r="S3156" i="1"/>
  <c r="U3156" i="1" s="1"/>
  <c r="S3672" i="1"/>
  <c r="U3672" i="1" s="1"/>
  <c r="S3902" i="1"/>
  <c r="U3902" i="1" s="1"/>
  <c r="S3281" i="1"/>
  <c r="U3281" i="1" s="1"/>
  <c r="S3270" i="1"/>
  <c r="U3270" i="1" s="1"/>
  <c r="S3892" i="1"/>
  <c r="U3892" i="1" s="1"/>
  <c r="S3725" i="1"/>
  <c r="U3725" i="1" s="1"/>
  <c r="S3161" i="1"/>
  <c r="U3161" i="1" s="1"/>
  <c r="S3145" i="1"/>
  <c r="U3145" i="1" s="1"/>
  <c r="S3441" i="1"/>
  <c r="U3441" i="1" s="1"/>
  <c r="S3949" i="1"/>
  <c r="U3949" i="1" s="1"/>
  <c r="S3976" i="1"/>
  <c r="U3976" i="1" s="1"/>
  <c r="S3851" i="1"/>
  <c r="U3851" i="1" s="1"/>
  <c r="S2817" i="1"/>
  <c r="U2817" i="1" s="1"/>
  <c r="S3138" i="1"/>
  <c r="U3138" i="1" s="1"/>
  <c r="S3973" i="1"/>
  <c r="U3973" i="1" s="1"/>
  <c r="S2846" i="1"/>
  <c r="U2846" i="1" s="1"/>
  <c r="S2805" i="1"/>
  <c r="U2805" i="1" s="1"/>
  <c r="S3382" i="1"/>
  <c r="U3382" i="1" s="1"/>
  <c r="S2794" i="1"/>
  <c r="U2794" i="1" s="1"/>
  <c r="S3444" i="1"/>
  <c r="U3444" i="1" s="1"/>
  <c r="S3925" i="1"/>
  <c r="U3925" i="1" s="1"/>
  <c r="S3423" i="1"/>
  <c r="U3423" i="1" s="1"/>
  <c r="S3319" i="1"/>
  <c r="U3319" i="1" s="1"/>
  <c r="S3702" i="1"/>
  <c r="U3702" i="1" s="1"/>
  <c r="S3403" i="1"/>
  <c r="U3403" i="1" s="1"/>
  <c r="S3315" i="1"/>
  <c r="U3315" i="1" s="1"/>
  <c r="S3468" i="1"/>
  <c r="U3468" i="1" s="1"/>
  <c r="S3495" i="1"/>
  <c r="U3495" i="1" s="1"/>
  <c r="S3216" i="1"/>
  <c r="U3216" i="1" s="1"/>
  <c r="S3715" i="1"/>
  <c r="U3715" i="1" s="1"/>
  <c r="S3233" i="1"/>
  <c r="U3233" i="1" s="1"/>
  <c r="S3857" i="1"/>
  <c r="U3857" i="1" s="1"/>
  <c r="S3726" i="1"/>
  <c r="U3726" i="1" s="1"/>
  <c r="S3853" i="1"/>
  <c r="U3853" i="1" s="1"/>
  <c r="S4027" i="1"/>
  <c r="U4027" i="1" s="1"/>
  <c r="S3551" i="1"/>
  <c r="U3551" i="1" s="1"/>
  <c r="S3328" i="1"/>
  <c r="U3328" i="1" s="1"/>
  <c r="S3549" i="1"/>
  <c r="U3549" i="1" s="1"/>
  <c r="S3268" i="1"/>
  <c r="U3268" i="1" s="1"/>
  <c r="S3251" i="1"/>
  <c r="U3251" i="1" s="1"/>
  <c r="S3405" i="1"/>
  <c r="U3405" i="1" s="1"/>
  <c r="S3393" i="1"/>
  <c r="U3393" i="1" s="1"/>
  <c r="S3427" i="1"/>
  <c r="U3427" i="1" s="1"/>
  <c r="S3336" i="1"/>
  <c r="U3336" i="1" s="1"/>
  <c r="S3661" i="1"/>
  <c r="U3661" i="1" s="1"/>
  <c r="S2850" i="1"/>
  <c r="U2850" i="1" s="1"/>
  <c r="S3969" i="1"/>
  <c r="U3969" i="1" s="1"/>
  <c r="S2887" i="1"/>
  <c r="U2887" i="1" s="1"/>
  <c r="S3688" i="1"/>
  <c r="U3688" i="1" s="1"/>
  <c r="S2965" i="1"/>
  <c r="U2965" i="1" s="1"/>
  <c r="S2821" i="1"/>
  <c r="U2821" i="1" s="1"/>
  <c r="S2822" i="1"/>
  <c r="U2822" i="1" s="1"/>
  <c r="S2885" i="1"/>
  <c r="U2885" i="1" s="1"/>
  <c r="S4020" i="1"/>
  <c r="U4020" i="1" s="1"/>
  <c r="S3492" i="1"/>
  <c r="U3492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362" i="1"/>
  <c r="U3362" i="1" s="1"/>
  <c r="S2831" i="1"/>
  <c r="U2831" i="1" s="1"/>
  <c r="S3349" i="1"/>
  <c r="U3349" i="1" s="1"/>
  <c r="S3900" i="1"/>
  <c r="U3900" i="1" s="1"/>
  <c r="S3415" i="1"/>
  <c r="U3415" i="1" s="1"/>
  <c r="S3917" i="1"/>
  <c r="U3917" i="1" s="1"/>
  <c r="S3359" i="1"/>
  <c r="U3359" i="1" s="1"/>
  <c r="S3554" i="1"/>
  <c r="U3554" i="1" s="1"/>
  <c r="S2838" i="1"/>
  <c r="U2838" i="1" s="1"/>
  <c r="S3628" i="1"/>
  <c r="U3628" i="1" s="1"/>
  <c r="S3334" i="1"/>
  <c r="U3334" i="1" s="1"/>
  <c r="S3524" i="1"/>
  <c r="U3524" i="1" s="1"/>
  <c r="S3490" i="1"/>
  <c r="U3490" i="1" s="1"/>
  <c r="S3693" i="1"/>
  <c r="U3693" i="1" s="1"/>
  <c r="S3690" i="1"/>
  <c r="U3690" i="1" s="1"/>
  <c r="S3502" i="1"/>
  <c r="U3502" i="1" s="1"/>
  <c r="S3989" i="1"/>
  <c r="U3989" i="1" s="1"/>
  <c r="S3474" i="1"/>
  <c r="U3474" i="1" s="1"/>
  <c r="S3400" i="1"/>
  <c r="U3400" i="1" s="1"/>
  <c r="S3316" i="1"/>
  <c r="U3316" i="1" s="1"/>
  <c r="S3234" i="1"/>
  <c r="U3234" i="1" s="1"/>
  <c r="S4000" i="1"/>
  <c r="U4000" i="1" s="1"/>
  <c r="S3924" i="1"/>
  <c r="U3924" i="1" s="1"/>
  <c r="S3214" i="1"/>
  <c r="U3214" i="1" s="1"/>
  <c r="S3709" i="1"/>
  <c r="U3709" i="1" s="1"/>
  <c r="S3248" i="1"/>
  <c r="U3248" i="1" s="1"/>
  <c r="S3459" i="1"/>
  <c r="U3459" i="1" s="1"/>
  <c r="S3849" i="1"/>
  <c r="U3849" i="1" s="1"/>
  <c r="S3974" i="1"/>
  <c r="U3974" i="1" s="1"/>
  <c r="S3478" i="1"/>
  <c r="U3478" i="1" s="1"/>
  <c r="S3422" i="1"/>
  <c r="U3422" i="1" s="1"/>
  <c r="S3480" i="1"/>
  <c r="U3480" i="1" s="1"/>
  <c r="S3815" i="1"/>
  <c r="U3815" i="1" s="1"/>
  <c r="S2798" i="1"/>
  <c r="U2798" i="1" s="1"/>
  <c r="S541" i="1"/>
  <c r="U541" i="1" s="1"/>
  <c r="S1302" i="1"/>
  <c r="U1302" i="1" s="1"/>
  <c r="S1303" i="1"/>
  <c r="U1303" i="1" s="1"/>
  <c r="S3590" i="1"/>
  <c r="U3590" i="1" s="1"/>
  <c r="S3150" i="1"/>
  <c r="U3150" i="1" s="1"/>
  <c r="S3488" i="1"/>
  <c r="U3488" i="1" s="1"/>
  <c r="S3607" i="1"/>
  <c r="U3607" i="1" s="1"/>
  <c r="S3451" i="1"/>
  <c r="U3451" i="1" s="1"/>
  <c r="S3259" i="1"/>
  <c r="U3259" i="1" s="1"/>
  <c r="S3510" i="1"/>
  <c r="U3510" i="1" s="1"/>
  <c r="S3374" i="1"/>
  <c r="U3374" i="1" s="1"/>
  <c r="S2909" i="1"/>
  <c r="U2909" i="1" s="1"/>
  <c r="S3408" i="1"/>
  <c r="U3408" i="1" s="1"/>
  <c r="S3364" i="1"/>
  <c r="U3364" i="1" s="1"/>
  <c r="S3331" i="1"/>
  <c r="U3331" i="1" s="1"/>
  <c r="S2875" i="1"/>
  <c r="U2875" i="1" s="1"/>
  <c r="S3437" i="1"/>
  <c r="U3437" i="1" s="1"/>
  <c r="S2814" i="1"/>
  <c r="U2814" i="1" s="1"/>
  <c r="S2888" i="1"/>
  <c r="U2888" i="1" s="1"/>
  <c r="S3175" i="1"/>
  <c r="U3175" i="1" s="1"/>
  <c r="S4010" i="1"/>
  <c r="U4010" i="1" s="1"/>
  <c r="S3595" i="1"/>
  <c r="U3595" i="1" s="1"/>
  <c r="S3659" i="1"/>
  <c r="U3659" i="1" s="1"/>
  <c r="S2900" i="1"/>
  <c r="U2900" i="1" s="1"/>
  <c r="S3728" i="1"/>
  <c r="U3728" i="1" s="1"/>
  <c r="S3931" i="1"/>
  <c r="U3931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4086" i="1"/>
  <c r="U4086" i="1" s="1"/>
  <c r="S3262" i="1"/>
  <c r="U3262" i="1" s="1"/>
  <c r="S3507" i="1"/>
  <c r="U3507" i="1" s="1"/>
  <c r="S3353" i="1"/>
  <c r="U3353" i="1" s="1"/>
  <c r="S2976" i="1"/>
  <c r="U2976" i="1" s="1"/>
  <c r="S2792" i="1"/>
  <c r="U2792" i="1" s="1"/>
  <c r="S4047" i="1"/>
  <c r="U4047" i="1" s="1"/>
  <c r="S3314" i="1"/>
  <c r="U3314" i="1" s="1"/>
  <c r="S2819" i="1"/>
  <c r="U2819" i="1" s="1"/>
  <c r="S3265" i="1"/>
  <c r="U3265" i="1" s="1"/>
  <c r="S3538" i="1"/>
  <c r="U3538" i="1" s="1"/>
  <c r="S2906" i="1"/>
  <c r="U2906" i="1" s="1"/>
  <c r="S3447" i="1"/>
  <c r="U3447" i="1" s="1"/>
  <c r="S3681" i="1"/>
  <c r="U3681" i="1" s="1"/>
  <c r="S4038" i="1"/>
  <c r="U4038" i="1" s="1"/>
  <c r="S3529" i="1"/>
  <c r="U3529" i="1" s="1"/>
  <c r="S3396" i="1"/>
  <c r="U3396" i="1" s="1"/>
  <c r="S3430" i="1"/>
  <c r="U3430" i="1" s="1"/>
  <c r="S3461" i="1"/>
  <c r="U3461" i="1" s="1"/>
  <c r="S3170" i="1"/>
  <c r="U3170" i="1" s="1"/>
  <c r="S2890" i="1"/>
  <c r="U2890" i="1" s="1"/>
  <c r="S2970" i="1"/>
  <c r="U2970" i="1" s="1"/>
  <c r="S3570" i="1"/>
  <c r="U3570" i="1" s="1"/>
  <c r="S3225" i="1"/>
  <c r="U3225" i="1" s="1"/>
  <c r="S3361" i="1"/>
  <c r="U3361" i="1" s="1"/>
  <c r="S3671" i="1"/>
  <c r="U3671" i="1" s="1"/>
  <c r="S3419" i="1"/>
  <c r="U3419" i="1" s="1"/>
  <c r="S3906" i="1"/>
  <c r="U3906" i="1" s="1"/>
  <c r="S3910" i="1"/>
  <c r="U3910" i="1" s="1"/>
  <c r="S2971" i="1"/>
  <c r="U2971" i="1" s="1"/>
  <c r="S2905" i="1"/>
  <c r="U2905" i="1" s="1"/>
  <c r="S3700" i="1"/>
  <c r="U3700" i="1" s="1"/>
  <c r="S4034" i="1"/>
  <c r="U4034" i="1" s="1"/>
  <c r="S3211" i="1"/>
  <c r="U3211" i="1" s="1"/>
  <c r="S3301" i="1"/>
  <c r="U3301" i="1" s="1"/>
  <c r="S3386" i="1"/>
  <c r="U3386" i="1" s="1"/>
  <c r="S2807" i="1"/>
  <c r="U2807" i="1" s="1"/>
  <c r="S2857" i="1"/>
  <c r="U2857" i="1" s="1"/>
  <c r="S3253" i="1"/>
  <c r="U3253" i="1" s="1"/>
  <c r="S2881" i="1"/>
  <c r="U2881" i="1" s="1"/>
  <c r="S3606" i="1"/>
  <c r="U3606" i="1" s="1"/>
  <c r="S4003" i="1"/>
  <c r="U4003" i="1" s="1"/>
  <c r="S3816" i="1"/>
  <c r="U3816" i="1" s="1"/>
  <c r="S3573" i="1"/>
  <c r="U3573" i="1" s="1"/>
  <c r="S3734" i="1"/>
  <c r="U3734" i="1" s="1"/>
  <c r="S3962" i="1"/>
  <c r="U3962" i="1" s="1"/>
  <c r="S3579" i="1"/>
  <c r="U3579" i="1" s="1"/>
  <c r="S3567" i="1"/>
  <c r="U3567" i="1" s="1"/>
  <c r="S4043" i="1"/>
  <c r="U4043" i="1" s="1"/>
  <c r="S3954" i="1"/>
  <c r="U3954" i="1" s="1"/>
  <c r="S3476" i="1"/>
  <c r="U3476" i="1" s="1"/>
  <c r="S3176" i="1"/>
  <c r="U3176" i="1" s="1"/>
  <c r="S3247" i="1"/>
  <c r="U3247" i="1" s="1"/>
  <c r="S3226" i="1"/>
  <c r="U3226" i="1" s="1"/>
  <c r="S3418" i="1"/>
  <c r="U3418" i="1" s="1"/>
  <c r="S3620" i="1"/>
  <c r="U3620" i="1" s="1"/>
  <c r="S3559" i="1"/>
  <c r="U3559" i="1" s="1"/>
  <c r="S3416" i="1"/>
  <c r="U3416" i="1" s="1"/>
  <c r="S3313" i="1"/>
  <c r="U3313" i="1" s="1"/>
  <c r="S4016" i="1"/>
  <c r="U4016" i="1" s="1"/>
  <c r="S2872" i="1"/>
  <c r="U2872" i="1" s="1"/>
  <c r="S3288" i="1"/>
  <c r="U3288" i="1" s="1"/>
  <c r="S3822" i="1"/>
  <c r="U3822" i="1" s="1"/>
  <c r="S3818" i="1"/>
  <c r="U3818" i="1" s="1"/>
  <c r="S3588" i="1"/>
  <c r="U3588" i="1" s="1"/>
  <c r="S3971" i="1"/>
  <c r="U3971" i="1" s="1"/>
  <c r="S2784" i="1"/>
  <c r="U2784" i="1" s="1"/>
  <c r="S3667" i="1"/>
  <c r="U3667" i="1" s="1"/>
  <c r="S3842" i="1"/>
  <c r="U3842" i="1" s="1"/>
  <c r="S3940" i="1"/>
  <c r="U3940" i="1" s="1"/>
  <c r="S2853" i="1"/>
  <c r="U2853" i="1" s="1"/>
  <c r="S3142" i="1"/>
  <c r="U3142" i="1" s="1"/>
  <c r="S3695" i="1"/>
  <c r="U3695" i="1" s="1"/>
  <c r="S1286" i="1"/>
  <c r="U1286" i="1" s="1"/>
  <c r="S3675" i="1"/>
  <c r="U3675" i="1" s="1"/>
  <c r="S3660" i="1"/>
  <c r="U3660" i="1" s="1"/>
  <c r="S3343" i="1"/>
  <c r="U3343" i="1" s="1"/>
  <c r="S3733" i="1"/>
  <c r="U3733" i="1" s="1"/>
  <c r="S2832" i="1"/>
  <c r="U2832" i="1" s="1"/>
  <c r="S4093" i="1"/>
  <c r="U4093" i="1" s="1"/>
  <c r="S3837" i="1"/>
  <c r="U3837" i="1" s="1"/>
  <c r="S4004" i="1"/>
  <c r="U4004" i="1" s="1"/>
  <c r="S3831" i="1"/>
  <c r="U3831" i="1" s="1"/>
  <c r="S2847" i="1"/>
  <c r="U2847" i="1" s="1"/>
  <c r="S3263" i="1"/>
  <c r="U3263" i="1" s="1"/>
  <c r="S3864" i="1"/>
  <c r="U3864" i="1" s="1"/>
  <c r="S3908" i="1"/>
  <c r="U3908" i="1" s="1"/>
  <c r="S3955" i="1"/>
  <c r="U3955" i="1" s="1"/>
  <c r="S2883" i="1"/>
  <c r="U2883" i="1" s="1"/>
  <c r="S3965" i="1"/>
  <c r="U3965" i="1" s="1"/>
  <c r="S3260" i="1"/>
  <c r="U3260" i="1" s="1"/>
  <c r="S3380" i="1"/>
  <c r="U3380" i="1" s="1"/>
  <c r="S2825" i="1"/>
  <c r="U2825" i="1" s="1"/>
  <c r="S3930" i="1"/>
  <c r="U3930" i="1" s="1"/>
  <c r="S3443" i="1"/>
  <c r="U3443" i="1" s="1"/>
  <c r="S1288" i="1"/>
  <c r="U1288" i="1" s="1"/>
  <c r="S3183" i="1"/>
  <c r="U3183" i="1" s="1"/>
  <c r="S3720" i="1"/>
  <c r="U3720" i="1" s="1"/>
  <c r="S3862" i="1"/>
  <c r="U3862" i="1" s="1"/>
  <c r="S1300" i="1"/>
  <c r="U1300" i="1" s="1"/>
  <c r="S3574" i="1"/>
  <c r="U3574" i="1" s="1"/>
  <c r="S3629" i="1"/>
  <c r="U3629" i="1" s="1"/>
  <c r="S3724" i="1"/>
  <c r="U3724" i="1" s="1"/>
  <c r="S3433" i="1"/>
  <c r="U3433" i="1" s="1"/>
  <c r="S3651" i="1"/>
  <c r="U3651" i="1" s="1"/>
  <c r="S3413" i="1"/>
  <c r="U3413" i="1" s="1"/>
  <c r="S2844" i="1"/>
  <c r="U2844" i="1" s="1"/>
  <c r="S3297" i="1"/>
  <c r="U3297" i="1" s="1"/>
  <c r="S3241" i="1"/>
  <c r="U3241" i="1" s="1"/>
  <c r="S3379" i="1"/>
  <c r="U3379" i="1" s="1"/>
  <c r="S3368" i="1"/>
  <c r="U3368" i="1" s="1"/>
  <c r="S2904" i="1"/>
  <c r="U2904" i="1" s="1"/>
  <c r="S3821" i="1"/>
  <c r="U3821" i="1" s="1"/>
  <c r="S4096" i="1"/>
  <c r="U4096" i="1" s="1"/>
  <c r="S3137" i="1"/>
  <c r="U3137" i="1" s="1"/>
  <c r="S3299" i="1"/>
  <c r="U3299" i="1" s="1"/>
  <c r="S3154" i="1"/>
  <c r="U3154" i="1" s="1"/>
  <c r="S3130" i="1"/>
  <c r="U3130" i="1" s="1"/>
  <c r="S3719" i="1"/>
  <c r="U3719" i="1" s="1"/>
  <c r="S2908" i="1"/>
  <c r="U2908" i="1" s="1"/>
  <c r="S3518" i="1"/>
  <c r="U3518" i="1" s="1"/>
  <c r="S2915" i="1"/>
  <c r="U2915" i="1" s="1"/>
  <c r="S3186" i="1"/>
  <c r="U3186" i="1" s="1"/>
  <c r="S3283" i="1"/>
  <c r="U3283" i="1" s="1"/>
  <c r="S3397" i="1"/>
  <c r="U3397" i="1" s="1"/>
  <c r="S3303" i="1"/>
  <c r="U3303" i="1" s="1"/>
  <c r="S3741" i="1"/>
  <c r="U3741" i="1" s="1"/>
  <c r="S3515" i="1"/>
  <c r="U3515" i="1" s="1"/>
  <c r="S2981" i="1"/>
  <c r="U2981" i="1" s="1"/>
  <c r="S2922" i="1"/>
  <c r="U2922" i="1" s="1"/>
  <c r="S4019" i="1"/>
  <c r="U4019" i="1" s="1"/>
  <c r="S3739" i="1"/>
  <c r="U3739" i="1" s="1"/>
  <c r="S3355" i="1"/>
  <c r="U3355" i="1" s="1"/>
  <c r="S3135" i="1"/>
  <c r="U3135" i="1" s="1"/>
  <c r="S3274" i="1"/>
  <c r="U3274" i="1" s="1"/>
  <c r="S3730" i="1"/>
  <c r="U3730" i="1" s="1"/>
  <c r="S3561" i="1"/>
  <c r="U3561" i="1" s="1"/>
  <c r="S3475" i="1"/>
  <c r="U3475" i="1" s="1"/>
  <c r="S3621" i="1"/>
  <c r="U3621" i="1" s="1"/>
  <c r="S4091" i="1"/>
  <c r="U4091" i="1" s="1"/>
  <c r="S1301" i="1"/>
  <c r="U1301" i="1" s="1"/>
  <c r="S3685" i="1"/>
  <c r="U3685" i="1" s="1"/>
  <c r="S3707" i="1"/>
  <c r="U3707" i="1" s="1"/>
  <c r="S3230" i="1"/>
  <c r="U3230" i="1" s="1"/>
  <c r="S3656" i="1"/>
  <c r="U3656" i="1" s="1"/>
  <c r="S4014" i="1"/>
  <c r="U4014" i="1" s="1"/>
  <c r="S3377" i="1"/>
  <c r="U3377" i="1" s="1"/>
  <c r="S3166" i="1"/>
  <c r="U3166" i="1" s="1"/>
  <c r="S2835" i="1"/>
  <c r="U2835" i="1" s="1"/>
  <c r="S3916" i="1"/>
  <c r="U3916" i="1" s="1"/>
  <c r="S2980" i="1"/>
  <c r="U2980" i="1" s="1"/>
  <c r="S3666" i="1"/>
  <c r="U3666" i="1" s="1"/>
  <c r="S3463" i="1"/>
  <c r="U3463" i="1" s="1"/>
  <c r="S3980" i="1"/>
  <c r="U3980" i="1" s="1"/>
  <c r="S3280" i="1"/>
  <c r="U3280" i="1" s="1"/>
  <c r="S3239" i="1"/>
  <c r="U3239" i="1" s="1"/>
  <c r="S3384" i="1"/>
  <c r="U3384" i="1" s="1"/>
  <c r="S2902" i="1"/>
  <c r="U2902" i="1" s="1"/>
  <c r="S3167" i="1"/>
  <c r="U3167" i="1" s="1"/>
  <c r="S3278" i="1"/>
  <c r="U3278" i="1" s="1"/>
  <c r="S3819" i="1"/>
  <c r="U3819" i="1" s="1"/>
  <c r="S3501" i="1"/>
  <c r="U3501" i="1" s="1"/>
  <c r="S3168" i="1"/>
  <c r="U3168" i="1" s="1"/>
  <c r="S1297" i="1"/>
  <c r="U1297" i="1" s="1"/>
  <c r="S2972" i="1"/>
  <c r="U2972" i="1" s="1"/>
  <c r="S3218" i="1"/>
  <c r="U3218" i="1" s="1"/>
  <c r="S4013" i="1"/>
  <c r="U4013" i="1" s="1"/>
  <c r="S2791" i="1"/>
  <c r="U2791" i="1" s="1"/>
  <c r="S3956" i="1"/>
  <c r="U3956" i="1" s="1"/>
  <c r="S3674" i="1"/>
  <c r="U3674" i="1" s="1"/>
  <c r="S3828" i="1"/>
  <c r="U3828" i="1" s="1"/>
  <c r="S2974" i="1"/>
  <c r="U2974" i="1" s="1"/>
  <c r="S2793" i="1"/>
  <c r="U2793" i="1" s="1"/>
  <c r="S3744" i="1"/>
  <c r="U3744" i="1" s="1"/>
  <c r="S3948" i="1"/>
  <c r="U3948" i="1" s="1"/>
  <c r="S2809" i="1"/>
  <c r="U2809" i="1" s="1"/>
  <c r="S3394" i="1"/>
  <c r="U3394" i="1" s="1"/>
  <c r="S2889" i="1"/>
  <c r="U2889" i="1" s="1"/>
  <c r="S3890" i="1"/>
  <c r="U3890" i="1" s="1"/>
  <c r="S3583" i="1"/>
  <c r="U3583" i="1" s="1"/>
  <c r="S4068" i="1"/>
  <c r="U4068" i="1" s="1"/>
  <c r="S3304" i="1"/>
  <c r="U3304" i="1" s="1"/>
  <c r="S3312" i="1"/>
  <c r="U3312" i="1" s="1"/>
  <c r="S4061" i="1"/>
  <c r="U4061" i="1" s="1"/>
  <c r="S2849" i="1"/>
  <c r="U2849" i="1" s="1"/>
  <c r="S3387" i="1"/>
  <c r="U3387" i="1" s="1"/>
  <c r="S3624" i="1"/>
  <c r="U3624" i="1" s="1"/>
  <c r="S2789" i="1"/>
  <c r="U2789" i="1" s="1"/>
  <c r="S3169" i="1"/>
  <c r="U3169" i="1" s="1"/>
  <c r="S4056" i="1"/>
  <c r="U4056" i="1" s="1"/>
  <c r="S4074" i="1"/>
  <c r="U4074" i="1" s="1"/>
  <c r="S3933" i="1"/>
  <c r="U3933" i="1" s="1"/>
  <c r="S3934" i="1"/>
  <c r="U3934" i="1" s="1"/>
  <c r="S3329" i="1"/>
  <c r="U3329" i="1" s="1"/>
  <c r="S3668" i="1"/>
  <c r="U3668" i="1" s="1"/>
  <c r="S3697" i="1"/>
  <c r="U3697" i="1" s="1"/>
  <c r="S4021" i="1"/>
  <c r="U4021" i="1" s="1"/>
  <c r="S3357" i="1"/>
  <c r="U3357" i="1" s="1"/>
  <c r="S3665" i="1"/>
  <c r="U3665" i="1" s="1"/>
  <c r="S3961" i="1"/>
  <c r="U3961" i="1" s="1"/>
  <c r="S3276" i="1"/>
  <c r="U3276" i="1" s="1"/>
  <c r="S3428" i="1"/>
  <c r="U3428" i="1" s="1"/>
  <c r="S3556" i="1"/>
  <c r="U3556" i="1" s="1"/>
  <c r="S3273" i="1"/>
  <c r="U3273" i="1" s="1"/>
  <c r="S3325" i="1"/>
  <c r="U3325" i="1" s="1"/>
  <c r="S3519" i="1"/>
  <c r="U3519" i="1" s="1"/>
  <c r="S3153" i="1"/>
  <c r="U3153" i="1" s="1"/>
  <c r="S4053" i="1"/>
  <c r="U4053" i="1" s="1"/>
  <c r="S4080" i="1"/>
  <c r="U4080" i="1" s="1"/>
  <c r="S3696" i="1"/>
  <c r="U3696" i="1" s="1"/>
  <c r="S3914" i="1"/>
  <c r="U3914" i="1" s="1"/>
  <c r="S3987" i="1"/>
  <c r="U3987" i="1" s="1"/>
  <c r="S3213" i="1"/>
  <c r="U3213" i="1" s="1"/>
  <c r="S4073" i="1"/>
  <c r="U4073" i="1" s="1"/>
  <c r="S3868" i="1"/>
  <c r="U3868" i="1" s="1"/>
  <c r="S3532" i="1"/>
  <c r="U3532" i="1" s="1"/>
  <c r="S4029" i="1"/>
  <c r="U4029" i="1" s="1"/>
  <c r="S4058" i="1"/>
  <c r="U4058" i="1" s="1"/>
  <c r="S3340" i="1"/>
  <c r="U3340" i="1" s="1"/>
  <c r="S3146" i="1"/>
  <c r="U3146" i="1" s="1"/>
  <c r="S4089" i="1"/>
  <c r="U4089" i="1" s="1"/>
  <c r="S3669" i="1"/>
  <c r="U3669" i="1" s="1"/>
  <c r="S3937" i="1"/>
  <c r="U3937" i="1" s="1"/>
  <c r="S3311" i="1"/>
  <c r="U3311" i="1" s="1"/>
  <c r="S3722" i="1"/>
  <c r="U3722" i="1" s="1"/>
  <c r="S3699" i="1"/>
  <c r="U3699" i="1" s="1"/>
  <c r="S2" i="1"/>
  <c r="U2" i="1" s="1"/>
  <c r="P12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683" i="1"/>
  <c r="P4031" i="1"/>
  <c r="P3810" i="1"/>
  <c r="P3585" i="1"/>
  <c r="P3904" i="1"/>
  <c r="P2911" i="1"/>
  <c r="P3534" i="1"/>
  <c r="P4081" i="1"/>
  <c r="P3482" i="1"/>
  <c r="P4071" i="1"/>
  <c r="P3485" i="1"/>
  <c r="P4046" i="1"/>
  <c r="P3865" i="1"/>
  <c r="P3896" i="1"/>
  <c r="P3612" i="1"/>
  <c r="P4066" i="1"/>
  <c r="P3520" i="1"/>
  <c r="P3622" i="1"/>
  <c r="P3866" i="1"/>
  <c r="P395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4067" i="1"/>
  <c r="P3489" i="1"/>
  <c r="P3326" i="1"/>
  <c r="P3411" i="1"/>
  <c r="P3982" i="1"/>
  <c r="P4064" i="1"/>
  <c r="P3388" i="1"/>
  <c r="P3372" i="1"/>
  <c r="P3598" i="1"/>
  <c r="P3655" i="1"/>
  <c r="P3617" i="1"/>
  <c r="P3525" i="1"/>
  <c r="P3746" i="1"/>
  <c r="P3852" i="1"/>
  <c r="P3844" i="1"/>
  <c r="P3500" i="1"/>
  <c r="P3898" i="1"/>
  <c r="P3542" i="1"/>
  <c r="P4042" i="1"/>
  <c r="P3984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96" i="1"/>
  <c r="P3309" i="1"/>
  <c r="P3407" i="1"/>
  <c r="P3182" i="1"/>
  <c r="P3978" i="1"/>
  <c r="P2851" i="1"/>
  <c r="P2839" i="1"/>
  <c r="P3972" i="1"/>
  <c r="P3351" i="1"/>
  <c r="P3292" i="1"/>
  <c r="P3998" i="1"/>
  <c r="P3523" i="1"/>
  <c r="P3516" i="1"/>
  <c r="P3737" i="1"/>
  <c r="P2796" i="1"/>
  <c r="P2824" i="1"/>
  <c r="P2828" i="1"/>
  <c r="P3547" i="1"/>
  <c r="P3929" i="1"/>
  <c r="P3237" i="1"/>
  <c r="P3163" i="1"/>
  <c r="P3535" i="1"/>
  <c r="P3487" i="1"/>
  <c r="P3144" i="1"/>
  <c r="P3558" i="1"/>
  <c r="P3526" i="1"/>
  <c r="P3479" i="1"/>
  <c r="P3555" i="1"/>
  <c r="P3836" i="1"/>
  <c r="P1295" i="1"/>
  <c r="P3310" i="1"/>
  <c r="P3348" i="1"/>
  <c r="P4054" i="1"/>
  <c r="P3406" i="1"/>
  <c r="P3981" i="1"/>
  <c r="P3531" i="1"/>
  <c r="P3305" i="1"/>
  <c r="P3593" i="1"/>
  <c r="P3453" i="1"/>
  <c r="P3723" i="1"/>
  <c r="P3131" i="1"/>
  <c r="P3366" i="1"/>
  <c r="P3376" i="1"/>
  <c r="P3448" i="1"/>
  <c r="P3678" i="1"/>
  <c r="P3503" i="1"/>
  <c r="P3912" i="1"/>
  <c r="P3597" i="1"/>
  <c r="P3913" i="1"/>
  <c r="P1294" i="1"/>
  <c r="P3509" i="1"/>
  <c r="P3224" i="1"/>
  <c r="P3609" i="1"/>
  <c r="P3298" i="1"/>
  <c r="P3680" i="1"/>
  <c r="P4079" i="1"/>
  <c r="P3670" i="1"/>
  <c r="P2903" i="1"/>
  <c r="P2919" i="1"/>
  <c r="P3365" i="1"/>
  <c r="P3653" i="1"/>
  <c r="P2804" i="1"/>
  <c r="P3905" i="1"/>
  <c r="P4065" i="1"/>
  <c r="P3404" i="1"/>
  <c r="P3414" i="1"/>
  <c r="P3841" i="1"/>
  <c r="P3429" i="1"/>
  <c r="P3840" i="1"/>
  <c r="P2964" i="1"/>
  <c r="P3718" i="1"/>
  <c r="P2799" i="1"/>
  <c r="P2894" i="1"/>
  <c r="P3417" i="1"/>
  <c r="P3703" i="1"/>
  <c r="P3493" i="1"/>
  <c r="P4072" i="1"/>
  <c r="P3245" i="1"/>
  <c r="P3578" i="1"/>
  <c r="P3895" i="1"/>
  <c r="P3599" i="1"/>
  <c r="P2803" i="1"/>
  <c r="P2884" i="1"/>
  <c r="P3511" i="1"/>
  <c r="P3240" i="1"/>
  <c r="P4024" i="1"/>
  <c r="P3952" i="1"/>
  <c r="P4017" i="1"/>
  <c r="P3963" i="1"/>
  <c r="P1287" i="1"/>
  <c r="P3256" i="1"/>
  <c r="P3420" i="1"/>
  <c r="P3284" i="1"/>
  <c r="P4069" i="1"/>
  <c r="P3856" i="1"/>
  <c r="P3506" i="1"/>
  <c r="P4041" i="1"/>
  <c r="P3438" i="1"/>
  <c r="P3701" i="1"/>
  <c r="P3536" i="1"/>
  <c r="P3179" i="1"/>
  <c r="P3850" i="1"/>
  <c r="P3704" i="1"/>
  <c r="P3238" i="1"/>
  <c r="P3335" i="1"/>
  <c r="P3601" i="1"/>
  <c r="P3269" i="1"/>
  <c r="P3187" i="1"/>
  <c r="P2912" i="1"/>
  <c r="P2886" i="1"/>
  <c r="P3736" i="1"/>
  <c r="P2978" i="1"/>
  <c r="P3243" i="1"/>
  <c r="P3323" i="1"/>
  <c r="P2848" i="1"/>
  <c r="P4062" i="1"/>
  <c r="P3600" i="1"/>
  <c r="P3619" i="1"/>
  <c r="P3941" i="1"/>
  <c r="P2880" i="1"/>
  <c r="P3267" i="1"/>
  <c r="P3557" i="1"/>
  <c r="P3544" i="1"/>
  <c r="P3229" i="1"/>
  <c r="P4007" i="1"/>
  <c r="P3545" i="1"/>
  <c r="P3826" i="1"/>
  <c r="P3920" i="1"/>
  <c r="P3219" i="1"/>
  <c r="P3412" i="1"/>
  <c r="P3458" i="1"/>
  <c r="P3698" i="1"/>
  <c r="P2871" i="1"/>
  <c r="P3294" i="1"/>
  <c r="P3735" i="1"/>
  <c r="P1293" i="1"/>
  <c r="P3589" i="1"/>
  <c r="P3618" i="1"/>
  <c r="P2864" i="1"/>
  <c r="P3358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367" i="1"/>
  <c r="P3317" i="1"/>
  <c r="P3484" i="1"/>
  <c r="P2868" i="1"/>
  <c r="P3491" i="1"/>
  <c r="P3580" i="1"/>
  <c r="P3332" i="1"/>
  <c r="P3995" i="1"/>
  <c r="P3398" i="1"/>
  <c r="P2841" i="1"/>
  <c r="P2918" i="1"/>
  <c r="P4055" i="1"/>
  <c r="P3694" i="1"/>
  <c r="P3140" i="1"/>
  <c r="P3231" i="1"/>
  <c r="P3747" i="1"/>
  <c r="P3307" i="1"/>
  <c r="P3188" i="1"/>
  <c r="P3279" i="1"/>
  <c r="P3565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98" i="1"/>
  <c r="P4110" i="1"/>
  <c r="P4114" i="1"/>
  <c r="P4109" i="1"/>
  <c r="P4101" i="1"/>
  <c r="P4102" i="1"/>
  <c r="P4106" i="1"/>
  <c r="P4111" i="1"/>
  <c r="P4103" i="1"/>
  <c r="P4112" i="1"/>
  <c r="P4115" i="1"/>
  <c r="P4100" i="1"/>
  <c r="P4108" i="1"/>
  <c r="P4107" i="1"/>
  <c r="P4099" i="1"/>
  <c r="P4113" i="1"/>
  <c r="P4104" i="1"/>
  <c r="P4085" i="1"/>
  <c r="P4105" i="1"/>
  <c r="P3171" i="1"/>
  <c r="P3155" i="1"/>
  <c r="P532" i="1"/>
  <c r="P522" i="1"/>
  <c r="P2968" i="1"/>
  <c r="P538" i="1"/>
  <c r="P524" i="1"/>
  <c r="P529" i="1"/>
  <c r="P533" i="1"/>
  <c r="P531" i="1"/>
  <c r="P2877" i="1"/>
  <c r="P535" i="1"/>
  <c r="P527" i="1"/>
  <c r="P2899" i="1"/>
  <c r="P3160" i="1"/>
  <c r="P2829" i="1"/>
  <c r="P2785" i="1"/>
  <c r="P1304" i="1"/>
  <c r="P525" i="1"/>
  <c r="P3228" i="1"/>
  <c r="P2897" i="1"/>
  <c r="P1305" i="1"/>
  <c r="P539" i="1"/>
  <c r="P2812" i="1"/>
  <c r="P3860" i="1"/>
  <c r="P528" i="1"/>
  <c r="P3134" i="1"/>
  <c r="P2969" i="1"/>
  <c r="P523" i="1"/>
  <c r="P536" i="1"/>
  <c r="P2801" i="1"/>
  <c r="P2837" i="1"/>
  <c r="P534" i="1"/>
  <c r="P2795" i="1"/>
  <c r="P2790" i="1"/>
  <c r="P526" i="1"/>
  <c r="P537" i="1"/>
  <c r="P2816" i="1"/>
  <c r="P2879" i="1"/>
  <c r="P2977" i="1"/>
  <c r="P2893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866" i="1"/>
  <c r="P2788" i="1"/>
  <c r="P530" i="1"/>
  <c r="P2891" i="1"/>
  <c r="P2878" i="1"/>
  <c r="P3508" i="1"/>
  <c r="P3691" i="1"/>
  <c r="P3564" i="1"/>
  <c r="P3494" i="1"/>
  <c r="P4032" i="1"/>
  <c r="P3254" i="1"/>
  <c r="P3338" i="1"/>
  <c r="P4094" i="1"/>
  <c r="P3481" i="1"/>
  <c r="P3610" i="1"/>
  <c r="P3553" i="1"/>
  <c r="P4060" i="1"/>
  <c r="P3923" i="1"/>
  <c r="P3615" i="1"/>
  <c r="P4070" i="1"/>
  <c r="P3687" i="1"/>
  <c r="P3222" i="1"/>
  <c r="P3162" i="1"/>
  <c r="P3830" i="1"/>
  <c r="P3855" i="1"/>
  <c r="P4088" i="1"/>
  <c r="P4076" i="1"/>
  <c r="P3946" i="1"/>
  <c r="P4063" i="1"/>
  <c r="P3594" i="1"/>
  <c r="P3483" i="1"/>
  <c r="P3616" i="1"/>
  <c r="P4082" i="1"/>
  <c r="P3157" i="1"/>
  <c r="P2982" i="1"/>
  <c r="P3603" i="1"/>
  <c r="P4044" i="1"/>
  <c r="P3445" i="1"/>
  <c r="P3575" i="1"/>
  <c r="P3497" i="1"/>
  <c r="P3378" i="1"/>
  <c r="P3465" i="1"/>
  <c r="P3180" i="1"/>
  <c r="P3467" i="1"/>
  <c r="P3996" i="1"/>
  <c r="P4005" i="1"/>
  <c r="P3360" i="1"/>
  <c r="P3152" i="1"/>
  <c r="P3464" i="1"/>
  <c r="P4084" i="1"/>
  <c r="P3266" i="1"/>
  <c r="P4015" i="1"/>
  <c r="P3664" i="1"/>
  <c r="P3505" i="1"/>
  <c r="P3249" i="1"/>
  <c r="P3627" i="1"/>
  <c r="P3290" i="1"/>
  <c r="P3676" i="1"/>
  <c r="P3449" i="1"/>
  <c r="P3512" i="1"/>
  <c r="P3997" i="1"/>
  <c r="P3452" i="1"/>
  <c r="P3498" i="1"/>
  <c r="P3177" i="1"/>
  <c r="P3626" i="1"/>
  <c r="P4011" i="1"/>
  <c r="P3721" i="1"/>
  <c r="P3293" i="1"/>
  <c r="P3748" i="1"/>
  <c r="P3220" i="1"/>
  <c r="P3432" i="1"/>
  <c r="P3813" i="1"/>
  <c r="P3426" i="1"/>
  <c r="P3562" i="1"/>
  <c r="P3827" i="1"/>
  <c r="P3711" i="1"/>
  <c r="P3713" i="1"/>
  <c r="P4087" i="1"/>
  <c r="P3986" i="1"/>
  <c r="P3677" i="1"/>
  <c r="P3926" i="1"/>
  <c r="P4083" i="1"/>
  <c r="P4095" i="1"/>
  <c r="P3577" i="1"/>
  <c r="P3623" i="1"/>
  <c r="P4090" i="1"/>
  <c r="P3456" i="1"/>
  <c r="P4009" i="1"/>
  <c r="P3673" i="1"/>
  <c r="P3540" i="1"/>
  <c r="P3586" i="1"/>
  <c r="P3602" i="1"/>
  <c r="P3402" i="1"/>
  <c r="P3960" i="1"/>
  <c r="P4048" i="1"/>
  <c r="P3354" i="1"/>
  <c r="P4057" i="1"/>
  <c r="P3530" i="1"/>
  <c r="P3907" i="1"/>
  <c r="P3867" i="1"/>
  <c r="P3838" i="1"/>
  <c r="P4025" i="1"/>
  <c r="P3596" i="1"/>
  <c r="P3604" i="1"/>
  <c r="P4039" i="1"/>
  <c r="P3716" i="1"/>
  <c r="P3409" i="1"/>
  <c r="P3858" i="1"/>
  <c r="P2865" i="1"/>
  <c r="P3918" i="1"/>
  <c r="P3814" i="1"/>
  <c r="P3275" i="1"/>
  <c r="P3938" i="1"/>
  <c r="P3173" i="1"/>
  <c r="P3943" i="1"/>
  <c r="P4008" i="1"/>
  <c r="P3936" i="1"/>
  <c r="P3373" i="1"/>
  <c r="P3330" i="1"/>
  <c r="P3863" i="1"/>
  <c r="P2862" i="1"/>
  <c r="P2896" i="1"/>
  <c r="P3375" i="1"/>
  <c r="P3592" i="1"/>
  <c r="P2845" i="1"/>
  <c r="P3470" i="1"/>
  <c r="P3527" i="1"/>
  <c r="P2867" i="1"/>
  <c r="P3820" i="1"/>
  <c r="P3164" i="1"/>
  <c r="P4092" i="1"/>
  <c r="P3970" i="1"/>
  <c r="P4049" i="1"/>
  <c r="P3932" i="1"/>
  <c r="P3369" i="1"/>
  <c r="P3839" i="1"/>
  <c r="P2913" i="1"/>
  <c r="P3341" i="1"/>
  <c r="P3347" i="1"/>
  <c r="P3899" i="1"/>
  <c r="P3859" i="1"/>
  <c r="P3939" i="1"/>
  <c r="P3663" i="1"/>
  <c r="P2836" i="1"/>
  <c r="P3915" i="1"/>
  <c r="P3891" i="1"/>
  <c r="P3611" i="1"/>
  <c r="P3901" i="1"/>
  <c r="P3959" i="1"/>
  <c r="P2861" i="1"/>
  <c r="P3221" i="1"/>
  <c r="P4078" i="1"/>
  <c r="P4059" i="1"/>
  <c r="P2973" i="1"/>
  <c r="P3352" i="1"/>
  <c r="P2916" i="1"/>
  <c r="P3745" i="1"/>
  <c r="P3684" i="1"/>
  <c r="P3410" i="1"/>
  <c r="P3537" i="1"/>
  <c r="P3252" i="1"/>
  <c r="P4051" i="1"/>
  <c r="P4052" i="1"/>
  <c r="P3679" i="1"/>
  <c r="P2920" i="1"/>
  <c r="P3521" i="1"/>
  <c r="P3614" i="1"/>
  <c r="P1299" i="1"/>
  <c r="P3363" i="1"/>
  <c r="P3344" i="1"/>
  <c r="P2966" i="1"/>
  <c r="P3571" i="1"/>
  <c r="P3223" i="1"/>
  <c r="P3333" i="1"/>
  <c r="P3979" i="1"/>
  <c r="P3950" i="1"/>
  <c r="P3654" i="1"/>
  <c r="P3244" i="1"/>
  <c r="P3235" i="1"/>
  <c r="P3236" i="1"/>
  <c r="P3460" i="1"/>
  <c r="P3911" i="1"/>
  <c r="P2852" i="1"/>
  <c r="P2882" i="1"/>
  <c r="P3829" i="1"/>
  <c r="P3210" i="1"/>
  <c r="P2854" i="1"/>
  <c r="P3455" i="1"/>
  <c r="P1298" i="1"/>
  <c r="P3710" i="1"/>
  <c r="P3232" i="1"/>
  <c r="P3308" i="1"/>
  <c r="P2892" i="1"/>
  <c r="P3539" i="1"/>
  <c r="P3652" i="1"/>
  <c r="P3472" i="1"/>
  <c r="P3477" i="1"/>
  <c r="P3731" i="1"/>
  <c r="P2815" i="1"/>
  <c r="P2826" i="1"/>
  <c r="P2842" i="1"/>
  <c r="P3966" i="1"/>
  <c r="P3921" i="1"/>
  <c r="P3605" i="1"/>
  <c r="P3139" i="1"/>
  <c r="P3345" i="1"/>
  <c r="P4045" i="1"/>
  <c r="P3861" i="1"/>
  <c r="P3392" i="1"/>
  <c r="P3159" i="1"/>
  <c r="P1289" i="1"/>
  <c r="P3834" i="1"/>
  <c r="P3729" i="1"/>
  <c r="P3321" i="1"/>
  <c r="P3686" i="1"/>
  <c r="P3391" i="1"/>
  <c r="P3295" i="1"/>
  <c r="P3149" i="1"/>
  <c r="P3147" i="1"/>
  <c r="P2818" i="1"/>
  <c r="P3324" i="1"/>
  <c r="P4037" i="1"/>
  <c r="P2858" i="1"/>
  <c r="P2898" i="1"/>
  <c r="P3712" i="1"/>
  <c r="P2787" i="1"/>
  <c r="P2830" i="1"/>
  <c r="P3990" i="1"/>
  <c r="P2914" i="1"/>
  <c r="P3552" i="1"/>
  <c r="P3399" i="1"/>
  <c r="P3708" i="1"/>
  <c r="P2843" i="1"/>
  <c r="P3657" i="1"/>
  <c r="P3431" i="1"/>
  <c r="P2967" i="1"/>
  <c r="P3944" i="1"/>
  <c r="P3613" i="1"/>
  <c r="P3291" i="1"/>
  <c r="P3727" i="1"/>
  <c r="P3246" i="1"/>
  <c r="P3953" i="1"/>
  <c r="P3318" i="1"/>
  <c r="P3390" i="1"/>
  <c r="P2856" i="1"/>
  <c r="P3958" i="1"/>
  <c r="P2860" i="1"/>
  <c r="P4022" i="1"/>
  <c r="P2859" i="1"/>
  <c r="P3289" i="1"/>
  <c r="P3286" i="1"/>
  <c r="P3894" i="1"/>
  <c r="P2917" i="1"/>
  <c r="P4030" i="1"/>
  <c r="P3522" i="1"/>
  <c r="P4012" i="1"/>
  <c r="P3991" i="1"/>
  <c r="P3546" i="1"/>
  <c r="P3743" i="1"/>
  <c r="P3342" i="1"/>
  <c r="P4006" i="1"/>
  <c r="P3843" i="1"/>
  <c r="P3951" i="1"/>
  <c r="P2901" i="1"/>
  <c r="P3217" i="1"/>
  <c r="P3370" i="1"/>
  <c r="P3964" i="1"/>
  <c r="P3181" i="1"/>
  <c r="P3184" i="1"/>
  <c r="P3440" i="1"/>
  <c r="P3346" i="1"/>
  <c r="P2802" i="1"/>
  <c r="P3504" i="1"/>
  <c r="P3272" i="1"/>
  <c r="P2827" i="1"/>
  <c r="P2820" i="1"/>
  <c r="P3928" i="1"/>
  <c r="P3705" i="1"/>
  <c r="P3436" i="1"/>
  <c r="P3471" i="1"/>
  <c r="P3389" i="1"/>
  <c r="P1292" i="1"/>
  <c r="P3825" i="1"/>
  <c r="P3425" i="1"/>
  <c r="P3608" i="1"/>
  <c r="P2910" i="1"/>
  <c r="P4050" i="1"/>
  <c r="P3178" i="1"/>
  <c r="P3994" i="1"/>
  <c r="P3935" i="1"/>
  <c r="P3845" i="1"/>
  <c r="P3442" i="1"/>
  <c r="P3742" i="1"/>
  <c r="P3581" i="1"/>
  <c r="P3812" i="1"/>
  <c r="P3967" i="1"/>
  <c r="P3662" i="1"/>
  <c r="P1296" i="1"/>
  <c r="P2874" i="1"/>
  <c r="P3903" i="1"/>
  <c r="P3869" i="1"/>
  <c r="P3242" i="1"/>
  <c r="P2834" i="1"/>
  <c r="P3215" i="1"/>
  <c r="P3356" i="1"/>
  <c r="P2800" i="1"/>
  <c r="P3302" i="1"/>
  <c r="P3435" i="1"/>
  <c r="P2921" i="1"/>
  <c r="P2823" i="1"/>
  <c r="P3158" i="1"/>
  <c r="P3320" i="1"/>
  <c r="P3572" i="1"/>
  <c r="P3143" i="1"/>
  <c r="P3582" i="1"/>
  <c r="P3993" i="1"/>
  <c r="P3141" i="1"/>
  <c r="P3560" i="1"/>
  <c r="P3846" i="1"/>
  <c r="P3496" i="1"/>
  <c r="P4075" i="1"/>
  <c r="P3517" i="1"/>
  <c r="P3824" i="1"/>
  <c r="P3945" i="1"/>
  <c r="P3148" i="1"/>
  <c r="P3650" i="1"/>
  <c r="P3587" i="1"/>
  <c r="P3591" i="1"/>
  <c r="P3689" i="1"/>
  <c r="P3189" i="1"/>
  <c r="P3988" i="1"/>
  <c r="P4002" i="1"/>
  <c r="P3942" i="1"/>
  <c r="P3568" i="1"/>
  <c r="P2873" i="1"/>
  <c r="P3473" i="1"/>
  <c r="P3327" i="1"/>
  <c r="P3385" i="1"/>
  <c r="P3383" i="1"/>
  <c r="P3893" i="1"/>
  <c r="P3732" i="1"/>
  <c r="P3569" i="1"/>
  <c r="P3854" i="1"/>
  <c r="P1290" i="1"/>
  <c r="P2810" i="1"/>
  <c r="P3543" i="1"/>
  <c r="P3287" i="1"/>
  <c r="P4036" i="1"/>
  <c r="P2840" i="1"/>
  <c r="P540" i="1"/>
  <c r="P3454" i="1"/>
  <c r="P3541" i="1"/>
  <c r="P3421" i="1"/>
  <c r="P3550" i="1"/>
  <c r="P3817" i="1"/>
  <c r="P3975" i="1"/>
  <c r="P3584" i="1"/>
  <c r="P3257" i="1"/>
  <c r="P3282" i="1"/>
  <c r="P3446" i="1"/>
  <c r="P2979" i="1"/>
  <c r="P3264" i="1"/>
  <c r="P3261" i="1"/>
  <c r="P3172" i="1"/>
  <c r="P3466" i="1"/>
  <c r="P3185" i="1"/>
  <c r="P3212" i="1"/>
  <c r="P3983" i="1"/>
  <c r="P4033" i="1"/>
  <c r="P3395" i="1"/>
  <c r="P3847" i="1"/>
  <c r="P3811" i="1"/>
  <c r="P3306" i="1"/>
  <c r="P2895" i="1"/>
  <c r="P3835" i="1"/>
  <c r="P3740" i="1"/>
  <c r="P3499" i="1"/>
  <c r="P3250" i="1"/>
  <c r="P3992" i="1"/>
  <c r="P3922" i="1"/>
  <c r="P3401" i="1"/>
  <c r="P3434" i="1"/>
  <c r="P3165" i="1"/>
  <c r="P3285" i="1"/>
  <c r="P3271" i="1"/>
  <c r="P3258" i="1"/>
  <c r="P3999" i="1"/>
  <c r="P3337" i="1"/>
  <c r="P2963" i="1"/>
  <c r="P3738" i="1"/>
  <c r="P2975" i="1"/>
  <c r="P3566" i="1"/>
  <c r="P4026" i="1"/>
  <c r="P3277" i="1"/>
  <c r="P3832" i="1"/>
  <c r="P3625" i="1"/>
  <c r="P3897" i="1"/>
  <c r="P3717" i="1"/>
  <c r="P3985" i="1"/>
  <c r="P3692" i="1"/>
  <c r="P3927" i="1"/>
  <c r="P3749" i="1"/>
  <c r="P3548" i="1"/>
  <c r="P3381" i="1"/>
  <c r="P2813" i="1"/>
  <c r="P2811" i="1"/>
  <c r="P3462" i="1"/>
  <c r="P3682" i="1"/>
  <c r="P3339" i="1"/>
  <c r="P4097" i="1"/>
  <c r="P3439" i="1"/>
  <c r="P4035" i="1"/>
  <c r="P3322" i="1"/>
  <c r="P4018" i="1"/>
  <c r="P3133" i="1"/>
  <c r="P2870" i="1"/>
  <c r="P3968" i="1"/>
  <c r="P3486" i="1"/>
  <c r="P2907" i="1"/>
  <c r="P3848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151" i="1"/>
  <c r="P2797" i="1"/>
  <c r="P3714" i="1"/>
  <c r="P2869" i="1"/>
  <c r="P4001" i="1"/>
  <c r="P3533" i="1"/>
  <c r="P3823" i="1"/>
  <c r="P3513" i="1"/>
  <c r="P4077" i="1"/>
  <c r="P3919" i="1"/>
  <c r="P2786" i="1"/>
  <c r="P3350" i="1"/>
  <c r="P3255" i="1"/>
  <c r="P3833" i="1"/>
  <c r="P3371" i="1"/>
  <c r="P4040" i="1"/>
  <c r="P3947" i="1"/>
  <c r="P3658" i="1"/>
  <c r="P2863" i="1"/>
  <c r="P3514" i="1"/>
  <c r="P3528" i="1"/>
  <c r="P3450" i="1"/>
  <c r="P3457" i="1"/>
  <c r="P2855" i="1"/>
  <c r="P3136" i="1"/>
  <c r="P3174" i="1"/>
  <c r="P3977" i="1"/>
  <c r="P3909" i="1"/>
  <c r="P3132" i="1"/>
  <c r="P2833" i="1"/>
  <c r="P3424" i="1"/>
  <c r="P2806" i="1"/>
  <c r="P4023" i="1"/>
  <c r="P3706" i="1"/>
  <c r="P2783" i="1"/>
  <c r="P4028" i="1"/>
  <c r="P3563" i="1"/>
  <c r="P1291" i="1"/>
  <c r="P3576" i="1"/>
  <c r="P2808" i="1"/>
  <c r="P2876" i="1"/>
  <c r="P3469" i="1"/>
  <c r="P3227" i="1"/>
  <c r="P3300" i="1"/>
  <c r="P3156" i="1"/>
  <c r="P3672" i="1"/>
  <c r="P3902" i="1"/>
  <c r="P3281" i="1"/>
  <c r="P3270" i="1"/>
  <c r="P3892" i="1"/>
  <c r="P3725" i="1"/>
  <c r="P3161" i="1"/>
  <c r="P3145" i="1"/>
  <c r="P3441" i="1"/>
  <c r="P3949" i="1"/>
  <c r="P3976" i="1"/>
  <c r="P3851" i="1"/>
  <c r="P2817" i="1"/>
  <c r="P3138" i="1"/>
  <c r="P3973" i="1"/>
  <c r="P2846" i="1"/>
  <c r="P2805" i="1"/>
  <c r="P3382" i="1"/>
  <c r="P2794" i="1"/>
  <c r="P3444" i="1"/>
  <c r="P3925" i="1"/>
  <c r="P3423" i="1"/>
  <c r="P3319" i="1"/>
  <c r="P3702" i="1"/>
  <c r="P3403" i="1"/>
  <c r="P3315" i="1"/>
  <c r="P3468" i="1"/>
  <c r="P3495" i="1"/>
  <c r="P3216" i="1"/>
  <c r="P3715" i="1"/>
  <c r="P3233" i="1"/>
  <c r="P3857" i="1"/>
  <c r="P3726" i="1"/>
  <c r="P3853" i="1"/>
  <c r="P4027" i="1"/>
  <c r="P3551" i="1"/>
  <c r="P3328" i="1"/>
  <c r="P3549" i="1"/>
  <c r="P3268" i="1"/>
  <c r="P3251" i="1"/>
  <c r="P3405" i="1"/>
  <c r="P3393" i="1"/>
  <c r="P3427" i="1"/>
  <c r="P3336" i="1"/>
  <c r="P3661" i="1"/>
  <c r="P2850" i="1"/>
  <c r="P3969" i="1"/>
  <c r="P2887" i="1"/>
  <c r="P3688" i="1"/>
  <c r="P2965" i="1"/>
  <c r="P2821" i="1"/>
  <c r="P2822" i="1"/>
  <c r="P2885" i="1"/>
  <c r="P4020" i="1"/>
  <c r="P349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362" i="1"/>
  <c r="P2831" i="1"/>
  <c r="P3349" i="1"/>
  <c r="P3900" i="1"/>
  <c r="P3415" i="1"/>
  <c r="P3917" i="1"/>
  <c r="P3359" i="1"/>
  <c r="P3554" i="1"/>
  <c r="P2838" i="1"/>
  <c r="P3628" i="1"/>
  <c r="P3334" i="1"/>
  <c r="P3524" i="1"/>
  <c r="P3490" i="1"/>
  <c r="P3693" i="1"/>
  <c r="P3690" i="1"/>
  <c r="P3502" i="1"/>
  <c r="P3989" i="1"/>
  <c r="P3474" i="1"/>
  <c r="P3400" i="1"/>
  <c r="P3316" i="1"/>
  <c r="P3234" i="1"/>
  <c r="P4000" i="1"/>
  <c r="P3924" i="1"/>
  <c r="P3214" i="1"/>
  <c r="P3709" i="1"/>
  <c r="P3248" i="1"/>
  <c r="P3459" i="1"/>
  <c r="P3849" i="1"/>
  <c r="P3974" i="1"/>
  <c r="P3478" i="1"/>
  <c r="P3422" i="1"/>
  <c r="P3480" i="1"/>
  <c r="P3815" i="1"/>
  <c r="P2798" i="1"/>
  <c r="P541" i="1"/>
  <c r="P1302" i="1"/>
  <c r="P1303" i="1"/>
  <c r="P3590" i="1"/>
  <c r="P3150" i="1"/>
  <c r="P3488" i="1"/>
  <c r="P3607" i="1"/>
  <c r="P3451" i="1"/>
  <c r="P3259" i="1"/>
  <c r="P3510" i="1"/>
  <c r="P3374" i="1"/>
  <c r="P2909" i="1"/>
  <c r="P3408" i="1"/>
  <c r="P3364" i="1"/>
  <c r="P3331" i="1"/>
  <c r="P2875" i="1"/>
  <c r="P3437" i="1"/>
  <c r="P2814" i="1"/>
  <c r="P2888" i="1"/>
  <c r="P3175" i="1"/>
  <c r="P4010" i="1"/>
  <c r="P3595" i="1"/>
  <c r="P3659" i="1"/>
  <c r="P2900" i="1"/>
  <c r="P3728" i="1"/>
  <c r="P3931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4086" i="1"/>
  <c r="P3262" i="1"/>
  <c r="P3507" i="1"/>
  <c r="P3353" i="1"/>
  <c r="P2976" i="1"/>
  <c r="P2792" i="1"/>
  <c r="P4047" i="1"/>
  <c r="P3314" i="1"/>
  <c r="P2819" i="1"/>
  <c r="P3265" i="1"/>
  <c r="P3538" i="1"/>
  <c r="P2906" i="1"/>
  <c r="P3447" i="1"/>
  <c r="P3681" i="1"/>
  <c r="P4038" i="1"/>
  <c r="P3529" i="1"/>
  <c r="P3396" i="1"/>
  <c r="P3430" i="1"/>
  <c r="P3461" i="1"/>
  <c r="P3170" i="1"/>
  <c r="P2890" i="1"/>
  <c r="P2970" i="1"/>
  <c r="P3570" i="1"/>
  <c r="P3225" i="1"/>
  <c r="P3361" i="1"/>
  <c r="P3671" i="1"/>
  <c r="P3419" i="1"/>
  <c r="P3906" i="1"/>
  <c r="P3910" i="1"/>
  <c r="P2971" i="1"/>
  <c r="P2905" i="1"/>
  <c r="P3700" i="1"/>
  <c r="P4034" i="1"/>
  <c r="P3211" i="1"/>
  <c r="P3301" i="1"/>
  <c r="P3386" i="1"/>
  <c r="P2807" i="1"/>
  <c r="P2857" i="1"/>
  <c r="P3253" i="1"/>
  <c r="P2881" i="1"/>
  <c r="P3606" i="1"/>
  <c r="P4003" i="1"/>
  <c r="P3816" i="1"/>
  <c r="P3573" i="1"/>
  <c r="P3734" i="1"/>
  <c r="P3962" i="1"/>
  <c r="P3579" i="1"/>
  <c r="P3567" i="1"/>
  <c r="P4043" i="1"/>
  <c r="P3954" i="1"/>
  <c r="P3476" i="1"/>
  <c r="P3176" i="1"/>
  <c r="P3247" i="1"/>
  <c r="P3226" i="1"/>
  <c r="P3418" i="1"/>
  <c r="P3620" i="1"/>
  <c r="P3559" i="1"/>
  <c r="P3416" i="1"/>
  <c r="P3313" i="1"/>
  <c r="P4016" i="1"/>
  <c r="P2872" i="1"/>
  <c r="P3288" i="1"/>
  <c r="P3822" i="1"/>
  <c r="P3818" i="1"/>
  <c r="P3588" i="1"/>
  <c r="P3971" i="1"/>
  <c r="P2784" i="1"/>
  <c r="P3667" i="1"/>
  <c r="P3842" i="1"/>
  <c r="P3940" i="1"/>
  <c r="P2853" i="1"/>
  <c r="P3142" i="1"/>
  <c r="P3695" i="1"/>
  <c r="P1286" i="1"/>
  <c r="P3675" i="1"/>
  <c r="P3660" i="1"/>
  <c r="P3343" i="1"/>
  <c r="P3733" i="1"/>
  <c r="P2832" i="1"/>
  <c r="P4093" i="1"/>
  <c r="P3837" i="1"/>
  <c r="P4004" i="1"/>
  <c r="P3831" i="1"/>
  <c r="P2847" i="1"/>
  <c r="P3263" i="1"/>
  <c r="P3864" i="1"/>
  <c r="P3908" i="1"/>
  <c r="P3955" i="1"/>
  <c r="P2883" i="1"/>
  <c r="P3965" i="1"/>
  <c r="P3260" i="1"/>
  <c r="P3380" i="1"/>
  <c r="P2825" i="1"/>
  <c r="P3930" i="1"/>
  <c r="P3443" i="1"/>
  <c r="P1288" i="1"/>
  <c r="P3183" i="1"/>
  <c r="P3720" i="1"/>
  <c r="P3862" i="1"/>
  <c r="P1300" i="1"/>
  <c r="P3574" i="1"/>
  <c r="P3629" i="1"/>
  <c r="P3724" i="1"/>
  <c r="P3433" i="1"/>
  <c r="P3651" i="1"/>
  <c r="P3413" i="1"/>
  <c r="P2844" i="1"/>
  <c r="P3297" i="1"/>
  <c r="P3241" i="1"/>
  <c r="P3379" i="1"/>
  <c r="P3368" i="1"/>
  <c r="P2904" i="1"/>
  <c r="P3821" i="1"/>
  <c r="P4096" i="1"/>
  <c r="P3137" i="1"/>
  <c r="P3299" i="1"/>
  <c r="P3154" i="1"/>
  <c r="P3130" i="1"/>
  <c r="P3719" i="1"/>
  <c r="P2908" i="1"/>
  <c r="P3518" i="1"/>
  <c r="P2915" i="1"/>
  <c r="P3186" i="1"/>
  <c r="P3283" i="1"/>
  <c r="P3397" i="1"/>
  <c r="P3303" i="1"/>
  <c r="P3741" i="1"/>
  <c r="P3515" i="1"/>
  <c r="P2981" i="1"/>
  <c r="P2922" i="1"/>
  <c r="P4019" i="1"/>
  <c r="P3739" i="1"/>
  <c r="P3355" i="1"/>
  <c r="P3135" i="1"/>
  <c r="P3274" i="1"/>
  <c r="P3730" i="1"/>
  <c r="P3561" i="1"/>
  <c r="P3475" i="1"/>
  <c r="P3621" i="1"/>
  <c r="P4091" i="1"/>
  <c r="P1301" i="1"/>
  <c r="P3685" i="1"/>
  <c r="P3707" i="1"/>
  <c r="P3230" i="1"/>
  <c r="P3656" i="1"/>
  <c r="P4014" i="1"/>
  <c r="P3377" i="1"/>
  <c r="P3166" i="1"/>
  <c r="P2835" i="1"/>
  <c r="P3916" i="1"/>
  <c r="P2980" i="1"/>
  <c r="P3666" i="1"/>
  <c r="P3463" i="1"/>
  <c r="P3980" i="1"/>
  <c r="P3280" i="1"/>
  <c r="P3239" i="1"/>
  <c r="P3384" i="1"/>
  <c r="P2902" i="1"/>
  <c r="P3167" i="1"/>
  <c r="P3278" i="1"/>
  <c r="P3819" i="1"/>
  <c r="P3501" i="1"/>
  <c r="P3168" i="1"/>
  <c r="P1297" i="1"/>
  <c r="P2972" i="1"/>
  <c r="P3218" i="1"/>
  <c r="P4013" i="1"/>
  <c r="P2791" i="1"/>
  <c r="P3956" i="1"/>
  <c r="P3674" i="1"/>
  <c r="P3828" i="1"/>
  <c r="P2974" i="1"/>
  <c r="P2793" i="1"/>
  <c r="P3744" i="1"/>
  <c r="P3948" i="1"/>
  <c r="P2809" i="1"/>
  <c r="P3394" i="1"/>
  <c r="P2889" i="1"/>
  <c r="P3890" i="1"/>
  <c r="P3583" i="1"/>
  <c r="P4068" i="1"/>
  <c r="P3304" i="1"/>
  <c r="P3312" i="1"/>
  <c r="P4061" i="1"/>
  <c r="P2849" i="1"/>
  <c r="P3387" i="1"/>
  <c r="P3624" i="1"/>
  <c r="P2789" i="1"/>
  <c r="P3169" i="1"/>
  <c r="P4056" i="1"/>
  <c r="P4074" i="1"/>
  <c r="P3933" i="1"/>
  <c r="P3934" i="1"/>
  <c r="P3329" i="1"/>
  <c r="P3668" i="1"/>
  <c r="P3697" i="1"/>
  <c r="P4021" i="1"/>
  <c r="P3357" i="1"/>
  <c r="P3665" i="1"/>
  <c r="P3961" i="1"/>
  <c r="P3276" i="1"/>
  <c r="P3428" i="1"/>
  <c r="P3556" i="1"/>
  <c r="P3273" i="1"/>
  <c r="P3325" i="1"/>
  <c r="P3519" i="1"/>
  <c r="P3153" i="1"/>
  <c r="P4053" i="1"/>
  <c r="P4080" i="1"/>
  <c r="P3696" i="1"/>
  <c r="P3914" i="1"/>
  <c r="P3987" i="1"/>
  <c r="P3213" i="1"/>
  <c r="P4073" i="1"/>
  <c r="P3868" i="1"/>
  <c r="P3532" i="1"/>
  <c r="P4029" i="1"/>
  <c r="P4058" i="1"/>
  <c r="P3340" i="1"/>
  <c r="P3146" i="1"/>
  <c r="P4089" i="1"/>
  <c r="P3669" i="1"/>
  <c r="P3937" i="1"/>
  <c r="P3311" i="1"/>
  <c r="P3722" i="1"/>
  <c r="P3699" i="1"/>
  <c r="P2" i="1"/>
  <c r="O309" i="1" l="1"/>
  <c r="O487" i="1"/>
  <c r="O114" i="1"/>
  <c r="O224" i="1"/>
  <c r="O1815" i="1"/>
  <c r="O68" i="1"/>
  <c r="O1333" i="1"/>
  <c r="O3559" i="1"/>
  <c r="O3075" i="1"/>
  <c r="O2396" i="1"/>
  <c r="O450" i="1"/>
  <c r="O764" i="1"/>
  <c r="O2249" i="1"/>
  <c r="O2676" i="1"/>
  <c r="O795" i="1"/>
  <c r="O2583" i="1"/>
  <c r="O1485" i="1"/>
  <c r="O798" i="1"/>
  <c r="O634" i="1"/>
  <c r="O738" i="1"/>
  <c r="O73" i="1"/>
  <c r="O3982" i="1"/>
  <c r="O1592" i="1"/>
  <c r="O239" i="1"/>
  <c r="O3311" i="1"/>
  <c r="O151" i="1"/>
  <c r="O3805" i="1"/>
  <c r="O1337" i="1"/>
  <c r="O1829" i="1"/>
  <c r="O1977" i="1"/>
  <c r="O3600" i="1"/>
  <c r="O3564" i="1"/>
  <c r="O3012" i="1"/>
  <c r="O2502" i="1"/>
  <c r="O3354" i="1"/>
  <c r="O964" i="1"/>
  <c r="O2123" i="1"/>
  <c r="O3086" i="1"/>
  <c r="O3588" i="1"/>
  <c r="O312" i="1"/>
  <c r="O3583" i="1"/>
  <c r="O560" i="1"/>
  <c r="O3852" i="1"/>
  <c r="O1822" i="1"/>
  <c r="O2481" i="1"/>
  <c r="O3002" i="1"/>
  <c r="O1599" i="1"/>
  <c r="O1309" i="1"/>
  <c r="O141" i="1"/>
  <c r="O769" i="1"/>
  <c r="O1927" i="1"/>
  <c r="O476" i="1"/>
  <c r="O3022" i="1"/>
  <c r="O3830" i="1"/>
  <c r="O3155" i="1"/>
  <c r="O1539" i="1"/>
  <c r="O1198" i="1"/>
  <c r="O1509" i="1"/>
  <c r="O948" i="1"/>
  <c r="O708" i="1"/>
  <c r="O1620" i="1"/>
  <c r="O3789" i="1"/>
  <c r="O2420" i="1"/>
  <c r="O1847" i="1"/>
  <c r="O2098" i="1"/>
  <c r="O3983" i="1"/>
  <c r="O2074" i="1"/>
  <c r="O1550" i="1"/>
  <c r="O1074" i="1"/>
  <c r="O896" i="1"/>
  <c r="O1024" i="1"/>
  <c r="O435" i="1"/>
  <c r="O1641" i="1"/>
  <c r="O3140" i="1"/>
  <c r="O1143" i="1"/>
  <c r="O1366" i="1"/>
  <c r="O3392" i="1"/>
  <c r="O808" i="1"/>
  <c r="O1569" i="1"/>
  <c r="O1375" i="1"/>
  <c r="O1110" i="1"/>
  <c r="O2358" i="1"/>
  <c r="O3158" i="1"/>
  <c r="O3544" i="1"/>
  <c r="O4047" i="1"/>
  <c r="O1370" i="1"/>
  <c r="O2077" i="1"/>
  <c r="O2032" i="1"/>
  <c r="O1939" i="1"/>
  <c r="O3103" i="1"/>
  <c r="O1466" i="1"/>
  <c r="O1489" i="1"/>
  <c r="O2989" i="1"/>
  <c r="O2872" i="1"/>
  <c r="O313" i="1"/>
  <c r="O656" i="1"/>
  <c r="O3799" i="1"/>
  <c r="O1084" i="1"/>
  <c r="O507" i="1"/>
  <c r="O963" i="1"/>
  <c r="O2179" i="1"/>
  <c r="O1129" i="1"/>
  <c r="O2960" i="1"/>
  <c r="O985" i="1"/>
  <c r="O1106" i="1"/>
  <c r="O2825" i="1"/>
  <c r="O1826" i="1"/>
  <c r="O3379" i="1"/>
  <c r="O1039" i="1"/>
  <c r="O2962" i="1"/>
  <c r="O1737" i="1"/>
  <c r="O1206" i="1"/>
  <c r="O1772" i="1"/>
  <c r="O3719" i="1"/>
  <c r="O1836" i="1"/>
  <c r="O2756" i="1"/>
  <c r="O1374" i="1"/>
  <c r="O82" i="1"/>
  <c r="O2294" i="1"/>
  <c r="O1457" i="1"/>
  <c r="O300" i="1"/>
  <c r="O1062" i="1"/>
  <c r="O831" i="1"/>
  <c r="O3404" i="1"/>
  <c r="O2030" i="1"/>
  <c r="O3671" i="1"/>
  <c r="O3803" i="1"/>
  <c r="O1142" i="1"/>
  <c r="O519" i="1"/>
  <c r="O2904" i="1"/>
  <c r="O1455" i="1"/>
  <c r="O2608" i="1"/>
  <c r="O3621" i="1"/>
  <c r="O4050" i="1"/>
  <c r="O1025" i="1"/>
  <c r="O1519" i="1"/>
  <c r="O954" i="1"/>
  <c r="O3958" i="1"/>
  <c r="O1001" i="1"/>
  <c r="O1683" i="1"/>
  <c r="O1339" i="1"/>
  <c r="O833" i="1"/>
  <c r="O422" i="1"/>
  <c r="O557" i="1"/>
  <c r="O3253" i="1"/>
  <c r="O3037" i="1"/>
  <c r="O3581" i="1"/>
  <c r="O3980" i="1"/>
  <c r="O1602" i="1"/>
  <c r="O1177" i="1"/>
  <c r="O2229" i="1"/>
  <c r="O792" i="1"/>
  <c r="O1490" i="1"/>
  <c r="O3213" i="1"/>
  <c r="O2281" i="1"/>
  <c r="O3371" i="1"/>
  <c r="O889" i="1"/>
  <c r="O1696" i="1"/>
  <c r="O1546" i="1"/>
  <c r="O1727" i="1"/>
  <c r="O3106" i="1"/>
  <c r="O1480" i="1"/>
  <c r="O4004" i="1"/>
  <c r="O269" i="1"/>
  <c r="O3635" i="1"/>
  <c r="O3624" i="1"/>
  <c r="O2398" i="1"/>
  <c r="O2197" i="1"/>
  <c r="O692" i="1"/>
  <c r="O1877" i="1"/>
  <c r="O3786" i="1"/>
  <c r="O2474" i="1"/>
  <c r="O1752" i="1"/>
  <c r="O2469" i="1"/>
  <c r="O317" i="1"/>
  <c r="O3154" i="1"/>
  <c r="O1127" i="1"/>
  <c r="O3165" i="1"/>
  <c r="O2601" i="1"/>
  <c r="O1453" i="1"/>
  <c r="O2695" i="1"/>
  <c r="O1579" i="1"/>
  <c r="O396" i="1"/>
  <c r="O3181" i="1"/>
  <c r="O2582" i="1"/>
  <c r="O298" i="1"/>
  <c r="O864" i="1"/>
  <c r="O1259" i="1"/>
  <c r="O3905" i="1"/>
  <c r="O2550" i="1"/>
  <c r="O2251" i="1"/>
  <c r="O3242" i="1"/>
  <c r="O3962" i="1"/>
  <c r="O2471" i="1"/>
  <c r="O2556" i="1"/>
  <c r="O1705" i="1"/>
  <c r="O3971" i="1"/>
  <c r="O2196" i="1"/>
  <c r="O3977" i="1"/>
  <c r="O335" i="1"/>
  <c r="O2519" i="1"/>
  <c r="O49" i="1"/>
  <c r="O1638" i="1"/>
  <c r="O1698" i="1"/>
  <c r="O543" i="1"/>
  <c r="O217" i="1"/>
  <c r="O14" i="1"/>
  <c r="O1242" i="1"/>
  <c r="O1708" i="1"/>
  <c r="O13" i="1"/>
  <c r="O1092" i="1"/>
  <c r="O1347" i="1"/>
  <c r="O128" i="1"/>
  <c r="O2188" i="1"/>
  <c r="O1811" i="1"/>
  <c r="O1005" i="1"/>
  <c r="O4027" i="1"/>
  <c r="O3079" i="1"/>
  <c r="O1668" i="1"/>
  <c r="O3779" i="1"/>
  <c r="O4034" i="1"/>
  <c r="O2476" i="1"/>
  <c r="O3561" i="1"/>
  <c r="O179" i="1"/>
  <c r="O2022" i="1"/>
  <c r="O2636" i="1"/>
  <c r="O1915" i="1"/>
  <c r="O2308" i="1"/>
  <c r="O257" i="1"/>
  <c r="O1582" i="1"/>
  <c r="O1600" i="1"/>
  <c r="O3887" i="1"/>
  <c r="O4023" i="1"/>
  <c r="O3840" i="1"/>
  <c r="O2468" i="1"/>
  <c r="O2717" i="1"/>
  <c r="O3792" i="1"/>
  <c r="O2449" i="1"/>
  <c r="O2506" i="1"/>
  <c r="O1686" i="1"/>
  <c r="O2728" i="1"/>
  <c r="O1706" i="1"/>
  <c r="O208" i="1"/>
  <c r="O3268" i="1"/>
  <c r="O1613" i="1"/>
  <c r="O3521" i="1"/>
  <c r="O95" i="1"/>
  <c r="O2368" i="1"/>
  <c r="O1456" i="1"/>
  <c r="O3630" i="1"/>
  <c r="O170" i="1"/>
  <c r="O1422" i="1"/>
  <c r="O3517" i="1"/>
  <c r="O3539" i="1"/>
  <c r="O2206" i="1"/>
  <c r="O3233" i="1"/>
  <c r="O159" i="1"/>
  <c r="O527" i="1"/>
  <c r="O1233" i="1"/>
  <c r="O3192" i="1"/>
  <c r="O3199" i="1"/>
  <c r="O1678" i="1"/>
  <c r="O2230" i="1"/>
  <c r="O3865" i="1"/>
  <c r="O1223" i="1"/>
  <c r="O1311" i="1"/>
  <c r="O409" i="1"/>
  <c r="O1835" i="1"/>
  <c r="O2247" i="1"/>
  <c r="O1017" i="1"/>
  <c r="O2843" i="1"/>
  <c r="O5" i="1"/>
  <c r="O3791" i="1"/>
  <c r="O2373" i="1"/>
  <c r="O521" i="1"/>
  <c r="O431" i="1"/>
  <c r="O3650" i="1"/>
  <c r="O2073" i="1"/>
  <c r="O1875" i="1"/>
  <c r="O2941" i="1"/>
  <c r="O1985" i="1"/>
  <c r="O3651" i="1"/>
  <c r="O3340" i="1"/>
  <c r="O1444" i="1"/>
  <c r="O962" i="1"/>
  <c r="O1774" i="1"/>
  <c r="O4081" i="1"/>
  <c r="O1643" i="1"/>
  <c r="O2739" i="1"/>
  <c r="O3360" i="1"/>
  <c r="O1166" i="1"/>
  <c r="O566" i="1"/>
  <c r="O26" i="1"/>
  <c r="O2276" i="1"/>
  <c r="O1502" i="1"/>
  <c r="O2789" i="1"/>
  <c r="O1830" i="1"/>
  <c r="O1614" i="1"/>
  <c r="O632" i="1"/>
  <c r="O1040" i="1"/>
  <c r="O2953" i="1"/>
  <c r="O776" i="1"/>
  <c r="O3190" i="1"/>
  <c r="O1265" i="1"/>
  <c r="O332" i="1"/>
  <c r="O1731" i="1"/>
  <c r="O2210" i="1"/>
  <c r="O3339" i="1"/>
  <c r="O1087" i="1"/>
  <c r="O1720" i="1"/>
  <c r="O2697" i="1"/>
  <c r="O3173" i="1"/>
  <c r="O2171" i="1"/>
  <c r="O2286" i="1"/>
  <c r="O2855" i="1"/>
  <c r="O1080" i="1"/>
  <c r="O4001" i="1"/>
  <c r="O1160" i="1"/>
  <c r="O2068" i="1"/>
  <c r="O1072" i="1"/>
  <c r="O686" i="1"/>
  <c r="O324" i="1"/>
  <c r="O214" i="1"/>
  <c r="O2029" i="1"/>
  <c r="O65" i="1"/>
  <c r="O767" i="1"/>
  <c r="O3184" i="1"/>
  <c r="O148" i="1"/>
  <c r="O1145" i="1"/>
  <c r="O1895" i="1"/>
  <c r="O3386" i="1"/>
  <c r="O2632" i="1"/>
  <c r="O1478" i="1"/>
  <c r="O3584" i="1"/>
  <c r="O2596" i="1"/>
  <c r="O2555" i="1"/>
  <c r="O2293" i="1"/>
  <c r="O2606" i="1"/>
  <c r="O1184" i="1"/>
  <c r="O1218" i="1"/>
  <c r="O385" i="1"/>
  <c r="O3580" i="1"/>
  <c r="O3988" i="1"/>
  <c r="O1601" i="1"/>
  <c r="O2429" i="1"/>
  <c r="O2035" i="1"/>
  <c r="O3751" i="1"/>
  <c r="O1095" i="1"/>
  <c r="O2896" i="1"/>
  <c r="O2385" i="1"/>
  <c r="O3981" i="1"/>
  <c r="O705" i="1"/>
  <c r="O3223" i="1"/>
  <c r="O186" i="1"/>
  <c r="O1936" i="1"/>
  <c r="O733" i="1"/>
  <c r="O3853" i="1"/>
  <c r="O844" i="1"/>
  <c r="O2494" i="1"/>
  <c r="O1918" i="1"/>
  <c r="O3796" i="1"/>
  <c r="O3560" i="1"/>
  <c r="O3344" i="1"/>
  <c r="O630" i="1"/>
  <c r="O4026" i="1"/>
  <c r="O3403" i="1"/>
  <c r="O3182" i="1"/>
  <c r="O1991" i="1"/>
  <c r="O3819" i="1"/>
  <c r="O2002" i="1"/>
  <c r="O2815" i="1"/>
  <c r="O2940" i="1"/>
  <c r="O3004" i="1"/>
  <c r="O3124" i="1"/>
  <c r="O2132" i="1"/>
  <c r="O3693" i="1"/>
  <c r="O680" i="1"/>
  <c r="O1935" i="1"/>
  <c r="O2044" i="1"/>
  <c r="O1301" i="1"/>
  <c r="O1156" i="1"/>
  <c r="O2144" i="1"/>
  <c r="O2759" i="1"/>
  <c r="O2483" i="1"/>
  <c r="O1552" i="1"/>
  <c r="O2272" i="1"/>
  <c r="O3845" i="1"/>
  <c r="O624" i="1"/>
  <c r="O3598" i="1"/>
  <c r="O1002" i="1"/>
  <c r="O4013" i="1"/>
  <c r="O1685" i="1"/>
  <c r="O1914" i="1"/>
  <c r="O873" i="1"/>
  <c r="O2858" i="1"/>
  <c r="O2215" i="1"/>
  <c r="O4048" i="1"/>
  <c r="O3802" i="1"/>
  <c r="O2464" i="1"/>
  <c r="O3836" i="1"/>
  <c r="O3" i="1"/>
  <c r="O2721" i="1"/>
  <c r="O485" i="1"/>
  <c r="O2367" i="1"/>
  <c r="O3847" i="1"/>
  <c r="O2952" i="1"/>
  <c r="O2818" i="1"/>
  <c r="O1400" i="1"/>
  <c r="O1820" i="1"/>
  <c r="O1262" i="1"/>
  <c r="O882" i="1"/>
  <c r="O1747" i="1"/>
  <c r="O2893" i="1"/>
  <c r="O1401" i="1"/>
  <c r="O1828" i="1"/>
  <c r="O1533" i="1"/>
  <c r="O1128" i="1"/>
  <c r="O1994" i="1"/>
  <c r="O2185" i="1"/>
  <c r="O2141" i="1"/>
  <c r="O1884" i="1"/>
  <c r="O961" i="1"/>
  <c r="O979" i="1"/>
  <c r="O2553" i="1"/>
  <c r="O904" i="1"/>
  <c r="O2926" i="1"/>
  <c r="O2946" i="1"/>
  <c r="O891" i="1"/>
  <c r="O3522" i="1"/>
  <c r="O977" i="1"/>
  <c r="O2930" i="1"/>
  <c r="O2539" i="1"/>
  <c r="O2096" i="1"/>
  <c r="O2600" i="1"/>
  <c r="O2834" i="1"/>
  <c r="O540" i="1"/>
  <c r="O2656" i="1"/>
  <c r="O600" i="1"/>
  <c r="O3866" i="1"/>
  <c r="O1743" i="1"/>
  <c r="O1288" i="1"/>
  <c r="O2916" i="1"/>
  <c r="O2798" i="1"/>
  <c r="O1015" i="1"/>
  <c r="O4077" i="1"/>
  <c r="O3702" i="1"/>
  <c r="O2379" i="1"/>
  <c r="O4012" i="1"/>
  <c r="O1377" i="1"/>
  <c r="O453" i="1"/>
  <c r="O3846" i="1"/>
  <c r="O1369" i="1"/>
  <c r="O52" i="1"/>
  <c r="O1943" i="1"/>
  <c r="O459" i="1"/>
  <c r="O1029" i="1"/>
  <c r="O3016" i="1"/>
  <c r="O3723" i="1"/>
  <c r="O2678" i="1"/>
  <c r="O2584" i="1"/>
  <c r="O3071" i="1"/>
  <c r="O3809" i="1"/>
  <c r="O3117" i="1"/>
  <c r="O3919" i="1"/>
  <c r="O737" i="1"/>
  <c r="O2594" i="1"/>
  <c r="O3655" i="1"/>
  <c r="O3391" i="1"/>
  <c r="O183" i="1"/>
  <c r="O1999" i="1"/>
  <c r="O2432" i="1"/>
  <c r="O1252" i="1"/>
  <c r="O1035" i="1"/>
  <c r="O937" i="1"/>
  <c r="O2202" i="1"/>
  <c r="O3666" i="1"/>
  <c r="O436" i="1"/>
  <c r="O2995" i="1"/>
  <c r="O391" i="1"/>
  <c r="O2856" i="1"/>
  <c r="O2152" i="1"/>
  <c r="O3394" i="1"/>
  <c r="O153" i="1"/>
  <c r="O3436" i="1"/>
  <c r="O4106" i="1"/>
  <c r="O602" i="1"/>
  <c r="O1803" i="1"/>
  <c r="O1925" i="1"/>
  <c r="O233" i="1"/>
  <c r="O895" i="1"/>
  <c r="O1853" i="1"/>
  <c r="O4018" i="1"/>
  <c r="O2100" i="1"/>
  <c r="O2981" i="1"/>
  <c r="O2641" i="1"/>
  <c r="O3993" i="1"/>
  <c r="O138" i="1"/>
  <c r="O3992" i="1"/>
  <c r="O2307" i="1"/>
  <c r="O3477" i="1"/>
  <c r="O1892" i="1"/>
  <c r="O1775" i="1"/>
  <c r="O3262" i="1"/>
  <c r="O1380" i="1"/>
  <c r="O44" i="1"/>
  <c r="O1162" i="1"/>
  <c r="O3460" i="1"/>
  <c r="O575" i="1"/>
  <c r="O1759" i="1"/>
  <c r="O700" i="1"/>
  <c r="O356" i="1"/>
  <c r="O3250" i="1"/>
  <c r="O669" i="1"/>
  <c r="O3030" i="1"/>
  <c r="O1806" i="1"/>
  <c r="O3463" i="1"/>
  <c r="O3122" i="1"/>
  <c r="O2496" i="1"/>
  <c r="O520" i="1"/>
  <c r="O2891" i="1"/>
  <c r="O3208" i="1"/>
  <c r="O3209" i="1"/>
  <c r="O898" i="1"/>
  <c r="O3716" i="1"/>
  <c r="O1000" i="1"/>
  <c r="O818" i="1"/>
  <c r="O2625" i="1"/>
  <c r="O209" i="1"/>
  <c r="O3582" i="1"/>
  <c r="O3162" i="1"/>
  <c r="O1911" i="1"/>
  <c r="O2083" i="1"/>
  <c r="O1497" i="1"/>
  <c r="O4" i="1"/>
  <c r="O3633" i="1"/>
  <c r="O1543" i="1"/>
  <c r="O870" i="1"/>
  <c r="O2004" i="1"/>
  <c r="O587" i="1"/>
  <c r="O2280" i="1"/>
  <c r="O441" i="1"/>
  <c r="O3953" i="1"/>
  <c r="O838" i="1"/>
  <c r="O761" i="1"/>
  <c r="O2165" i="1"/>
  <c r="O3280" i="1"/>
  <c r="O1588" i="1"/>
  <c r="O2538" i="1"/>
  <c r="O735" i="1"/>
  <c r="O1639" i="1"/>
  <c r="O483" i="1"/>
  <c r="O3591" i="1"/>
  <c r="O531" i="1"/>
  <c r="O2827" i="1"/>
  <c r="O1746" i="1"/>
  <c r="O4070" i="1"/>
  <c r="O3832" i="1"/>
  <c r="O1153" i="1"/>
  <c r="O796" i="1"/>
  <c r="O899" i="1"/>
  <c r="O674" i="1"/>
  <c r="O1644" i="1"/>
  <c r="O2154" i="1"/>
  <c r="O649" i="1"/>
  <c r="O3855" i="1"/>
  <c r="O1966" i="1"/>
  <c r="O1540" i="1"/>
  <c r="O491" i="1"/>
  <c r="O3304" i="1"/>
  <c r="O2796" i="1"/>
  <c r="O2213" i="1"/>
  <c r="O570" i="1"/>
  <c r="O1144" i="1"/>
  <c r="O779" i="1"/>
  <c r="O3298" i="1"/>
  <c r="O3934" i="1"/>
  <c r="O3380" i="1"/>
  <c r="O6" i="1"/>
  <c r="O3892" i="1"/>
  <c r="O1724" i="1"/>
  <c r="O1300" i="1"/>
  <c r="O3402" i="1"/>
  <c r="O3454" i="1"/>
  <c r="O901" i="1"/>
  <c r="O3529" i="1"/>
  <c r="O3293" i="1"/>
  <c r="O3045" i="1"/>
  <c r="O3758" i="1"/>
  <c r="O2709" i="1"/>
  <c r="O1591" i="1"/>
  <c r="O2253" i="1"/>
  <c r="O2877" i="1"/>
  <c r="O3664" i="1"/>
  <c r="O975" i="1"/>
  <c r="O3200" i="1"/>
  <c r="O1235" i="1"/>
  <c r="O651" i="1"/>
  <c r="O1687" i="1"/>
  <c r="O2413" i="1"/>
  <c r="O321" i="1"/>
  <c r="O3128" i="1"/>
  <c r="O1362" i="1"/>
  <c r="O3550" i="1"/>
  <c r="O322" i="1"/>
  <c r="O1183" i="1"/>
  <c r="O1630" i="1"/>
  <c r="O3573" i="1"/>
  <c r="O218" i="1"/>
  <c r="O4035" i="1"/>
  <c r="O2342" i="1"/>
  <c r="O244" i="1"/>
  <c r="O1114" i="1"/>
  <c r="O2390" i="1"/>
  <c r="O3139" i="1"/>
  <c r="O1056" i="1"/>
  <c r="O592" i="1"/>
  <c r="O3327" i="1"/>
  <c r="O1871" i="1"/>
  <c r="O1699" i="1"/>
  <c r="O339" i="1"/>
  <c r="O3322" i="1"/>
  <c r="O147" i="1"/>
  <c r="O2448" i="1"/>
  <c r="O1501" i="1"/>
  <c r="O877" i="1"/>
  <c r="O1287" i="1"/>
  <c r="O944" i="1"/>
  <c r="O3777" i="1"/>
  <c r="O2572" i="1"/>
  <c r="O123" i="1"/>
  <c r="O3011" i="1"/>
  <c r="O115" i="1"/>
  <c r="O2139" i="1"/>
  <c r="O2873" i="1"/>
  <c r="O4108" i="1"/>
  <c r="O136" i="1"/>
  <c r="O3389" i="1"/>
  <c r="O1672" i="1"/>
  <c r="O698" i="1"/>
  <c r="O3098" i="1"/>
  <c r="O1812" i="1"/>
  <c r="O377" i="1"/>
  <c r="O2983" i="1"/>
  <c r="O2314" i="1"/>
  <c r="O3215" i="1"/>
  <c r="O3762" i="1"/>
  <c r="O3256" i="1"/>
  <c r="O2183" i="1"/>
  <c r="O1121" i="1"/>
  <c r="O330" i="1"/>
  <c r="O384" i="1"/>
  <c r="O1089" i="1"/>
  <c r="O1298" i="1"/>
  <c r="O230" i="1"/>
  <c r="O1134" i="1"/>
  <c r="O2822" i="1"/>
  <c r="O995" i="1"/>
  <c r="O3040" i="1"/>
  <c r="O2845" i="1"/>
  <c r="O1647" i="1"/>
  <c r="O2785" i="1"/>
  <c r="O802" i="1"/>
  <c r="O1280" i="1"/>
  <c r="O2694" i="1"/>
  <c r="O1528" i="1"/>
  <c r="O3013" i="1"/>
  <c r="O970" i="1"/>
  <c r="O3625" i="1"/>
  <c r="O1632" i="1"/>
  <c r="O1388" i="1"/>
  <c r="O3607" i="1"/>
  <c r="O1248" i="1"/>
  <c r="O2800" i="1"/>
  <c r="O119" i="1"/>
  <c r="O25" i="1"/>
  <c r="O2295" i="1"/>
  <c r="O3132" i="1"/>
  <c r="O130" i="1"/>
  <c r="O1364" i="1"/>
  <c r="O1426" i="1"/>
  <c r="O2119" i="1"/>
  <c r="O1842" i="1"/>
  <c r="O393" i="1"/>
  <c r="O3279" i="1"/>
  <c r="O2996" i="1"/>
  <c r="O862" i="1"/>
  <c r="O2278" i="1"/>
  <c r="O2710" i="1"/>
  <c r="O2026" i="1"/>
  <c r="O3956" i="1"/>
  <c r="O69" i="1"/>
  <c r="O310" i="1"/>
  <c r="O2359" i="1"/>
  <c r="O739" i="1"/>
  <c r="O2140" i="1"/>
  <c r="O723" i="1"/>
  <c r="O3243" i="1"/>
  <c r="O2765" i="1"/>
  <c r="O2817" i="1"/>
  <c r="O655" i="1"/>
  <c r="O1447" i="1"/>
  <c r="O825" i="1"/>
  <c r="O1239" i="1"/>
  <c r="O2535" i="1"/>
  <c r="O2298" i="1"/>
  <c r="O1482" i="1"/>
  <c r="O137" i="1"/>
  <c r="O2402" i="1"/>
  <c r="O3038" i="1"/>
  <c r="O710" i="1"/>
  <c r="O1673" i="1"/>
  <c r="O3331" i="1"/>
  <c r="O2908" i="1"/>
  <c r="O2791" i="1"/>
  <c r="O638" i="1"/>
  <c r="O3175" i="1"/>
  <c r="O3438" i="1"/>
  <c r="O2337" i="1"/>
  <c r="O4007" i="1"/>
  <c r="O348" i="1"/>
  <c r="O1367" i="1"/>
  <c r="O3938" i="1"/>
  <c r="O2573" i="1"/>
  <c r="O677" i="1"/>
  <c r="O301" i="1"/>
  <c r="O2675" i="1"/>
  <c r="O1910" i="1"/>
  <c r="O1225" i="1"/>
  <c r="O2537" i="1"/>
  <c r="O757" i="1"/>
  <c r="O2439" i="1"/>
  <c r="O2075" i="1"/>
  <c r="O3435" i="1"/>
  <c r="O2736" i="1"/>
  <c r="O3632" i="1"/>
  <c r="O241" i="1"/>
  <c r="O1590" i="1"/>
  <c r="O3014" i="1"/>
  <c r="O1998" i="1"/>
  <c r="O1800" i="1"/>
  <c r="O2961" i="1"/>
  <c r="O3518" i="1"/>
  <c r="O3605" i="1"/>
  <c r="O1594" i="1"/>
  <c r="O3204" i="1"/>
  <c r="O3478" i="1"/>
  <c r="O803" i="1"/>
  <c r="O386" i="1"/>
  <c r="O2653" i="1"/>
  <c r="O3195" i="1"/>
  <c r="O3622" i="1"/>
  <c r="O4090" i="1"/>
  <c r="O1597" i="1"/>
  <c r="O3050" i="1"/>
  <c r="O1303" i="1"/>
  <c r="O3440" i="1"/>
  <c r="O760" i="1"/>
  <c r="O2811" i="1"/>
  <c r="O3827" i="1"/>
  <c r="O513" i="1"/>
  <c r="O2948" i="1"/>
  <c r="O690" i="1"/>
  <c r="O221" i="1"/>
  <c r="O129" i="1"/>
  <c r="O2663" i="1"/>
  <c r="O502" i="1"/>
  <c r="O2830" i="1"/>
  <c r="O3396" i="1"/>
  <c r="O3637" i="1"/>
  <c r="O2848" i="1"/>
  <c r="O1409" i="1"/>
  <c r="O2931" i="1"/>
  <c r="O1587" i="1"/>
  <c r="O1168" i="1"/>
  <c r="O1568" i="1"/>
  <c r="O2634" i="1"/>
  <c r="O3127" i="1"/>
  <c r="O443" i="1"/>
  <c r="O3198" i="1"/>
  <c r="O541" i="1"/>
  <c r="O3710" i="1"/>
  <c r="O2516" i="1"/>
  <c r="O2254" i="1"/>
  <c r="O3080" i="1"/>
  <c r="O1294" i="1"/>
  <c r="O2440" i="1"/>
  <c r="O1141" i="1"/>
  <c r="O4003" i="1"/>
  <c r="O1445" i="1"/>
  <c r="O1306" i="1"/>
  <c r="O857" i="1"/>
  <c r="O1805" i="1"/>
  <c r="O271" i="1"/>
  <c r="O3608" i="1"/>
  <c r="O3398" i="1"/>
  <c r="O2407" i="1"/>
  <c r="O1471" i="1"/>
  <c r="O3964" i="1"/>
  <c r="O3783" i="1"/>
  <c r="O3668" i="1"/>
  <c r="O2552" i="1"/>
  <c r="O3499" i="1"/>
  <c r="O3338" i="1"/>
  <c r="O3143" i="1"/>
  <c r="O2416" i="1"/>
  <c r="O1310" i="1"/>
  <c r="O1454" i="1"/>
  <c r="O807" i="1"/>
  <c r="O3530" i="1"/>
  <c r="O2400" i="1"/>
  <c r="O2812" i="1"/>
  <c r="O302" i="1"/>
  <c r="O3076" i="1"/>
  <c r="O2905" i="1"/>
  <c r="O2883" i="1"/>
  <c r="O740" i="1"/>
  <c r="O87" i="1"/>
  <c r="O2505" i="1"/>
  <c r="O3180" i="1"/>
  <c r="O1671" i="1"/>
  <c r="O1654" i="1"/>
  <c r="O338" i="1"/>
  <c r="O1845" i="1"/>
  <c r="O3713" i="1"/>
  <c r="O1576" i="1"/>
  <c r="O1649" i="1"/>
  <c r="O286" i="1"/>
  <c r="O2624" i="1"/>
  <c r="O1825" i="1"/>
  <c r="O1435" i="1"/>
  <c r="O1164" i="1"/>
  <c r="O2509" i="1"/>
  <c r="O549" i="1"/>
  <c r="O665" i="1"/>
  <c r="O2115" i="1"/>
  <c r="O907" i="1"/>
  <c r="O722" i="1"/>
  <c r="O612" i="1"/>
  <c r="O3246" i="1"/>
  <c r="O3904" i="1"/>
  <c r="O2151" i="1"/>
  <c r="O2015" i="1"/>
  <c r="O3879" i="1"/>
  <c r="O654" i="1"/>
  <c r="O1100" i="1"/>
  <c r="O1203" i="1"/>
  <c r="O3315" i="1"/>
  <c r="O1965" i="1"/>
  <c r="O282" i="1"/>
  <c r="O3353" i="1"/>
  <c r="O3234" i="1"/>
  <c r="O532" i="1"/>
  <c r="O881" i="1"/>
  <c r="O3337" i="1"/>
  <c r="O1236" i="1"/>
  <c r="O1417" i="1"/>
  <c r="O2224" i="1"/>
  <c r="O3952" i="1"/>
  <c r="O3677" i="1"/>
  <c r="O2890" i="1"/>
  <c r="O1179" i="1"/>
  <c r="O3400" i="1"/>
  <c r="O639" i="1"/>
  <c r="O2804" i="1"/>
  <c r="O1270" i="1"/>
  <c r="O2129" i="1"/>
  <c r="O2076" i="1"/>
  <c r="O1046" i="1"/>
  <c r="O3943" i="1"/>
  <c r="O3258" i="1"/>
  <c r="O2693" i="1"/>
  <c r="O1432" i="1"/>
  <c r="O3358" i="1"/>
  <c r="O782" i="1"/>
  <c r="O1044" i="1"/>
  <c r="O3422" i="1"/>
  <c r="O1997" i="1"/>
  <c r="O413" i="1"/>
  <c r="O215" i="1"/>
  <c r="O2974" i="1"/>
  <c r="O121" i="1"/>
  <c r="O371" i="1"/>
  <c r="O3202" i="1"/>
  <c r="O2008" i="1"/>
  <c r="O2438" i="1"/>
  <c r="O3534" i="1"/>
  <c r="O3766" i="1"/>
  <c r="O628" i="1"/>
  <c r="O1542" i="1"/>
  <c r="O2485" i="1"/>
  <c r="O788" i="1"/>
  <c r="O3043" i="1"/>
  <c r="O2417" i="1"/>
  <c r="O1610" i="1"/>
  <c r="O2722" i="1"/>
  <c r="O2037" i="1"/>
  <c r="O1155" i="1"/>
  <c r="O2237" i="1"/>
  <c r="O3020" i="1"/>
  <c r="O3461" i="1"/>
  <c r="O2236" i="1"/>
  <c r="O2963" i="1"/>
  <c r="O1468" i="1"/>
  <c r="O290" i="1"/>
  <c r="O55" i="1"/>
  <c r="O3094" i="1"/>
  <c r="O1619" i="1"/>
  <c r="O1112" i="1"/>
  <c r="O2978" i="1"/>
  <c r="O3989" i="1"/>
  <c r="O2887" i="1"/>
  <c r="O721" i="1"/>
  <c r="O586" i="1"/>
  <c r="O893" i="1"/>
  <c r="O122" i="1"/>
  <c r="O59" i="1"/>
  <c r="O1903" i="1"/>
  <c r="O3705" i="1"/>
  <c r="O389" i="1"/>
  <c r="O2755" i="1"/>
  <c r="O2590" i="1"/>
  <c r="O1648" i="1"/>
  <c r="O2150" i="1"/>
  <c r="O2111" i="1"/>
  <c r="O3531" i="1"/>
  <c r="O3265" i="1"/>
  <c r="O193" i="1"/>
  <c r="O2296" i="1"/>
  <c r="O2945" i="1"/>
  <c r="O4087" i="1"/>
  <c r="O952" i="1"/>
  <c r="O327" i="1"/>
  <c r="O108" i="1"/>
  <c r="O2478" i="1"/>
  <c r="O2526" i="1"/>
  <c r="O3431" i="1"/>
  <c r="O2903" i="1"/>
  <c r="O3947" i="1"/>
  <c r="O3951" i="1"/>
  <c r="O1650" i="1"/>
  <c r="O1313" i="1"/>
  <c r="O3248" i="1"/>
  <c r="O3647" i="1"/>
  <c r="O1163" i="1"/>
  <c r="O2966" i="1"/>
  <c r="O3772" i="1"/>
  <c r="O2778" i="1"/>
  <c r="O4073" i="1"/>
  <c r="O652" i="1"/>
  <c r="O3885" i="1"/>
  <c r="O2770" i="1"/>
  <c r="O475" i="1"/>
  <c r="O2112" i="1"/>
  <c r="O1861" i="1"/>
  <c r="O2001" i="1"/>
  <c r="O695" i="1"/>
  <c r="O1136" i="1"/>
  <c r="O3427" i="1"/>
  <c r="O3229" i="1"/>
  <c r="O3505" i="1"/>
  <c r="O1824" i="1"/>
  <c r="O80" i="1"/>
  <c r="O1858" i="1"/>
  <c r="O2924" i="1"/>
  <c r="O1181" i="1"/>
  <c r="O918" i="1"/>
  <c r="O1908" i="1"/>
  <c r="O3289" i="1"/>
  <c r="O3458" i="1"/>
  <c r="O1690" i="1"/>
  <c r="O2437" i="1"/>
  <c r="O88" i="1"/>
  <c r="O625" i="1"/>
  <c r="O4006" i="1"/>
  <c r="O2863" i="1"/>
  <c r="O2699" i="1"/>
  <c r="O3986" i="1"/>
  <c r="O2536" i="1"/>
  <c r="O717" i="1"/>
  <c r="O668" i="1"/>
  <c r="O3944" i="1"/>
  <c r="O1071" i="1"/>
  <c r="O504" i="1"/>
  <c r="O1578" i="1"/>
  <c r="O2000" i="1"/>
  <c r="O3757" i="1"/>
  <c r="O1321" i="1"/>
  <c r="O2193" i="1"/>
  <c r="O2208" i="1"/>
  <c r="O981" i="1"/>
  <c r="O2844" i="1"/>
  <c r="O3594" i="1"/>
  <c r="O762" i="1"/>
  <c r="O1430" i="1"/>
  <c r="O3643" i="1"/>
  <c r="O3900" i="1"/>
  <c r="O4083" i="1"/>
  <c r="O940" i="1"/>
  <c r="O679" i="1"/>
  <c r="O3774" i="1"/>
  <c r="O1949" i="1"/>
  <c r="O3698" i="1"/>
  <c r="O1238" i="1"/>
  <c r="O360" i="1"/>
  <c r="O514" i="1"/>
  <c r="O22" i="1"/>
  <c r="O913" i="1"/>
  <c r="O1770" i="1"/>
  <c r="O1940" i="1"/>
  <c r="O1680" i="1"/>
  <c r="O766" i="1"/>
  <c r="O2737" i="1"/>
  <c r="O1033" i="1"/>
  <c r="O3683" i="1"/>
  <c r="O755" i="1"/>
  <c r="O2446" i="1"/>
  <c r="O2054" i="1"/>
  <c r="O2711" i="1"/>
  <c r="O2750" i="1"/>
  <c r="O1609" i="1"/>
  <c r="O1716" i="1"/>
  <c r="O774" i="1"/>
  <c r="O854" i="1"/>
  <c r="O900" i="1"/>
  <c r="O2261" i="1"/>
  <c r="O1869" i="1"/>
  <c r="O3825" i="1"/>
  <c r="O2311" i="1"/>
  <c r="O424" i="1"/>
  <c r="O1719" i="1"/>
  <c r="O61" i="1"/>
  <c r="O793" i="1"/>
  <c r="O1109" i="1"/>
  <c r="O538" i="1"/>
  <c r="O2381" i="1"/>
  <c r="O1776" i="1"/>
  <c r="O3616" i="1"/>
  <c r="O1749" i="1"/>
  <c r="O3108" i="1"/>
  <c r="O3926" i="1"/>
  <c r="O2072" i="1"/>
  <c r="O1635" i="1"/>
  <c r="O1326" i="1"/>
  <c r="O926" i="1"/>
  <c r="O2465" i="1"/>
  <c r="O3376" i="1"/>
  <c r="O1617" i="1"/>
  <c r="O4099" i="1"/>
  <c r="O1557" i="1"/>
  <c r="O2909" i="1"/>
  <c r="O1302" i="1"/>
  <c r="O1284" i="1"/>
  <c r="O176" i="1"/>
  <c r="O2219" i="1"/>
  <c r="O3636" i="1"/>
  <c r="O1885" i="1"/>
  <c r="O3267" i="1"/>
  <c r="O2814" i="1"/>
  <c r="O1810" i="1"/>
  <c r="O3861" i="1"/>
  <c r="O4103" i="1"/>
  <c r="O3950" i="1"/>
  <c r="O1535" i="1"/>
  <c r="O4020" i="1"/>
  <c r="O103" i="1"/>
  <c r="O2512" i="1"/>
  <c r="O1840" i="1"/>
  <c r="O3699" i="1"/>
  <c r="O2806" i="1"/>
  <c r="O2604" i="1"/>
  <c r="O1657" i="1"/>
  <c r="O3029" i="1"/>
  <c r="O1916" i="1"/>
  <c r="O1872" i="1"/>
  <c r="O1360" i="1"/>
  <c r="O1191" i="1"/>
  <c r="O1622" i="1"/>
  <c r="O3319" i="1"/>
  <c r="O3886" i="1"/>
  <c r="O1012" i="1"/>
  <c r="O423" i="1"/>
  <c r="O1484" i="1"/>
  <c r="O3496" i="1"/>
  <c r="O2120" i="1"/>
  <c r="O1246" i="1"/>
  <c r="O616" i="1"/>
  <c r="O357" i="1"/>
  <c r="O2178" i="1"/>
  <c r="O149" i="1"/>
  <c r="O1205" i="1"/>
  <c r="O552" i="1"/>
  <c r="O1897" i="1"/>
  <c r="O374" i="1"/>
  <c r="O2748" i="1"/>
  <c r="O2628" i="1"/>
  <c r="O4080" i="1"/>
  <c r="O2878" i="1"/>
  <c r="O3306" i="1"/>
  <c r="O2329" i="1"/>
  <c r="O3387" i="1"/>
  <c r="O2106" i="1"/>
  <c r="O1676" i="1"/>
  <c r="O195" i="1"/>
  <c r="O325" i="1"/>
  <c r="O231" i="1"/>
  <c r="O2240" i="1"/>
  <c r="O1396" i="1"/>
  <c r="O4074" i="1"/>
  <c r="O3914" i="1"/>
  <c r="O3096" i="1"/>
  <c r="O2853" i="1"/>
  <c r="O3611" i="1"/>
  <c r="O2065" i="1"/>
  <c r="O837" i="1"/>
  <c r="O2627" i="1"/>
  <c r="O1702" i="1"/>
  <c r="O3765" i="1"/>
  <c r="O2048" i="1"/>
  <c r="O2418" i="1"/>
  <c r="O2063" i="1"/>
  <c r="O1448" i="1"/>
  <c r="O3191" i="1"/>
  <c r="O2870" i="1"/>
  <c r="O1050" i="1"/>
  <c r="O3709" i="1"/>
  <c r="O1677" i="1"/>
  <c r="O614" i="1"/>
  <c r="O1898" i="1"/>
  <c r="O3468" i="1"/>
  <c r="O1934" i="1"/>
  <c r="O2564" i="1"/>
  <c r="O2369" i="1"/>
  <c r="O470" i="1"/>
  <c r="O1663" i="1"/>
  <c r="O379" i="1"/>
  <c r="O3657" i="1"/>
  <c r="O3168" i="1"/>
  <c r="O3739" i="1"/>
  <c r="O3317" i="1"/>
  <c r="O1889" i="1"/>
  <c r="O3538" i="1"/>
  <c r="O823" i="1"/>
  <c r="O1171" i="1"/>
  <c r="O3578" i="1"/>
  <c r="O676" i="1"/>
  <c r="O1251" i="1"/>
  <c r="O2330" i="1"/>
  <c r="O2874" i="1"/>
  <c r="O444" i="1"/>
  <c r="O1604" i="1"/>
  <c r="O2704" i="1"/>
  <c r="O2441" i="1"/>
  <c r="O34" i="1"/>
  <c r="O3999" i="1"/>
  <c r="O1392" i="1"/>
  <c r="O1061" i="1"/>
  <c r="O1458" i="1"/>
  <c r="O2969" i="1"/>
  <c r="O729" i="1"/>
  <c r="O2466" i="1"/>
  <c r="O1167" i="1"/>
  <c r="O142" i="1"/>
  <c r="O1371" i="1"/>
  <c r="O1950" i="1"/>
  <c r="O2366" i="1"/>
  <c r="O2105" i="1"/>
  <c r="O994" i="1"/>
  <c r="O1352" i="1"/>
  <c r="O1790" i="1"/>
  <c r="O2392" i="1"/>
  <c r="O3170" i="1"/>
  <c r="O398" i="1"/>
  <c r="O1295" i="1"/>
  <c r="O3627" i="1"/>
  <c r="O4093" i="1"/>
  <c r="O3812" i="1"/>
  <c r="O3493" i="1"/>
  <c r="O874" i="1"/>
  <c r="O958" i="1"/>
  <c r="O1867" i="1"/>
  <c r="O1226" i="1"/>
  <c r="O2508" i="1"/>
  <c r="O3794" i="1"/>
  <c r="O1240" i="1"/>
  <c r="O1498" i="1"/>
  <c r="O2450" i="1"/>
  <c r="O3915" i="1"/>
  <c r="O1846" i="1"/>
  <c r="O1443" i="1"/>
  <c r="O2301" i="1"/>
  <c r="O111" i="1"/>
  <c r="O631" i="1"/>
  <c r="O2164" i="1"/>
  <c r="O1531" i="1"/>
  <c r="O3932" i="1"/>
  <c r="O756" i="1"/>
  <c r="O3910" i="1"/>
  <c r="O784" i="1"/>
  <c r="O2588" i="1"/>
  <c r="O2356" i="1"/>
  <c r="O3994" i="1"/>
  <c r="O3111" i="1"/>
  <c r="O2507" i="1"/>
  <c r="O879" i="1"/>
  <c r="O3856" i="1"/>
  <c r="O3669" i="1"/>
  <c r="O480" i="1"/>
  <c r="O1420" i="1"/>
  <c r="O299" i="1"/>
  <c r="O1102" i="1"/>
  <c r="O125" i="1"/>
  <c r="O4017" i="1"/>
  <c r="O1912" i="1"/>
  <c r="O2220" i="1"/>
  <c r="O2799" i="1"/>
  <c r="O197" i="1"/>
  <c r="O3275" i="1"/>
  <c r="O2477" i="1"/>
  <c r="O3804" i="1"/>
  <c r="O702" i="1"/>
  <c r="O3342" i="1"/>
  <c r="O2943" i="1"/>
  <c r="O2540" i="1"/>
  <c r="O1292" i="1"/>
  <c r="O1481" i="1"/>
  <c r="O1413" i="1"/>
  <c r="O2302" i="1"/>
  <c r="O3476" i="1"/>
  <c r="O190" i="1"/>
  <c r="O3684" i="1"/>
  <c r="O3959" i="1"/>
  <c r="O1618" i="1"/>
  <c r="O3263" i="1"/>
  <c r="O2900" i="1"/>
  <c r="O3807" i="1"/>
  <c r="O741" i="1"/>
  <c r="O75" i="1"/>
  <c r="O539" i="1"/>
  <c r="O1438" i="1"/>
  <c r="O1053" i="1"/>
  <c r="O2095" i="1"/>
  <c r="O598" i="1"/>
  <c r="O2520" i="1"/>
  <c r="O1955" i="1"/>
  <c r="O3817" i="1"/>
  <c r="O106" i="1"/>
  <c r="O199" i="1"/>
  <c r="O1514" i="1"/>
  <c r="O223" i="1"/>
  <c r="O2932" i="1"/>
  <c r="O3357" i="1"/>
  <c r="O1954" i="1"/>
  <c r="O318" i="1"/>
  <c r="O1503" i="1"/>
  <c r="O2816" i="1"/>
  <c r="O835" i="1"/>
  <c r="O2592" i="1"/>
  <c r="O1473" i="1"/>
  <c r="O3653" i="1"/>
  <c r="O2692" i="1"/>
  <c r="O3064" i="1"/>
  <c r="O96" i="1"/>
  <c r="O1305" i="1"/>
  <c r="O62" i="1"/>
  <c r="O3726" i="1"/>
  <c r="O3149" i="1"/>
  <c r="O2067" i="1"/>
  <c r="O691" i="1"/>
  <c r="O2991" i="1"/>
  <c r="O2480" i="1"/>
  <c r="O1837" i="1"/>
  <c r="O53" i="1"/>
  <c r="O2161" i="1"/>
  <c r="O2214" i="1"/>
  <c r="O1094" i="1"/>
  <c r="O89" i="1"/>
  <c r="O3685" i="1"/>
  <c r="O3925" i="1"/>
  <c r="O3035" i="1"/>
  <c r="O3312" i="1"/>
  <c r="O749" i="1"/>
  <c r="O3333" i="1"/>
  <c r="O925" i="1"/>
  <c r="O3759" i="1"/>
  <c r="O3937" i="1"/>
  <c r="O1182" i="1"/>
  <c r="O1787" i="1"/>
  <c r="O2809" i="1"/>
  <c r="O3788" i="1"/>
  <c r="O359" i="1"/>
  <c r="O252" i="1"/>
  <c r="O1042" i="1"/>
  <c r="O1113" i="1"/>
  <c r="O2839" i="1"/>
  <c r="O2062" i="1"/>
  <c r="O1394" i="1"/>
  <c r="O554" i="1"/>
  <c r="O1640" i="1"/>
  <c r="O2867" i="1"/>
  <c r="O2166" i="1"/>
  <c r="O4022" i="1"/>
  <c r="O662" i="1"/>
  <c r="O3067" i="1"/>
  <c r="O887" i="1"/>
  <c r="O2285" i="1"/>
  <c r="O3069" i="1"/>
  <c r="O4002" i="1"/>
  <c r="O2661" i="1"/>
  <c r="O3000" i="1"/>
  <c r="O2388" i="1"/>
  <c r="O2423" i="1"/>
  <c r="O2776" i="1"/>
  <c r="O2626" i="1"/>
  <c r="O466" i="1"/>
  <c r="O2482" i="1"/>
  <c r="O4011" i="1"/>
  <c r="O3834" i="1"/>
  <c r="O4092" i="1"/>
  <c r="O1011" i="1"/>
  <c r="O2415" i="1"/>
  <c r="O3474" i="1"/>
  <c r="O3688" i="1"/>
  <c r="O2902" i="1"/>
  <c r="O3307" i="1"/>
  <c r="O1318" i="1"/>
  <c r="O363" i="1"/>
  <c r="O2147" i="1"/>
  <c r="O2458" i="1"/>
  <c r="O2435" i="1"/>
  <c r="O2186" i="1"/>
  <c r="O3196" i="1"/>
  <c r="O1237" i="1"/>
  <c r="O1989" i="1"/>
  <c r="O1007" i="1"/>
  <c r="O1562" i="1"/>
  <c r="O2684" i="1"/>
  <c r="O3525" i="1"/>
  <c r="O2658" i="1"/>
  <c r="O2923" i="1"/>
  <c r="O2762" i="1"/>
  <c r="O811" i="1"/>
  <c r="O3733" i="1"/>
  <c r="O3599" i="1"/>
  <c r="O3745" i="1"/>
  <c r="O107" i="1"/>
  <c r="O3602" i="1"/>
  <c r="O1398" i="1"/>
  <c r="O2942" i="1"/>
  <c r="O2091" i="1"/>
  <c r="O619" i="1"/>
  <c r="O168" i="1"/>
  <c r="O1905" i="1"/>
  <c r="O351" i="1"/>
  <c r="O1973" i="1"/>
  <c r="O3997" i="1"/>
  <c r="O1933" i="1"/>
  <c r="O1081" i="1"/>
  <c r="O2117" i="1"/>
  <c r="O988" i="1"/>
  <c r="O3761" i="1"/>
  <c r="O1874" i="1"/>
  <c r="O522" i="1"/>
  <c r="O1520" i="1"/>
  <c r="O4014" i="1"/>
  <c r="O2650" i="1"/>
  <c r="O1500" i="1"/>
  <c r="O2723" i="1"/>
  <c r="O2009" i="1"/>
  <c r="O2425" i="1"/>
  <c r="O1368" i="1"/>
  <c r="O3299" i="1"/>
  <c r="O3488" i="1"/>
  <c r="O1130" i="1"/>
  <c r="O2979" i="1"/>
  <c r="O974" i="1"/>
  <c r="O2828" i="1"/>
  <c r="O2017" i="1"/>
  <c r="O2033" i="1"/>
  <c r="O3823" i="1"/>
  <c r="O3754" i="1"/>
  <c r="O2479" i="1"/>
  <c r="O2585" i="1"/>
  <c r="O3626" i="1"/>
  <c r="O701" i="1"/>
  <c r="O2061" i="1"/>
  <c r="O2290" i="1"/>
  <c r="O1755" i="1"/>
  <c r="O2589" i="1"/>
  <c r="O720" i="1"/>
  <c r="O1227" i="1"/>
  <c r="O3901" i="1"/>
  <c r="O1511" i="1"/>
  <c r="O1972" i="1"/>
  <c r="O1079" i="1"/>
  <c r="O1658" i="1"/>
  <c r="O3188" i="1"/>
  <c r="O1244" i="1"/>
  <c r="O210" i="1"/>
  <c r="O2348" i="1"/>
  <c r="O713" i="1"/>
  <c r="O4095" i="1"/>
  <c r="O984" i="1"/>
  <c r="O943" i="1"/>
  <c r="O1581" i="1"/>
  <c r="O1275" i="1"/>
  <c r="O2246" i="1"/>
  <c r="O2740" i="1"/>
  <c r="O3874" i="1"/>
  <c r="O1606" i="1"/>
  <c r="O2753" i="1"/>
  <c r="O3876" i="1"/>
  <c r="O364" i="1"/>
  <c r="O235" i="1"/>
  <c r="O1260" i="1"/>
  <c r="O1507" i="1"/>
  <c r="O1213" i="1"/>
  <c r="O3712" i="1"/>
  <c r="O1561" i="1"/>
  <c r="O3769" i="1"/>
  <c r="O1616" i="1"/>
  <c r="O3813" i="1"/>
  <c r="O2382" i="1"/>
  <c r="O1795" i="1"/>
  <c r="O1452" i="1"/>
  <c r="O3381" i="1"/>
  <c r="O1766" i="1"/>
  <c r="O1793" i="1"/>
  <c r="O3946" i="1"/>
  <c r="O1988" i="1"/>
  <c r="O1479" i="1"/>
  <c r="O1488" i="1"/>
  <c r="O1090" i="1"/>
  <c r="O1764" i="1"/>
  <c r="O2182" i="1"/>
  <c r="O1283" i="1"/>
  <c r="O629" i="1"/>
  <c r="O3963" i="1"/>
  <c r="O2976" i="1"/>
  <c r="O1381" i="1"/>
  <c r="O1492" i="1"/>
  <c r="O2790" i="1"/>
  <c r="O4088" i="1"/>
  <c r="O559" i="1"/>
  <c r="O2743" i="1"/>
  <c r="O852" i="1"/>
  <c r="O1348" i="1"/>
  <c r="O4058" i="1"/>
  <c r="O1003" i="1"/>
  <c r="O2012" i="1"/>
  <c r="O2782" i="1"/>
  <c r="O815" i="1"/>
  <c r="O3848" i="1"/>
  <c r="O3615" i="1"/>
  <c r="O3034" i="1"/>
  <c r="O773" i="1"/>
  <c r="O1486" i="1"/>
  <c r="O461" i="1"/>
  <c r="O2773" i="1"/>
  <c r="O20" i="1"/>
  <c r="O1929" i="1"/>
  <c r="O1215" i="1"/>
  <c r="O2726" i="1"/>
  <c r="O152" i="1"/>
  <c r="O1572" i="1"/>
  <c r="O2447" i="1"/>
  <c r="O4062" i="1"/>
  <c r="O4060" i="1"/>
  <c r="O791" i="1"/>
  <c r="O2934" i="1"/>
  <c r="O3863" i="1"/>
  <c r="O3495" i="1"/>
  <c r="O1261" i="1"/>
  <c r="O2643" i="1"/>
  <c r="O280" i="1"/>
  <c r="O3457" i="1"/>
  <c r="O3727" i="1"/>
  <c r="O1748" i="1"/>
  <c r="O2020" i="1"/>
  <c r="O1756" i="1"/>
  <c r="O2802" i="1"/>
  <c r="O706" i="1"/>
  <c r="O3218" i="1"/>
  <c r="O1508" i="1"/>
  <c r="O1711" i="1"/>
  <c r="O2325" i="1"/>
  <c r="O482" i="1"/>
  <c r="O2306" i="1"/>
  <c r="O3743" i="1"/>
  <c r="O1697" i="1"/>
  <c r="O3898" i="1"/>
  <c r="O1571" i="1"/>
  <c r="O2347" i="1"/>
  <c r="O1212" i="1"/>
  <c r="O2906" i="1"/>
  <c r="O1320" i="1"/>
  <c r="O3790" i="1"/>
  <c r="O3593" i="1"/>
  <c r="O3167" i="1"/>
  <c r="O1332" i="1"/>
  <c r="O3251" i="1"/>
  <c r="O3773" i="1"/>
  <c r="O2049" i="1"/>
  <c r="O473" i="1"/>
  <c r="O1603" i="1"/>
  <c r="O3942" i="1"/>
  <c r="O3880" i="1"/>
  <c r="O589" i="1"/>
  <c r="O2696" i="1"/>
  <c r="O2315" i="1"/>
  <c r="O3546" i="1"/>
  <c r="O2160" i="1"/>
  <c r="O347" i="1"/>
  <c r="O2971" i="1"/>
  <c r="O3099" i="1"/>
  <c r="O1717" i="1"/>
  <c r="O653" i="1"/>
  <c r="O1055" i="1"/>
  <c r="O1682" i="1"/>
  <c r="O3708" i="1"/>
  <c r="O3781" i="1"/>
  <c r="O2085" i="1"/>
  <c r="O314" i="1"/>
  <c r="O2680" i="1"/>
  <c r="O254" i="1"/>
  <c r="O64" i="1"/>
  <c r="O923" i="1"/>
  <c r="O824" i="1"/>
  <c r="O484" i="1"/>
  <c r="O1410" i="1"/>
  <c r="O2199" i="1"/>
  <c r="O3681" i="1"/>
  <c r="O1086" i="1"/>
  <c r="O3055" i="1"/>
  <c r="O842" i="1"/>
  <c r="O1180" i="1"/>
  <c r="O3314" i="1"/>
  <c r="O2774" i="1"/>
  <c r="O158" i="1"/>
  <c r="O947" i="1"/>
  <c r="O641" i="1"/>
  <c r="O922" i="1"/>
  <c r="O3692" i="1"/>
  <c r="O987" i="1"/>
  <c r="O1022" i="1"/>
  <c r="O759" i="1"/>
  <c r="O173" i="1"/>
  <c r="O1852" i="1"/>
  <c r="O220" i="1"/>
  <c r="O2143" i="1"/>
  <c r="O177" i="1"/>
  <c r="O2760" i="1"/>
  <c r="O1626" i="1"/>
  <c r="O2898" i="1"/>
  <c r="O2" i="1"/>
  <c r="O1307" i="1"/>
  <c r="O3472" i="1"/>
  <c r="O4052" i="1"/>
  <c r="O840" i="1"/>
  <c r="O1924" i="1"/>
  <c r="O2069" i="1"/>
  <c r="O3119" i="1"/>
  <c r="O222" i="1"/>
  <c r="O1389" i="1"/>
  <c r="O2137" i="1"/>
  <c r="O394" i="1"/>
  <c r="O2574" i="1"/>
  <c r="O265" i="1"/>
  <c r="O2937" i="1"/>
  <c r="O3057" i="1"/>
  <c r="O1777" i="1"/>
  <c r="O3269" i="1"/>
  <c r="O3408" i="1"/>
  <c r="O1199" i="1"/>
  <c r="O3373" i="1"/>
  <c r="O395" i="1"/>
  <c r="O1034" i="1"/>
  <c r="O1886" i="1"/>
  <c r="O872" i="1"/>
  <c r="O406" i="1"/>
  <c r="O3541" i="1"/>
  <c r="O3882" i="1"/>
  <c r="O3679" i="1"/>
  <c r="O2282" i="1"/>
  <c r="O2335" i="1"/>
  <c r="O1844" i="1"/>
  <c r="O2576" i="1"/>
  <c r="O1941" i="1"/>
  <c r="O429" i="1"/>
  <c r="O2114" i="1"/>
  <c r="O1361" i="1"/>
  <c r="O2885" i="1"/>
  <c r="O2911" i="1"/>
  <c r="O167" i="1"/>
  <c r="O1995" i="1"/>
  <c r="O1083" i="1"/>
  <c r="O2647" i="1"/>
  <c r="O3527" i="1"/>
  <c r="O3486" i="1"/>
  <c r="O3324" i="1"/>
  <c r="O1190" i="1"/>
  <c r="O3303" i="1"/>
  <c r="O2157" i="1"/>
  <c r="O481" i="1"/>
  <c r="O2718" i="1"/>
  <c r="O568" i="1"/>
  <c r="O292" i="1"/>
  <c r="O2442" i="1"/>
  <c r="O3868" i="1"/>
  <c r="O3995" i="1"/>
  <c r="O648" i="1"/>
  <c r="O3032" i="1"/>
  <c r="O1243" i="1"/>
  <c r="O3811" i="1"/>
  <c r="O1147" i="1"/>
  <c r="O449" i="1"/>
  <c r="O3482" i="1"/>
  <c r="O1408" i="1"/>
  <c r="O3744" i="1"/>
  <c r="O4078" i="1"/>
  <c r="O2401" i="1"/>
  <c r="O3871" i="1"/>
  <c r="O806" i="1"/>
  <c r="O2163" i="1"/>
  <c r="O1282" i="1"/>
  <c r="O2279" i="1"/>
  <c r="O2027" i="1"/>
  <c r="O1530" i="1"/>
  <c r="O3227" i="1"/>
  <c r="O1047" i="1"/>
  <c r="O4066" i="1"/>
  <c r="O7" i="1"/>
  <c r="O2551" i="1"/>
  <c r="O660" i="1"/>
  <c r="O960" i="1"/>
  <c r="O3430" i="1"/>
  <c r="O2395" i="1"/>
  <c r="O343" i="1"/>
  <c r="O2764" i="1"/>
  <c r="O1228" i="1"/>
  <c r="O1970" i="1"/>
  <c r="O2040" i="1"/>
  <c r="O880" i="1"/>
  <c r="O3724" i="1"/>
  <c r="O4029" i="1"/>
  <c r="O3345" i="1"/>
  <c r="O2118" i="1"/>
  <c r="O93" i="1"/>
  <c r="O1427" i="1"/>
  <c r="O3137" i="1"/>
  <c r="O399" i="1"/>
  <c r="O518" i="1"/>
  <c r="O1338" i="1"/>
  <c r="O681" i="1"/>
  <c r="O1175" i="1"/>
  <c r="O599" i="1"/>
  <c r="O2660" i="1"/>
  <c r="O3596" i="1"/>
  <c r="O1063" i="1"/>
  <c r="O748" i="1"/>
  <c r="O3976" i="1"/>
  <c r="O2664" i="1"/>
  <c r="O1232" i="1"/>
  <c r="O2733" i="1"/>
  <c r="O1798" i="1"/>
  <c r="O3528" i="1"/>
  <c r="O2167" i="1"/>
  <c r="O1157" i="1"/>
  <c r="O3294" i="1"/>
  <c r="O2242" i="1"/>
  <c r="O860" i="1"/>
  <c r="O693" i="1"/>
  <c r="O3095" i="1"/>
  <c r="O2665" i="1"/>
  <c r="O1093" i="1"/>
  <c r="O2831" i="1"/>
  <c r="O3667" i="1"/>
  <c r="O821" i="1"/>
  <c r="O35" i="1"/>
  <c r="O145" i="1"/>
  <c r="O2244" i="1"/>
  <c r="O1831" i="1"/>
  <c r="O2212" i="1"/>
  <c r="O1907" i="1"/>
  <c r="O3348" i="1"/>
  <c r="O1495" i="1"/>
  <c r="O1547" i="1"/>
  <c r="O2003" i="1"/>
  <c r="O2829" i="1"/>
  <c r="O2453" i="1"/>
  <c r="O3930" i="1"/>
  <c r="O2124" i="1"/>
  <c r="O226" i="1"/>
  <c r="O780" i="1"/>
  <c r="O2956" i="1"/>
  <c r="O1245" i="1"/>
  <c r="O4043" i="1"/>
  <c r="O965" i="1"/>
  <c r="O3214" i="1"/>
  <c r="O305" i="1"/>
  <c r="O816" i="1"/>
  <c r="O2611" i="1"/>
  <c r="O3479" i="1"/>
  <c r="O4041" i="1"/>
  <c r="O2631" i="1"/>
  <c r="O3793" i="1"/>
  <c r="O1279" i="1"/>
  <c r="O2617" i="1"/>
  <c r="O4054" i="1"/>
  <c r="O3808" i="1"/>
  <c r="O3587" i="1"/>
  <c r="O1424" i="1"/>
  <c r="O3284" i="1"/>
  <c r="O500" i="1"/>
  <c r="O526" i="1"/>
  <c r="O2566" i="1"/>
  <c r="O927" i="1"/>
  <c r="O3085" i="1"/>
  <c r="O1253" i="1"/>
  <c r="O1138" i="1"/>
  <c r="O3629" i="1"/>
  <c r="O3237" i="1"/>
  <c r="O3770" i="1"/>
  <c r="O2581" i="1"/>
  <c r="O622" i="1"/>
  <c r="O2055" i="1"/>
  <c r="O1990" i="1"/>
  <c r="O1204" i="1"/>
  <c r="O1573" i="1"/>
  <c r="O983" i="1"/>
  <c r="O2994" i="1"/>
  <c r="O30" i="1"/>
  <c r="O528" i="1"/>
  <c r="O3073" i="1"/>
  <c r="O454" i="1"/>
  <c r="O180" i="1"/>
  <c r="O932" i="1"/>
  <c r="O2177" i="1"/>
  <c r="O2149" i="1"/>
  <c r="O1996" i="1"/>
  <c r="O2850" i="1"/>
  <c r="O1993" i="1"/>
  <c r="O845" i="1"/>
  <c r="O1014" i="1"/>
  <c r="O353" i="1"/>
  <c r="O3466" i="1"/>
  <c r="O1664" i="1"/>
  <c r="O813" i="1"/>
  <c r="O804" i="1"/>
  <c r="O3058" i="1"/>
  <c r="O942" i="1"/>
  <c r="O3703" i="1"/>
  <c r="O2351" i="1"/>
  <c r="O319" i="1"/>
  <c r="O2013" i="1"/>
  <c r="O1900" i="1"/>
  <c r="O402" i="1"/>
  <c r="O885" i="1"/>
  <c r="O213" i="1"/>
  <c r="O989" i="1"/>
  <c r="O1833" i="1"/>
  <c r="O98" i="1"/>
  <c r="O2410" i="1"/>
  <c r="O3115" i="1"/>
  <c r="O421" i="1"/>
  <c r="O2291" i="1"/>
  <c r="O496" i="1"/>
  <c r="O3439" i="1"/>
  <c r="O1818" i="1"/>
  <c r="O2758" i="1"/>
  <c r="O1344" i="1"/>
  <c r="O2865" i="1"/>
  <c r="O2861" i="1"/>
  <c r="O2910" i="1"/>
  <c r="O2741" i="1"/>
  <c r="O1987" i="1"/>
  <c r="O1789" i="1"/>
  <c r="O3648" i="1"/>
  <c r="O3821" i="1"/>
  <c r="O1612" i="1"/>
  <c r="O1220" i="1"/>
  <c r="O3426" i="1"/>
  <c r="O801" i="1"/>
  <c r="O3028" i="1"/>
  <c r="O2322" i="1"/>
  <c r="O472" i="1"/>
  <c r="O2060" i="1"/>
  <c r="O2130" i="1"/>
  <c r="O243" i="1"/>
  <c r="O4033" i="1"/>
  <c r="O2103" i="1"/>
  <c r="O1491" i="1"/>
  <c r="O1763" i="1"/>
  <c r="O636" i="1"/>
  <c r="O3897" i="1"/>
  <c r="O503" i="1"/>
  <c r="O3955" i="1"/>
  <c r="O3112" i="1"/>
  <c r="O3535" i="1"/>
  <c r="O886" i="1"/>
  <c r="O1880" i="1"/>
  <c r="O2487" i="1"/>
  <c r="O465" i="1"/>
  <c r="O2090" i="1"/>
  <c r="O3416" i="1"/>
  <c r="O3285" i="1"/>
  <c r="O858" i="1"/>
  <c r="O2110" i="1"/>
  <c r="O941" i="1"/>
  <c r="O1563" i="1"/>
  <c r="O778" i="1"/>
  <c r="O789" i="1"/>
  <c r="O3778" i="1"/>
  <c r="O3502" i="1"/>
  <c r="O2842" i="1"/>
  <c r="O3870" i="1"/>
  <c r="O2056" i="1"/>
  <c r="O3409" i="1"/>
  <c r="O687" i="1"/>
  <c r="O2497" i="1"/>
  <c r="O1738" i="1"/>
  <c r="O2522" i="1"/>
  <c r="O3524" i="1"/>
  <c r="O3309" i="1"/>
  <c r="O2014" i="1"/>
  <c r="O1923" i="1"/>
  <c r="O4082" i="1"/>
  <c r="O340" i="1"/>
  <c r="O1189" i="1"/>
  <c r="O3255" i="1"/>
  <c r="O2066" i="1"/>
  <c r="O1406" i="1"/>
  <c r="O2256" i="1"/>
  <c r="O3005" i="1"/>
  <c r="O684" i="1"/>
  <c r="O2087" i="1"/>
  <c r="O1474" i="1"/>
  <c r="O361" i="1"/>
  <c r="O346" i="1"/>
  <c r="O2784" i="1"/>
  <c r="O3843" i="1"/>
  <c r="O1476" i="1"/>
  <c r="O2486" i="1"/>
  <c r="O3105" i="1"/>
  <c r="O3694" i="1"/>
  <c r="O2752" i="1"/>
  <c r="O2455" i="1"/>
  <c r="O3041" i="1"/>
  <c r="O1762" i="1"/>
  <c r="O1741" i="1"/>
  <c r="O2936" i="1"/>
  <c r="O3798" i="1"/>
  <c r="O202" i="1"/>
  <c r="O1107" i="1"/>
  <c r="O1032" i="1"/>
  <c r="O2456" i="1"/>
  <c r="O2189" i="1"/>
  <c r="O1419" i="1"/>
  <c r="O1386" i="1"/>
  <c r="O3082" i="1"/>
  <c r="O822" i="1"/>
  <c r="O2563" i="1"/>
  <c r="O4016" i="1"/>
  <c r="O3084" i="1"/>
  <c r="O3514" i="1"/>
  <c r="O2431" i="1"/>
  <c r="O642" i="1"/>
  <c r="O1461" i="1"/>
  <c r="O2886" i="1"/>
  <c r="O4105" i="1"/>
  <c r="O608" i="1"/>
  <c r="O4010" i="1"/>
  <c r="O383" i="1"/>
  <c r="O2389" i="1"/>
  <c r="O4084" i="1"/>
  <c r="O3652" i="1"/>
  <c r="O1930" i="1"/>
  <c r="O585" i="1"/>
  <c r="O2370" i="1"/>
  <c r="O1695" i="1"/>
  <c r="O3183" i="1"/>
  <c r="O1736" i="1"/>
  <c r="O1913" i="1"/>
  <c r="O255" i="1"/>
  <c r="O3484" i="1"/>
  <c r="O647" i="1"/>
  <c r="O3177" i="1"/>
  <c r="O1451" i="1"/>
  <c r="O1876" i="1"/>
  <c r="O171" i="1"/>
  <c r="O2549" i="1"/>
  <c r="O3970" i="1"/>
  <c r="O3138" i="1"/>
  <c r="O3270" i="1"/>
  <c r="O810" i="1"/>
  <c r="O32" i="1"/>
  <c r="O1920" i="1"/>
  <c r="O3104" i="1"/>
  <c r="O593" i="1"/>
  <c r="O3620" i="1"/>
  <c r="O969" i="1"/>
  <c r="O771" i="1"/>
  <c r="O843" i="1"/>
  <c r="O495" i="1"/>
  <c r="O478" i="1"/>
  <c r="O3413" i="1"/>
  <c r="O1470" i="1"/>
  <c r="O1405" i="1"/>
  <c r="O1963" i="1"/>
  <c r="O546" i="1"/>
  <c r="O2445" i="1"/>
  <c r="O1843" i="1"/>
  <c r="O781" i="1"/>
  <c r="O3850" i="1"/>
  <c r="O3554" i="1"/>
  <c r="O3642" i="1"/>
  <c r="O41" i="1"/>
  <c r="O3957" i="1"/>
  <c r="O198" i="1"/>
  <c r="O2233" i="1"/>
  <c r="O579" i="1"/>
  <c r="O316" i="1"/>
  <c r="O1883" i="1"/>
  <c r="O980" i="1"/>
  <c r="O2920" i="1"/>
  <c r="O3272" i="1"/>
  <c r="O2657" i="1"/>
  <c r="O3481" i="1"/>
  <c r="O950" i="1"/>
  <c r="O2078" i="1"/>
  <c r="O2797" i="1"/>
  <c r="O976" i="1"/>
  <c r="O4071" i="1"/>
  <c r="O646" i="1"/>
  <c r="O2876" i="1"/>
  <c r="O3186" i="1"/>
  <c r="O3467" i="1"/>
  <c r="O3917" i="1"/>
  <c r="O1723" i="1"/>
  <c r="O2543" i="1"/>
  <c r="O2510" i="1"/>
  <c r="O174" i="1"/>
  <c r="O2958" i="1"/>
  <c r="O1729" i="1"/>
  <c r="O2463" i="1"/>
  <c r="O2108" i="1"/>
  <c r="O584" i="1"/>
  <c r="O3042" i="1"/>
  <c r="O3987" i="1"/>
  <c r="O2500" i="1"/>
  <c r="O645" i="1"/>
  <c r="O3787" i="1"/>
  <c r="O2754" i="1"/>
  <c r="O2938" i="1"/>
  <c r="O3244" i="1"/>
  <c r="O1194" i="1"/>
  <c r="O1030" i="1"/>
  <c r="O2170" i="1"/>
  <c r="O1767" i="1"/>
  <c r="O1331" i="1"/>
  <c r="O3579" i="1"/>
  <c r="O1566" i="1"/>
  <c r="O3768" i="1"/>
  <c r="O3114" i="1"/>
  <c r="O3510" i="1"/>
  <c r="O3203" i="1"/>
  <c r="O1286" i="1"/>
  <c r="O448" i="1"/>
  <c r="O990" i="1"/>
  <c r="O670" i="1"/>
  <c r="O1979" i="1"/>
  <c r="O3542" i="1"/>
  <c r="O1054" i="1"/>
  <c r="O1553" i="1"/>
  <c r="O2493" i="1"/>
  <c r="O3383" i="1"/>
  <c r="O1276" i="1"/>
  <c r="O2386" i="1"/>
  <c r="O3858" i="1"/>
  <c r="O1349" i="1"/>
  <c r="O1103" i="1"/>
  <c r="O3335" i="1"/>
  <c r="O2239" i="1"/>
  <c r="O2207" i="1"/>
  <c r="O160" i="1"/>
  <c r="O430" i="1"/>
  <c r="O3734" i="1"/>
  <c r="O155" i="1"/>
  <c r="O1436" i="1"/>
  <c r="O868" i="1"/>
  <c r="O3737" i="1"/>
  <c r="O726" i="1"/>
  <c r="O1726" i="1"/>
  <c r="O2557" i="1"/>
  <c r="O2023" i="1"/>
  <c r="O2255" i="1"/>
  <c r="O2532" i="1"/>
  <c r="O3941" i="1"/>
  <c r="O3226" i="1"/>
  <c r="O261" i="1"/>
  <c r="O1841" i="1"/>
  <c r="O2377" i="1"/>
  <c r="O3434" i="1"/>
  <c r="O275" i="1"/>
  <c r="O725" i="1"/>
  <c r="O859" i="1"/>
  <c r="O3687" i="1"/>
  <c r="O731" i="1"/>
  <c r="O1192" i="1"/>
  <c r="O57" i="1"/>
  <c r="O644" i="1"/>
  <c r="O542" i="1"/>
  <c r="O51" i="1"/>
  <c r="O1319" i="1"/>
  <c r="O1865" i="1"/>
  <c r="O2231" i="1"/>
  <c r="O2638" i="1"/>
  <c r="O490" i="1"/>
  <c r="O4031" i="1"/>
  <c r="O1099" i="1"/>
  <c r="O2805" i="1"/>
  <c r="O1796" i="1"/>
  <c r="O162" i="1"/>
  <c r="O1608" i="1"/>
  <c r="O3286" i="1"/>
  <c r="O3302" i="1"/>
  <c r="O2915" i="1"/>
  <c r="O3701" i="1"/>
  <c r="O2833" i="1"/>
  <c r="O1893" i="1"/>
  <c r="O126" i="1"/>
  <c r="O376" i="1"/>
  <c r="O1273" i="1"/>
  <c r="O3998" i="1"/>
  <c r="O3189" i="1"/>
  <c r="O1906" i="1"/>
  <c r="O1423" i="1"/>
  <c r="O3271" i="1"/>
  <c r="O2338" i="1"/>
  <c r="O643" i="1"/>
  <c r="O418" i="1"/>
  <c r="O1838" i="1"/>
  <c r="O2121" i="1"/>
  <c r="O203" i="1"/>
  <c r="O63" i="1"/>
  <c r="O104" i="1"/>
  <c r="O4094" i="1"/>
  <c r="O3552" i="1"/>
  <c r="O2580" i="1"/>
  <c r="O1636" i="1"/>
  <c r="O1229" i="1"/>
  <c r="O1324" i="1"/>
  <c r="O4039" i="1"/>
  <c r="O1739" i="1"/>
  <c r="O3928" i="1"/>
  <c r="O2700" i="1"/>
  <c r="O2944" i="1"/>
  <c r="O352" i="1"/>
  <c r="O1397" i="1"/>
  <c r="O3049" i="1"/>
  <c r="O736" i="1"/>
  <c r="O460" i="1"/>
  <c r="O143" i="1"/>
  <c r="O1558" i="1"/>
  <c r="O497" i="1"/>
  <c r="O3453" i="1"/>
  <c r="O3895" i="1"/>
  <c r="O890" i="1"/>
  <c r="O567" i="1"/>
  <c r="O3717" i="1"/>
  <c r="O2234" i="1"/>
  <c r="O2354" i="1"/>
  <c r="O3725" i="1"/>
  <c r="O2602" i="1"/>
  <c r="O205" i="1"/>
  <c r="O1709" i="1"/>
  <c r="O232" i="1"/>
  <c r="O1043" i="1"/>
  <c r="O329" i="1"/>
  <c r="O1255" i="1"/>
  <c r="O1780" i="1"/>
  <c r="O3617" i="1"/>
  <c r="O3217" i="1"/>
  <c r="O2732" i="1"/>
  <c r="O3292" i="1"/>
  <c r="O3838" i="1"/>
  <c r="O1510" i="1"/>
  <c r="O2205" i="1"/>
  <c r="O3936" i="1"/>
  <c r="O1124" i="1"/>
  <c r="O2899" i="1"/>
  <c r="O3572" i="1"/>
  <c r="O1564" i="1"/>
  <c r="O712" i="1"/>
  <c r="O3979" i="1"/>
  <c r="O4046" i="1"/>
  <c r="O3282" i="1"/>
  <c r="O48" i="1"/>
  <c r="O902" i="1"/>
  <c r="O3722" i="1"/>
  <c r="O1732" i="1"/>
  <c r="O2795" i="1"/>
  <c r="O463" i="1"/>
  <c r="O1505" i="1"/>
  <c r="O3359" i="1"/>
  <c r="O1365" i="1"/>
  <c r="O3814" i="1"/>
  <c r="O3503" i="1"/>
  <c r="O3890" i="1"/>
  <c r="O3151" i="1"/>
  <c r="O2201" i="1"/>
  <c r="O3145" i="1"/>
  <c r="O2558" i="1"/>
  <c r="O1363" i="1"/>
  <c r="O1760" i="1"/>
  <c r="O775" i="1"/>
  <c r="O3547" i="1"/>
  <c r="O832" i="1"/>
  <c r="O2028" i="1"/>
  <c r="O3775" i="1"/>
  <c r="O2880" i="1"/>
  <c r="O2046" i="1"/>
  <c r="O1334" i="1"/>
  <c r="O3899" i="1"/>
  <c r="O1221" i="1"/>
  <c r="O43" i="1"/>
  <c r="O1730" i="1"/>
  <c r="O3888" i="1"/>
  <c r="O3489" i="1"/>
  <c r="O42" i="1"/>
  <c r="O2735" i="1"/>
  <c r="O2857" i="1"/>
  <c r="O2620" i="1"/>
  <c r="O2268" i="1"/>
  <c r="O2666" i="1"/>
  <c r="O1960" i="1"/>
  <c r="O2190" i="1"/>
  <c r="O3678" i="1"/>
  <c r="O366" i="1"/>
  <c r="O2136" i="1"/>
  <c r="O1285" i="1"/>
  <c r="O1771" i="1"/>
  <c r="O1108" i="1"/>
  <c r="O2616" i="1"/>
  <c r="O3305" i="1"/>
  <c r="O1761" i="1"/>
  <c r="O458" i="1"/>
  <c r="O2882" i="1"/>
  <c r="O4057" i="1"/>
  <c r="O711" i="1"/>
  <c r="O1387" i="1"/>
  <c r="O3230" i="1"/>
  <c r="O3033" i="1"/>
  <c r="O523" i="1"/>
  <c r="O2683" i="1"/>
  <c r="O479" i="1"/>
  <c r="O3760" i="1"/>
  <c r="O3219" i="1"/>
  <c r="O16" i="1"/>
  <c r="O1536" i="1"/>
  <c r="O3873" i="1"/>
  <c r="O3968" i="1"/>
  <c r="O2511" i="1"/>
  <c r="O1045" i="1"/>
  <c r="O1506" i="1"/>
  <c r="O2788" i="1"/>
  <c r="O154" i="1"/>
  <c r="O1264" i="1"/>
  <c r="O998" i="1"/>
  <c r="O419" i="1"/>
  <c r="O1873" i="1"/>
  <c r="O1159" i="1"/>
  <c r="O556" i="1"/>
  <c r="O1527" i="1"/>
  <c r="O3563" i="1"/>
  <c r="O1896" i="1"/>
  <c r="O828" i="1"/>
  <c r="O3411" i="1"/>
  <c r="O1412" i="1"/>
  <c r="O3390" i="1"/>
  <c r="O47" i="1"/>
  <c r="O765" i="1"/>
  <c r="O3556" i="1"/>
  <c r="O1645" i="1"/>
  <c r="O2747" i="1"/>
  <c r="O2113" i="1"/>
  <c r="O3881" i="1"/>
  <c r="O2460" i="1"/>
  <c r="O120" i="1"/>
  <c r="O23" i="1"/>
  <c r="O498" i="1"/>
  <c r="O3954" i="1"/>
  <c r="O1101" i="1"/>
  <c r="O3238" i="1"/>
  <c r="O1459" i="1"/>
  <c r="O1434" i="1"/>
  <c r="O3077" i="1"/>
  <c r="O657" i="1"/>
  <c r="O2080" i="1"/>
  <c r="O2794" i="1"/>
  <c r="O694" i="1"/>
  <c r="O3565" i="1"/>
  <c r="O2575" i="1"/>
  <c r="O2571" i="1"/>
  <c r="O3562" i="1"/>
  <c r="O185" i="1"/>
  <c r="O3780" i="1"/>
  <c r="O219" i="1"/>
  <c r="O2640" i="1"/>
  <c r="O2730" i="1"/>
  <c r="O3172" i="1"/>
  <c r="O3931" i="1"/>
  <c r="O2346" i="1"/>
  <c r="O3831" i="1"/>
  <c r="O2045" i="1"/>
  <c r="O758" i="1"/>
  <c r="O1154" i="1"/>
  <c r="O3639" i="1"/>
  <c r="O2289" i="1"/>
  <c r="O3150" i="1"/>
  <c r="O2973" i="1"/>
  <c r="O3414" i="1"/>
  <c r="O1385" i="1"/>
  <c r="O2016" i="1"/>
  <c r="O3412" i="1"/>
  <c r="O3508" i="1"/>
  <c r="O3072" i="1"/>
  <c r="O3509" i="1"/>
  <c r="O372" i="1"/>
  <c r="O2525" i="1"/>
  <c r="O270" i="1"/>
  <c r="O71" i="1"/>
  <c r="O2623" i="1"/>
  <c r="O2674" i="1"/>
  <c r="O4059" i="1"/>
  <c r="O331" i="1"/>
  <c r="O2729" i="1"/>
  <c r="O685" i="1"/>
  <c r="O3308" i="1"/>
  <c r="O2738" i="1"/>
  <c r="O2361" i="1"/>
  <c r="O3113" i="1"/>
  <c r="O3569" i="1"/>
  <c r="O3442" i="1"/>
  <c r="O716" i="1"/>
  <c r="O3691" i="1"/>
  <c r="O1323" i="1"/>
  <c r="O1335" i="1"/>
  <c r="O2597" i="1"/>
  <c r="O3062" i="1"/>
  <c r="O1779" i="1"/>
  <c r="O3363" i="1"/>
  <c r="O715" i="1"/>
  <c r="O273" i="1"/>
  <c r="O883" i="1"/>
  <c r="O1266" i="1"/>
  <c r="O978" i="1"/>
  <c r="O2318" i="1"/>
  <c r="O581" i="1"/>
  <c r="O1449" i="1"/>
  <c r="O2803" i="1"/>
  <c r="O3771" i="1"/>
  <c r="O133" i="1"/>
  <c r="O1945" i="1"/>
  <c r="O707" i="1"/>
  <c r="O2919" i="1"/>
  <c r="O2914" i="1"/>
  <c r="O3782" i="1"/>
  <c r="O2387" i="1"/>
  <c r="O1407" i="1"/>
  <c r="O1646" i="1"/>
  <c r="O1152" i="1"/>
  <c r="O3384" i="1"/>
  <c r="O959" i="1"/>
  <c r="O2642" i="1"/>
  <c r="O2452" i="1"/>
  <c r="O2414" i="1"/>
  <c r="O2267" i="1"/>
  <c r="O897" i="1"/>
  <c r="O544" i="1"/>
  <c r="O1621" i="1"/>
  <c r="O3641" i="1"/>
  <c r="O563" i="1"/>
  <c r="O3089" i="1"/>
  <c r="O2225" i="1"/>
  <c r="O3301" i="1"/>
  <c r="O3019" i="1"/>
  <c r="O266" i="1"/>
  <c r="O3471" i="1"/>
  <c r="O718" i="1"/>
  <c r="O1670" i="1"/>
  <c r="O768" i="1"/>
  <c r="O1794" i="1"/>
  <c r="O658" i="1"/>
  <c r="O3046" i="1"/>
  <c r="O3459" i="1"/>
  <c r="O1517" i="1"/>
  <c r="O2614" i="1"/>
  <c r="O1565" i="1"/>
  <c r="O2216" i="1"/>
  <c r="O2610" i="1"/>
  <c r="O2618" i="1"/>
  <c r="O1122" i="1"/>
  <c r="O2917" i="1"/>
  <c r="O3935" i="1"/>
  <c r="O253" i="1"/>
  <c r="O1627" i="1"/>
  <c r="O3374" i="1"/>
  <c r="O1757" i="1"/>
  <c r="O3456" i="1"/>
  <c r="O2568" i="1"/>
  <c r="O1957" i="1"/>
  <c r="O3911" i="1"/>
  <c r="O1289" i="1"/>
  <c r="O1195" i="1"/>
  <c r="O4009" i="1"/>
  <c r="O116" i="1"/>
  <c r="O2662" i="1"/>
  <c r="O626" i="1"/>
  <c r="O714" i="1"/>
  <c r="O1801" i="1"/>
  <c r="O3201" i="1"/>
  <c r="O571" i="1"/>
  <c r="O1974" i="1"/>
  <c r="O1521" i="1"/>
  <c r="O3287" i="1"/>
  <c r="O2257" i="1"/>
  <c r="O2005" i="1"/>
  <c r="O1555" i="1"/>
  <c r="O746" i="1"/>
  <c r="O506" i="1"/>
  <c r="O451" i="1"/>
  <c r="O2457" i="1"/>
  <c r="O3211" i="1"/>
  <c r="O1469" i="1"/>
  <c r="O3506" i="1"/>
  <c r="O2336" i="1"/>
  <c r="O2321" i="1"/>
  <c r="O2169" i="1"/>
  <c r="O1804" i="1"/>
  <c r="O187" i="1"/>
  <c r="O1483" i="1"/>
  <c r="O545" i="1"/>
  <c r="O1870" i="1"/>
  <c r="O851" i="1"/>
  <c r="O2248" i="1"/>
  <c r="O78" i="1"/>
  <c r="O3141" i="1"/>
  <c r="O3907" i="1"/>
  <c r="O3026" i="1"/>
  <c r="O477" i="1"/>
  <c r="O1742" i="1"/>
  <c r="O553" i="1"/>
  <c r="O428" i="1"/>
  <c r="O2011" i="1"/>
  <c r="O2947" i="1"/>
  <c r="O1431" i="1"/>
  <c r="O951" i="1"/>
  <c r="O2949" i="1"/>
  <c r="O3321" i="1"/>
  <c r="O2155" i="1"/>
  <c r="O905" i="1"/>
  <c r="O1325" i="1"/>
  <c r="O2649" i="1"/>
  <c r="O2333" i="1"/>
  <c r="O400" i="1"/>
  <c r="O1341" i="1"/>
  <c r="O754" i="1"/>
  <c r="O3908" i="1"/>
  <c r="O2403" i="1"/>
  <c r="O212" i="1"/>
  <c r="O2305" i="1"/>
  <c r="O207" i="1"/>
  <c r="O3332" i="1"/>
  <c r="O1855" i="1"/>
  <c r="O1066" i="1"/>
  <c r="O1217" i="1"/>
  <c r="O1006" i="1"/>
  <c r="O4036" i="1"/>
  <c r="O3447" i="1"/>
  <c r="O3748" i="1"/>
  <c r="O3091" i="1"/>
  <c r="O260" i="1"/>
  <c r="O67" i="1"/>
  <c r="O3763" i="1"/>
  <c r="O1174" i="1"/>
  <c r="O493" i="1"/>
  <c r="O2884" i="1"/>
  <c r="O4051" i="1"/>
  <c r="O594" i="1"/>
  <c r="O2241" i="1"/>
  <c r="O2851" i="1"/>
  <c r="O262" i="1"/>
  <c r="O3646" i="1"/>
  <c r="O516" i="1"/>
  <c r="O2547" i="1"/>
  <c r="O2801" i="1"/>
  <c r="O2204" i="1"/>
  <c r="O33" i="1"/>
  <c r="O3009" i="1"/>
  <c r="O2545" i="1"/>
  <c r="O797" i="1"/>
  <c r="O2599" i="1"/>
  <c r="O529" i="1"/>
  <c r="O2562" i="1"/>
  <c r="O3480" i="1"/>
  <c r="O3283" i="1"/>
  <c r="O3704" i="1"/>
  <c r="O2868" i="1"/>
  <c r="O2010" i="1"/>
  <c r="O3568" i="1"/>
  <c r="O3696" i="1"/>
  <c r="O3116" i="1"/>
  <c r="O1355" i="1"/>
  <c r="O234" i="1"/>
  <c r="O3903" i="1"/>
  <c r="O1173" i="1"/>
  <c r="O3844" i="1"/>
  <c r="O1382" i="1"/>
  <c r="O525" i="1"/>
  <c r="O2158" i="1"/>
  <c r="O1075" i="1"/>
  <c r="O4079" i="1"/>
  <c r="O1373" i="1"/>
  <c r="O2235" i="1"/>
  <c r="O3659" i="1"/>
  <c r="O1862" i="1"/>
  <c r="O3212" i="1"/>
  <c r="O2312" i="1"/>
  <c r="O1372" i="1"/>
  <c r="O3350" i="1"/>
  <c r="O997" i="1"/>
  <c r="O2593" i="1"/>
  <c r="O956" i="1"/>
  <c r="O3224" i="1"/>
  <c r="O1768" i="1"/>
  <c r="O264" i="1"/>
  <c r="O2780" i="1"/>
  <c r="O610" i="1"/>
  <c r="O1809" i="1"/>
  <c r="O3346" i="1"/>
  <c r="O39" i="1"/>
  <c r="O637" i="1"/>
  <c r="O3869" i="1"/>
  <c r="O3425" i="1"/>
  <c r="O2808" i="1"/>
  <c r="O2467" i="1"/>
  <c r="O297" i="1"/>
  <c r="O876" i="1"/>
  <c r="O1185" i="1"/>
  <c r="O2299" i="1"/>
  <c r="O1765" i="1"/>
  <c r="O3893" i="1"/>
  <c r="O3645" i="1"/>
  <c r="O3385" i="1"/>
  <c r="O135" i="1"/>
  <c r="O85" i="1"/>
  <c r="O3130" i="1"/>
  <c r="O2982" i="1"/>
  <c r="O2578" i="1"/>
  <c r="O1669" i="1"/>
  <c r="O2304" i="1"/>
  <c r="O617" i="1"/>
  <c r="O334" i="1"/>
  <c r="O805" i="1"/>
  <c r="O2297" i="1"/>
  <c r="O3153" i="1"/>
  <c r="O1028" i="1"/>
  <c r="O1887" i="1"/>
  <c r="O4115" i="1"/>
  <c r="O2274" i="1"/>
  <c r="O3166" i="1"/>
  <c r="O2646" i="1"/>
  <c r="O3940" i="1"/>
  <c r="O3056" i="1"/>
  <c r="O2245" i="1"/>
  <c r="O3918" i="1"/>
  <c r="O3464" i="1"/>
  <c r="O1593" i="1"/>
  <c r="O3682" i="1"/>
  <c r="O2544" i="1"/>
  <c r="O3313" i="1"/>
  <c r="O1585" i="1"/>
  <c r="O439" i="1"/>
  <c r="O2051" i="1"/>
  <c r="O279" i="1"/>
  <c r="O2357" i="1"/>
  <c r="O752" i="1"/>
  <c r="O3273" i="1"/>
  <c r="O671" i="1"/>
  <c r="O814" i="1"/>
  <c r="O1256" i="1"/>
  <c r="O580" i="1"/>
  <c r="O315" i="1"/>
  <c r="O3475" i="1"/>
  <c r="O2459" i="1"/>
  <c r="O2218" i="1"/>
  <c r="O3985" i="1"/>
  <c r="O3549" i="1"/>
  <c r="O3801" i="1"/>
  <c r="O4075" i="1"/>
  <c r="O2430" i="1"/>
  <c r="O2345" i="1"/>
  <c r="O1254" i="1"/>
  <c r="O3326" i="1"/>
  <c r="O3001" i="1"/>
  <c r="O4072" i="1"/>
  <c r="O1345" i="1"/>
  <c r="O139" i="1"/>
  <c r="O3351" i="1"/>
  <c r="O4109" i="1"/>
  <c r="O1378" i="1"/>
  <c r="O3249" i="1"/>
  <c r="O812" i="1"/>
  <c r="O2309" i="1"/>
  <c r="O407" i="1"/>
  <c r="O732" i="1"/>
  <c r="O2682" i="1"/>
  <c r="O3395" i="1"/>
  <c r="O2714" i="1"/>
  <c r="O1125" i="1"/>
  <c r="O1807" i="1"/>
  <c r="O910" i="1"/>
  <c r="O362" i="1"/>
  <c r="O667" i="1"/>
  <c r="O390" i="1"/>
  <c r="O2470" i="1"/>
  <c r="O1799" i="1"/>
  <c r="O404" i="1"/>
  <c r="O1222" i="1"/>
  <c r="O3157" i="1"/>
  <c r="O790" i="1"/>
  <c r="O2561" i="1"/>
  <c r="O3631" i="1"/>
  <c r="O2766" i="1"/>
  <c r="O77" i="1"/>
  <c r="O2406" i="1"/>
  <c r="O849" i="1"/>
  <c r="O3660" i="1"/>
  <c r="O267" i="1"/>
  <c r="O3372" i="1"/>
  <c r="O1068" i="1"/>
  <c r="O2998" i="1"/>
  <c r="O3432" i="1"/>
  <c r="O2677" i="1"/>
  <c r="O38" i="1"/>
  <c r="O2323" i="1"/>
  <c r="O3828" i="1"/>
  <c r="O3355" i="1"/>
  <c r="O3498" i="1"/>
  <c r="O4089" i="1"/>
  <c r="O3673" i="1"/>
  <c r="O3878" i="1"/>
  <c r="O1421" i="1"/>
  <c r="O841" i="1"/>
  <c r="O3021" i="1"/>
  <c r="O3835" i="1"/>
  <c r="O3023" i="1"/>
  <c r="O4063" i="1"/>
  <c r="O2939" i="1"/>
  <c r="O19" i="1"/>
  <c r="O1115" i="1"/>
  <c r="O200" i="1"/>
  <c r="O468" i="1"/>
  <c r="O2639" i="1"/>
  <c r="O919" i="1"/>
  <c r="O2399" i="1"/>
  <c r="O3601" i="1"/>
  <c r="O3470" i="1"/>
  <c r="O464" i="1"/>
  <c r="O1976" i="1"/>
  <c r="O3604" i="1"/>
  <c r="O1721" i="1"/>
  <c r="O2383" i="1"/>
  <c r="O1085" i="1"/>
  <c r="O3092" i="1"/>
  <c r="O462" i="1"/>
  <c r="O3171" i="1"/>
  <c r="O1758" i="1"/>
  <c r="O206" i="1"/>
  <c r="O1692" i="1"/>
  <c r="O3210" i="1"/>
  <c r="O2473" i="1"/>
  <c r="O2324" i="1"/>
  <c r="O621" i="1"/>
  <c r="O938" i="1"/>
  <c r="O1518" i="1"/>
  <c r="O4069" i="1"/>
  <c r="O2209" i="1"/>
  <c r="O2501" i="1"/>
  <c r="O1554" i="1"/>
  <c r="O2102" i="1"/>
  <c r="O892" i="1"/>
  <c r="O3328" i="1"/>
  <c r="O2546" i="1"/>
  <c r="O1975" i="1"/>
  <c r="O1567" i="1"/>
  <c r="O1170" i="1"/>
  <c r="O1296" i="1"/>
  <c r="O3662" i="1"/>
  <c r="O2888" i="1"/>
  <c r="O2688" i="1"/>
  <c r="O1947" i="1"/>
  <c r="O3715" i="1"/>
  <c r="O1216" i="1"/>
  <c r="O2344" i="1"/>
  <c r="O274" i="1"/>
  <c r="O2633" i="1"/>
  <c r="O1909" i="1"/>
  <c r="O3109" i="1"/>
  <c r="O1077" i="1"/>
  <c r="O1057" i="1"/>
  <c r="O3148" i="1"/>
  <c r="O1901" i="1"/>
  <c r="O3101" i="1"/>
  <c r="O2967" i="1"/>
  <c r="O1791" i="1"/>
  <c r="O967" i="1"/>
  <c r="O166" i="1"/>
  <c r="O1052" i="1"/>
  <c r="O2436" i="1"/>
  <c r="O601" i="1"/>
  <c r="O3686" i="1"/>
  <c r="O3558" i="1"/>
  <c r="O1714" i="1"/>
  <c r="O3680" i="1"/>
  <c r="O1383" i="1"/>
  <c r="O1524" i="1"/>
  <c r="O2146" i="1"/>
  <c r="O1132" i="1"/>
  <c r="O578" i="1"/>
  <c r="O1494" i="1"/>
  <c r="O3966" i="1"/>
  <c r="O547" i="1"/>
  <c r="O1391" i="1"/>
  <c r="O3487" i="1"/>
  <c r="O3839" i="1"/>
  <c r="O1356" i="1"/>
  <c r="O1135" i="1"/>
  <c r="O247" i="1"/>
  <c r="O3566" i="1"/>
  <c r="O1219" i="1"/>
  <c r="O2461" i="1"/>
  <c r="O1116" i="1"/>
  <c r="O2411" i="1"/>
  <c r="O3729" i="1"/>
  <c r="O1634" i="1"/>
  <c r="O3296" i="1"/>
  <c r="O3889" i="1"/>
  <c r="O2514" i="1"/>
  <c r="O2397" i="1"/>
  <c r="O1021" i="1"/>
  <c r="O3548" i="1"/>
  <c r="O3123" i="1"/>
  <c r="O1315" i="1"/>
  <c r="O1393" i="1"/>
  <c r="O289" i="1"/>
  <c r="O4111" i="1"/>
  <c r="O2492" i="1"/>
  <c r="O3377" i="1"/>
  <c r="O972" i="1"/>
  <c r="O3613" i="1"/>
  <c r="O3536" i="1"/>
  <c r="O946" i="1"/>
  <c r="O1414" i="1"/>
  <c r="O486" i="1"/>
  <c r="O3857" i="1"/>
  <c r="O1623" i="1"/>
  <c r="O2761" i="1"/>
  <c r="O1922" i="1"/>
  <c r="O3236" i="1"/>
  <c r="O2977" i="1"/>
  <c r="O2277" i="1"/>
  <c r="O1850" i="1"/>
  <c r="O1460" i="1"/>
  <c r="O914" i="1"/>
  <c r="O3806" i="1"/>
  <c r="O533" i="1"/>
  <c r="O488" i="1"/>
  <c r="O924" i="1"/>
  <c r="O296" i="1"/>
  <c r="O1133" i="1"/>
  <c r="O2050" i="1"/>
  <c r="O1978" i="1"/>
  <c r="O3689" i="1"/>
  <c r="O2228" i="1"/>
  <c r="O1964" i="1"/>
  <c r="O172" i="1"/>
  <c r="O2987" i="1"/>
  <c r="O2101" i="1"/>
  <c r="O469" i="1"/>
  <c r="O2985" i="1"/>
  <c r="O4024" i="1"/>
  <c r="O2807" i="1"/>
  <c r="O1131" i="1"/>
  <c r="O1504" i="1"/>
  <c r="O2587" i="1"/>
  <c r="O829" i="1"/>
  <c r="O1020" i="1"/>
  <c r="O3872" i="1"/>
  <c r="O2488" i="1"/>
  <c r="O3640" i="1"/>
  <c r="O2451" i="1"/>
  <c r="O939" i="1"/>
  <c r="O2499" i="1"/>
  <c r="O3443" i="1"/>
  <c r="O2007" i="1"/>
  <c r="O750" i="1"/>
  <c r="O4064" i="1"/>
  <c r="O2826" i="1"/>
  <c r="O1297" i="1"/>
  <c r="O3511" i="1"/>
  <c r="O2126" i="1"/>
  <c r="O1856" i="1"/>
  <c r="O3516" i="1"/>
  <c r="O2349" i="1"/>
  <c r="O455" i="1"/>
  <c r="O1314" i="1"/>
  <c r="O2852" i="1"/>
  <c r="O2513" i="1"/>
  <c r="O878" i="1"/>
  <c r="O1560" i="1"/>
  <c r="O178" i="1"/>
  <c r="O3494" i="1"/>
  <c r="O3628" i="1"/>
  <c r="O1938" i="1"/>
  <c r="O1241" i="1"/>
  <c r="O627" i="1"/>
  <c r="O2669" i="1"/>
  <c r="O2355" i="1"/>
  <c r="O2125" i="1"/>
  <c r="O3875" i="1"/>
  <c r="O3728" i="1"/>
  <c r="O3405" i="1"/>
  <c r="O2629" i="1"/>
  <c r="O1693" i="1"/>
  <c r="O2292" i="1"/>
  <c r="O1467" i="1"/>
  <c r="O640" i="1"/>
  <c r="O1882" i="1"/>
  <c r="O548" i="1"/>
  <c r="O2530" i="1"/>
  <c r="O144" i="1"/>
  <c r="O2084" i="1"/>
  <c r="O1123" i="1"/>
  <c r="O2128" i="1"/>
  <c r="O1172" i="1"/>
  <c r="O3221" i="1"/>
  <c r="O2990" i="1"/>
  <c r="O3156" i="1"/>
  <c r="O3452" i="1"/>
  <c r="O928" i="1"/>
  <c r="O510" i="1"/>
  <c r="O968" i="1"/>
  <c r="O2849" i="1"/>
  <c r="O1376" i="1"/>
  <c r="O3370" i="1"/>
  <c r="O1814" i="1"/>
  <c r="O1681" i="1"/>
  <c r="O847" i="1"/>
  <c r="O2559" i="1"/>
  <c r="O2097" i="1"/>
  <c r="O2542" i="1"/>
  <c r="O3570" i="1"/>
  <c r="O1538" i="1"/>
  <c r="O1751" i="1"/>
  <c r="O2837" i="1"/>
  <c r="O438" i="1"/>
  <c r="O2527" i="1"/>
  <c r="O494" i="1"/>
  <c r="O1196" i="1"/>
  <c r="O1556" i="1"/>
  <c r="O3239" i="1"/>
  <c r="O535" i="1"/>
  <c r="O1902" i="1"/>
  <c r="O3261" i="1"/>
  <c r="O3126" i="1"/>
  <c r="O196" i="1"/>
  <c r="O2006" i="1"/>
  <c r="O2116" i="1"/>
  <c r="O2287" i="1"/>
  <c r="O3129" i="1"/>
  <c r="O211" i="1"/>
  <c r="O415" i="1"/>
  <c r="O1404" i="1"/>
  <c r="O2221" i="1"/>
  <c r="O237" i="1"/>
  <c r="O4114" i="1"/>
  <c r="O2352" i="1"/>
  <c r="O1149" i="1"/>
  <c r="O2705" i="1"/>
  <c r="O848" i="1"/>
  <c r="O1442" i="1"/>
  <c r="O307" i="1"/>
  <c r="O3159" i="1"/>
  <c r="O420" i="1"/>
  <c r="O3421" i="1"/>
  <c r="O2603" i="1"/>
  <c r="O1247" i="1"/>
  <c r="O3469" i="1"/>
  <c r="O1271" i="1"/>
  <c r="O2273" i="1"/>
  <c r="O2194" i="1"/>
  <c r="O388" i="1"/>
  <c r="O306" i="1"/>
  <c r="O3051" i="1"/>
  <c r="O1472" i="1"/>
  <c r="O830" i="1"/>
  <c r="O1064" i="1"/>
  <c r="O3816" i="1"/>
  <c r="O3053" i="1"/>
  <c r="O3567" i="1"/>
  <c r="O3107" i="1"/>
  <c r="O3731" i="1"/>
  <c r="O3877" i="1"/>
  <c r="O3515" i="1"/>
  <c r="O3610" i="1"/>
  <c r="O3179" i="1"/>
  <c r="O2531" i="1"/>
  <c r="O1823" i="1"/>
  <c r="O3259" i="1"/>
  <c r="O118" i="1"/>
  <c r="O1395" i="1"/>
  <c r="O2951" i="1"/>
  <c r="O1667" i="1"/>
  <c r="O675" i="1"/>
  <c r="O1291" i="1"/>
  <c r="O911" i="1"/>
  <c r="O3891" i="1"/>
  <c r="O3913" i="1"/>
  <c r="O3864" i="1"/>
  <c r="O2847" i="1"/>
  <c r="O1660" i="1"/>
  <c r="O2181" i="1"/>
  <c r="O3894" i="1"/>
  <c r="O4100" i="1"/>
  <c r="O1169" i="1"/>
  <c r="O1944" i="1"/>
  <c r="O3450" i="1"/>
  <c r="O2217" i="1"/>
  <c r="O2529" i="1"/>
  <c r="O595" i="1"/>
  <c r="O2859" i="1"/>
  <c r="O457" i="1"/>
  <c r="O2270" i="1"/>
  <c r="O1329" i="1"/>
  <c r="O921" i="1"/>
  <c r="O2621" i="1"/>
  <c r="O1091" i="1"/>
  <c r="O1336" i="1"/>
  <c r="O3445" i="1"/>
  <c r="O2341" i="1"/>
  <c r="O3399" i="1"/>
  <c r="O1948" i="1"/>
  <c r="O4042" i="1"/>
  <c r="O3984" i="1"/>
  <c r="O3429" i="1"/>
  <c r="O1499" i="1"/>
  <c r="O1516" i="1"/>
  <c r="O3767" i="1"/>
  <c r="O2763" i="1"/>
  <c r="O3010" i="1"/>
  <c r="O2313" i="1"/>
  <c r="O1126" i="1"/>
  <c r="O3949" i="1"/>
  <c r="O3533" i="1"/>
  <c r="O3367" i="1"/>
  <c r="O618" i="1"/>
  <c r="O607" i="1"/>
  <c r="O2577" i="1"/>
  <c r="O1428" i="1"/>
  <c r="O2673" i="1"/>
  <c r="O550" i="1"/>
  <c r="O367" i="1"/>
  <c r="O3088" i="1"/>
  <c r="O2992" i="1"/>
  <c r="O659" i="1"/>
  <c r="O3437" i="1"/>
  <c r="O3490" i="1"/>
  <c r="O4085" i="1"/>
  <c r="O1359" i="1"/>
  <c r="O1207" i="1"/>
  <c r="O2109" i="1"/>
  <c r="O4065" i="1"/>
  <c r="O728" i="1"/>
  <c r="O2412" i="1"/>
  <c r="O412" i="1"/>
  <c r="O3785" i="1"/>
  <c r="O2860" i="1"/>
  <c r="O1868" i="1"/>
  <c r="O2685" i="1"/>
  <c r="O2907" i="1"/>
  <c r="O3714" i="1"/>
  <c r="O3388" i="1"/>
  <c r="O2339" i="1"/>
  <c r="O1797" i="1"/>
  <c r="O1073" i="1"/>
  <c r="O903" i="1"/>
  <c r="O817" i="1"/>
  <c r="O2734" i="1"/>
  <c r="O3711" i="1"/>
  <c r="O3576" i="1"/>
  <c r="O2133" i="1"/>
  <c r="O931" i="1"/>
  <c r="O291" i="1"/>
  <c r="O3134" i="1"/>
  <c r="O3927" i="1"/>
  <c r="O3512" i="1"/>
  <c r="O1584" i="1"/>
  <c r="O1595" i="1"/>
  <c r="O132" i="1"/>
  <c r="O1969" i="1"/>
  <c r="O3732" i="1"/>
  <c r="O2965" i="1"/>
  <c r="O117" i="1"/>
  <c r="O2284" i="1"/>
  <c r="O3240" i="1"/>
  <c r="O3125" i="1"/>
  <c r="O3545" i="1"/>
  <c r="O1952" i="1"/>
  <c r="O2317" i="1"/>
  <c r="O4110" i="1"/>
  <c r="O3501" i="1"/>
  <c r="O382" i="1"/>
  <c r="O1342" i="1"/>
  <c r="O2517" i="1"/>
  <c r="O2404" i="1"/>
  <c r="O3965" i="1"/>
  <c r="O2605" i="1"/>
  <c r="O3120" i="1"/>
  <c r="O2079" i="1"/>
  <c r="O1961" i="1"/>
  <c r="O4091" i="1"/>
  <c r="O777" i="1"/>
  <c r="O747" i="1"/>
  <c r="O846" i="1"/>
  <c r="O1878" i="1"/>
  <c r="O1437" i="1"/>
  <c r="O1399" i="1"/>
  <c r="O3755" i="1"/>
  <c r="O1201" i="1"/>
  <c r="O2173" i="1"/>
  <c r="O574" i="1"/>
  <c r="O3193" i="1"/>
  <c r="O2057" i="1"/>
  <c r="O2957" i="1"/>
  <c r="O3347" i="1"/>
  <c r="O505" i="1"/>
  <c r="O4055" i="1"/>
  <c r="O2679" i="1"/>
  <c r="O615" i="1"/>
  <c r="O1070" i="1"/>
  <c r="O3747" i="1"/>
  <c r="O3974" i="1"/>
  <c r="O558" i="1"/>
  <c r="O1272" i="1"/>
  <c r="O373" i="1"/>
  <c r="O2472" i="1"/>
  <c r="O3860" i="1"/>
  <c r="O2454" i="1"/>
  <c r="O3036" i="1"/>
  <c r="O2174" i="1"/>
  <c r="O3220" i="1"/>
  <c r="O3254" i="1"/>
  <c r="O2745" i="1"/>
  <c r="O4019" i="1"/>
  <c r="O2751" i="1"/>
  <c r="O1691" i="1"/>
  <c r="O110" i="1"/>
  <c r="O678" i="1"/>
  <c r="O551" i="1"/>
  <c r="O2303" i="1"/>
  <c r="O2243" i="1"/>
  <c r="O3176" i="1"/>
  <c r="O743" i="1"/>
  <c r="O2793" i="1"/>
  <c r="O216" i="1"/>
  <c r="O3867" i="1"/>
  <c r="O2041" i="1"/>
  <c r="O1744" i="1"/>
  <c r="O1186" i="1"/>
  <c r="O2687" i="1"/>
  <c r="O1267" i="1"/>
  <c r="O605" i="1"/>
  <c r="O2172" i="1"/>
  <c r="O3749" i="1"/>
  <c r="O79" i="1"/>
  <c r="O2615" i="1"/>
  <c r="O1919" i="1"/>
  <c r="O2148" i="1"/>
  <c r="O3161" i="1"/>
  <c r="O2668" i="1"/>
  <c r="O175" i="1"/>
  <c r="O2635" i="1"/>
  <c r="O3102" i="1"/>
  <c r="O4000" i="1"/>
  <c r="O2681" i="1"/>
  <c r="O2524" i="1"/>
  <c r="O1263" i="1"/>
  <c r="O3975" i="1"/>
  <c r="O1642" i="1"/>
  <c r="O971" i="1"/>
  <c r="O2275" i="1"/>
  <c r="O3634" i="1"/>
  <c r="O915" i="1"/>
  <c r="O2999" i="1"/>
  <c r="O3797" i="1"/>
  <c r="O2042" i="1"/>
  <c r="O2266" i="1"/>
  <c r="O4032" i="1"/>
  <c r="O2975" i="1"/>
  <c r="O350" i="1"/>
  <c r="O3996" i="1"/>
  <c r="O867" i="1"/>
  <c r="O2107" i="1"/>
  <c r="O2375" i="1"/>
  <c r="O2343" i="1"/>
  <c r="O3818" i="1"/>
  <c r="O1549" i="1"/>
  <c r="O3991" i="1"/>
  <c r="O3922" i="1"/>
  <c r="O620" i="1"/>
  <c r="O2378" i="1"/>
  <c r="O2263" i="1"/>
  <c r="O3520" i="1"/>
  <c r="O2134" i="1"/>
  <c r="O2612" i="1"/>
  <c r="O355" i="1"/>
  <c r="O2327" i="1"/>
  <c r="O3884" i="1"/>
  <c r="O3329" i="1"/>
  <c r="O1722" i="1"/>
  <c r="O786" i="1"/>
  <c r="O410" i="1"/>
  <c r="O3906" i="1"/>
  <c r="O3325" i="1"/>
  <c r="O2089" i="1"/>
  <c r="O2928" i="1"/>
  <c r="O1839" i="1"/>
  <c r="O2252" i="1"/>
  <c r="O4056" i="1"/>
  <c r="O3146" i="1"/>
  <c r="O2892" i="1"/>
  <c r="O916" i="1"/>
  <c r="O3366" i="1"/>
  <c r="O3078" i="1"/>
  <c r="O3670" i="1"/>
  <c r="O2783" i="1"/>
  <c r="O1834" i="1"/>
  <c r="O29" i="1"/>
  <c r="O1150" i="1"/>
  <c r="O3676" i="1"/>
  <c r="O3206" i="1"/>
  <c r="O204" i="1"/>
  <c r="O2846" i="1"/>
  <c r="O4107" i="1"/>
  <c r="O295" i="1"/>
  <c r="O590" i="1"/>
  <c r="O1849" i="1"/>
  <c r="O3334" i="1"/>
  <c r="O1346" i="1"/>
  <c r="O1384" i="1"/>
  <c r="O3222" i="1"/>
  <c r="O2727" i="1"/>
  <c r="O1827" i="1"/>
  <c r="O1350" i="1"/>
  <c r="O1598" i="1"/>
  <c r="O2195" i="1"/>
  <c r="O4086" i="1"/>
  <c r="O2921" i="1"/>
  <c r="O2548" i="1"/>
  <c r="O719" i="1"/>
  <c r="O2769" i="1"/>
  <c r="O1740" i="1"/>
  <c r="O953" i="1"/>
  <c r="O2854" i="1"/>
  <c r="O2428" i="1"/>
  <c r="O3393" i="1"/>
  <c r="O672" i="1"/>
  <c r="O1580" i="1"/>
  <c r="O2434" i="1"/>
  <c r="O1515" i="1"/>
  <c r="O157" i="1"/>
  <c r="O2619" i="1"/>
  <c r="O508" i="1"/>
  <c r="O3742" i="1"/>
  <c r="O3649" i="1"/>
  <c r="O1465" i="1"/>
  <c r="O416" i="1"/>
  <c r="O1769" i="1"/>
  <c r="O3690" i="1"/>
  <c r="O1725" i="1"/>
  <c r="O4067" i="1"/>
  <c r="O381" i="1"/>
  <c r="O2521" i="1"/>
  <c r="O2648" i="1"/>
  <c r="O1854" i="1"/>
  <c r="O1784" i="1"/>
  <c r="O2935" i="1"/>
  <c r="O2064" i="1"/>
  <c r="O3448" i="1"/>
  <c r="O920" i="1"/>
  <c r="O333" i="1"/>
  <c r="O1967" i="1"/>
  <c r="O661" i="1"/>
  <c r="O3169" i="1"/>
  <c r="O699" i="1"/>
  <c r="O1446" i="1"/>
  <c r="O3738" i="1"/>
  <c r="O785" i="1"/>
  <c r="O281" i="1"/>
  <c r="O936" i="1"/>
  <c r="O3401" i="1"/>
  <c r="O417" i="1"/>
  <c r="O2262" i="1"/>
  <c r="O3048" i="1"/>
  <c r="O452" i="1"/>
  <c r="O1832" i="1"/>
  <c r="O3883" i="1"/>
  <c r="O1475" i="1"/>
  <c r="O2019" i="1"/>
  <c r="O1051" i="1"/>
  <c r="O3551" i="1"/>
  <c r="O3003" i="1"/>
  <c r="O3973" i="1"/>
  <c r="O2138" i="1"/>
  <c r="O2777" i="1"/>
  <c r="O3118" i="1"/>
  <c r="O370" i="1"/>
  <c r="O1688" i="1"/>
  <c r="O2997" i="1"/>
  <c r="O530" i="1"/>
  <c r="O4112" i="1"/>
  <c r="O2300" i="1"/>
  <c r="O2654" i="1"/>
  <c r="O2879" i="1"/>
  <c r="O1684" i="1"/>
  <c r="O401" i="1"/>
  <c r="O2099" i="1"/>
  <c r="O3343" i="1"/>
  <c r="O182" i="1"/>
  <c r="O2265" i="1"/>
  <c r="O4038" i="1"/>
  <c r="O3235" i="1"/>
  <c r="O1956" i="1"/>
  <c r="O1065" i="1"/>
  <c r="O28" i="1"/>
  <c r="O2484" i="1"/>
  <c r="O1661" i="1"/>
  <c r="O1953" i="1"/>
  <c r="O1009" i="1"/>
  <c r="O2058" i="1"/>
  <c r="O3047" i="1"/>
  <c r="O4005" i="1"/>
  <c r="O3465" i="1"/>
  <c r="O2622" i="1"/>
  <c r="O11" i="1"/>
  <c r="O751" i="1"/>
  <c r="O2036" i="1"/>
  <c r="O2024" i="1"/>
  <c r="O3574" i="1"/>
  <c r="O1281" i="1"/>
  <c r="O3052" i="1"/>
  <c r="O471" i="1"/>
  <c r="O772" i="1"/>
  <c r="O3451" i="1"/>
  <c r="O3410" i="1"/>
  <c r="O1659" i="1"/>
  <c r="O2954" i="1"/>
  <c r="O562" i="1"/>
  <c r="O2659" i="1"/>
  <c r="O1583" i="1"/>
  <c r="O1058" i="1"/>
  <c r="O2203" i="1"/>
  <c r="O1188" i="1"/>
  <c r="O1299" i="1"/>
  <c r="O1425" i="1"/>
  <c r="O2862" i="1"/>
  <c r="O2353" i="1"/>
  <c r="O1439" i="1"/>
  <c r="O3822" i="1"/>
  <c r="O12" i="1"/>
  <c r="O427" i="1"/>
  <c r="O1817" i="1"/>
  <c r="O2554" i="1"/>
  <c r="O1234" i="1"/>
  <c r="O1523" i="1"/>
  <c r="O3920" i="1"/>
  <c r="O2984" i="1"/>
  <c r="O3417" i="1"/>
  <c r="O2444" i="1"/>
  <c r="O3174" i="1"/>
  <c r="O414" i="1"/>
  <c r="O2720" i="1"/>
  <c r="O2630" i="1"/>
  <c r="O573" i="1"/>
  <c r="O3697" i="1"/>
  <c r="O1418" i="1"/>
  <c r="O1023" i="1"/>
  <c r="O1513" i="1"/>
  <c r="O3929" i="1"/>
  <c r="O888" i="1"/>
  <c r="O2491" i="1"/>
  <c r="O4104" i="1"/>
  <c r="O349" i="1"/>
  <c r="O982" i="1"/>
  <c r="O2495" i="1"/>
  <c r="O3068" i="1"/>
  <c r="O3310" i="1"/>
  <c r="O3923" i="1"/>
  <c r="O287" i="1"/>
  <c r="O2986" i="1"/>
  <c r="O623" i="1"/>
  <c r="O3513" i="1"/>
  <c r="O46" i="1"/>
  <c r="O957" i="1"/>
  <c r="O2168" i="1"/>
  <c r="O1982" i="1"/>
  <c r="O4008" i="1"/>
  <c r="O2405" i="1"/>
  <c r="O4076" i="1"/>
  <c r="O2869" i="1"/>
  <c r="O1694" i="1"/>
  <c r="O456" i="1"/>
  <c r="O501" i="1"/>
  <c r="O2187" i="1"/>
  <c r="O3507" i="1"/>
  <c r="O3320" i="1"/>
  <c r="O3433" i="1"/>
  <c r="O2918" i="1"/>
  <c r="O2365" i="1"/>
  <c r="O1097" i="1"/>
  <c r="O3504" i="1"/>
  <c r="O3810" i="1"/>
  <c r="O2184" i="1"/>
  <c r="O1653" i="1"/>
  <c r="O3276" i="1"/>
  <c r="O2384" i="1"/>
  <c r="O2836" i="1"/>
  <c r="O3590" i="1"/>
  <c r="O2724" i="1"/>
  <c r="O909" i="1"/>
  <c r="O3540" i="1"/>
  <c r="O3720" i="1"/>
  <c r="O1096" i="1"/>
  <c r="O76" i="1"/>
  <c r="O1864" i="1"/>
  <c r="O3961" i="1"/>
  <c r="O1078" i="1"/>
  <c r="O2925" i="1"/>
  <c r="O1193" i="1"/>
  <c r="O3939" i="1"/>
  <c r="O1268" i="1"/>
  <c r="O1899" i="1"/>
  <c r="O2912" i="1"/>
  <c r="O74" i="1"/>
  <c r="O304" i="1"/>
  <c r="O45" i="1"/>
  <c r="O1328" i="1"/>
  <c r="O1151" i="1"/>
  <c r="O564" i="1"/>
  <c r="O4102" i="1"/>
  <c r="O3661" i="1"/>
  <c r="O2156" i="1"/>
  <c r="O3018" i="1"/>
  <c r="O227" i="1"/>
  <c r="O2972" i="1"/>
  <c r="O1067" i="1"/>
  <c r="O91" i="1"/>
  <c r="O1629" i="1"/>
  <c r="O1984" i="1"/>
  <c r="O284" i="1"/>
  <c r="O109" i="1"/>
  <c r="O1496" i="1"/>
  <c r="O1651" i="1"/>
  <c r="O819" i="1"/>
  <c r="O555" i="1"/>
  <c r="O229" i="1"/>
  <c r="O66" i="1"/>
  <c r="O1860" i="1"/>
  <c r="O4113" i="1"/>
  <c r="O3553" i="1"/>
  <c r="O3824" i="1"/>
  <c r="O511" i="1"/>
  <c r="O1018" i="1"/>
  <c r="O1971" i="1"/>
  <c r="O3257" i="1"/>
  <c r="O2039" i="1"/>
  <c r="O3833" i="1"/>
  <c r="O3841" i="1"/>
  <c r="O3455" i="1"/>
  <c r="O3614" i="1"/>
  <c r="O1574" i="1"/>
  <c r="O392" i="1"/>
  <c r="O1111" i="1"/>
  <c r="O1353" i="1"/>
  <c r="O3912" i="1"/>
  <c r="O524" i="1"/>
  <c r="O1532" i="1"/>
  <c r="O2607" i="1"/>
  <c r="O94" i="1"/>
  <c r="O3070" i="1"/>
  <c r="O3589" i="1"/>
  <c r="O358" i="1"/>
  <c r="O2175" i="1"/>
  <c r="O1745" i="1"/>
  <c r="O1118" i="1"/>
  <c r="O345" i="1"/>
  <c r="O242" i="1"/>
  <c r="O1700" i="1"/>
  <c r="O2490" i="1"/>
  <c r="O1624" i="1"/>
  <c r="O4045" i="1"/>
  <c r="O3854" i="1"/>
  <c r="O2824" i="1"/>
  <c r="O2541" i="1"/>
  <c r="O1316" i="1"/>
  <c r="O2031" i="1"/>
  <c r="O696" i="1"/>
  <c r="O3061" i="1"/>
  <c r="O1230" i="1"/>
  <c r="O3419" i="1"/>
  <c r="O3555" i="1"/>
  <c r="O1575" i="1"/>
  <c r="O2725" i="1"/>
  <c r="O2591" i="1"/>
  <c r="O1433" i="1"/>
  <c r="O2609" i="1"/>
  <c r="O2518" i="1"/>
  <c r="O929" i="1"/>
  <c r="O577" i="1"/>
  <c r="O745" i="1"/>
  <c r="O83" i="1"/>
  <c r="O2690" i="1"/>
  <c r="O337" i="1"/>
  <c r="O2698" i="1"/>
  <c r="O933" i="1"/>
  <c r="O1773" i="1"/>
  <c r="O2980" i="1"/>
  <c r="O3025" i="1"/>
  <c r="O2422" i="1"/>
  <c r="O1269" i="1"/>
  <c r="O2841" i="1"/>
  <c r="O293" i="1"/>
  <c r="O3008" i="1"/>
  <c r="O3586" i="1"/>
  <c r="O31" i="1"/>
  <c r="O2715" i="1"/>
  <c r="O2933" i="1"/>
  <c r="O2671" i="1"/>
  <c r="O863" i="1"/>
  <c r="O827" i="1"/>
  <c r="O1257" i="1"/>
  <c r="O2198" i="1"/>
  <c r="O2775" i="1"/>
  <c r="O165" i="1"/>
  <c r="O3695" i="1"/>
  <c r="O3197" i="1"/>
  <c r="O288" i="1"/>
  <c r="O380" i="1"/>
  <c r="O3990" i="1"/>
  <c r="O894" i="1"/>
  <c r="O1210" i="1"/>
  <c r="O3776" i="1"/>
  <c r="O3675" i="1"/>
  <c r="O1888" i="1"/>
  <c r="O9" i="1"/>
  <c r="O2018" i="1"/>
  <c r="O3750" i="1"/>
  <c r="O1551" i="1"/>
  <c r="O2320" i="1"/>
  <c r="O1928" i="1"/>
  <c r="O1165" i="1"/>
  <c r="O866" i="1"/>
  <c r="O996" i="1"/>
  <c r="O1019" i="1"/>
  <c r="O36" i="1"/>
  <c r="O2637" i="1"/>
  <c r="O1197" i="1"/>
  <c r="O2701" i="1"/>
  <c r="O2094" i="1"/>
  <c r="O3364" i="1"/>
  <c r="O3352" i="1"/>
  <c r="O800" i="1"/>
  <c r="O2316" i="1"/>
  <c r="O1250" i="1"/>
  <c r="O3700" i="1"/>
  <c r="O2393" i="1"/>
  <c r="O4021" i="1"/>
  <c r="O1589" i="1"/>
  <c r="O2043" i="1"/>
  <c r="O3131" i="1"/>
  <c r="O3428" i="1"/>
  <c r="O3571" i="1"/>
  <c r="O683" i="1"/>
  <c r="O1158" i="1"/>
  <c r="O2792" i="1"/>
  <c r="O3054" i="1"/>
  <c r="O1041" i="1"/>
  <c r="O1968" i="1"/>
  <c r="O2122" i="1"/>
  <c r="O3090" i="1"/>
  <c r="O150" i="1"/>
  <c r="O633" i="1"/>
  <c r="O2226" i="1"/>
  <c r="O2331" i="1"/>
  <c r="O1512" i="1"/>
  <c r="O3674" i="1"/>
  <c r="O3152" i="1"/>
  <c r="O1652" i="1"/>
  <c r="O3356" i="1"/>
  <c r="O986" i="1"/>
  <c r="O4049" i="1"/>
  <c r="O763" i="1"/>
  <c r="O283" i="1"/>
  <c r="O245" i="1"/>
  <c r="O1249" i="1"/>
  <c r="O2716" i="1"/>
  <c r="O294" i="1"/>
  <c r="O3420" i="1"/>
  <c r="O1304" i="1"/>
  <c r="O268" i="1"/>
  <c r="O2787" i="1"/>
  <c r="O3557" i="1"/>
  <c r="O3006" i="1"/>
  <c r="O437" i="1"/>
  <c r="O572" i="1"/>
  <c r="O536" i="1"/>
  <c r="O1718" i="1"/>
  <c r="O3093" i="1"/>
  <c r="O3163" i="1"/>
  <c r="O2744" i="1"/>
  <c r="O3592" i="1"/>
  <c r="O1665" i="1"/>
  <c r="O3135" i="1"/>
  <c r="O3097" i="1"/>
  <c r="O583" i="1"/>
  <c r="O3031" i="1"/>
  <c r="O1415" i="1"/>
  <c r="O3361" i="1"/>
  <c r="O134" i="1"/>
  <c r="O664" i="1"/>
  <c r="O2340" i="1"/>
  <c r="O1176" i="1"/>
  <c r="O50" i="1"/>
  <c r="O256" i="1"/>
  <c r="O1351" i="1"/>
  <c r="O474" i="1"/>
  <c r="O836" i="1"/>
  <c r="O3736" i="1"/>
  <c r="O2691" i="1"/>
  <c r="O2433" i="1"/>
  <c r="O609" i="1"/>
  <c r="O375" i="1"/>
  <c r="O3017" i="1"/>
  <c r="O1890" i="1"/>
  <c r="O378" i="1"/>
  <c r="O2025" i="1"/>
  <c r="O1754" i="1"/>
  <c r="O1463" i="1"/>
  <c r="O2645" i="1"/>
  <c r="O3423" i="1"/>
  <c r="O2264" i="1"/>
  <c r="O2052" i="1"/>
  <c r="O1526" i="1"/>
  <c r="O3278" i="1"/>
  <c r="O3638" i="1"/>
  <c r="O1293" i="1"/>
  <c r="O3100" i="1"/>
  <c r="O2180" i="1"/>
  <c r="O730" i="1"/>
  <c r="O3375" i="1"/>
  <c r="O3228" i="1"/>
  <c r="O3492" i="1"/>
  <c r="O3795" i="1"/>
  <c r="O1625" i="1"/>
  <c r="O4061" i="1"/>
  <c r="O2875" i="1"/>
  <c r="O3074" i="1"/>
  <c r="O113" i="1"/>
  <c r="O1140" i="1"/>
  <c r="O1525" i="1"/>
  <c r="O285" i="1"/>
  <c r="O2835" i="1"/>
  <c r="O2560" i="1"/>
  <c r="O72" i="1"/>
  <c r="O2767" i="1"/>
  <c r="O1214" i="1"/>
  <c r="O3336" i="1"/>
  <c r="O2655" i="1"/>
  <c r="O935" i="1"/>
  <c r="O433" i="1"/>
  <c r="O2881" i="1"/>
  <c r="O3316" i="1"/>
  <c r="O365" i="1"/>
  <c r="O447" i="1"/>
  <c r="O1958" i="1"/>
  <c r="O3039" i="1"/>
  <c r="O3859" i="1"/>
  <c r="O1120" i="1"/>
  <c r="O1782" i="1"/>
  <c r="O81" i="1"/>
  <c r="O1026" i="1"/>
  <c r="O4096" i="1"/>
  <c r="O191" i="1"/>
  <c r="O2489" i="1"/>
  <c r="O328" i="1"/>
  <c r="O18" i="1"/>
  <c r="O603" i="1"/>
  <c r="O3187" i="1"/>
  <c r="O3916" i="1"/>
  <c r="O597" i="1"/>
  <c r="O1881" i="1"/>
  <c r="O3024" i="1"/>
  <c r="O2394" i="1"/>
  <c r="O606" i="1"/>
  <c r="O1211" i="1"/>
  <c r="O1082" i="1"/>
  <c r="O3081" i="1"/>
  <c r="O1537" i="1"/>
  <c r="O2260" i="1"/>
  <c r="O2350" i="1"/>
  <c r="O1008" i="1"/>
  <c r="O1308" i="1"/>
  <c r="O369" i="1"/>
  <c r="O2070" i="1"/>
  <c r="O1464" i="1"/>
  <c r="O591" i="1"/>
  <c r="O799" i="1"/>
  <c r="O3849" i="1"/>
  <c r="O181" i="1"/>
  <c r="O3969" i="1"/>
  <c r="O2310" i="1"/>
  <c r="O3656" i="1"/>
  <c r="O3483" i="1"/>
  <c r="O60" i="1"/>
  <c r="O92" i="1"/>
  <c r="O4025" i="1"/>
  <c r="O3290" i="1"/>
  <c r="O2702" i="1"/>
  <c r="O2047" i="1"/>
  <c r="O311" i="1"/>
  <c r="O1031" i="1"/>
  <c r="O1358" i="1"/>
  <c r="O2232" i="1"/>
  <c r="O917" i="1"/>
  <c r="O2250" i="1"/>
  <c r="O1541" i="1"/>
  <c r="O3764" i="1"/>
  <c r="O688" i="1"/>
  <c r="O2651" i="1"/>
  <c r="O2142" i="1"/>
  <c r="O3065" i="1"/>
  <c r="O326" i="1"/>
  <c r="O2326" i="1"/>
  <c r="O1098" i="1"/>
  <c r="O3730" i="1"/>
  <c r="O2950" i="1"/>
  <c r="O2810" i="1"/>
  <c r="O704" i="1"/>
  <c r="O663" i="1"/>
  <c r="O1004" i="1"/>
  <c r="O112" i="1"/>
  <c r="O1813" i="1"/>
  <c r="O2964" i="1"/>
  <c r="O3142" i="1"/>
  <c r="O1879" i="1"/>
  <c r="O1715" i="1"/>
  <c r="O1785" i="1"/>
  <c r="O249" i="1"/>
  <c r="O2922" i="1"/>
  <c r="O1921" i="1"/>
  <c r="O1545" i="1"/>
  <c r="O411" i="1"/>
  <c r="O682" i="1"/>
  <c r="O184" i="1"/>
  <c r="O2081" i="1"/>
  <c r="O86" i="1"/>
  <c r="O2895" i="1"/>
  <c r="O1637" i="1"/>
  <c r="O2145" i="1"/>
  <c r="O1343" i="1"/>
  <c r="O856" i="1"/>
  <c r="O1917" i="1"/>
  <c r="O102" i="1"/>
  <c r="O2426" i="1"/>
  <c r="O770" i="1"/>
  <c r="O2813" i="1"/>
  <c r="O1088" i="1"/>
  <c r="O169" i="1"/>
  <c r="O2913" i="1"/>
  <c r="O1416" i="1"/>
  <c r="O1628" i="1"/>
  <c r="O1788" i="1"/>
  <c r="O2894" i="1"/>
  <c r="O1209" i="1"/>
  <c r="O3707" i="1"/>
  <c r="O277" i="1"/>
  <c r="O884" i="1"/>
  <c r="O446" i="1"/>
  <c r="O2731" i="1"/>
  <c r="O2127" i="1"/>
  <c r="O742" i="1"/>
  <c r="O426" i="1"/>
  <c r="O871" i="1"/>
  <c r="O58" i="1"/>
  <c r="O3330" i="1"/>
  <c r="O1277" i="1"/>
  <c r="O1802" i="1"/>
  <c r="O1429" i="1"/>
  <c r="O2176" i="1"/>
  <c r="O992" i="1"/>
  <c r="O2162" i="1"/>
  <c r="O3066" i="1"/>
  <c r="O1274" i="1"/>
  <c r="O238" i="1"/>
  <c r="O1792" i="1"/>
  <c r="O21" i="1"/>
  <c r="O2200" i="1"/>
  <c r="O1786" i="1"/>
  <c r="O534" i="1"/>
  <c r="O1980" i="1"/>
  <c r="O3232" i="1"/>
  <c r="O2927" i="1"/>
  <c r="O794" i="1"/>
  <c r="O105" i="1"/>
  <c r="O2565" i="1"/>
  <c r="O3365" i="1"/>
  <c r="O2374" i="1"/>
  <c r="O2222" i="1"/>
  <c r="O1403" i="1"/>
  <c r="O2955" i="1"/>
  <c r="O236" i="1"/>
  <c r="O278" i="1"/>
  <c r="O3800" i="1"/>
  <c r="O3575" i="1"/>
  <c r="O1402" i="1"/>
  <c r="O2832" i="1"/>
  <c r="O1290" i="1"/>
  <c r="O2086" i="1"/>
  <c r="O499" i="1"/>
  <c r="O588" i="1"/>
  <c r="O2227" i="1"/>
  <c r="O303" i="1"/>
  <c r="O2288" i="1"/>
  <c r="O1059" i="1"/>
  <c r="O2135" i="1"/>
  <c r="O100" i="1"/>
  <c r="O2269" i="1"/>
  <c r="O2159" i="1"/>
  <c r="O4044" i="1"/>
  <c r="O2372" i="1"/>
  <c r="O4037" i="1"/>
  <c r="O3612" i="1"/>
  <c r="O2515" i="1"/>
  <c r="O2533" i="1"/>
  <c r="O259" i="1"/>
  <c r="O1734" i="1"/>
  <c r="O3609" i="1"/>
  <c r="O1450" i="1"/>
  <c r="O3462" i="1"/>
  <c r="O2021" i="1"/>
  <c r="O1655" i="1"/>
  <c r="O4053" i="1"/>
  <c r="O2864" i="1"/>
  <c r="O2781" i="1"/>
  <c r="O3136" i="1"/>
  <c r="O263" i="1"/>
  <c r="O432" i="1"/>
  <c r="O2360" i="1"/>
  <c r="O434" i="1"/>
  <c r="O2462" i="1"/>
  <c r="O2038" i="1"/>
  <c r="O1733" i="1"/>
  <c r="O1866" i="1"/>
  <c r="O2757" i="1"/>
  <c r="O509" i="1"/>
  <c r="O2259" i="1"/>
  <c r="O1596" i="1"/>
  <c r="O54" i="1"/>
  <c r="O3603" i="1"/>
  <c r="O787" i="1"/>
  <c r="O2968" i="1"/>
  <c r="O1037" i="1"/>
  <c r="O2409" i="1"/>
  <c r="O8" i="1"/>
  <c r="O1340" i="1"/>
  <c r="O1327" i="1"/>
  <c r="O140" i="1"/>
  <c r="O744" i="1"/>
  <c r="O397" i="1"/>
  <c r="O1931" i="1"/>
  <c r="O2376" i="1"/>
  <c r="O1615" i="1"/>
  <c r="O4097" i="1"/>
  <c r="O2579" i="1"/>
  <c r="O492" i="1"/>
  <c r="O1894" i="1"/>
  <c r="O4098" i="1"/>
  <c r="O10" i="1"/>
  <c r="O3274" i="1"/>
  <c r="O2742" i="1"/>
  <c r="O1932" i="1"/>
  <c r="O2419" i="1"/>
  <c r="O3896" i="1"/>
  <c r="O2092" i="1"/>
  <c r="O3015" i="1"/>
  <c r="O2959" i="1"/>
  <c r="O3933" i="1"/>
  <c r="O3746" i="1"/>
  <c r="O1038" i="1"/>
  <c r="O1069" i="1"/>
  <c r="O930" i="1"/>
  <c r="O515" i="1"/>
  <c r="O2586" i="1"/>
  <c r="O1851" i="1"/>
  <c r="O1312" i="1"/>
  <c r="O2689" i="1"/>
  <c r="O1926" i="1"/>
  <c r="O2211" i="1"/>
  <c r="O2929" i="1"/>
  <c r="O2708" i="1"/>
  <c r="O240" i="1"/>
  <c r="O442" i="1"/>
  <c r="O3044" i="1"/>
  <c r="O1753" i="1"/>
  <c r="O3245" i="1"/>
  <c r="O1104" i="1"/>
  <c r="O24" i="1"/>
  <c r="O1951" i="1"/>
  <c r="O161" i="1"/>
  <c r="O3418" i="1"/>
  <c r="O999" i="1"/>
  <c r="O839" i="1"/>
  <c r="O3264" i="1"/>
  <c r="O3718" i="1"/>
  <c r="O512" i="1"/>
  <c r="O3147" i="1"/>
  <c r="O1704" i="1"/>
  <c r="O966" i="1"/>
  <c r="O2319" i="1"/>
  <c r="O3225" i="1"/>
  <c r="O1983" i="1"/>
  <c r="O250" i="1"/>
  <c r="O3446" i="1"/>
  <c r="O611" i="1"/>
  <c r="O1139" i="1"/>
  <c r="O2034" i="1"/>
  <c r="O569" i="1"/>
  <c r="O2772" i="1"/>
  <c r="O3449" i="1"/>
  <c r="O973" i="1"/>
  <c r="O3862" i="1"/>
  <c r="O3921" i="1"/>
  <c r="O3519" i="1"/>
  <c r="O90" i="1"/>
  <c r="O3133" i="1"/>
  <c r="O1148" i="1"/>
  <c r="O1487" i="1"/>
  <c r="O2821" i="1"/>
  <c r="O3837" i="1"/>
  <c r="O201" i="1"/>
  <c r="O3362" i="1"/>
  <c r="O1816" i="1"/>
  <c r="O3397" i="1"/>
  <c r="O2613" i="1"/>
  <c r="O2569" i="1"/>
  <c r="O3164" i="1"/>
  <c r="O3205" i="1"/>
  <c r="O3672" i="1"/>
  <c r="O1529" i="1"/>
  <c r="O3300" i="1"/>
  <c r="O189" i="1"/>
  <c r="O1027" i="1"/>
  <c r="O1891" i="1"/>
  <c r="O3619" i="1"/>
  <c r="O2088" i="1"/>
  <c r="O2901" i="1"/>
  <c r="O3059" i="1"/>
  <c r="O320" i="1"/>
  <c r="O2644" i="1"/>
  <c r="O3500" i="1"/>
  <c r="O3902" i="1"/>
  <c r="O861" i="1"/>
  <c r="O1441" i="1"/>
  <c r="O2820" i="1"/>
  <c r="O3644" i="1"/>
  <c r="O537" i="1"/>
  <c r="O1060" i="1"/>
  <c r="O2749" i="1"/>
  <c r="O865" i="1"/>
  <c r="O703" i="1"/>
  <c r="O2652" i="1"/>
  <c r="O3497" i="1"/>
  <c r="O2371" i="1"/>
  <c r="O1570" i="1"/>
  <c r="O2104" i="1"/>
  <c r="O3543" i="1"/>
  <c r="O1857" i="1"/>
  <c r="O3960" i="1"/>
  <c r="O875" i="1"/>
  <c r="O1750" i="1"/>
  <c r="O2712" i="1"/>
  <c r="O949" i="1"/>
  <c r="O809" i="1"/>
  <c r="O3424" i="1"/>
  <c r="O1146" i="1"/>
  <c r="O3820" i="1"/>
  <c r="O2443" i="1"/>
  <c r="O3967" i="1"/>
  <c r="O2746" i="1"/>
  <c r="O3585" i="1"/>
  <c r="O84" i="1"/>
  <c r="O2713" i="1"/>
  <c r="O99" i="1"/>
  <c r="O3060" i="1"/>
  <c r="O3756" i="1"/>
  <c r="O3577" i="1"/>
  <c r="O565" i="1"/>
  <c r="O1202" i="1"/>
  <c r="O991" i="1"/>
  <c r="O3444" i="1"/>
  <c r="O1904" i="1"/>
  <c r="O2786" i="1"/>
  <c r="O3323" i="1"/>
  <c r="O3216" i="1"/>
  <c r="O2362" i="1"/>
  <c r="O194" i="1"/>
  <c r="O1701" i="1"/>
  <c r="O272" i="1"/>
  <c r="O1178" i="1"/>
  <c r="O869" i="1"/>
  <c r="O1992" i="1"/>
  <c r="O912" i="1"/>
  <c r="O1411" i="1"/>
  <c r="O56" i="1"/>
  <c r="O1278" i="1"/>
  <c r="O2380" i="1"/>
  <c r="O440" i="1"/>
  <c r="O405" i="1"/>
  <c r="O2421" i="1"/>
  <c r="O2595" i="1"/>
  <c r="O1662" i="1"/>
  <c r="O604" i="1"/>
  <c r="O15" i="1"/>
  <c r="O3623" i="1"/>
  <c r="O576" i="1"/>
  <c r="O561" i="1"/>
  <c r="O2897" i="1"/>
  <c r="O1942" i="1"/>
  <c r="O2534" i="1"/>
  <c r="O1631" i="1"/>
  <c r="O2391" i="1"/>
  <c r="O2823" i="1"/>
  <c r="O1821" i="1"/>
  <c r="O344" i="1"/>
  <c r="O1117" i="1"/>
  <c r="O3368" i="1"/>
  <c r="O4101" i="1"/>
  <c r="O354" i="1"/>
  <c r="O1379" i="1"/>
  <c r="O3945" i="1"/>
  <c r="O70" i="1"/>
  <c r="O323" i="1"/>
  <c r="O3815" i="1"/>
  <c r="O3027" i="1"/>
  <c r="O131" i="1"/>
  <c r="O673" i="1"/>
  <c r="O2768" i="1"/>
  <c r="O2771" i="1"/>
  <c r="O3194" i="1"/>
  <c r="O727" i="1"/>
  <c r="O3266" i="1"/>
  <c r="O2706" i="1"/>
  <c r="O3663" i="1"/>
  <c r="O1010" i="1"/>
  <c r="O1783" i="1"/>
  <c r="O3658" i="1"/>
  <c r="O850" i="1"/>
  <c r="O3978" i="1"/>
  <c r="O2334" i="1"/>
  <c r="O2840" i="1"/>
  <c r="O834" i="1"/>
  <c r="O2364" i="1"/>
  <c r="O1713" i="1"/>
  <c r="O906" i="1"/>
  <c r="O368" i="1"/>
  <c r="O225" i="1"/>
  <c r="O467" i="1"/>
  <c r="O3295" i="1"/>
  <c r="O613" i="1"/>
  <c r="O3597" i="1"/>
  <c r="O697" i="1"/>
  <c r="O955" i="1"/>
  <c r="O3110" i="1"/>
  <c r="O1137" i="1"/>
  <c r="O2093" i="1"/>
  <c r="O1016" i="1"/>
  <c r="O40" i="1"/>
  <c r="O2719" i="1"/>
  <c r="O3007" i="1"/>
  <c r="O3842" i="1"/>
  <c r="O1586" i="1"/>
  <c r="O228" i="1"/>
  <c r="O3740" i="1"/>
  <c r="O1390" i="1"/>
  <c r="O1187" i="1"/>
  <c r="O341" i="1"/>
  <c r="O2238" i="1"/>
  <c r="O709" i="1"/>
  <c r="O387" i="1"/>
  <c r="O1679" i="1"/>
  <c r="O2223" i="1"/>
  <c r="O1522" i="1"/>
  <c r="O1477" i="1"/>
  <c r="O2328" i="1"/>
  <c r="O1666" i="1"/>
  <c r="O2424" i="1"/>
  <c r="O2053" i="1"/>
  <c r="O3721" i="1"/>
  <c r="O27" i="1"/>
  <c r="O164" i="1"/>
  <c r="O3281" i="1"/>
  <c r="O1534" i="1"/>
  <c r="O124" i="1"/>
  <c r="O3160" i="1"/>
  <c r="O489" i="1"/>
  <c r="O1330" i="1"/>
  <c r="O1778" i="1"/>
  <c r="O1656" i="1"/>
  <c r="O3532" i="1"/>
  <c r="O666" i="1"/>
  <c r="O1710" i="1"/>
  <c r="O1322" i="1"/>
  <c r="O192" i="1"/>
  <c r="O3606" i="1"/>
  <c r="O1544" i="1"/>
  <c r="O146" i="1"/>
  <c r="O3595" i="1"/>
  <c r="O2707" i="1"/>
  <c r="O1607" i="1"/>
  <c r="O1317" i="1"/>
  <c r="O3063" i="1"/>
  <c r="O1959" i="1"/>
  <c r="O1986" i="1"/>
  <c r="O1863" i="1"/>
  <c r="O1735" i="1"/>
  <c r="O1981" i="1"/>
  <c r="O908" i="1"/>
  <c r="O3851" i="1"/>
  <c r="O1605" i="1"/>
  <c r="O1548" i="1"/>
  <c r="O276" i="1"/>
  <c r="O517" i="1"/>
  <c r="O246" i="1"/>
  <c r="O1036" i="1"/>
  <c r="O188" i="1"/>
  <c r="O4028" i="1"/>
  <c r="O251" i="1"/>
  <c r="O2131" i="1"/>
  <c r="O1707" i="1"/>
  <c r="O2779" i="1"/>
  <c r="O1048" i="1"/>
  <c r="O97" i="1"/>
  <c r="O1712" i="1"/>
  <c r="O2838" i="1"/>
  <c r="O3207" i="1"/>
  <c r="O2332" i="1"/>
  <c r="O3252" i="1"/>
  <c r="O3829" i="1"/>
  <c r="O101" i="1"/>
  <c r="O1049" i="1"/>
  <c r="O1357" i="1"/>
  <c r="O1559" i="1"/>
  <c r="O753" i="1"/>
  <c r="O724" i="1"/>
  <c r="O1208" i="1"/>
  <c r="O3654" i="1"/>
  <c r="O2988" i="1"/>
  <c r="O3523" i="1"/>
  <c r="O1675" i="1"/>
  <c r="O2408" i="1"/>
  <c r="O2427" i="1"/>
  <c r="O3526" i="1"/>
  <c r="O2059" i="1"/>
  <c r="O37" i="1"/>
  <c r="O1674" i="1"/>
  <c r="O1200" i="1"/>
  <c r="O3826" i="1"/>
  <c r="O3485" i="1"/>
  <c r="O2866" i="1"/>
  <c r="O3277" i="1"/>
  <c r="O3741" i="1"/>
  <c r="O3178" i="1"/>
  <c r="O689" i="1"/>
  <c r="O2703" i="1"/>
  <c r="O3618" i="1"/>
  <c r="O3369" i="1"/>
  <c r="O308" i="1"/>
  <c r="O1819" i="1"/>
  <c r="O3784" i="1"/>
  <c r="O2598" i="1"/>
  <c r="O3260" i="1"/>
  <c r="O1231" i="1"/>
  <c r="O3441" i="1"/>
  <c r="O3406" i="1"/>
  <c r="O2528" i="1"/>
  <c r="O2667" i="1"/>
  <c r="O3378" i="1"/>
  <c r="O3415" i="1"/>
  <c r="O2191" i="1"/>
  <c r="O1611" i="1"/>
  <c r="O2993" i="1"/>
  <c r="O2475" i="1"/>
  <c r="O4030" i="1"/>
  <c r="O820" i="1"/>
  <c r="O3972" i="1"/>
  <c r="O3706" i="1"/>
  <c r="O635" i="1"/>
  <c r="O1808" i="1"/>
  <c r="O1703" i="1"/>
  <c r="O1013" i="1"/>
  <c r="O1577" i="1"/>
  <c r="O3121" i="1"/>
  <c r="O2503" i="1"/>
  <c r="O3924" i="1"/>
  <c r="O993" i="1"/>
  <c r="O445" i="1"/>
  <c r="O2258" i="1"/>
  <c r="O156" i="1"/>
  <c r="O3473" i="1"/>
  <c r="O2071" i="1"/>
  <c r="O425" i="1"/>
  <c r="O934" i="1"/>
  <c r="O3083" i="1"/>
  <c r="O408" i="1"/>
  <c r="O1937" i="1"/>
  <c r="O650" i="1"/>
  <c r="O336" i="1"/>
  <c r="O2871" i="1"/>
  <c r="O3407" i="1"/>
  <c r="O1462" i="1"/>
  <c r="O4068" i="1"/>
  <c r="O596" i="1"/>
  <c r="O1076" i="1"/>
  <c r="O855" i="1"/>
  <c r="O1105" i="1"/>
  <c r="O783" i="1"/>
  <c r="O4015" i="1"/>
  <c r="O3349" i="1"/>
  <c r="O1728" i="1"/>
  <c r="O1946" i="1"/>
  <c r="O734" i="1"/>
  <c r="O1224" i="1"/>
  <c r="O248" i="1"/>
  <c r="O2889" i="1"/>
  <c r="O163" i="1"/>
  <c r="O1440" i="1"/>
  <c r="O2504" i="1"/>
  <c r="O3753" i="1"/>
  <c r="O2082" i="1"/>
  <c r="O2672" i="1"/>
  <c r="O3087" i="1"/>
  <c r="O3735" i="1"/>
  <c r="O3288" i="1"/>
  <c r="O945" i="1"/>
  <c r="O3185" i="1"/>
  <c r="O1161" i="1"/>
  <c r="O2970" i="1"/>
  <c r="O3341" i="1"/>
  <c r="O2192" i="1"/>
  <c r="O2567" i="1"/>
  <c r="O127" i="1"/>
  <c r="O1689" i="1"/>
  <c r="O3491" i="1"/>
  <c r="O3665" i="1"/>
  <c r="O342" i="1"/>
  <c r="O3318" i="1"/>
  <c r="O826" i="1"/>
  <c r="O853" i="1"/>
  <c r="O2271" i="1"/>
  <c r="O2283" i="1"/>
  <c r="O1781" i="1"/>
  <c r="O1633" i="1"/>
  <c r="O1493" i="1"/>
  <c r="O3297" i="1"/>
  <c r="O4040" i="1"/>
  <c r="O2570" i="1"/>
  <c r="O1119" i="1"/>
  <c r="O3537" i="1"/>
  <c r="O3241" i="1"/>
  <c r="O3231" i="1"/>
  <c r="O2686" i="1"/>
  <c r="O1354" i="1"/>
  <c r="O3752" i="1"/>
  <c r="O2363" i="1"/>
  <c r="O2670" i="1"/>
  <c r="O3144" i="1"/>
  <c r="O17" i="1"/>
  <c r="O1258" i="1"/>
  <c r="O582" i="1"/>
  <c r="O2523" i="1"/>
  <c r="O1848" i="1"/>
  <c r="O2498" i="1"/>
  <c r="O258" i="1"/>
  <c r="O3909" i="1"/>
  <c r="O3247" i="1"/>
  <c r="O1962" i="1"/>
  <c r="O3948" i="1"/>
  <c r="O403" i="1"/>
  <c r="O1859" i="1"/>
  <c r="O3291" i="1"/>
  <c r="O2819" i="1"/>
  <c r="O2153" i="1"/>
  <c r="O3382" i="1"/>
</calcChain>
</file>

<file path=xl/sharedStrings.xml><?xml version="1.0" encoding="utf-8"?>
<sst xmlns="http://schemas.openxmlformats.org/spreadsheetml/2006/main" count="33027" uniqueCount="8419">
  <si>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</si>
  <si>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</si>
  <si>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</si>
  <si>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</si>
  <si>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</si>
  <si>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</si>
  <si>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</si>
  <si>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</si>
  <si>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</si>
  <si>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</si>
  <si>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</si>
  <si>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</si>
  <si>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</si>
  <si>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</si>
  <si>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</si>
  <si>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</si>
  <si>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</si>
  <si>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</si>
  <si>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</si>
  <si>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</si>
  <si>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</si>
  <si>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</si>
  <si>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</si>
  <si>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</si>
  <si>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</si>
  <si>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BoaaHancock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</si>
  <si>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</si>
  <si>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</si>
  <si>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</si>
  <si>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</si>
  <si>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</si>
  <si>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</si>
  <si>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</si>
  <si>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</si>
  <si>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</si>
  <si>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</si>
  <si>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</si>
  <si>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</si>
  <si>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</si>
  <si>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</si>
  <si>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</si>
  <si>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</si>
  <si>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</si>
  <si>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</si>
  <si>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</si>
  <si>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</si>
  <si>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</si>
  <si>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</si>
  <si>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</si>
  <si>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</si>
  <si>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</si>
  <si>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</si>
  <si>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</si>
  <si>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</si>
  <si>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</si>
  <si>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</si>
  <si>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</si>
  <si>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</si>
  <si>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</si>
  <si>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</si>
  <si>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</si>
  <si>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</si>
  <si>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</si>
  <si>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</si>
  <si>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</si>
  <si>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</si>
  <si>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</si>
  <si>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</si>
  <si>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</si>
  <si>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</si>
  <si>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</si>
  <si>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</si>
  <si>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</si>
  <si>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</si>
  <si>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</si>
  <si>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</si>
  <si>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</si>
  <si>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</si>
  <si>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</si>
  <si>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</si>
  <si>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</si>
  <si>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</si>
  <si>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</si>
  <si>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</si>
  <si>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</si>
  <si>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</si>
  <si>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</si>
  <si>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</si>
  <si>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</si>
  <si>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</si>
  <si>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</si>
  <si>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</si>
  <si>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</si>
  <si>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</si>
  <si>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</si>
  <si>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</si>
  <si>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</si>
  <si>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</si>
  <si>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</si>
  <si>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</si>
  <si>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</si>
  <si>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</si>
  <si>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</si>
  <si>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</si>
  <si>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</si>
  <si>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</si>
  <si>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</si>
  <si>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</si>
  <si>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</si>
  <si>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</si>
  <si>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</si>
  <si>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</si>
  <si>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</si>
  <si>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</si>
  <si>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</si>
  <si>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</si>
  <si>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</si>
  <si>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</si>
  <si>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</si>
  <si>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</si>
  <si>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</si>
  <si>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</si>
  <si>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</si>
  <si>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</si>
  <si>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</si>
  <si>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</si>
  <si>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</si>
  <si>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</si>
  <si>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</si>
  <si>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</si>
  <si>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</si>
  <si>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</si>
  <si>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</si>
  <si>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</si>
  <si>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</si>
  <si>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</si>
  <si>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</si>
  <si>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</si>
  <si>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</si>
  <si>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</si>
  <si>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</si>
  <si>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</si>
  <si>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</si>
  <si>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</si>
  <si>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</si>
  <si>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</si>
  <si>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</si>
  <si>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</si>
  <si>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</si>
  <si>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</si>
  <si>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</si>
  <si>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</si>
  <si>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</si>
  <si>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</si>
  <si>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</si>
  <si>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</si>
  <si>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</si>
  <si>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</si>
  <si>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</si>
  <si>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</si>
  <si>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</si>
  <si>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</si>
  <si>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</si>
  <si>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</si>
  <si>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</si>
  <si>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</si>
  <si>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</si>
  <si>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</si>
  <si>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</si>
  <si>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</si>
  <si>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</si>
  <si>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</si>
  <si>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</si>
  <si>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</si>
  <si>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</si>
  <si>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</si>
  <si>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</si>
  <si>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</si>
  <si>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</si>
  <si>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</si>
  <si>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</si>
  <si>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</si>
  <si>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</si>
  <si>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</si>
  <si>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</si>
  <si>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</si>
  <si>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</si>
  <si>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</si>
  <si>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</si>
  <si>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</si>
  <si>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</si>
  <si>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</si>
  <si>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</si>
  <si>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</si>
  <si>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</si>
  <si>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</si>
  <si>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</si>
  <si>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</si>
  <si>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</si>
  <si>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</si>
  <si>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</si>
  <si>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</si>
  <si>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</si>
  <si>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</si>
  <si>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</si>
  <si>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</si>
  <si>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</si>
  <si>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</si>
  <si>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</si>
  <si>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</si>
  <si>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</si>
  <si>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</si>
  <si>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</si>
  <si>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</si>
  <si>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</si>
  <si>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</si>
  <si>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</si>
  <si>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</si>
  <si>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</si>
  <si>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</si>
  <si>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</si>
  <si>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</si>
  <si>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</si>
  <si>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</si>
  <si>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</si>
  <si>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</si>
  <si>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</si>
  <si>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</si>
  <si>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</si>
  <si>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</si>
  <si>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</si>
  <si>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</si>
  <si>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</si>
  <si>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</si>
  <si>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</si>
  <si>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</si>
  <si>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</si>
  <si>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</si>
  <si>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</si>
  <si>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</si>
  <si>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</si>
  <si>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</si>
  <si>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</si>
  <si>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</si>
  <si>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</si>
  <si>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</si>
  <si>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</si>
  <si>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</si>
  <si>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</si>
  <si>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</si>
  <si>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</si>
  <si>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</si>
  <si>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</si>
  <si>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</si>
  <si>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</si>
  <si>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</si>
  <si>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</si>
  <si>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</si>
  <si>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</si>
  <si>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</si>
  <si>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</si>
  <si>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</si>
  <si>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</si>
  <si>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</si>
  <si>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</si>
  <si>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</si>
  <si>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</si>
  <si>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</si>
  <si>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</si>
  <si>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</si>
  <si>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</si>
  <si>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</si>
  <si>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</si>
  <si>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</si>
  <si>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</si>
  <si>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</si>
  <si>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</si>
  <si>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</si>
  <si>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</si>
  <si>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</si>
  <si>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</si>
  <si>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</si>
  <si>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</si>
  <si>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</si>
  <si>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</si>
  <si>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</si>
  <si>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</si>
  <si>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</si>
  <si>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</si>
  <si>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</si>
  <si>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</si>
  <si>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</si>
  <si>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</si>
  <si>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</si>
  <si>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</si>
  <si>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</si>
  <si>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</si>
  <si>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</si>
  <si>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</si>
  <si>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</si>
  <si>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</si>
  <si>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</si>
  <si>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</si>
  <si>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</si>
  <si>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</si>
  <si>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</si>
  <si>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</si>
  <si>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</si>
  <si>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</si>
  <si>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</si>
  <si>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</si>
  <si>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</si>
  <si>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</si>
  <si>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</si>
  <si>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</si>
  <si>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</si>
  <si>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</si>
  <si>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</si>
  <si>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</si>
  <si>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</si>
  <si>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</si>
  <si>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</si>
  <si>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</si>
  <si>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</si>
  <si>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</si>
  <si>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</si>
  <si>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</si>
  <si>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</si>
  <si>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</si>
  <si>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</si>
  <si>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</si>
  <si>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</si>
  <si>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</si>
  <si>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</si>
  <si>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</si>
  <si>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</si>
  <si>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</si>
  <si>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</si>
  <si>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</si>
  <si>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</si>
  <si>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</si>
  <si>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</si>
  <si>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</si>
  <si>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</si>
  <si>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</si>
  <si>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</si>
  <si>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</si>
  <si>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</si>
  <si>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</si>
  <si>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</si>
  <si>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</si>
  <si>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</si>
  <si>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</si>
  <si>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</si>
  <si>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</si>
  <si>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</si>
  <si>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</si>
  <si>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</si>
  <si>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</si>
  <si>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</si>
  <si>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</si>
  <si>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</si>
  <si>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</si>
  <si>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</si>
  <si>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</si>
  <si>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</si>
  <si>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</si>
  <si>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</si>
  <si>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</si>
  <si>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</si>
  <si>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</si>
  <si>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</si>
  <si>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</si>
  <si>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</si>
  <si>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</si>
  <si>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</si>
  <si>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</si>
  <si>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</si>
  <si>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</si>
  <si>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</si>
  <si>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</si>
  <si>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</si>
  <si>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</si>
  <si>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</si>
  <si>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</si>
  <si>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</si>
  <si>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</si>
  <si>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</si>
  <si>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</si>
  <si>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</si>
  <si>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</si>
  <si>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</si>
  <si>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</si>
  <si>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</si>
  <si>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</si>
  <si>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</si>
  <si>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</si>
  <si>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</si>
  <si>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</si>
  <si>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</si>
  <si>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</si>
  <si>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</si>
  <si>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</si>
  <si>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</si>
  <si>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</si>
  <si>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</si>
  <si>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</si>
  <si>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</si>
  <si>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</si>
  <si>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</si>
  <si>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</si>
  <si>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</si>
  <si>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</si>
  <si>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</si>
  <si>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</si>
  <si>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</si>
  <si>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</si>
  <si>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</si>
  <si>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</si>
  <si>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</si>
  <si>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</si>
  <si>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</si>
  <si>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</si>
  <si>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</si>
  <si>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</si>
  <si>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</si>
  <si>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</si>
  <si>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</si>
  <si>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</si>
  <si>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</si>
  <si>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</si>
  <si>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</si>
  <si>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</si>
  <si>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</si>
  <si>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</si>
  <si>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</si>
  <si>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</si>
  <si>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</si>
  <si>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</si>
  <si>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</si>
  <si>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</si>
  <si>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</si>
  <si>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</si>
  <si>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</si>
  <si>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</si>
  <si>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</si>
  <si>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</si>
  <si>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</si>
  <si>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</si>
  <si>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</si>
  <si>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</si>
  <si>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</si>
  <si>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</si>
  <si>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</si>
  <si>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</si>
  <si>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</si>
  <si>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</si>
  <si>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</si>
  <si>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</si>
  <si>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</si>
  <si>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</si>
  <si>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</si>
  <si>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</si>
  <si>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</si>
  <si>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</si>
  <si>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</si>
  <si>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</si>
  <si>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</si>
  <si>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</si>
  <si>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</si>
  <si>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</si>
  <si>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</si>
  <si>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</si>
  <si>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</si>
  <si>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</si>
  <si>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</si>
  <si>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</si>
  <si>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</si>
  <si>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</si>
  <si>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</si>
  <si>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</si>
  <si>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</si>
  <si>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</si>
  <si>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</si>
  <si>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</si>
  <si>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</si>
  <si>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</si>
  <si>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</si>
  <si>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</si>
  <si>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</si>
  <si>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</si>
  <si>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</si>
  <si>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</si>
  <si>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</si>
  <si>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</si>
  <si>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</si>
  <si>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</si>
  <si>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</si>
  <si>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</si>
  <si>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</si>
  <si>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</si>
  <si>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</si>
  <si>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</si>
  <si>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</si>
  <si>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</si>
  <si>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</si>
  <si>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</si>
  <si>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</si>
  <si>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</si>
  <si>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</si>
  <si>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</si>
  <si>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</si>
  <si>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</si>
  <si>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</si>
  <si>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</si>
  <si>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</si>
  <si>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</si>
  <si>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</si>
  <si>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</si>
  <si>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</si>
  <si>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</si>
  <si>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</si>
  <si>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</si>
  <si>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</si>
  <si>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</si>
  <si>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</si>
  <si>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</si>
  <si>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</si>
  <si>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</si>
  <si>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</si>
  <si>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</si>
  <si>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</si>
  <si>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</si>
  <si>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</si>
  <si>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</si>
  <si>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</si>
  <si>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</si>
  <si>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</si>
  <si>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</si>
  <si>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</si>
  <si>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</si>
  <si>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</si>
  <si>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</si>
  <si>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</si>
  <si>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</si>
  <si>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</si>
  <si>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</si>
  <si>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</si>
  <si>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</si>
  <si>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</si>
  <si>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</si>
  <si>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</si>
  <si>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</si>
  <si>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</si>
  <si>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</si>
  <si>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</si>
  <si>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</si>
  <si>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</si>
  <si>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</si>
  <si>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</si>
  <si>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</si>
  <si>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</si>
  <si>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</si>
  <si>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</si>
  <si>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</si>
  <si>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</si>
  <si>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</si>
  <si>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</si>
  <si>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</si>
  <si>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</si>
  <si>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</si>
  <si>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</si>
  <si>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</si>
  <si>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</si>
  <si>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</si>
  <si>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</si>
  <si>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</si>
  <si>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</si>
  <si>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</si>
  <si>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</si>
  <si>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</si>
  <si>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</si>
  <si>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</si>
  <si>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</si>
  <si>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</si>
  <si>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</si>
  <si>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</si>
  <si>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</si>
  <si>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</si>
  <si>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</si>
  <si>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</si>
  <si>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</si>
  <si>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</si>
  <si>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</si>
  <si>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</si>
  <si>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</si>
  <si>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</si>
  <si>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</si>
  <si>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</si>
  <si>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</si>
  <si>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</si>
  <si>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</si>
  <si>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</si>
  <si>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</si>
  <si>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</si>
  <si>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</si>
  <si>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</si>
  <si>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</si>
  <si>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</si>
  <si>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</si>
  <si>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</si>
  <si>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</si>
  <si>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</si>
  <si>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</si>
  <si>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</si>
  <si>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</si>
  <si>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</si>
  <si>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</si>
  <si>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</si>
  <si>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</si>
  <si>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</si>
  <si>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</si>
  <si>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</si>
  <si>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</si>
  <si>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</si>
  <si>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</si>
  <si>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</si>
  <si>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</si>
  <si>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</si>
  <si>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</si>
  <si>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</si>
  <si>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</si>
  <si>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</si>
  <si>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</si>
  <si>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</si>
  <si>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</si>
  <si>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</si>
  <si>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</si>
  <si>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</si>
  <si>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</si>
  <si>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</si>
  <si>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</si>
  <si>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</si>
  <si>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</si>
  <si>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</si>
  <si>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</si>
  <si>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</si>
  <si>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</si>
  <si>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</si>
  <si>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</si>
  <si>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</si>
  <si>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</si>
  <si>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</si>
  <si>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</si>
  <si>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</si>
  <si>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</si>
  <si>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</si>
  <si>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</si>
  <si>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</si>
  <si>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</si>
  <si>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</si>
  <si>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</si>
  <si>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</si>
  <si>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</si>
  <si>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</si>
  <si>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</si>
  <si>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</si>
  <si>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</si>
  <si>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</si>
  <si>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</si>
  <si>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</si>
  <si>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</si>
  <si>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</si>
  <si>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</si>
  <si>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</si>
  <si>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</si>
  <si>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</si>
  <si>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</si>
  <si>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</si>
  <si>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</si>
  <si>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</si>
  <si>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</si>
  <si>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</si>
  <si>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</si>
  <si>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</si>
  <si>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</si>
  <si>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</si>
  <si>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</si>
  <si>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</si>
  <si>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</si>
  <si>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</si>
  <si>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</si>
  <si>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</si>
  <si>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</si>
  <si>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</si>
  <si>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</si>
  <si>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</si>
  <si>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</si>
  <si>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</si>
  <si>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</si>
  <si>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</si>
  <si>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</si>
  <si>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</si>
  <si>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</si>
  <si>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</si>
  <si>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</si>
  <si>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</si>
  <si>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</si>
  <si>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</si>
  <si>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</si>
  <si>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</si>
  <si>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</si>
  <si>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</si>
  <si>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</si>
  <si>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</si>
  <si>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</si>
  <si>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</si>
  <si>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</si>
  <si>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</si>
  <si>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</si>
  <si>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</si>
  <si>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</si>
  <si>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</si>
  <si>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</si>
  <si>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</si>
  <si>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</si>
  <si>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</si>
  <si>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</si>
  <si>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</si>
  <si>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</si>
  <si>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</si>
  <si>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</si>
  <si>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</si>
  <si>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</si>
  <si>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</si>
  <si>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</si>
  <si>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</si>
  <si>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</si>
  <si>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</si>
  <si>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</si>
  <si>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</si>
  <si>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</si>
  <si>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</si>
  <si>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</si>
  <si>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</si>
  <si>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</si>
  <si>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</si>
  <si>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</si>
  <si>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</si>
  <si>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</si>
  <si>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</si>
  <si>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</si>
  <si>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</si>
  <si>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</si>
  <si>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</si>
  <si>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</si>
  <si>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</si>
  <si>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</si>
  <si>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</si>
  <si>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</si>
  <si>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</si>
  <si>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</si>
  <si>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</si>
  <si>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</si>
  <si>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</si>
  <si>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</si>
  <si>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</si>
  <si>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</si>
  <si>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</si>
  <si>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</si>
  <si>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</si>
  <si>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</si>
  <si>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</si>
  <si>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</si>
  <si>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</si>
  <si>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</si>
  <si>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</si>
  <si>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</si>
  <si>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</si>
  <si>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</si>
  <si>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</si>
  <si>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</si>
  <si>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</si>
  <si>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</si>
  <si>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</si>
  <si>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</si>
  <si>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</si>
  <si>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</si>
  <si>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</si>
  <si>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</si>
  <si>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</si>
  <si>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</si>
  <si>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</si>
  <si>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</si>
  <si>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</si>
  <si>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</si>
  <si>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</si>
  <si>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</si>
  <si>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</si>
  <si>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</si>
  <si>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</si>
  <si>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</si>
  <si>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</si>
  <si>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</si>
  <si>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</si>
  <si>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</si>
  <si>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</si>
  <si>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</si>
  <si>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</si>
  <si>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</si>
  <si>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</si>
  <si>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</si>
  <si>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</si>
  <si>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</si>
  <si>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</si>
  <si>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</si>
  <si>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</si>
  <si>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</si>
  <si>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</si>
  <si>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</si>
  <si>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</si>
  <si>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</si>
  <si>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</si>
  <si>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</si>
  <si>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</si>
  <si>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</si>
  <si>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</si>
  <si>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</si>
  <si>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</si>
  <si>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</si>
  <si>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</si>
  <si>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</si>
  <si>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</si>
  <si>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</si>
  <si>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</si>
  <si>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</si>
  <si>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</si>
  <si>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</si>
  <si>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</si>
  <si>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</si>
  <si>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</si>
  <si>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</si>
  <si>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</si>
  <si>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</si>
  <si>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</si>
  <si>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</si>
  <si>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</si>
  <si>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</si>
  <si>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</si>
  <si>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</si>
  <si>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</si>
  <si>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</si>
  <si>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</si>
  <si>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</si>
  <si>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</si>
  <si>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</si>
  <si>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</si>
  <si>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</si>
  <si>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</si>
  <si>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</si>
  <si>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</si>
  <si>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</si>
  <si>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</si>
  <si>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</si>
  <si>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</si>
  <si>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</si>
  <si>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</si>
  <si>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</si>
  <si>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</si>
  <si>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</si>
  <si>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</si>
  <si>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</si>
  <si>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</si>
  <si>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</si>
  <si>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</si>
  <si>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</si>
  <si>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</si>
  <si>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</si>
  <si>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</si>
  <si>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</si>
  <si>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</si>
  <si>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</si>
  <si>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</si>
  <si>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</si>
  <si>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</si>
  <si>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</si>
  <si>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</si>
  <si>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</si>
  <si>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</si>
  <si>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</si>
  <si>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</si>
  <si>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</si>
  <si>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</si>
  <si>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</si>
  <si>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</si>
  <si>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</si>
  <si>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</si>
  <si>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</si>
  <si>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</si>
  <si>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</si>
  <si>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</si>
  <si>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</si>
  <si>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</si>
  <si>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</si>
  <si>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</si>
  <si>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</si>
  <si>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</si>
  <si>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</si>
  <si>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</si>
  <si>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</si>
  <si>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</si>
  <si>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</si>
  <si>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</si>
  <si>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</si>
  <si>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</si>
  <si>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</si>
  <si>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</si>
  <si>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</si>
  <si>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</si>
  <si>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</si>
  <si>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</si>
  <si>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</si>
  <si>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</si>
  <si>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</si>
  <si>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</si>
  <si>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</si>
  <si>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</si>
  <si>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</si>
  <si>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</si>
  <si>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</si>
  <si>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</si>
  <si>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</si>
  <si>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</si>
  <si>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</si>
  <si>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</si>
  <si>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</si>
  <si>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</si>
  <si>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</si>
  <si>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</si>
  <si>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</si>
  <si>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</si>
  <si>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</si>
  <si>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</si>
  <si>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</si>
  <si>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</si>
  <si>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</si>
  <si>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</si>
  <si>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</si>
  <si>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</si>
  <si>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</si>
  <si>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</si>
  <si>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</si>
  <si>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</si>
  <si>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</si>
  <si>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</si>
  <si>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</si>
  <si>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</si>
  <si>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</si>
  <si>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</si>
  <si>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</si>
  <si>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</si>
  <si>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</si>
  <si>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</si>
  <si>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</si>
  <si>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</si>
  <si>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</si>
  <si>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</si>
  <si>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</si>
  <si>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</si>
  <si>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</si>
  <si>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</si>
  <si>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</si>
  <si>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</si>
  <si>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</si>
  <si>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</si>
  <si>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</si>
  <si>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</si>
  <si>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</si>
  <si>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</si>
  <si>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</si>
  <si>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</si>
  <si>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</si>
  <si>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</si>
  <si>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</si>
  <si>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</si>
  <si>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</si>
  <si>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</si>
  <si>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</si>
  <si>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</si>
  <si>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</si>
  <si>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</si>
  <si>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</si>
  <si>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</si>
  <si>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</si>
  <si>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</si>
  <si>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</si>
  <si>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</si>
  <si>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</si>
  <si>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</si>
  <si>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</si>
  <si>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</si>
  <si>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</si>
  <si>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</si>
  <si>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</si>
  <si>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</si>
  <si>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</si>
  <si>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</si>
  <si>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</si>
  <si>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</si>
  <si>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</si>
  <si>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</si>
  <si>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</si>
  <si>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</si>
  <si>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</si>
  <si>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</si>
  <si>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</si>
  <si>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</si>
  <si>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</si>
  <si>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</si>
  <si>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</si>
  <si>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</si>
  <si>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</si>
  <si>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</si>
  <si>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</si>
  <si>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</si>
  <si>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</si>
  <si>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</si>
  <si>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</si>
  <si>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</si>
  <si>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</si>
  <si>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</si>
  <si>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</si>
  <si>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</si>
  <si>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</si>
  <si>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</si>
  <si>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</si>
  <si>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</si>
  <si>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</si>
  <si>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</si>
  <si>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</si>
  <si>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</si>
  <si>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</si>
  <si>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</si>
  <si>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</si>
  <si>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</si>
  <si>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</si>
  <si>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</si>
  <si>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</si>
  <si>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</si>
  <si>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</si>
  <si>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</si>
  <si>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</si>
  <si>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</si>
  <si>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</si>
  <si>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</si>
  <si>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</si>
  <si>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</si>
  <si>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</si>
  <si>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</si>
  <si>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</si>
  <si>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</si>
  <si>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</si>
  <si>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</si>
  <si>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</si>
  <si>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</si>
  <si>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</si>
  <si>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</si>
  <si>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</si>
  <si>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</si>
  <si>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</si>
  <si>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</si>
  <si>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</si>
  <si>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</si>
  <si>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</si>
  <si>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</si>
  <si>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</si>
  <si>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</si>
  <si>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</si>
  <si>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</si>
  <si>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</si>
  <si>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</si>
  <si>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</si>
  <si>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</si>
  <si>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</si>
  <si>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</si>
  <si>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</si>
  <si>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</si>
  <si>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</si>
  <si>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</si>
  <si>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</si>
  <si>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</si>
  <si>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</si>
  <si>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</si>
  <si>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</si>
  <si>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</si>
  <si>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</si>
  <si>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</si>
  <si>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</si>
  <si>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</si>
  <si>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</si>
  <si>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</si>
  <si>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</si>
  <si>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</si>
  <si>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</si>
  <si>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</si>
  <si>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</si>
  <si>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</si>
  <si>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</si>
  <si>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</si>
  <si>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</si>
  <si>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</si>
  <si>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</si>
  <si>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</si>
  <si>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</si>
  <si>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</si>
  <si>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</si>
  <si>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</si>
  <si>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</si>
  <si>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</si>
  <si>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</si>
  <si>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</si>
  <si>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</si>
  <si>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</si>
  <si>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</si>
  <si>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</si>
  <si>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</si>
  <si>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</si>
  <si>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</si>
  <si>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</si>
  <si>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</si>
  <si>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</si>
  <si>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</si>
  <si>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</si>
  <si>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</si>
  <si>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</si>
  <si>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</si>
  <si>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</si>
  <si>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</si>
  <si>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</si>
  <si>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</si>
  <si>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</si>
  <si>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</si>
  <si>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</si>
  <si>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</si>
  <si>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</si>
  <si>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</si>
  <si>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</si>
  <si>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</si>
  <si>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</si>
  <si>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</si>
  <si>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</si>
  <si>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</si>
  <si>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</si>
  <si>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</si>
  <si>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</si>
  <si>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</si>
  <si>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</si>
  <si>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</si>
  <si>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</si>
  <si>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</si>
  <si>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</si>
  <si>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</si>
  <si>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</si>
  <si>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</si>
  <si>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</si>
  <si>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</si>
  <si>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</si>
  <si>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</si>
  <si>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</si>
  <si>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</si>
  <si>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</si>
  <si>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</si>
  <si>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</si>
  <si>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</si>
  <si>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</si>
  <si>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</si>
  <si>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</si>
  <si>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</si>
  <si>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</si>
  <si>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</si>
  <si>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</si>
  <si>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</si>
  <si>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</si>
  <si>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</si>
  <si>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</si>
  <si>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</si>
  <si>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</si>
  <si>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</si>
  <si>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</si>
  <si>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</si>
  <si>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</si>
  <si>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</si>
  <si>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</si>
  <si>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</si>
  <si>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</si>
  <si>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</si>
  <si>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</si>
  <si>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</si>
  <si>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</si>
  <si>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</si>
  <si>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</si>
  <si>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</si>
  <si>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</si>
  <si>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</si>
  <si>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</si>
  <si>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</si>
  <si>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</si>
  <si>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</si>
  <si>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</si>
  <si>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</si>
  <si>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</si>
  <si>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</si>
  <si>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</si>
  <si>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</si>
  <si>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</si>
  <si>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</si>
  <si>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</si>
  <si>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</si>
  <si>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</si>
  <si>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</si>
  <si>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</si>
  <si>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</si>
  <si>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</si>
  <si>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</si>
  <si>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</si>
  <si>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</si>
  <si>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</si>
  <si>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</si>
  <si>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</si>
  <si>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</si>
  <si>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</si>
  <si>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</si>
  <si>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</si>
  <si>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</si>
  <si>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</si>
  <si>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</si>
  <si>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</si>
  <si>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</si>
  <si>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</si>
  <si>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</si>
  <si>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</si>
  <si>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</si>
  <si>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</si>
  <si>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</si>
  <si>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</si>
  <si>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</si>
  <si>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</si>
  <si>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</si>
  <si>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</si>
  <si>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</si>
  <si>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</si>
  <si>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</si>
  <si>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</si>
  <si>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</si>
  <si>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</si>
  <si>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</si>
  <si>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</si>
  <si>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</si>
  <si>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</si>
  <si>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</si>
  <si>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</si>
  <si>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</si>
  <si>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</si>
  <si>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</si>
  <si>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</si>
  <si>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</si>
  <si>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</si>
  <si>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</si>
  <si>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</si>
  <si>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</si>
  <si>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</si>
  <si>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</si>
  <si>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</si>
  <si>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</si>
  <si>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</si>
  <si>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</si>
  <si>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</si>
  <si>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</si>
  <si>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</si>
  <si>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</si>
  <si>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</si>
  <si>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</si>
  <si>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</si>
  <si>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</si>
  <si>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</si>
  <si>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</si>
  <si>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</si>
  <si>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</si>
  <si>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</si>
  <si>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</si>
  <si>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</si>
  <si>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</si>
  <si>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</si>
  <si>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</si>
  <si>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</si>
  <si>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</si>
  <si>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</si>
  <si>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</si>
  <si>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</si>
  <si>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</si>
  <si>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</si>
  <si>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</si>
  <si>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</si>
  <si>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</si>
  <si>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</si>
  <si>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</si>
  <si>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</si>
  <si>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</si>
  <si>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</si>
  <si>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</si>
  <si>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</si>
  <si>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</si>
  <si>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</si>
  <si>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</si>
  <si>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</si>
  <si>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</si>
  <si>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</si>
  <si>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</si>
  <si>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</si>
  <si>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</si>
  <si>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</si>
  <si>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</si>
  <si>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</si>
  <si>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</si>
  <si>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</si>
  <si>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</si>
  <si>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</si>
  <si>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</si>
  <si>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</si>
  <si>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</si>
  <si>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</si>
  <si>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</si>
  <si>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</si>
  <si>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</si>
  <si>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</si>
  <si>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</si>
  <si>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</si>
  <si>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</si>
  <si>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</si>
  <si>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</si>
  <si>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</si>
  <si>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</si>
  <si>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</si>
  <si>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</si>
  <si>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</si>
  <si>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</si>
  <si>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</si>
  <si>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</si>
  <si>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</si>
  <si>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</si>
  <si>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</si>
  <si>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</si>
  <si>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</si>
  <si>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</si>
  <si>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</si>
  <si>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</si>
  <si>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</si>
  <si>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</si>
  <si>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</si>
  <si>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</si>
  <si>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</si>
  <si>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</si>
  <si>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</si>
  <si>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</si>
  <si>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</si>
  <si>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</si>
  <si>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</si>
  <si>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</si>
  <si>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</si>
  <si>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</si>
  <si>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</si>
  <si>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</si>
  <si>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</si>
  <si>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</si>
  <si>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</si>
  <si>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</si>
  <si>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</si>
  <si>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</si>
  <si>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</si>
  <si>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</si>
  <si>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</si>
  <si>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</si>
  <si>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</si>
  <si>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</si>
  <si>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</si>
  <si>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</si>
  <si>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</si>
  <si>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</si>
  <si>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</si>
  <si>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</si>
  <si>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</si>
  <si>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</si>
  <si>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</si>
  <si>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</si>
  <si>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</si>
  <si>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</si>
  <si>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</si>
  <si>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</si>
  <si>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</si>
  <si>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</si>
  <si>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</si>
  <si>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</si>
  <si>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</si>
  <si>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</si>
  <si>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</si>
  <si>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</si>
  <si>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</si>
  <si>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</si>
  <si>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</si>
  <si>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</si>
  <si>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</si>
  <si>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</si>
  <si>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</si>
  <si>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</si>
  <si>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</si>
  <si>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</si>
  <si>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</si>
  <si>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</si>
  <si>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</si>
  <si>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</si>
  <si>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</si>
  <si>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</si>
  <si>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</si>
  <si>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</si>
  <si>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</si>
  <si>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</si>
  <si>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</si>
  <si>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</si>
  <si>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</si>
  <si>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</si>
  <si>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</si>
  <si>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</si>
  <si>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</si>
  <si>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</si>
  <si>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</si>
  <si>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</si>
  <si>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</si>
  <si>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</si>
  <si>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</si>
  <si>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</si>
  <si>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</si>
  <si>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</si>
  <si>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</si>
  <si>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</si>
  <si>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</si>
  <si>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</si>
  <si>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</si>
  <si>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</si>
  <si>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</si>
  <si>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</si>
  <si>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</si>
  <si>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</si>
  <si>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</si>
  <si>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</si>
  <si>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</si>
  <si>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</si>
  <si>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</si>
  <si>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</si>
  <si>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</si>
  <si>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</si>
  <si>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</si>
  <si>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</si>
  <si>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</si>
  <si>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</si>
  <si>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</si>
  <si>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</si>
  <si>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</si>
  <si>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</si>
  <si>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</si>
  <si>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</si>
  <si>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</si>
  <si>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</si>
  <si>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</si>
  <si>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</si>
  <si>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</si>
  <si>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</si>
  <si>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</si>
  <si>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</si>
  <si>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</si>
  <si>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</si>
  <si>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</si>
  <si>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</si>
  <si>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</si>
  <si>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</si>
  <si>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</si>
  <si>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</si>
  <si>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</si>
  <si>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</si>
  <si>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</si>
  <si>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</si>
  <si>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</si>
  <si>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</si>
  <si>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</si>
  <si>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</si>
  <si>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</si>
  <si>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</si>
  <si>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</si>
  <si>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</si>
  <si>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</si>
  <si>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</si>
  <si>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</si>
  <si>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</si>
  <si>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</si>
  <si>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</si>
  <si>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</si>
  <si>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</si>
  <si>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</si>
  <si>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</si>
  <si>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</si>
  <si>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</si>
  <si>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</si>
  <si>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</si>
  <si>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</si>
  <si>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</si>
  <si>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</si>
  <si>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</si>
  <si>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</si>
  <si>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</si>
  <si>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</si>
  <si>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</si>
  <si>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</si>
  <si>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</si>
  <si>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</si>
  <si>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</si>
  <si>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</si>
  <si>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</si>
  <si>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</si>
  <si>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</si>
  <si>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</si>
  <si>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</si>
  <si>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</si>
  <si>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</si>
  <si>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</si>
  <si>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</si>
  <si>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</si>
  <si>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</si>
  <si>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</si>
  <si>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</si>
  <si>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</si>
  <si>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</si>
  <si>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</si>
  <si>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</si>
  <si>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</si>
  <si>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</si>
  <si>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</si>
  <si>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</si>
  <si>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</si>
  <si>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</si>
  <si>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</si>
  <si>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</si>
  <si>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</si>
  <si>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</si>
  <si>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</si>
  <si>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</si>
  <si>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</si>
  <si>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</si>
  <si>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</si>
  <si>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</si>
  <si>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</si>
  <si>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</si>
  <si>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</si>
  <si>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</si>
  <si>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</si>
  <si>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</si>
  <si>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</si>
  <si>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</si>
  <si>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</si>
  <si>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</si>
  <si>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</si>
  <si>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</si>
  <si>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</si>
  <si>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</si>
  <si>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</si>
  <si>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</si>
  <si>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</si>
  <si>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</si>
  <si>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</si>
  <si>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</si>
  <si>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</si>
  <si>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</si>
  <si>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</si>
  <si>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</si>
  <si>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</si>
  <si>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</si>
  <si>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</si>
  <si>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</si>
  <si>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</si>
  <si>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</si>
  <si>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</si>
  <si>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</si>
  <si>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</si>
  <si>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</si>
  <si>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</si>
  <si>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</si>
  <si>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</si>
  <si>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</si>
  <si>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</si>
  <si>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</si>
  <si>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</si>
  <si>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</si>
  <si>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</si>
  <si>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</si>
  <si>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</si>
  <si>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</si>
  <si>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</si>
  <si>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</si>
  <si>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</si>
  <si>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</si>
  <si>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</si>
  <si>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</si>
  <si>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</si>
  <si>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</si>
  <si>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</si>
  <si>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</si>
  <si>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</si>
  <si>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</si>
  <si>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</si>
  <si>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</si>
  <si>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</si>
  <si>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</si>
  <si>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</si>
  <si>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</si>
  <si>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</si>
  <si>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</si>
  <si>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</si>
  <si>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</si>
  <si>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</si>
  <si>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</si>
  <si>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</si>
  <si>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</si>
  <si>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</si>
  <si>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</si>
  <si>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</si>
  <si>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</si>
  <si>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</si>
  <si>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</si>
  <si>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</si>
  <si>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</si>
  <si>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</si>
  <si>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</si>
  <si>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</si>
  <si>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</si>
  <si>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</si>
  <si>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</si>
  <si>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</si>
  <si>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</si>
  <si>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</si>
  <si>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</si>
  <si>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</si>
  <si>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</si>
  <si>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</si>
  <si>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</si>
  <si>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</si>
  <si>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</si>
  <si>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</si>
  <si>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</si>
  <si>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</si>
  <si>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</si>
  <si>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</si>
  <si>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</si>
  <si>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</si>
  <si>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</si>
  <si>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</si>
  <si>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</si>
  <si>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</si>
  <si>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</si>
  <si>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</si>
  <si>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</si>
  <si>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</si>
  <si>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</si>
  <si>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</si>
  <si>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</si>
  <si>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</si>
  <si>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</si>
  <si>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</si>
  <si>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</si>
  <si>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</si>
  <si>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</si>
  <si>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</si>
  <si>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</si>
  <si>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</si>
  <si>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</si>
  <si>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</si>
  <si>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</si>
  <si>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</si>
  <si>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</si>
  <si>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</si>
  <si>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</si>
  <si>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</si>
  <si>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</si>
  <si>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</si>
  <si>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</si>
  <si>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</si>
  <si>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</si>
  <si>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</si>
  <si>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</si>
  <si>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</si>
  <si>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</si>
  <si>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</si>
  <si>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</si>
  <si>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</si>
  <si>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</si>
  <si>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</si>
  <si>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</si>
  <si>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</si>
  <si>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</si>
  <si>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</si>
  <si>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</si>
  <si>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</si>
  <si>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</si>
  <si>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</si>
  <si>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</si>
  <si>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</si>
  <si>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</si>
  <si>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</si>
  <si>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</si>
  <si>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</si>
  <si>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</si>
  <si>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</si>
  <si>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</si>
  <si>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</si>
  <si>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</si>
  <si>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</si>
  <si>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</si>
  <si>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</si>
  <si>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</si>
  <si>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</si>
  <si>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</si>
  <si>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</si>
  <si>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</si>
  <si>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</si>
  <si>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</si>
  <si>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</si>
  <si>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</si>
  <si>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</si>
  <si>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</si>
  <si>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</si>
  <si>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</si>
  <si>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</si>
  <si>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</si>
  <si>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</si>
  <si>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</si>
  <si>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</si>
  <si>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</si>
  <si>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</si>
  <si>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</si>
  <si>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</si>
  <si>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</si>
  <si>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</si>
  <si>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</si>
  <si>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</si>
  <si>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</si>
  <si>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</si>
  <si>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</si>
  <si>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</si>
  <si>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</si>
  <si>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</si>
  <si>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</si>
  <si>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</si>
  <si>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</si>
  <si>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</si>
  <si>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</si>
  <si>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</si>
  <si>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</si>
  <si>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</si>
  <si>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</si>
  <si>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</si>
  <si>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</si>
  <si>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</si>
  <si>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</si>
  <si>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</si>
  <si>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</si>
  <si>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</si>
  <si>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</si>
  <si>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</si>
  <si>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</si>
  <si>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</si>
  <si>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</si>
  <si>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</si>
  <si>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</si>
  <si>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</si>
  <si>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</si>
  <si>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</si>
  <si>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</si>
  <si>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</si>
  <si>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</si>
  <si>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</si>
  <si>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</si>
  <si>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</si>
  <si>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</si>
  <si>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</si>
  <si>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</si>
  <si>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</si>
  <si>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</si>
  <si>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</si>
  <si>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</si>
  <si>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</si>
  <si>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</si>
  <si>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</si>
  <si>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</si>
  <si>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</si>
  <si>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</si>
  <si>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</si>
  <si>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</si>
  <si>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</si>
  <si>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</si>
  <si>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</si>
  <si>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</si>
  <si>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</si>
  <si>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</si>
  <si>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</si>
  <si>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</si>
  <si>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</si>
  <si>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</si>
  <si>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</si>
  <si>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</si>
  <si>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</si>
  <si>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</si>
  <si>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</si>
  <si>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</si>
  <si>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</si>
  <si>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</si>
  <si>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</si>
  <si>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</si>
  <si>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</si>
  <si>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</si>
  <si>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</si>
  <si>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</si>
  <si>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</si>
  <si>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</si>
  <si>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</si>
  <si>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</si>
  <si>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</si>
  <si>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</si>
  <si>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</si>
  <si>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</si>
  <si>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</si>
  <si>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</si>
  <si>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</si>
  <si>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</si>
  <si>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</si>
  <si>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</si>
  <si>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</si>
  <si>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</si>
  <si>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</si>
  <si>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</si>
  <si>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</si>
  <si>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</si>
  <si>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</si>
  <si>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</si>
  <si>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</si>
  <si>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</si>
  <si>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</si>
  <si>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</si>
  <si>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</si>
  <si>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</si>
  <si>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</si>
  <si>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</si>
  <si>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</si>
  <si>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</si>
  <si>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</si>
  <si>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</si>
  <si>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</si>
  <si>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</si>
  <si>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</si>
  <si>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</si>
  <si>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</si>
  <si>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</si>
  <si>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</si>
  <si>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</si>
  <si>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</si>
  <si>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</si>
  <si>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</si>
  <si>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</si>
  <si>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</si>
  <si>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</si>
  <si>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</si>
  <si>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</si>
  <si>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</si>
  <si>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</si>
  <si>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</si>
  <si>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</si>
  <si>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</si>
  <si>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</si>
  <si>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</si>
  <si>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</si>
  <si>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</si>
  <si>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</si>
  <si>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</si>
  <si>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</si>
  <si>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</si>
  <si>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</si>
  <si>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</si>
  <si>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</si>
  <si>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</si>
  <si>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</si>
  <si>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</si>
  <si>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</si>
  <si>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</si>
  <si>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</si>
  <si>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</si>
  <si>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</si>
  <si>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</si>
  <si>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</si>
  <si>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</si>
  <si>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</si>
  <si>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</si>
  <si>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</si>
  <si>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</si>
  <si>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</si>
  <si>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</si>
  <si>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</si>
  <si>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</si>
  <si>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</si>
  <si>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</si>
  <si>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</si>
  <si>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</si>
  <si>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</si>
  <si>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</si>
  <si>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</si>
  <si>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</si>
  <si>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</si>
  <si>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</si>
  <si>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</si>
  <si>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</si>
  <si>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</si>
  <si>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</si>
  <si>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</si>
  <si>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</si>
  <si>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</si>
  <si>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</si>
  <si>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</si>
  <si>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</si>
  <si>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</si>
  <si>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</si>
  <si>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</si>
  <si>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</si>
  <si>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</si>
  <si>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</si>
  <si>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</si>
  <si>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</si>
  <si>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</si>
  <si>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</si>
  <si>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</si>
  <si>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</si>
  <si>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</si>
  <si>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</si>
  <si>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</si>
  <si>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</si>
  <si>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</si>
  <si>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</si>
  <si>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</si>
  <si>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</si>
  <si>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</si>
  <si>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</si>
  <si>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</si>
  <si>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</si>
  <si>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</si>
  <si>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</si>
  <si>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</si>
  <si>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</si>
  <si>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</si>
  <si>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</si>
  <si>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</si>
  <si>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</si>
  <si>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</si>
  <si>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</si>
  <si>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</si>
  <si>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</si>
  <si>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</si>
  <si>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</si>
  <si>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</si>
  <si>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</si>
  <si>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</si>
  <si>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</si>
  <si>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</si>
  <si>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</si>
  <si>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</si>
  <si>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</si>
  <si>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</si>
  <si>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</si>
  <si>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</si>
  <si>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</si>
  <si>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</si>
  <si>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</si>
  <si>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</si>
  <si>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</si>
  <si>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</si>
  <si>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</si>
  <si>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</si>
  <si>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</si>
  <si>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</si>
  <si>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</si>
  <si>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</si>
  <si>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</si>
  <si>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</si>
  <si>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</si>
  <si>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</si>
  <si>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</si>
  <si>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</si>
  <si>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</si>
  <si>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</si>
  <si>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</si>
  <si>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</si>
  <si>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</si>
  <si>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</si>
  <si>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</si>
  <si>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</si>
  <si>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</si>
  <si>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</si>
  <si>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</si>
  <si>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</si>
  <si>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</si>
  <si>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</si>
  <si>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</si>
  <si>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</si>
  <si>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</si>
  <si>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</si>
  <si>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</si>
  <si>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</si>
  <si>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</si>
  <si>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</si>
  <si>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</si>
  <si>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</si>
  <si>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</si>
  <si>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</si>
  <si>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</si>
  <si>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</si>
  <si>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</si>
  <si>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</si>
  <si>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</si>
  <si>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</si>
  <si>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</si>
  <si>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</si>
  <si>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</si>
  <si>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</si>
  <si>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</si>
  <si>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</si>
  <si>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</si>
  <si>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</si>
  <si>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</si>
  <si>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</si>
  <si>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</si>
  <si>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</si>
  <si>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</si>
  <si>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</si>
  <si>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</si>
  <si>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</si>
  <si>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</si>
  <si>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</si>
  <si>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</si>
  <si>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</si>
  <si>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</si>
  <si>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</si>
  <si>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</si>
  <si>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</si>
  <si>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</si>
  <si>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</si>
  <si>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</si>
  <si>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</si>
  <si>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</si>
  <si>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</si>
  <si>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</si>
  <si>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</si>
  <si>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</si>
  <si>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</si>
  <si>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</si>
  <si>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</si>
  <si>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</si>
  <si>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</si>
  <si>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</si>
  <si>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</si>
  <si>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</si>
  <si>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</si>
  <si>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</si>
  <si>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</si>
  <si>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</si>
  <si>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</si>
  <si>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</si>
  <si>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</si>
  <si>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</si>
  <si>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</si>
  <si>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</si>
  <si>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</si>
  <si>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</si>
  <si>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</si>
  <si>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</si>
  <si>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</si>
  <si>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</si>
  <si>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</si>
  <si>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</si>
  <si>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</si>
  <si>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</si>
  <si>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</si>
  <si>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</si>
  <si>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</si>
  <si>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</si>
  <si>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</si>
  <si>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</si>
  <si>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</si>
  <si>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</si>
  <si>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</si>
  <si>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</si>
  <si>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</si>
  <si>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</si>
  <si>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</si>
  <si>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</si>
  <si>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</si>
  <si>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</si>
  <si>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</si>
  <si>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</si>
  <si>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</si>
  <si>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</si>
  <si>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</si>
  <si>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</si>
  <si>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</si>
  <si>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</si>
  <si>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</si>
  <si>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</si>
  <si>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</si>
  <si>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</si>
  <si>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</si>
  <si>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</si>
  <si>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</si>
  <si>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</si>
  <si>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</si>
  <si>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</si>
  <si>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</si>
  <si>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</si>
  <si>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</si>
  <si>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</si>
  <si>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</si>
  <si>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</si>
  <si>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</si>
  <si>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</si>
  <si>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</si>
  <si>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</si>
  <si>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</si>
  <si>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</si>
  <si>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</si>
  <si>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</si>
  <si>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</si>
  <si>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</si>
  <si>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</si>
  <si>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</si>
  <si>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</si>
  <si>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</si>
  <si>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</si>
  <si>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</si>
  <si>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</si>
  <si>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</si>
  <si>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</si>
  <si>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</si>
  <si>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</si>
  <si>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</si>
  <si>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</si>
  <si>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</si>
  <si>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</si>
  <si>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</si>
  <si>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</si>
  <si>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</si>
  <si>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</si>
  <si>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</si>
  <si>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</si>
  <si>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</si>
  <si>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</si>
  <si>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</si>
  <si>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</si>
  <si>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</si>
  <si>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</si>
  <si>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</si>
  <si>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</si>
  <si>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</si>
  <si>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</si>
  <si>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</si>
  <si>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</si>
  <si>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</si>
  <si>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</si>
  <si>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</si>
  <si>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</si>
  <si>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</si>
  <si>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</si>
  <si>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</si>
  <si>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</si>
  <si>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</si>
  <si>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</si>
  <si>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</si>
  <si>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</si>
  <si>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</si>
  <si>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</si>
  <si>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</si>
  <si>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</si>
  <si>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</si>
  <si>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</si>
  <si>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</si>
  <si>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</si>
  <si>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</si>
  <si>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</si>
  <si>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</si>
  <si>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</si>
  <si>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</si>
  <si>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</si>
  <si>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</si>
  <si>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</si>
  <si>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</si>
  <si>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</si>
  <si>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</si>
  <si>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</si>
  <si>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</si>
  <si>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</si>
  <si>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</si>
  <si>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</si>
  <si>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</si>
  <si>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</si>
  <si>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</si>
  <si>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</si>
  <si>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</si>
  <si>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</si>
  <si>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</si>
  <si>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</si>
  <si>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</si>
  <si>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</si>
  <si>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</si>
  <si>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</si>
  <si>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</si>
  <si>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</si>
  <si>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</si>
  <si>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</si>
  <si>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</si>
  <si>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</si>
  <si>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</si>
  <si>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</si>
  <si>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</si>
  <si>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</si>
  <si>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</si>
  <si>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</si>
  <si>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</si>
  <si>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</si>
  <si>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</si>
  <si>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</si>
  <si>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</si>
  <si>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</si>
  <si>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</si>
  <si>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</si>
  <si>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</si>
  <si>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</si>
  <si>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</si>
  <si>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</si>
  <si>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</si>
  <si>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</si>
  <si>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</si>
  <si>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</si>
  <si>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</si>
  <si>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</si>
  <si>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</si>
  <si>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</si>
  <si>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</si>
  <si>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</si>
  <si>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</si>
  <si>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</si>
  <si>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</si>
  <si>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</si>
  <si>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</si>
  <si>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</si>
  <si>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</si>
  <si>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</si>
  <si>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</si>
  <si>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</si>
  <si>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</si>
  <si>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</si>
  <si>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</si>
  <si>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</si>
  <si>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</si>
  <si>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</si>
  <si>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</si>
  <si>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</si>
  <si>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</si>
  <si>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</si>
  <si>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</si>
  <si>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</si>
  <si>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</si>
  <si>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</si>
  <si>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</si>
  <si>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</si>
  <si>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</si>
  <si>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</si>
  <si>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</si>
  <si>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</si>
  <si>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</si>
  <si>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</si>
  <si>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</si>
  <si>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</si>
  <si>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</si>
  <si>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</si>
  <si>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</si>
  <si>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</si>
  <si>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</si>
  <si>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</si>
  <si>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</si>
  <si>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</si>
  <si>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</si>
  <si>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</si>
  <si>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</si>
  <si>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</si>
  <si>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</si>
  <si>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</si>
  <si>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</si>
  <si>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</si>
  <si>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</si>
  <si>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</si>
  <si>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</si>
  <si>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</si>
  <si>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</si>
  <si>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</si>
  <si>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</si>
  <si>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</si>
  <si>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</si>
  <si>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</si>
  <si>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</si>
  <si>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</si>
  <si>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</si>
  <si>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</si>
  <si>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</si>
  <si>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</si>
  <si>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</si>
  <si>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</si>
  <si>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</si>
  <si>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</si>
  <si>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</si>
  <si>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</si>
  <si>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</si>
  <si>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</si>
  <si>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</si>
  <si>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</si>
  <si>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</si>
  <si>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</si>
  <si>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</si>
  <si>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</si>
  <si>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</si>
  <si>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</si>
  <si>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</si>
  <si>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</si>
  <si>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</si>
  <si>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</si>
  <si>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</si>
  <si>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</si>
  <si>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</si>
  <si>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</si>
  <si>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</si>
  <si>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</si>
  <si>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</si>
  <si>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</si>
  <si>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</si>
  <si>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</si>
  <si>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</si>
  <si>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</si>
  <si>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</si>
  <si>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</si>
  <si>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</si>
  <si>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</si>
  <si>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</si>
  <si>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</si>
  <si>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</si>
  <si>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</si>
  <si>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</si>
  <si>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</si>
  <si>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</si>
  <si>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</si>
  <si>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</si>
  <si>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</si>
  <si>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</si>
  <si>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</si>
  <si>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</si>
  <si>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</si>
  <si>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</si>
  <si>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</si>
  <si>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</si>
  <si>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</si>
  <si>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</si>
  <si>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</si>
  <si>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</si>
  <si>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</si>
  <si>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</si>
  <si>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</si>
  <si>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</si>
  <si>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</si>
  <si>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</si>
  <si>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</si>
  <si>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</si>
  <si>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</si>
  <si>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</si>
  <si>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</si>
  <si>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</si>
  <si>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</si>
  <si>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</si>
  <si>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</si>
  <si>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</si>
  <si>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</si>
  <si>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</si>
  <si>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</si>
  <si>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</si>
  <si>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</si>
  <si>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</si>
  <si>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</si>
  <si>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</si>
  <si>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</si>
  <si>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</si>
  <si>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</si>
  <si>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</si>
  <si>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</si>
  <si>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</si>
  <si>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</si>
  <si>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</si>
  <si>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</si>
  <si>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</si>
  <si>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</si>
  <si>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</si>
  <si>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</si>
  <si>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</si>
  <si>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</si>
  <si>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</si>
  <si>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</si>
  <si>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</si>
  <si>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</si>
  <si>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</si>
  <si>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</si>
  <si>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</si>
  <si>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</si>
  <si>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</si>
  <si>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</si>
  <si>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</si>
  <si>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</si>
  <si>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</si>
  <si>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</si>
  <si>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</si>
  <si>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</si>
  <si>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</si>
  <si>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</si>
  <si>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</si>
  <si>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</si>
  <si>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</si>
  <si>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</si>
  <si>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</si>
  <si>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</si>
  <si>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</si>
  <si>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</si>
  <si>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</si>
  <si>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</si>
  <si>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</si>
  <si>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</si>
  <si>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</si>
  <si>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</si>
  <si>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</si>
  <si>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</si>
  <si>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</si>
  <si>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</si>
  <si>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</si>
  <si>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</si>
  <si>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</si>
  <si>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</si>
  <si>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</si>
  <si>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</si>
  <si>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</si>
  <si>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</si>
  <si>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</si>
  <si>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</si>
  <si>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</si>
  <si>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</si>
  <si>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</si>
  <si>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</si>
  <si>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</si>
  <si>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</si>
  <si>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</si>
  <si>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</si>
  <si>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</si>
  <si>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</si>
  <si>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</si>
  <si>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</si>
  <si>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</si>
  <si>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</si>
  <si>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</si>
  <si>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</si>
  <si>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</si>
  <si>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</si>
  <si>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</si>
  <si>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</si>
  <si>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</si>
  <si>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</si>
  <si>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</si>
  <si>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</si>
  <si>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</si>
  <si>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</si>
  <si>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</si>
  <si>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</si>
  <si>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</si>
  <si>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</si>
  <si>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</si>
  <si>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</si>
  <si>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</si>
  <si>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</si>
  <si>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</si>
  <si>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</si>
  <si>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</si>
  <si>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</si>
  <si>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</si>
  <si>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</si>
  <si>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</si>
  <si>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</si>
  <si>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</si>
  <si>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</si>
  <si>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</si>
  <si>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</si>
  <si>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</si>
  <si>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</si>
  <si>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</si>
  <si>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</si>
  <si>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</si>
  <si>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</si>
  <si>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</si>
  <si>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</si>
  <si>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</si>
  <si>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</si>
  <si>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</si>
  <si>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</si>
  <si>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</si>
  <si>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</si>
  <si>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</si>
  <si>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</si>
  <si>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</si>
  <si>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</si>
  <si>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</si>
  <si>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</si>
  <si>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</si>
  <si>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</si>
  <si>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</si>
  <si>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</si>
  <si>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</si>
  <si>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</si>
  <si>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</si>
  <si>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</si>
  <si>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</si>
  <si>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</si>
  <si>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</si>
  <si>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</si>
  <si>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</si>
  <si>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</si>
  <si>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</si>
  <si>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</si>
  <si>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</si>
  <si>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</si>
  <si>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</si>
  <si>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</si>
  <si>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</si>
  <si>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</si>
  <si>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</si>
  <si>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</si>
  <si>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</si>
  <si>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</si>
  <si>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</si>
  <si>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</si>
  <si>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</si>
  <si>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</si>
  <si>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</si>
  <si>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</si>
  <si>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</si>
  <si>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</si>
  <si>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</si>
  <si>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</si>
  <si>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</si>
  <si>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</si>
  <si>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</si>
  <si>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</si>
  <si>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</si>
  <si>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</si>
  <si>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</si>
  <si>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</si>
  <si>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</si>
  <si>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</si>
  <si>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</si>
  <si>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</si>
  <si>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</si>
  <si>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</si>
  <si>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</si>
  <si>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</si>
  <si>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</si>
  <si>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</si>
  <si>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</si>
  <si>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</si>
  <si>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</si>
  <si>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</si>
  <si>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</si>
  <si>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</si>
  <si>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</si>
  <si>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</si>
  <si>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</si>
  <si>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</si>
  <si>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</si>
  <si>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</si>
  <si>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</si>
  <si>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</si>
  <si>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</si>
  <si>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</si>
  <si>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</si>
  <si>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</si>
  <si>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</si>
  <si>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</si>
  <si>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</si>
  <si>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</si>
  <si>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</si>
  <si>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</si>
  <si>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</si>
  <si>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</si>
  <si>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</si>
  <si>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</si>
  <si>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</si>
  <si>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</si>
  <si>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</si>
  <si>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</si>
  <si>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</si>
  <si>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</si>
  <si>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</si>
  <si>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</si>
  <si>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</si>
  <si>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</si>
  <si>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</si>
  <si>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</si>
  <si>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</si>
  <si>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</si>
  <si>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</si>
  <si>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</si>
  <si>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</si>
  <si>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</si>
  <si>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</si>
  <si>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</si>
  <si>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</si>
  <si>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</si>
  <si>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</si>
  <si>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</si>
  <si>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</si>
  <si>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</si>
  <si>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</si>
  <si>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</si>
  <si>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</si>
  <si>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</si>
  <si>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</si>
  <si>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</si>
  <si>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</si>
  <si>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</si>
  <si>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</si>
  <si>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</si>
  <si>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</si>
  <si>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</si>
  <si>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</si>
  <si>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</si>
  <si>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</si>
  <si>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</si>
  <si>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</si>
  <si>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</si>
  <si>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</si>
  <si>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</si>
  <si>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</si>
  <si>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</si>
  <si>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</si>
  <si>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</si>
  <si>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</si>
  <si>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</si>
  <si>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</si>
  <si>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</si>
  <si>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</si>
  <si>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</si>
  <si>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</si>
  <si>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</si>
  <si>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</si>
  <si>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</si>
  <si>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</si>
  <si>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</si>
  <si>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</si>
  <si>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</si>
  <si>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</si>
  <si>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</si>
  <si>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</si>
  <si>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</si>
  <si>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</si>
  <si>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</si>
  <si>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</si>
  <si>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</si>
  <si>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</si>
  <si>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</si>
  <si>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</si>
  <si>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</si>
  <si>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</si>
  <si>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</si>
  <si>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</si>
  <si>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</si>
  <si>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</si>
  <si>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</si>
  <si>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</si>
  <si>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</si>
  <si>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</si>
  <si>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</si>
  <si>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</si>
  <si>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</si>
  <si>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</si>
  <si>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</si>
  <si>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</si>
  <si>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</si>
  <si>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</si>
  <si>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</si>
  <si>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</si>
  <si>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</si>
  <si>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</si>
  <si>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</si>
  <si>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</si>
  <si>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</si>
  <si>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</si>
  <si>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</si>
  <si>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</si>
  <si>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</si>
  <si>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</si>
  <si>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</si>
  <si>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</si>
  <si>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</si>
  <si>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</si>
  <si>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</si>
  <si>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</si>
  <si>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</si>
  <si>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</si>
  <si>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</si>
  <si>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</si>
  <si>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</si>
  <si>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</si>
  <si>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</si>
  <si>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</si>
  <si>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</si>
  <si>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</si>
  <si>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</si>
  <si>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</si>
  <si>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</si>
  <si>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</si>
  <si>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</si>
  <si>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</si>
  <si>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</si>
  <si>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</si>
  <si>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</si>
  <si>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</si>
  <si>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</si>
  <si>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</si>
  <si>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</si>
  <si>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</si>
  <si>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</si>
  <si>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</si>
  <si>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</si>
  <si>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</si>
  <si>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</si>
  <si>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</si>
  <si>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</si>
  <si>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</si>
  <si>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</si>
  <si>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</si>
  <si>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</si>
  <si>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</si>
  <si>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</si>
  <si>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</si>
  <si>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</si>
  <si>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</si>
  <si>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</si>
  <si>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</si>
  <si>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</si>
  <si>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</si>
  <si>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</si>
  <si>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</si>
  <si>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</si>
  <si>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</si>
  <si>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</si>
  <si>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</si>
  <si>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</si>
  <si>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</si>
  <si>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</si>
  <si>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</si>
  <si>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</si>
  <si>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</si>
  <si>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</si>
  <si>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</si>
  <si>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</si>
  <si>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</si>
  <si>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</si>
  <si>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</si>
  <si>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</si>
  <si>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</si>
  <si>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</si>
  <si>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</si>
  <si>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</si>
  <si>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</si>
  <si>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</si>
  <si>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</si>
  <si>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</si>
  <si>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</si>
  <si>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</si>
  <si>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</si>
  <si>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</si>
  <si>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</si>
  <si>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</si>
  <si>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</si>
  <si>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</si>
  <si>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</si>
  <si>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</si>
  <si>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</si>
  <si>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</si>
  <si>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</si>
  <si>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</si>
  <si>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</si>
  <si>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</si>
  <si>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</si>
  <si>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</si>
  <si>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</si>
  <si>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</si>
  <si>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</si>
  <si>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</si>
  <si>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</si>
  <si>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</si>
  <si>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</si>
  <si>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</si>
  <si>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</si>
  <si>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</si>
  <si>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</si>
  <si>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</si>
  <si>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</si>
  <si>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</si>
  <si>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</si>
  <si>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</si>
  <si>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</si>
  <si>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</si>
  <si>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</si>
  <si>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</si>
  <si>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</si>
  <si>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</si>
  <si>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</si>
  <si>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</si>
  <si>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</si>
  <si>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</si>
  <si>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</si>
  <si>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</si>
  <si>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</si>
  <si>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</si>
  <si>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</si>
  <si>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</si>
  <si>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</si>
  <si>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</si>
  <si>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</si>
  <si>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</si>
  <si>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</si>
  <si>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</si>
  <si>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</si>
  <si>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</si>
  <si>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</si>
  <si>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</si>
  <si>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</si>
  <si>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</si>
  <si>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</si>
  <si>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</si>
  <si>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</si>
  <si>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</si>
  <si>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</si>
  <si>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</si>
  <si>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</si>
  <si>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</si>
  <si>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</si>
  <si>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</si>
  <si>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</si>
  <si>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</si>
  <si>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</si>
  <si>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</si>
  <si>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</si>
  <si>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</si>
  <si>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</si>
  <si>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</si>
  <si>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</si>
  <si>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</si>
  <si>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</si>
  <si>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</si>
  <si>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</si>
  <si>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</si>
  <si>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</si>
  <si>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</si>
  <si>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</si>
  <si>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</si>
  <si>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</si>
  <si>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</si>
  <si>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</si>
  <si>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</si>
  <si>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</si>
  <si>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</si>
  <si>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</si>
  <si>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</si>
  <si>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</si>
  <si>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</si>
  <si>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</si>
  <si>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</si>
  <si>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</si>
  <si>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</si>
  <si>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</si>
  <si>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</si>
  <si>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</si>
  <si>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</si>
  <si>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</si>
  <si>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</si>
  <si>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</si>
  <si>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</si>
  <si>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</si>
  <si>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</si>
  <si>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</si>
  <si>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</si>
  <si>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</si>
  <si>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</si>
  <si>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</si>
  <si>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</si>
  <si>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</si>
  <si>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</si>
  <si>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</si>
  <si>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</si>
  <si>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</si>
  <si>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</si>
  <si>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</si>
  <si>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</si>
  <si>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</si>
  <si>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</si>
  <si>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</si>
  <si>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</si>
  <si>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</si>
  <si>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</si>
  <si>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</si>
  <si>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</si>
  <si>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</si>
  <si>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</si>
  <si>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</si>
  <si>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</si>
  <si>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</si>
  <si>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</si>
  <si>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</si>
  <si>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</si>
  <si>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</si>
  <si>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</si>
  <si>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</si>
  <si>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</si>
  <si>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</si>
  <si>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</si>
  <si>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</si>
  <si>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</si>
  <si>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</si>
  <si>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</si>
  <si>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</si>
  <si>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</si>
  <si>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</si>
  <si>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</si>
  <si>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</si>
  <si>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</si>
  <si>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</si>
  <si>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</si>
  <si>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</si>
  <si>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</si>
  <si>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</si>
  <si>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</si>
  <si>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</si>
  <si>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</si>
  <si>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</si>
  <si>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</si>
  <si>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</si>
  <si>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</si>
  <si>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</si>
  <si>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</si>
  <si>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</si>
  <si>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</si>
  <si>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</si>
  <si>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</si>
  <si>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</si>
  <si>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</si>
  <si>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</si>
  <si>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</si>
  <si>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</si>
  <si>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</si>
  <si>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</si>
  <si>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</si>
  <si>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</si>
  <si>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</si>
  <si>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</si>
  <si>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</si>
  <si>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</si>
  <si>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</si>
  <si>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</si>
  <si>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</si>
  <si>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</si>
  <si>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</si>
  <si>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</si>
  <si>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</si>
  <si>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</si>
  <si>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</si>
  <si>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</si>
  <si>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</si>
  <si>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</si>
  <si>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</si>
  <si>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</si>
  <si>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</si>
  <si>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</si>
  <si>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</si>
  <si>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</si>
  <si>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</si>
  <si>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</si>
  <si>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</si>
  <si>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</si>
  <si>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</si>
  <si>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</si>
  <si>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</si>
  <si>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</si>
  <si>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</si>
  <si>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</si>
  <si>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</si>
  <si>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</si>
  <si>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</si>
  <si>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</si>
  <si>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</si>
  <si>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</si>
  <si>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</si>
  <si>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</si>
  <si>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</si>
  <si>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</si>
  <si>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</si>
  <si>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</si>
  <si>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</si>
  <si>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</si>
  <si>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</si>
  <si>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</si>
  <si>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</si>
  <si>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</si>
  <si>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</si>
  <si>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</si>
  <si>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</si>
  <si>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</si>
  <si>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</si>
  <si>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</si>
  <si>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</si>
  <si>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</si>
  <si>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</si>
  <si>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</si>
  <si>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</si>
  <si>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</si>
  <si>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</si>
  <si>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</si>
  <si>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</si>
  <si>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</si>
  <si>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</si>
  <si>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</si>
  <si>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</si>
  <si>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</si>
  <si>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</si>
  <si>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</si>
  <si>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</si>
  <si>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</si>
  <si>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</si>
  <si>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</si>
  <si>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</si>
  <si>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</si>
  <si>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</si>
  <si>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</si>
  <si>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</si>
  <si>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</si>
  <si>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</si>
  <si>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</si>
  <si>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</si>
  <si>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</si>
  <si>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</si>
  <si>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</si>
  <si>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</si>
  <si>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</si>
  <si>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</si>
  <si>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</si>
  <si>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</si>
  <si>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</si>
  <si>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</si>
  <si>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</si>
  <si>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</si>
  <si>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</si>
  <si>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</si>
  <si>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</si>
  <si>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</si>
  <si>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</si>
  <si>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</si>
  <si>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</si>
  <si>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</si>
  <si>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</si>
  <si>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</si>
  <si>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</si>
  <si>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</si>
  <si>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</si>
  <si>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</si>
  <si>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</si>
  <si>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</si>
  <si>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</si>
  <si>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</si>
  <si>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</si>
  <si>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</si>
  <si>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</si>
  <si>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</si>
  <si>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</si>
  <si>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</si>
  <si>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</si>
  <si>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</si>
  <si>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</si>
  <si>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</si>
  <si>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</si>
  <si>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</si>
  <si>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</si>
  <si>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</si>
  <si>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</si>
  <si>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</si>
  <si>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</si>
  <si>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</si>
  <si>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</si>
  <si>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</si>
  <si>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</si>
  <si>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</si>
  <si>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</si>
  <si>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</si>
  <si>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</si>
  <si>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</si>
  <si>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</si>
  <si>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</si>
  <si>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</si>
  <si>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</si>
  <si>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</si>
  <si>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</si>
  <si>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</si>
  <si>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</si>
  <si>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</si>
  <si>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</si>
  <si>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</si>
  <si>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</si>
  <si>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</si>
  <si>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</si>
  <si>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</si>
  <si>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</si>
  <si>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</si>
  <si>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</si>
  <si>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</si>
  <si>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</si>
  <si>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</si>
  <si>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</si>
  <si>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</si>
  <si>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</si>
  <si>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</si>
  <si>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</si>
  <si>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</si>
  <si>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</si>
  <si>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</si>
  <si>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</si>
  <si>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</si>
  <si>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</si>
  <si>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</si>
  <si>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</si>
  <si>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</si>
  <si>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</si>
  <si>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</si>
  <si>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</si>
  <si>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</si>
  <si>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</si>
  <si>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</si>
  <si>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</si>
  <si>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</si>
  <si>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</si>
  <si>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</si>
  <si>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</si>
  <si>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</si>
  <si>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</si>
  <si>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</si>
  <si>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</si>
  <si>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</si>
  <si>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</si>
  <si>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</si>
  <si>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</si>
  <si>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</si>
  <si>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</si>
  <si>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</si>
  <si>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</si>
  <si>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</si>
  <si>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</si>
  <si>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</si>
  <si>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</si>
  <si>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</si>
  <si>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</si>
  <si>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</si>
  <si>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</si>
  <si>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</si>
  <si>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</si>
  <si>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</si>
  <si>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</si>
  <si>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</si>
  <si>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</si>
  <si>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</si>
  <si>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</si>
  <si>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</si>
  <si>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</si>
  <si>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</si>
  <si>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</si>
  <si>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</si>
  <si>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</si>
  <si>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</si>
  <si>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</si>
  <si>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</si>
  <si>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</si>
  <si>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</si>
  <si>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</si>
  <si>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</si>
  <si>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</si>
  <si>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</si>
  <si>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</si>
  <si>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</si>
  <si>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</si>
  <si>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</si>
  <si>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</si>
  <si>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</si>
  <si>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</si>
  <si>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</si>
  <si>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</si>
  <si>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</si>
  <si>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</si>
  <si>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</si>
  <si>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</si>
  <si>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</si>
  <si>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</si>
  <si>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</si>
  <si>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</si>
  <si>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</si>
  <si>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</si>
  <si>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</si>
  <si>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</si>
  <si>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</si>
  <si>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</si>
  <si>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</si>
  <si>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</si>
  <si>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</si>
  <si>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</si>
  <si>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</si>
  <si>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</si>
  <si>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</si>
  <si>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</si>
  <si>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</si>
  <si>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</si>
  <si>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</si>
  <si>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</si>
  <si>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</si>
  <si>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</si>
  <si>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</si>
  <si>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</si>
  <si>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</si>
  <si>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</si>
  <si>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</si>
  <si>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</si>
  <si>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</si>
  <si>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</si>
  <si>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</si>
  <si>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</si>
  <si>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</si>
  <si>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</si>
  <si>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</si>
  <si>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</si>
  <si>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</si>
  <si>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</si>
  <si>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</si>
  <si>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</si>
  <si>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</si>
  <si>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</si>
  <si>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</si>
  <si>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</si>
  <si>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</si>
  <si>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</si>
  <si>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</si>
  <si>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</si>
  <si>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</si>
  <si>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</si>
  <si>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</si>
  <si>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</si>
  <si>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</si>
  <si>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</si>
  <si>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</si>
  <si>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</si>
  <si>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</si>
  <si>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</si>
  <si>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</si>
  <si>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</si>
  <si>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</si>
  <si>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</si>
  <si>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</si>
  <si>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</si>
  <si>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</si>
  <si>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</si>
  <si>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</si>
  <si>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</si>
  <si>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</si>
  <si>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</si>
  <si>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</si>
  <si>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</si>
  <si>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</si>
  <si>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</si>
  <si>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</si>
  <si>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</si>
  <si>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</si>
  <si>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</si>
  <si>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</si>
  <si>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</si>
  <si>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</si>
  <si>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</si>
  <si>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</si>
  <si>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</si>
  <si>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</si>
  <si>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</si>
  <si>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</si>
  <si>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</si>
  <si>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</si>
  <si>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</si>
  <si>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</si>
  <si>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</si>
  <si>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</si>
  <si>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</si>
  <si>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</si>
  <si>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</si>
  <si>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</si>
  <si>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</si>
  <si>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</si>
  <si>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</si>
  <si>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</si>
  <si>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</si>
  <si>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</si>
  <si>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</si>
  <si>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</si>
  <si>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</si>
  <si>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</si>
  <si>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</si>
  <si>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</si>
  <si>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</si>
  <si>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</si>
  <si>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</si>
  <si>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</si>
  <si>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</si>
  <si>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</si>
  <si>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</si>
  <si>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</si>
  <si>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</si>
  <si>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</si>
  <si>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</si>
  <si>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</si>
  <si>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</si>
  <si>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</si>
  <si>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</si>
  <si>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</si>
  <si>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</si>
  <si>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</si>
  <si>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</si>
  <si>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</si>
  <si>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</si>
  <si>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</si>
  <si>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</si>
  <si>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</si>
  <si>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</si>
  <si>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</si>
  <si>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</si>
  <si>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</si>
  <si>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</si>
  <si>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</si>
  <si>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</si>
  <si>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</si>
  <si>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</si>
  <si>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</si>
  <si>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</si>
  <si>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</si>
  <si>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</si>
  <si>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</si>
  <si>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</si>
  <si>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</si>
  <si>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</si>
  <si>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</si>
  <si>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</si>
  <si>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</si>
  <si>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</si>
  <si>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</si>
  <si>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</si>
  <si>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</si>
  <si>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</si>
  <si>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</si>
  <si>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</si>
  <si>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</si>
  <si>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</si>
  <si>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</si>
  <si>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</si>
  <si>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</si>
  <si>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</si>
  <si>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</si>
  <si>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</si>
  <si>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</si>
  <si>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</si>
  <si>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</si>
  <si>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</si>
  <si>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</si>
  <si>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</si>
  <si>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</si>
  <si>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</si>
  <si>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</si>
  <si>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</si>
  <si>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</si>
  <si>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</si>
  <si>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</si>
  <si>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</si>
  <si>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</si>
  <si>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</si>
  <si>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</si>
  <si>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</si>
  <si>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</si>
  <si>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</si>
  <si>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</si>
  <si>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</si>
  <si>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</si>
  <si>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</si>
  <si>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</si>
  <si>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</si>
  <si>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</si>
  <si>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</si>
  <si>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</si>
  <si>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</si>
  <si>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</si>
  <si>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</si>
  <si>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</si>
  <si>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</si>
  <si>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</si>
  <si>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</si>
  <si>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</si>
  <si>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</si>
  <si>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</si>
  <si>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</si>
  <si>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</si>
  <si>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</si>
  <si>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</si>
  <si>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</si>
  <si>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</si>
  <si>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</si>
  <si>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</si>
  <si>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</si>
  <si>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</si>
  <si>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</si>
  <si>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</si>
  <si>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</si>
  <si>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</si>
  <si>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</si>
  <si>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</si>
  <si>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</si>
  <si>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</si>
  <si>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</si>
  <si>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</si>
  <si>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</si>
  <si>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</si>
  <si>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</si>
  <si>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</si>
  <si>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</si>
  <si>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</si>
  <si>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</si>
  <si>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</si>
  <si>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</si>
  <si>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</si>
  <si>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</si>
  <si>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</si>
  <si>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</si>
  <si>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</si>
  <si>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</si>
  <si>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</si>
  <si>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</si>
  <si>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</si>
  <si>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</si>
  <si>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</si>
  <si>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</si>
  <si>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</si>
  <si>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</si>
  <si>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</si>
  <si>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</si>
  <si>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</si>
  <si>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</si>
  <si>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</si>
  <si>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</si>
  <si>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</si>
  <si>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</si>
  <si>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</si>
  <si>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</si>
  <si>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</si>
  <si>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</si>
  <si>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</si>
  <si>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</si>
  <si>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</si>
  <si>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</si>
  <si>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</si>
  <si>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</si>
  <si>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</si>
  <si>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</si>
  <si>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</si>
  <si>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</si>
  <si>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</si>
  <si>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</si>
  <si>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</si>
  <si>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</si>
  <si>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</si>
  <si>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</si>
  <si>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</si>
  <si>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</si>
  <si>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</si>
  <si>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</si>
  <si>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</si>
  <si>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</si>
  <si>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</si>
  <si>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</si>
  <si>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</si>
  <si>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</si>
  <si>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</si>
  <si>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</si>
  <si>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</si>
  <si>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</si>
  <si>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</si>
  <si>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</si>
  <si>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</si>
  <si>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</si>
  <si>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</si>
  <si>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</si>
  <si>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</si>
  <si>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</si>
  <si>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</si>
  <si>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</si>
  <si>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</si>
  <si>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</si>
  <si>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</si>
  <si>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</si>
  <si>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</si>
  <si>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</si>
  <si>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</si>
  <si>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</si>
  <si>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</si>
  <si>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</si>
  <si>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</si>
  <si>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</si>
  <si>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</si>
  <si>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</si>
  <si>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</si>
  <si>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</si>
  <si>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</si>
  <si>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</si>
  <si>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</si>
  <si>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</si>
  <si>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</si>
  <si>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</si>
  <si>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</si>
  <si>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</si>
  <si>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</si>
  <si>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</si>
  <si>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</si>
  <si>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</si>
  <si>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</si>
  <si>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</si>
  <si>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</si>
  <si>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</si>
  <si>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</si>
  <si>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</si>
  <si>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</si>
  <si>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</si>
  <si>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</si>
  <si>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</si>
  <si>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</si>
  <si>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</si>
  <si>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</si>
  <si>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</si>
  <si>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</si>
  <si>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</si>
  <si>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</si>
  <si>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</si>
  <si>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</si>
  <si>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</si>
  <si>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</si>
  <si>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</si>
  <si>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</si>
  <si>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</si>
  <si>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</si>
  <si>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</si>
  <si>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</si>
  <si>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</si>
  <si>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</si>
  <si>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</si>
  <si>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</si>
  <si>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</si>
  <si>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</si>
  <si>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</si>
  <si>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</si>
  <si>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</si>
  <si>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</si>
  <si>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</si>
  <si>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</si>
  <si>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</si>
  <si>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</si>
  <si>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</si>
  <si>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</si>
  <si>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</si>
  <si>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</si>
  <si>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</si>
  <si>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</si>
  <si>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</si>
  <si>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</si>
  <si>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</si>
  <si>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</si>
  <si>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</si>
  <si>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</si>
  <si>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</si>
  <si>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</si>
  <si>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</si>
  <si>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</si>
  <si>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</si>
  <si>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</si>
  <si>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</si>
  <si>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</si>
  <si>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</si>
  <si>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</si>
  <si>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</si>
  <si>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</si>
  <si>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</si>
  <si>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</si>
  <si>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</si>
  <si>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</si>
  <si>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</si>
  <si>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</si>
  <si>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</si>
  <si>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</si>
  <si>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</si>
  <si>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</si>
  <si>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</si>
  <si>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</si>
  <si>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</si>
  <si>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</si>
  <si>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</si>
  <si>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</si>
  <si>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</si>
  <si>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</si>
  <si>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</si>
  <si>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</si>
  <si>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</si>
  <si>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</si>
  <si>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</si>
  <si>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</si>
  <si>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</si>
  <si>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</si>
  <si>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</si>
  <si>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</si>
  <si>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</si>
  <si>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</si>
  <si>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</si>
  <si>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</si>
  <si>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</si>
  <si>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</si>
  <si>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</si>
  <si>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</si>
  <si>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</si>
  <si>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</si>
  <si>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</si>
  <si>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</si>
  <si>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</si>
  <si>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</si>
  <si>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</si>
  <si>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</si>
  <si>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</si>
  <si>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</si>
  <si>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</si>
  <si>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</si>
  <si>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</si>
  <si>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</si>
  <si>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</si>
  <si>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</si>
  <si>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</si>
  <si>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</si>
  <si>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</si>
  <si>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</si>
  <si>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</si>
  <si>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</si>
  <si>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</si>
  <si>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</si>
  <si>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</si>
  <si>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</si>
  <si>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</si>
  <si>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</si>
  <si>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</si>
  <si>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</si>
  <si>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</si>
  <si>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</si>
  <si>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</si>
  <si>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</si>
  <si>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</si>
  <si>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</si>
  <si>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</si>
  <si>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</si>
  <si>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</si>
  <si>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</si>
  <si>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</si>
  <si>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</si>
  <si>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</si>
  <si>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</si>
  <si>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</si>
  <si>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</si>
  <si>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</si>
  <si>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</si>
  <si>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</si>
  <si>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</si>
  <si>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</si>
  <si>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</si>
  <si>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</si>
  <si>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</si>
  <si>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</si>
  <si>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</si>
  <si>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</si>
  <si>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</si>
  <si>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</si>
  <si>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</si>
  <si>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</si>
  <si>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</si>
  <si>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</si>
  <si>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</si>
  <si>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</si>
  <si>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</si>
  <si>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</si>
  <si>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</si>
  <si>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</si>
  <si>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</si>
  <si>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</si>
  <si>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</si>
  <si>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</si>
  <si>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</si>
  <si>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</si>
  <si>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</si>
  <si>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</si>
  <si>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</si>
  <si>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</si>
  <si>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</si>
  <si>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</si>
  <si>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</si>
  <si>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</si>
  <si>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</si>
  <si>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</si>
  <si>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</si>
  <si>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</si>
  <si>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</si>
  <si>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</si>
  <si>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</si>
  <si>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</si>
  <si>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</si>
  <si>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</si>
  <si>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</si>
  <si>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</si>
  <si>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</si>
  <si>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</si>
  <si>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</si>
  <si>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</si>
  <si>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</si>
  <si>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</si>
  <si>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</si>
  <si>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</si>
  <si>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</si>
  <si>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</si>
  <si>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</si>
  <si>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</si>
  <si>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</si>
  <si>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</si>
  <si>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</si>
  <si>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</si>
  <si>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</si>
  <si>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</si>
  <si>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</si>
  <si>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</si>
  <si>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</si>
  <si>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</si>
  <si>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</si>
  <si>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</si>
  <si>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</si>
  <si>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</si>
  <si>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</si>
  <si>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</si>
  <si>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</si>
  <si>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</si>
  <si>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</si>
  <si>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</si>
  <si>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</si>
  <si>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</si>
  <si>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</si>
  <si>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</si>
  <si>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</si>
  <si>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</si>
  <si>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</si>
  <si>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</si>
  <si>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</si>
  <si>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</si>
  <si>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</si>
  <si>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</si>
  <si>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</si>
  <si>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</si>
  <si>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</si>
  <si>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</si>
  <si>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</si>
  <si>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</si>
  <si>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</si>
  <si>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</si>
  <si>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</si>
  <si>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</si>
  <si>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</si>
  <si>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</si>
  <si>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</si>
  <si>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</si>
  <si>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</si>
  <si>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</si>
  <si>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</si>
  <si>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</si>
  <si>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</si>
  <si>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</si>
  <si>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</si>
  <si>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</si>
  <si>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</si>
  <si>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</si>
  <si>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</si>
  <si>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</si>
  <si>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</si>
  <si>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</si>
  <si>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</si>
  <si>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</si>
  <si>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</si>
  <si>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</si>
  <si>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</si>
  <si>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</si>
  <si>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</si>
  <si>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</si>
  <si>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</si>
  <si>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</si>
  <si>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</si>
  <si>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</si>
  <si>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</si>
  <si>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</si>
  <si>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</si>
  <si>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</si>
  <si>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</si>
  <si>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</si>
  <si>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</si>
  <si>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</si>
  <si>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</si>
  <si>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</si>
  <si>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</si>
  <si>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</si>
  <si>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</si>
  <si>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</si>
  <si>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</si>
  <si>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</si>
  <si>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</si>
  <si>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</si>
  <si>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</si>
  <si>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</si>
  <si>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</si>
  <si>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</si>
  <si>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</si>
  <si>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</si>
  <si>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</si>
  <si>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</si>
  <si>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</si>
  <si>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</si>
  <si>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</si>
  <si>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</si>
  <si>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</si>
  <si>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</si>
  <si>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</si>
  <si>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</si>
  <si>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</si>
  <si>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</si>
  <si>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</si>
  <si>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</si>
  <si>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</si>
  <si>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</si>
  <si>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</si>
  <si>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</si>
  <si>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</si>
  <si>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</si>
  <si>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</si>
  <si>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</si>
  <si>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</si>
  <si>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</si>
  <si>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</si>
  <si>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</si>
  <si>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</si>
  <si>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</si>
  <si>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</si>
  <si>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</si>
  <si>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</si>
  <si>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</si>
  <si>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</si>
  <si>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</si>
  <si>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</si>
  <si>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</si>
  <si>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</si>
  <si>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</si>
  <si>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</si>
  <si>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</si>
  <si>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</si>
  <si>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</si>
  <si>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</si>
  <si>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</si>
  <si>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</si>
  <si>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</si>
  <si>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</si>
  <si>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</si>
  <si>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</si>
  <si>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</si>
  <si>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</si>
  <si>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</si>
  <si>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</si>
  <si>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</si>
  <si>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</si>
  <si>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</si>
  <si>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</si>
  <si>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</si>
  <si>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</si>
  <si>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</si>
  <si>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</si>
  <si>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</si>
  <si>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</si>
  <si>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</si>
  <si>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</si>
  <si>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</si>
  <si>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</si>
  <si>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</si>
  <si>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</si>
  <si>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</si>
  <si>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</si>
  <si>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</si>
  <si>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</si>
  <si>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</si>
  <si>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</si>
  <si>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</si>
  <si>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</si>
  <si>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</si>
  <si>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</si>
  <si>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</si>
  <si>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</si>
  <si>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</si>
  <si>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</si>
  <si>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</si>
  <si>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</si>
  <si>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</si>
  <si>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</si>
  <si>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</si>
  <si>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</si>
  <si>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</si>
  <si>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</si>
  <si>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</si>
  <si>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</si>
  <si>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</si>
  <si>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</si>
  <si>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</si>
  <si>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</si>
  <si>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</si>
  <si>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</si>
  <si>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</si>
  <si>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</si>
  <si>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</si>
  <si>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</si>
  <si>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</si>
  <si>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</si>
  <si>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</si>
  <si>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</si>
  <si>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</si>
  <si>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</si>
  <si>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</si>
  <si>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</si>
  <si>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</si>
  <si>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</si>
  <si>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</si>
  <si>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</si>
  <si>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</si>
  <si>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</si>
  <si>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</si>
  <si>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</si>
  <si>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</si>
  <si>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</si>
  <si>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</si>
  <si>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</si>
  <si>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</si>
  <si>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</si>
  <si>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</si>
  <si>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</si>
  <si>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</si>
  <si>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</si>
  <si>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</si>
  <si>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</si>
  <si>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</si>
  <si>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</si>
  <si>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</si>
  <si>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</si>
  <si>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</si>
  <si>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</si>
  <si>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</si>
  <si>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</si>
  <si>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</si>
  <si>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</si>
  <si>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</si>
  <si>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</si>
  <si>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</si>
  <si>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</si>
  <si>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</si>
  <si>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</si>
  <si>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</si>
  <si>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</si>
  <si>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</si>
  <si>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</si>
  <si>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</si>
  <si>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</si>
  <si>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</si>
  <si>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</si>
  <si>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</si>
  <si>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</si>
  <si>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</si>
  <si>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</si>
  <si>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</si>
  <si>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</si>
  <si>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</si>
  <si>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</si>
  <si>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</si>
  <si>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</si>
  <si>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</si>
  <si>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</si>
  <si>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</si>
  <si>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</si>
  <si>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</si>
  <si>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</si>
  <si>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</si>
  <si>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</si>
  <si>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</si>
  <si>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</si>
  <si>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</si>
  <si>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</si>
  <si>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</si>
  <si>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</si>
  <si>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</si>
  <si>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</si>
  <si>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</si>
  <si>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</si>
  <si>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</si>
  <si>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</si>
  <si>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</si>
  <si>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</si>
  <si>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</si>
  <si>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</si>
  <si>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</si>
  <si>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</si>
  <si>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</si>
  <si>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</si>
  <si>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</si>
  <si>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</si>
  <si>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</si>
  <si>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</si>
  <si>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</si>
  <si>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</si>
  <si>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</si>
  <si>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</si>
  <si>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</si>
  <si>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</si>
  <si>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</si>
  <si>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</si>
  <si>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</si>
  <si>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</si>
  <si>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</si>
  <si>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</si>
  <si>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</si>
  <si>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</si>
  <si>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</si>
  <si>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</si>
  <si>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</si>
  <si>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</si>
  <si>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</si>
  <si>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</si>
  <si>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</si>
  <si>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</si>
  <si>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</si>
  <si>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</si>
  <si>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</si>
  <si>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</si>
  <si>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</si>
  <si>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</si>
  <si>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</si>
  <si>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</si>
  <si>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</si>
  <si>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</si>
  <si>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</si>
  <si>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</si>
  <si>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</si>
  <si>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</si>
  <si>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</si>
  <si>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</si>
  <si>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</si>
  <si>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</si>
  <si>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</si>
  <si>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</si>
  <si>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</si>
  <si>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</si>
  <si>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</si>
  <si>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</si>
  <si>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</si>
  <si>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</si>
  <si>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</si>
  <si>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</si>
  <si>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</si>
  <si>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</si>
  <si>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</si>
  <si>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</si>
  <si>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</si>
  <si>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</si>
  <si>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</si>
  <si>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</si>
  <si>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</si>
  <si>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</si>
  <si>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</si>
  <si>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</si>
  <si>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</si>
  <si>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</si>
  <si>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</si>
  <si>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</si>
  <si>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</si>
  <si>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</si>
  <si>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</si>
  <si>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</si>
  <si>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</si>
  <si>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</si>
  <si>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</si>
  <si>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</si>
  <si>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</si>
  <si>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</si>
  <si>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</si>
  <si>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</si>
  <si>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</si>
  <si>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</si>
  <si>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</si>
  <si>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</si>
  <si>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</si>
  <si>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</si>
  <si>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</si>
  <si>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</si>
  <si>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</si>
  <si>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</si>
  <si>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</si>
  <si>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</si>
  <si>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</si>
  <si>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</si>
  <si>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</si>
  <si>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</si>
  <si>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</si>
  <si>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</si>
  <si>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</si>
  <si>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</si>
  <si>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</si>
  <si>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</si>
  <si>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</si>
  <si>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</si>
  <si>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</si>
  <si>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</si>
  <si>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</si>
  <si>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</si>
  <si>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</si>
  <si>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</si>
  <si>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</si>
  <si>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</si>
  <si>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</si>
  <si>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</si>
  <si>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</si>
  <si>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</si>
  <si>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</si>
  <si>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</si>
  <si>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</si>
  <si>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</si>
  <si>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</si>
  <si>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</si>
  <si>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</si>
  <si>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</si>
  <si>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</si>
  <si>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</si>
  <si>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</si>
  <si>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</si>
  <si>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</si>
  <si>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</si>
  <si>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</si>
  <si>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</si>
  <si>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</si>
  <si>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</si>
  <si>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</si>
  <si>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</si>
  <si>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</si>
  <si>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</si>
  <si>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</si>
  <si>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</si>
  <si>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</si>
  <si>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</si>
  <si>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</si>
  <si>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</si>
  <si>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</si>
  <si>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</si>
  <si>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</si>
  <si>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</si>
  <si>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</si>
  <si>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</si>
  <si>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</si>
  <si>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</si>
  <si>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</si>
  <si>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</si>
  <si>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</si>
  <si>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</si>
  <si>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</si>
  <si>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</si>
  <si>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</si>
  <si>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</si>
  <si>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</si>
  <si>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</si>
  <si>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</si>
  <si>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</si>
  <si>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</si>
  <si>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</si>
  <si>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</si>
  <si>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</si>
  <si>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</si>
  <si>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</si>
  <si>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</si>
  <si>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</si>
  <si>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</si>
  <si>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</si>
  <si>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</si>
  <si>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</si>
  <si>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</si>
  <si>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</si>
  <si>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</si>
  <si>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</si>
  <si>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</si>
  <si>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</si>
  <si>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</si>
  <si>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</si>
  <si>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</si>
  <si>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</si>
  <si>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</si>
  <si>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</si>
  <si>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</si>
  <si>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</si>
  <si>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</si>
  <si>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</si>
  <si>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</si>
  <si>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</si>
  <si>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</si>
  <si>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</si>
  <si>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</si>
  <si>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</si>
  <si>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</si>
  <si>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</si>
  <si>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</si>
  <si>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</si>
  <si>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</si>
  <si>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</si>
  <si>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</si>
  <si>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</si>
  <si>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</si>
  <si>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</si>
  <si>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</si>
  <si>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</si>
  <si>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</si>
  <si>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</si>
  <si>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</si>
  <si>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</si>
  <si>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</si>
  <si>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</si>
  <si>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</si>
  <si>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</si>
  <si>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</si>
  <si>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</si>
  <si>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</si>
  <si>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</si>
  <si>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</si>
  <si>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</si>
  <si>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</si>
  <si>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</si>
  <si>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</si>
  <si>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</si>
  <si>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</si>
  <si>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</si>
  <si>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</si>
  <si>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</si>
  <si>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</si>
  <si>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</si>
  <si>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</si>
  <si>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</si>
  <si>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</si>
  <si>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</si>
  <si>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</si>
  <si>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</si>
  <si>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</si>
  <si>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</si>
  <si>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</si>
  <si>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</si>
  <si>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</si>
  <si>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</si>
  <si>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</si>
  <si>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</si>
  <si>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</si>
  <si>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</si>
  <si>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</si>
  <si>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</si>
  <si>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</si>
  <si>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</si>
  <si>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</si>
  <si>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</si>
  <si>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</si>
  <si>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</si>
  <si>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</si>
  <si>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</si>
  <si>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</si>
  <si>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</si>
  <si>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</si>
  <si>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</si>
  <si>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</si>
  <si>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</si>
  <si>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</si>
  <si>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</si>
  <si>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</si>
  <si>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</si>
  <si>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</si>
  <si>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</si>
  <si>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</si>
  <si>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</si>
  <si>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</si>
  <si>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</si>
  <si>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</si>
  <si>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</si>
  <si>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</si>
  <si>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</si>
  <si>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</si>
  <si>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</si>
  <si>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</si>
  <si>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</si>
  <si>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</si>
  <si>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</si>
  <si>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</si>
  <si>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</si>
  <si>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</si>
  <si>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</si>
  <si>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</si>
  <si>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</si>
  <si>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</si>
  <si>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</si>
  <si>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</si>
  <si>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</si>
  <si>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</si>
  <si>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</si>
  <si>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</si>
  <si>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</si>
  <si>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</si>
  <si>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</si>
  <si>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</si>
  <si>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</si>
  <si>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</si>
  <si>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</si>
  <si>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</si>
  <si>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</si>
  <si>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</si>
  <si>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</si>
  <si>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</si>
  <si>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</si>
  <si>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</si>
  <si>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</si>
  <si>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</si>
  <si>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</si>
  <si>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</si>
  <si>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</si>
  <si>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</si>
  <si>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</si>
  <si>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</si>
  <si>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</si>
  <si>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</si>
  <si>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</si>
  <si>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</si>
  <si>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</si>
  <si>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</si>
  <si>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</si>
  <si>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</si>
  <si>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</si>
  <si>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</si>
  <si>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</si>
  <si>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</si>
  <si>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</si>
  <si>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</si>
  <si>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</si>
  <si>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</si>
  <si>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</si>
  <si>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</si>
  <si>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</si>
  <si>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</si>
  <si>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</si>
  <si>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</si>
  <si>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</si>
  <si>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</si>
  <si>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</si>
  <si>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</si>
  <si>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</si>
  <si>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</si>
  <si>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</si>
  <si>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</si>
  <si>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</si>
  <si>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</si>
  <si>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</si>
  <si>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</si>
  <si>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</si>
  <si>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</si>
  <si>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</si>
  <si>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</si>
  <si>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</si>
  <si>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</si>
  <si>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</si>
  <si>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</si>
  <si>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</si>
  <si>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</si>
  <si>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</si>
  <si>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</si>
  <si>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</si>
  <si>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</si>
  <si>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</si>
  <si>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</si>
  <si>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</si>
  <si>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</si>
  <si>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</si>
  <si>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</si>
  <si>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</si>
  <si>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</si>
  <si>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</si>
  <si>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</si>
  <si>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</si>
  <si>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</si>
  <si>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</si>
  <si>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</si>
  <si>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</si>
  <si>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</si>
  <si>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</si>
  <si>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</si>
  <si>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</si>
  <si>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</si>
  <si>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</si>
  <si>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</si>
  <si>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</si>
  <si>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</si>
  <si>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</si>
  <si>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</si>
  <si>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</si>
  <si>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</si>
  <si>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</si>
  <si>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</si>
  <si>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</si>
  <si>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</si>
  <si>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</si>
  <si>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</si>
  <si>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</si>
  <si>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</si>
  <si>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</si>
  <si>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</si>
  <si>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</si>
  <si>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</si>
  <si>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</si>
  <si>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</si>
  <si>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</si>
  <si>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</si>
  <si>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</si>
  <si>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</si>
  <si>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</si>
  <si>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</si>
  <si>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</si>
  <si>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</si>
  <si>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</si>
  <si>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</si>
  <si>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</si>
  <si>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</si>
  <si>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</si>
  <si>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</si>
  <si>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</si>
  <si>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</si>
  <si>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</si>
  <si>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</si>
  <si>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</si>
  <si>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</si>
  <si>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</si>
  <si>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</si>
  <si>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</si>
  <si>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</si>
  <si>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</si>
  <si>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</si>
  <si>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</si>
  <si>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</si>
  <si>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</si>
  <si>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</si>
  <si>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</si>
  <si>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</si>
  <si>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</si>
  <si>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</si>
  <si>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</si>
  <si>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</si>
  <si>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</si>
  <si>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</si>
  <si>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</si>
  <si>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</si>
  <si>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</si>
  <si>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</si>
  <si>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</si>
  <si>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</si>
  <si>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</si>
  <si>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</si>
  <si>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</si>
  <si>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</si>
  <si>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</si>
  <si>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</si>
  <si>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</si>
  <si>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</si>
  <si>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</si>
  <si>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</si>
  <si>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</si>
  <si>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</si>
  <si>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</si>
  <si>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</si>
  <si>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</si>
  <si>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</si>
  <si>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</si>
  <si>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</si>
  <si>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</si>
  <si>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</si>
  <si>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</si>
  <si>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</si>
  <si>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</si>
  <si>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</si>
  <si>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</si>
  <si>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</si>
  <si>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</si>
  <si>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</si>
  <si>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</si>
  <si>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</si>
  <si>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</si>
  <si>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</si>
  <si>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</si>
  <si>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</si>
  <si>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</si>
  <si>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</si>
  <si>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</si>
  <si>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</si>
  <si>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</si>
  <si>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</si>
  <si>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</si>
  <si>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</si>
  <si>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</si>
  <si>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</si>
  <si>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</si>
  <si>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</si>
  <si>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</si>
  <si>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</si>
  <si>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</si>
  <si>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</si>
  <si>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</si>
  <si>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</si>
  <si>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</si>
  <si>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</si>
  <si>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</si>
  <si>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</si>
  <si>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</si>
  <si>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</si>
  <si>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</si>
  <si>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</si>
  <si>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</si>
  <si>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</si>
  <si>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</si>
  <si>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</si>
  <si>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</si>
  <si>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</si>
  <si>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</si>
  <si>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</si>
  <si>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</si>
  <si>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</si>
  <si>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</si>
  <si>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</si>
  <si>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</si>
  <si>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</si>
  <si>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</si>
  <si>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</si>
  <si>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</si>
  <si>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</si>
  <si>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</si>
  <si>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</si>
  <si>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</si>
  <si>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</si>
  <si>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</si>
  <si>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</si>
  <si>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</si>
  <si>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</si>
  <si>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</si>
  <si>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</si>
  <si>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</si>
  <si>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</si>
  <si>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</si>
  <si>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</si>
  <si>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</si>
  <si>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</si>
  <si>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</si>
  <si>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</si>
  <si>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</si>
  <si>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</si>
  <si>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</si>
  <si>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</si>
  <si>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</si>
  <si>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</si>
  <si>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</si>
  <si>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</si>
  <si>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</si>
  <si>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</si>
  <si>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</si>
  <si>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</si>
  <si>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</si>
  <si>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</si>
  <si>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</si>
  <si>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</si>
  <si>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</si>
  <si>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</si>
  <si>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</si>
  <si>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</si>
  <si>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</si>
  <si>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</si>
  <si>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</si>
  <si>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</si>
  <si>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</si>
  <si>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</si>
  <si>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</si>
  <si>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</si>
  <si>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</si>
  <si>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</si>
  <si>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</si>
  <si>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</si>
  <si>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</si>
  <si>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</si>
  <si>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</si>
  <si>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</si>
  <si>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</si>
  <si>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</si>
  <si>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</si>
  <si>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</si>
  <si>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</si>
  <si>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</si>
  <si>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</si>
  <si>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</si>
  <si>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</si>
  <si>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</si>
  <si>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</si>
  <si>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</si>
  <si>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</si>
  <si>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</si>
  <si>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</si>
  <si>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</si>
  <si>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</si>
  <si>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</si>
  <si>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</si>
  <si>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</si>
  <si>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</si>
  <si>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</si>
  <si>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</si>
  <si>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</si>
  <si>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</si>
  <si>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</si>
  <si>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</si>
  <si>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</si>
  <si>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</si>
  <si>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</si>
  <si>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</si>
  <si>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</si>
  <si>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</si>
  <si>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</si>
  <si>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</si>
  <si>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</si>
  <si>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</si>
  <si>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</si>
  <si>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</si>
  <si>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</si>
  <si>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</si>
  <si>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</si>
  <si>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</si>
  <si>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</si>
  <si>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</si>
  <si>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</si>
  <si>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</si>
  <si>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</si>
  <si>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</si>
  <si>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</si>
  <si>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</si>
  <si>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</si>
  <si>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</si>
  <si>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</si>
  <si>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</si>
  <si>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</si>
  <si>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</si>
  <si>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</si>
  <si>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</si>
  <si>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</si>
  <si>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</si>
  <si>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</si>
  <si>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</si>
  <si>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</si>
  <si>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</si>
  <si>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</si>
  <si>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</si>
  <si>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</si>
  <si>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</si>
  <si>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</si>
  <si>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</si>
  <si>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</si>
  <si>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</si>
  <si>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</si>
  <si>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</si>
  <si>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</si>
  <si>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</si>
  <si>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</si>
  <si>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</si>
  <si>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</si>
  <si>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</si>
  <si>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</si>
  <si>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</si>
  <si>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</si>
  <si>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</si>
  <si>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</si>
  <si>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</si>
  <si>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</si>
  <si>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</si>
  <si>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</si>
  <si>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</si>
  <si>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</si>
  <si>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</si>
  <si>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</si>
  <si>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</si>
  <si>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</si>
  <si>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</si>
  <si>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</si>
  <si>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</si>
  <si>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</si>
  <si>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</si>
  <si>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</si>
  <si>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</si>
  <si>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</si>
  <si>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</si>
  <si>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</si>
  <si>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</si>
  <si>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</si>
  <si>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</si>
  <si>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</si>
  <si>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</si>
  <si>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</si>
  <si>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</si>
  <si>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</si>
  <si>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</si>
  <si>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</si>
  <si>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</si>
  <si>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</si>
  <si>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</si>
  <si>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</si>
  <si>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</si>
  <si>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</si>
  <si>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</si>
  <si>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</si>
  <si>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</si>
  <si>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</si>
  <si>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</si>
  <si>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</si>
  <si>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</si>
  <si>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</si>
  <si>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</si>
  <si>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</si>
  <si>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</si>
  <si>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</si>
  <si>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</si>
  <si>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</si>
  <si>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</si>
  <si>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</si>
  <si>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</si>
  <si>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</si>
  <si>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</si>
  <si>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</si>
  <si>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</si>
  <si>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</si>
  <si>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</si>
  <si>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</si>
  <si>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</si>
  <si>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</si>
  <si>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</si>
  <si>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</si>
  <si>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</si>
  <si>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</si>
  <si>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</si>
  <si>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</si>
  <si>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</si>
  <si>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</si>
  <si>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</si>
  <si>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</si>
  <si>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</si>
  <si>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</si>
  <si>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</si>
  <si>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</si>
  <si>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</si>
  <si>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</si>
  <si>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</si>
  <si>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</si>
  <si>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</si>
  <si>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</si>
  <si>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</si>
  <si>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</si>
  <si>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</si>
  <si>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</si>
  <si>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</si>
  <si>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</si>
  <si>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</si>
  <si>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</si>
  <si>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</si>
  <si>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</si>
  <si>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</si>
  <si>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</si>
  <si>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</si>
  <si>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</si>
  <si>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</si>
  <si>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</si>
  <si>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</si>
  <si>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</si>
  <si>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</si>
  <si>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</si>
  <si>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</si>
  <si>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</si>
  <si>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</si>
  <si>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</si>
  <si>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</si>
  <si>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</si>
  <si>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</si>
  <si>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</si>
  <si>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</si>
  <si>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</si>
  <si>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</si>
  <si>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</si>
  <si>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</si>
  <si>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</si>
  <si>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</si>
  <si>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</si>
  <si>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</si>
  <si>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</si>
  <si>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</si>
  <si>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</si>
  <si>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</si>
  <si>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</si>
  <si>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</si>
  <si>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</si>
  <si>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</si>
  <si>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</si>
  <si>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</si>
  <si>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</si>
  <si>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</si>
  <si>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</si>
  <si>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</si>
  <si>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</si>
  <si>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</si>
  <si>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</si>
  <si>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</si>
  <si>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</si>
  <si>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</si>
  <si>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</si>
  <si>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</si>
  <si>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</si>
  <si>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</si>
  <si>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</si>
  <si>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</si>
  <si>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</si>
  <si>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</si>
  <si>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</si>
  <si>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</si>
  <si>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</si>
  <si>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</si>
  <si>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</si>
  <si>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</si>
  <si>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</si>
  <si>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</si>
  <si>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</si>
  <si>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</si>
  <si>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</si>
  <si>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</si>
  <si>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</si>
  <si>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</si>
  <si>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</si>
  <si>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</si>
  <si>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</si>
  <si>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</si>
  <si>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</si>
  <si>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</si>
  <si>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</si>
  <si>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</si>
  <si>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</si>
  <si>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</si>
  <si>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</si>
  <si>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</si>
  <si>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</si>
  <si>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</si>
  <si>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</si>
  <si>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</si>
  <si>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</si>
  <si>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</si>
  <si>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</si>
  <si>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</si>
  <si>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</si>
  <si>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</si>
  <si>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</si>
  <si>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</si>
  <si>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</si>
  <si>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</si>
  <si>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</si>
  <si>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</si>
  <si>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</si>
  <si>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</si>
  <si>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</si>
  <si>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</si>
  <si>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</si>
  <si>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</si>
  <si>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</si>
  <si>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</si>
  <si>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</si>
  <si>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</si>
  <si>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</si>
  <si>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</si>
  <si>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</si>
  <si>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</si>
  <si>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</si>
  <si>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</si>
  <si>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</si>
  <si>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</si>
  <si>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</si>
  <si>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</si>
  <si>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</si>
  <si>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</si>
  <si>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</si>
  <si>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</si>
  <si>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</si>
  <si>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</si>
  <si>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</si>
  <si>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</si>
  <si>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</si>
  <si>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</si>
  <si>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</si>
  <si>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</si>
  <si>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</si>
  <si>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</si>
  <si>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</si>
  <si>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</si>
  <si>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</si>
  <si>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</si>
  <si>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</si>
  <si>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</si>
  <si>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</si>
  <si>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</si>
  <si>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</si>
  <si>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</si>
  <si>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</si>
  <si>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</si>
  <si>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</si>
  <si>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</si>
  <si>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</si>
  <si>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</si>
  <si>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</si>
  <si>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</si>
  <si>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</si>
  <si>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</si>
  <si>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</si>
  <si>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</si>
  <si>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</si>
  <si>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</si>
  <si>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</si>
  <si>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</si>
  <si>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</si>
  <si>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</si>
  <si>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</si>
  <si>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</si>
  <si>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</si>
  <si>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</si>
  <si>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</si>
  <si>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</si>
  <si>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</si>
  <si>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</si>
  <si>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</si>
  <si>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</si>
  <si>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</si>
  <si>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</si>
  <si>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</si>
  <si>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</si>
  <si>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</si>
  <si>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</si>
  <si>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</si>
  <si>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</si>
  <si>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</si>
  <si>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</si>
  <si>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</si>
  <si>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</si>
  <si>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</si>
  <si>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</si>
  <si>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</si>
  <si>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</si>
  <si>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</si>
  <si>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</si>
  <si>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</si>
  <si>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</si>
  <si>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</si>
  <si>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</si>
  <si>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</si>
  <si>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</si>
  <si>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</si>
  <si>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</si>
  <si>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</si>
  <si>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</si>
  <si>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</si>
  <si>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</si>
  <si>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</si>
  <si>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</si>
  <si>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</si>
  <si>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</si>
  <si>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</si>
  <si>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</si>
  <si>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</si>
  <si>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</si>
  <si>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</si>
  <si>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</si>
  <si>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</si>
  <si>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</si>
  <si>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</si>
  <si>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</si>
  <si>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</si>
  <si>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</si>
  <si>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</si>
  <si>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</si>
  <si>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</si>
  <si>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</si>
  <si>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</si>
  <si>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</si>
  <si>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</si>
  <si>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</si>
  <si>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</si>
  <si>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</si>
  <si>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</si>
  <si>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</si>
  <si>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</si>
  <si>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</si>
  <si>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</si>
  <si>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</si>
  <si>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</si>
  <si>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</si>
  <si>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</si>
  <si>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</si>
  <si>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</si>
  <si>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</si>
  <si>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</si>
  <si>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</si>
  <si>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</si>
  <si>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</si>
  <si>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</si>
  <si>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</si>
  <si>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</si>
  <si>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</si>
  <si>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</si>
  <si>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</si>
  <si>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</si>
  <si>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</si>
  <si>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</si>
  <si>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</si>
  <si>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</si>
  <si>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</si>
  <si>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</si>
  <si>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</si>
  <si>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</si>
  <si>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</si>
  <si>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</si>
  <si>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</si>
  <si>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</si>
  <si>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</si>
  <si>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</si>
  <si>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</si>
  <si>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</si>
  <si>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</si>
  <si>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</si>
  <si>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</si>
  <si>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</si>
  <si>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</si>
  <si>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</si>
  <si>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</si>
  <si>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</si>
  <si>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</si>
  <si>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</si>
  <si>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</si>
  <si>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</si>
  <si>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</si>
  <si>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</si>
  <si>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</si>
  <si>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</si>
  <si>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</si>
  <si>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</si>
  <si>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</si>
  <si>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</si>
  <si>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</si>
  <si>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</si>
  <si>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</si>
  <si>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</si>
  <si>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</si>
  <si>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</si>
  <si>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</si>
  <si>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</si>
  <si>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</si>
  <si>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</si>
  <si>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</si>
  <si>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</si>
  <si>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</si>
  <si>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</si>
  <si>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</si>
  <si>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</si>
  <si>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</si>
  <si>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</si>
  <si>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</si>
  <si>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</si>
  <si>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</si>
  <si>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</si>
  <si>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</si>
  <si>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</si>
  <si>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</si>
  <si>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</si>
  <si>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</si>
  <si>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</si>
  <si>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</si>
  <si>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</si>
  <si>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</si>
  <si>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</si>
  <si>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</si>
  <si>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</si>
  <si>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</si>
  <si>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</si>
  <si>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</si>
  <si>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</si>
  <si>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</si>
  <si>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</si>
  <si>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</si>
  <si>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</si>
  <si>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</si>
  <si>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</si>
  <si>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</si>
  <si>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</si>
  <si>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</si>
  <si>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</si>
  <si>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</si>
  <si>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</si>
  <si>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</si>
  <si>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</si>
  <si>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</si>
  <si>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</si>
  <si>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</si>
  <si>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</si>
  <si>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</si>
  <si>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</si>
  <si>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</si>
  <si>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</si>
  <si>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</si>
  <si>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</si>
  <si>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</si>
  <si>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</si>
  <si>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</si>
  <si>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</si>
  <si>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</si>
  <si>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</si>
  <si>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</si>
  <si>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</si>
  <si>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</si>
  <si>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</si>
  <si>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</si>
  <si>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</si>
  <si>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</si>
  <si>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</si>
  <si>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</si>
  <si>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</si>
  <si>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</si>
  <si>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</si>
  <si>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</si>
  <si>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</si>
  <si>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</si>
  <si>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</si>
  <si>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</si>
  <si>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</si>
  <si>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</si>
  <si>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</si>
  <si>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</si>
  <si>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</si>
  <si>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</si>
  <si>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</si>
  <si>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</si>
  <si>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</si>
  <si>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</si>
  <si>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</si>
  <si>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</si>
  <si>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</si>
  <si>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</si>
  <si>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</si>
  <si>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</si>
  <si>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</si>
  <si>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</si>
  <si>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</si>
  <si>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</si>
  <si>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</si>
  <si>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</si>
  <si>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</si>
  <si>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</si>
  <si>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</si>
  <si>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</si>
  <si>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</si>
  <si>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</si>
  <si>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</si>
  <si>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</si>
  <si>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</si>
  <si>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</si>
  <si>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</si>
  <si>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</si>
  <si>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</si>
  <si>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</si>
  <si>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</si>
  <si>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</si>
  <si>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</si>
  <si>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</si>
  <si>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</si>
  <si>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</si>
  <si>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</si>
  <si>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</si>
  <si>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</si>
  <si>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</si>
  <si>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</si>
  <si>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</si>
  <si>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</si>
  <si>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</si>
  <si>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</si>
  <si>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</si>
  <si>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</si>
  <si>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</si>
  <si>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</si>
  <si>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</si>
  <si>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</si>
  <si>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</si>
  <si>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</si>
  <si>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</si>
  <si>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</si>
  <si>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</si>
  <si>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</si>
  <si>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</si>
  <si>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</si>
  <si>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</si>
  <si>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</si>
  <si>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</si>
  <si>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</si>
  <si>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</si>
  <si>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</si>
  <si>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</si>
  <si>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</si>
  <si>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</si>
  <si>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</si>
  <si>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</si>
  <si>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</si>
  <si>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</si>
  <si>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</si>
  <si>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</si>
  <si>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</si>
  <si>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</si>
  <si>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</si>
  <si>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</si>
  <si>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</si>
  <si>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</si>
  <si>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</si>
  <si>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</si>
  <si>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</si>
  <si>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</si>
  <si>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</si>
  <si>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</si>
  <si>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</si>
  <si>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</si>
  <si>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</si>
  <si>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</si>
  <si>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</si>
  <si>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</si>
  <si>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</si>
  <si>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</si>
  <si>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</si>
  <si>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</si>
  <si>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</si>
  <si>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</si>
  <si>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</si>
  <si>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</si>
  <si>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</si>
  <si>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</si>
  <si>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</si>
  <si>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</si>
  <si>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</si>
  <si>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</si>
  <si>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</si>
  <si>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</si>
  <si>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</si>
  <si>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</si>
  <si>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</si>
  <si>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</si>
  <si>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</si>
  <si>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</si>
  <si>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</si>
  <si>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</si>
  <si>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</si>
  <si>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</si>
  <si>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</si>
  <si>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</si>
  <si>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</si>
  <si>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</si>
  <si>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</si>
  <si>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</si>
  <si>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</si>
  <si>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</si>
  <si>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</si>
  <si>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</si>
  <si>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</si>
  <si>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</si>
  <si>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</si>
  <si>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</si>
  <si>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</si>
  <si>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</si>
  <si>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</si>
  <si>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</si>
  <si>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</si>
  <si>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</si>
  <si>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</si>
  <si>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</si>
  <si>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</si>
  <si>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</si>
  <si>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</si>
  <si>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</si>
  <si>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</si>
  <si>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</si>
  <si>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</si>
  <si>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</si>
  <si>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</si>
  <si>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</si>
  <si>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</si>
  <si>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</si>
  <si>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</si>
  <si>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</si>
  <si>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</si>
  <si>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</si>
  <si>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</si>
  <si>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</si>
  <si>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</si>
  <si>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</si>
  <si>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</si>
  <si>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</si>
  <si>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</si>
  <si>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</si>
  <si>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</si>
  <si>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</si>
  <si>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</si>
  <si>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</si>
  <si>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</si>
  <si>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</si>
  <si>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</si>
  <si>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</si>
  <si>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</si>
  <si>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</si>
  <si>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</si>
  <si>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</si>
  <si>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</si>
  <si>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</si>
  <si>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</si>
  <si>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</si>
  <si>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</si>
  <si>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</si>
  <si>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</si>
  <si>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</si>
  <si>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</si>
  <si>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</si>
  <si>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</si>
  <si>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</si>
  <si>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</si>
  <si>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</si>
  <si>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</si>
  <si>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</si>
  <si>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</si>
  <si>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</si>
  <si>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</si>
  <si>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</si>
  <si>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</si>
  <si>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</si>
  <si>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</si>
  <si>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</si>
  <si>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</si>
  <si>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</si>
  <si>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</si>
  <si>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</si>
  <si>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</si>
  <si>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</si>
  <si>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</si>
  <si>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</si>
  <si>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</si>
  <si>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</si>
  <si>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</si>
  <si>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</si>
  <si>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</si>
  <si>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</si>
  <si>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</si>
  <si>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</si>
  <si>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</si>
  <si>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</si>
  <si>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</si>
  <si>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</si>
  <si>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</si>
  <si>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</si>
  <si>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</si>
  <si>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</si>
  <si>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</si>
  <si>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</si>
  <si>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</si>
  <si>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</si>
  <si>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</si>
  <si>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</si>
  <si>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</si>
  <si>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</si>
  <si>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</si>
  <si>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</si>
  <si>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</si>
  <si>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</si>
  <si>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</si>
  <si>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</si>
  <si>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</si>
  <si>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</si>
  <si>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</si>
  <si>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</si>
  <si>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</si>
  <si>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</si>
  <si>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</si>
  <si>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</si>
  <si>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</si>
  <si>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</si>
  <si>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</si>
  <si>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</si>
  <si>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</si>
  <si>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</si>
  <si>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</si>
  <si>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</si>
  <si>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</si>
  <si>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</si>
  <si>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</si>
  <si>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</si>
  <si>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</si>
  <si>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</si>
  <si>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</si>
  <si>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</si>
  <si>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</si>
  <si>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</si>
  <si>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</si>
  <si>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</si>
  <si>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</si>
  <si>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</si>
  <si>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</si>
  <si>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</si>
  <si>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</si>
  <si>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</si>
  <si>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</si>
  <si>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</si>
  <si>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</si>
  <si>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</si>
  <si>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</si>
  <si>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</si>
  <si>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</si>
  <si>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</si>
  <si>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</si>
  <si>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</si>
  <si>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</si>
  <si>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</si>
  <si>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</si>
  <si>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</si>
  <si>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</si>
  <si>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</si>
  <si>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</si>
  <si>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</si>
  <si>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</si>
  <si>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</si>
  <si>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</si>
  <si>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</si>
  <si>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</si>
  <si>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</si>
  <si>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</si>
  <si>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</si>
  <si>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</si>
  <si>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</si>
  <si>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</si>
  <si>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</si>
  <si>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</si>
  <si>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</si>
  <si>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</si>
  <si>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</si>
  <si>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</si>
  <si>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</si>
  <si>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</si>
  <si>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</si>
  <si>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</si>
  <si>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</si>
  <si>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</si>
  <si>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</si>
  <si>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</si>
  <si>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</si>
  <si>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</si>
  <si>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</si>
  <si>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</si>
  <si>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</si>
  <si>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</si>
  <si>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</si>
  <si>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</si>
  <si>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</si>
  <si>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</si>
  <si>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</si>
  <si>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</si>
  <si>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</si>
  <si>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</si>
  <si>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</si>
  <si>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</si>
  <si>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</si>
  <si>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</si>
  <si>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</si>
  <si>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</si>
  <si>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</si>
  <si>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</si>
  <si>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</si>
  <si>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</si>
  <si>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</si>
  <si>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</si>
  <si>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</si>
  <si>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</si>
  <si>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</si>
  <si>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</si>
  <si>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</si>
  <si>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</si>
  <si>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</si>
  <si>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</si>
  <si>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</si>
  <si>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</si>
  <si>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</si>
  <si>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</si>
  <si>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</si>
  <si>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</si>
  <si>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</si>
  <si>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</si>
  <si>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</si>
  <si>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</si>
  <si>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</si>
  <si>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</si>
  <si>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</si>
  <si>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</si>
  <si>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</si>
  <si>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</si>
  <si>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</si>
  <si>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</si>
  <si>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</si>
  <si>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</si>
  <si>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</si>
  <si>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</si>
  <si>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</si>
  <si>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</si>
  <si>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</si>
  <si>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</si>
  <si>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</si>
  <si>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</si>
  <si>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</si>
  <si>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</si>
  <si>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</si>
  <si>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</si>
  <si>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</si>
  <si>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</si>
  <si>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</si>
  <si>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</si>
  <si>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</si>
  <si>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</si>
  <si>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</si>
  <si>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</si>
  <si>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</si>
  <si>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</si>
  <si>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</si>
  <si>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</si>
  <si>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</si>
  <si>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</si>
  <si>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</si>
  <si>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</si>
  <si>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</si>
  <si>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</si>
  <si>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</si>
  <si>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</si>
  <si>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</si>
  <si>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</si>
  <si>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</si>
  <si>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</si>
  <si>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</si>
  <si>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</si>
  <si>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</si>
  <si>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</si>
  <si>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</si>
  <si>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</si>
  <si>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</si>
  <si>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</si>
  <si>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</si>
  <si>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</si>
  <si>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</si>
  <si>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</si>
  <si>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</si>
  <si>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</si>
  <si>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</si>
  <si>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</si>
  <si>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</si>
  <si>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</si>
  <si>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</si>
  <si>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</si>
  <si>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</si>
  <si>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</si>
  <si>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</si>
  <si>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</si>
  <si>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</si>
  <si>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</si>
  <si>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</si>
  <si>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</si>
  <si>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</si>
  <si>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</si>
  <si>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</si>
  <si>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</si>
  <si>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</si>
  <si>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</si>
  <si>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</si>
  <si>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</si>
  <si>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</si>
  <si>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</si>
  <si>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</si>
  <si>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</si>
  <si>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</si>
  <si>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</si>
  <si>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</si>
  <si>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</si>
  <si>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</si>
  <si>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</si>
  <si>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</si>
  <si>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</si>
  <si>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</si>
  <si>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</si>
  <si>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</si>
  <si>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</si>
  <si>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</si>
  <si>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</si>
  <si>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</si>
  <si>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</si>
  <si>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</si>
  <si>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</si>
  <si>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</si>
  <si>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</si>
  <si>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</si>
  <si>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</si>
  <si>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</si>
  <si>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</si>
  <si>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</si>
  <si>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</si>
  <si>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</si>
  <si>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</si>
  <si>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</si>
  <si>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</si>
  <si>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</si>
  <si>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</si>
  <si>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</si>
  <si>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</si>
  <si>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</si>
  <si>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</si>
  <si>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</si>
  <si>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</si>
  <si>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</si>
  <si>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</si>
  <si>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</si>
  <si>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</si>
  <si>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</si>
  <si>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</si>
  <si>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</si>
  <si>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</si>
  <si>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</si>
  <si>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</si>
  <si>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</si>
  <si>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</si>
  <si>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</si>
  <si>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</si>
  <si>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</si>
  <si>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</si>
  <si>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</si>
  <si>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</si>
  <si>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</si>
  <si>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</si>
  <si>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</si>
  <si>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</si>
  <si>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</si>
  <si>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</si>
  <si>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</si>
  <si>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</si>
  <si>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</si>
  <si>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</si>
  <si>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</si>
  <si>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</si>
  <si>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</si>
  <si>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</si>
  <si>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</si>
  <si>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</si>
  <si>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</si>
  <si>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</si>
  <si>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</si>
  <si>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</si>
  <si>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</si>
  <si>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</si>
  <si>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</si>
  <si>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</si>
  <si>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</si>
  <si>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</si>
  <si>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</si>
  <si>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</si>
  <si>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</si>
  <si>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</si>
  <si>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</si>
  <si>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</si>
  <si>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</si>
  <si>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</si>
  <si>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</si>
  <si>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</si>
  <si>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</si>
  <si>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</si>
  <si>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</si>
  <si>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</si>
  <si>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</si>
  <si>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</si>
  <si>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</si>
  <si>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</si>
  <si>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</si>
  <si>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</si>
  <si>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</si>
  <si>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</si>
  <si>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</si>
  <si>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</si>
  <si>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</si>
  <si>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</si>
  <si>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</si>
  <si>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</si>
  <si>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</si>
  <si>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</si>
  <si>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</si>
  <si>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</si>
  <si>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</si>
  <si>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</si>
  <si>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</si>
  <si>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</si>
  <si>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</si>
  <si>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</si>
  <si>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</si>
  <si>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</si>
  <si>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</si>
  <si>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</si>
  <si>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</si>
  <si>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</si>
  <si>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</si>
  <si>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</si>
  <si>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</si>
  <si>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</si>
  <si>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</si>
  <si>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</si>
  <si>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</si>
  <si>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</si>
  <si>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</si>
  <si>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</si>
  <si>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</si>
  <si>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</si>
  <si>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</si>
  <si>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</si>
  <si>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</si>
  <si>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</si>
  <si>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</si>
  <si>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</si>
  <si>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</si>
  <si>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</si>
  <si>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</si>
  <si>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</si>
  <si>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</si>
  <si>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</si>
  <si>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</si>
  <si>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</si>
  <si>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</si>
  <si>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</si>
  <si>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</si>
  <si>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</si>
  <si>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</si>
  <si>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</si>
  <si>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</si>
  <si>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</si>
  <si>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</si>
  <si>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</si>
  <si>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</si>
  <si>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</si>
  <si>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</si>
  <si>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</si>
  <si>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</si>
  <si>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</si>
  <si>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</si>
  <si>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</si>
  <si>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</si>
  <si>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</si>
  <si>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</si>
  <si>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</si>
  <si>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</si>
  <si>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</si>
  <si>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</si>
  <si>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</si>
  <si>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</si>
  <si>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</si>
  <si>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</si>
  <si>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</si>
  <si>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</si>
  <si>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</si>
  <si>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</si>
  <si>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</si>
  <si>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</si>
  <si>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</si>
  <si>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</si>
  <si>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</si>
  <si>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</si>
  <si>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</si>
  <si>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</si>
  <si>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</si>
  <si>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</si>
  <si>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</si>
  <si>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</si>
  <si>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</si>
  <si>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</si>
  <si>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</si>
  <si>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</si>
  <si>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</si>
  <si>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</si>
  <si>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</si>
  <si>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</si>
  <si>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</si>
  <si>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</si>
  <si>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</si>
  <si>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</si>
  <si>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</si>
  <si>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</si>
  <si>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</si>
  <si>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</si>
  <si>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</si>
  <si>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</si>
  <si>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</si>
  <si>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</si>
  <si>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</si>
  <si>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</si>
  <si>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</si>
  <si>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</si>
  <si>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</si>
  <si>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</si>
  <si>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</si>
  <si>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</si>
  <si>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</si>
  <si>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</si>
  <si>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</si>
  <si>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</si>
  <si>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</si>
  <si>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</si>
  <si>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</si>
  <si>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</si>
  <si>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</si>
  <si>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</si>
  <si>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</si>
  <si>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</si>
  <si>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</si>
  <si>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</si>
  <si>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</si>
  <si>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</si>
  <si>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</si>
  <si>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</si>
  <si>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</si>
  <si>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</si>
  <si>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</si>
  <si>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</si>
  <si>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</si>
  <si>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</si>
  <si>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</si>
  <si>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</si>
  <si>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</si>
  <si>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</si>
  <si>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</si>
  <si>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</si>
  <si>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</si>
  <si>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</si>
  <si>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</si>
  <si>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</si>
  <si>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</si>
  <si>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</si>
  <si>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</si>
  <si>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</si>
  <si>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</si>
  <si>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</si>
  <si>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</si>
  <si>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</si>
  <si>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</si>
  <si>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</si>
  <si>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</si>
  <si>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</si>
  <si>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</si>
  <si>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</si>
  <si>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</si>
  <si>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</si>
  <si>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</si>
  <si>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</si>
  <si>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</si>
  <si>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</si>
  <si>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</si>
  <si>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</si>
  <si>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</si>
  <si>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</si>
  <si>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</si>
  <si>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</si>
  <si>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</si>
  <si>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</si>
  <si>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</si>
  <si>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</si>
  <si>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</si>
  <si>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</si>
  <si>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</si>
  <si>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</si>
  <si>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</si>
  <si>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</si>
  <si>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</si>
  <si>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</si>
  <si>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</si>
  <si>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</si>
  <si>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</si>
  <si>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</si>
  <si>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</si>
  <si>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</si>
  <si>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</si>
  <si>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</si>
  <si>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</si>
  <si>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</si>
  <si>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</si>
  <si>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</si>
  <si>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</si>
  <si>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</si>
  <si>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</si>
  <si>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</si>
  <si>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</si>
  <si>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</si>
  <si>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</si>
  <si>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</si>
  <si>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</si>
  <si>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</si>
  <si>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</si>
  <si>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</si>
  <si>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</si>
  <si>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</si>
  <si>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</si>
  <si>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</si>
  <si>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</si>
  <si>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</si>
  <si>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</si>
  <si>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</si>
  <si>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</si>
  <si>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</si>
  <si>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</si>
  <si>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</si>
  <si>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</si>
  <si>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</si>
  <si>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</si>
  <si>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</si>
  <si>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</si>
  <si>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</si>
  <si>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</si>
  <si>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</si>
  <si>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</si>
  <si>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</si>
  <si>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</si>
  <si>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</si>
  <si>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</si>
  <si>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</si>
  <si>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</si>
  <si>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</si>
  <si>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</si>
  <si>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</si>
  <si>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</si>
  <si>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</si>
  <si>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</si>
  <si>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</si>
  <si>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</si>
  <si>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</si>
  <si>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</si>
  <si>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</si>
  <si>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</si>
  <si>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</si>
  <si>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</si>
  <si>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</si>
  <si>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</si>
  <si>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</si>
  <si>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</si>
  <si>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</si>
  <si>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</si>
  <si>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</si>
  <si>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</si>
  <si>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</si>
  <si>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</si>
  <si>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</si>
  <si>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</si>
  <si>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</si>
  <si>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</si>
  <si>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</si>
  <si>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</si>
  <si>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</si>
  <si>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</si>
  <si>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</si>
  <si>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</si>
  <si>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</si>
  <si>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</si>
  <si>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</si>
  <si>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</si>
  <si>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</si>
  <si>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</si>
  <si>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</si>
  <si>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</si>
  <si>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</si>
  <si>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</si>
  <si>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</si>
  <si>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</si>
  <si>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</si>
  <si>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</si>
  <si>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</si>
  <si>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</si>
  <si>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</si>
  <si>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</si>
  <si>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</si>
  <si>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</si>
  <si>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</si>
  <si>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</si>
  <si>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</si>
  <si>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</si>
  <si>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</si>
  <si>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</si>
  <si>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</si>
  <si>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</si>
  <si>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</si>
  <si>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</si>
  <si>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</si>
  <si>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</si>
  <si>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</si>
  <si>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</si>
  <si>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</si>
  <si>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</si>
  <si>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</si>
  <si>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</si>
  <si>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</si>
  <si>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</si>
  <si>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</si>
  <si>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</si>
  <si>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</si>
  <si>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</si>
  <si>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</si>
  <si>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</si>
  <si>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</si>
  <si>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</si>
  <si>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</si>
  <si>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</si>
  <si>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</si>
  <si>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</si>
  <si>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</si>
  <si>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</si>
  <si>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</si>
  <si>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</si>
  <si>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</si>
  <si>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</si>
  <si>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</si>
  <si>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</si>
  <si>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</si>
  <si>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</si>
  <si>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</si>
  <si>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</si>
  <si>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</si>
  <si>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</si>
  <si>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</si>
  <si>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</si>
  <si>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</si>
  <si>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</si>
  <si>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</si>
  <si>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</si>
  <si>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</si>
  <si>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</si>
  <si>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</si>
  <si>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</si>
  <si>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</si>
  <si>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</si>
  <si>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</si>
  <si>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</si>
  <si>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</si>
  <si>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</si>
  <si>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</si>
  <si>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</si>
  <si>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</si>
  <si>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</si>
  <si>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</si>
  <si>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</si>
  <si>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</si>
  <si>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</si>
  <si>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</si>
  <si>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</si>
  <si>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</si>
  <si>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</si>
  <si>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</si>
  <si>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</si>
  <si>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</si>
  <si>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</si>
  <si>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</si>
  <si>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</si>
  <si>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</si>
  <si>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</si>
  <si>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</si>
  <si>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</si>
  <si>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</si>
  <si>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</si>
  <si>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</si>
  <si>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</si>
  <si>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</si>
  <si>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</si>
  <si>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</si>
  <si>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</si>
  <si>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</si>
  <si>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</si>
  <si>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</si>
  <si>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</si>
  <si>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</si>
  <si>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</si>
  <si>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</si>
  <si>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</si>
  <si>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</si>
  <si>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</si>
  <si>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</si>
  <si>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</si>
  <si>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</si>
  <si>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</si>
  <si>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</si>
  <si>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</si>
  <si>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</si>
  <si>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</si>
  <si>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</si>
  <si>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</si>
  <si>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</si>
  <si>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</si>
  <si>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</si>
  <si>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</si>
  <si>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</si>
  <si>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</si>
  <si>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</si>
  <si>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</si>
  <si>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</si>
  <si>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</si>
  <si>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</si>
  <si>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</si>
  <si>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</si>
  <si>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</si>
  <si>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</si>
  <si>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</si>
  <si>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</si>
  <si>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</si>
  <si>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</si>
  <si>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</si>
  <si>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</si>
  <si>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</si>
  <si>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</si>
  <si>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</si>
  <si>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</si>
  <si>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</si>
  <si>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</si>
  <si>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</si>
  <si>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</si>
  <si>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</si>
  <si>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</si>
  <si>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</si>
  <si>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</si>
  <si>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</si>
  <si>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</si>
  <si>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</si>
  <si>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</si>
  <si>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</si>
  <si>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</si>
  <si>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</si>
  <si>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</si>
  <si>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</si>
  <si>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</si>
  <si>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</si>
  <si>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</si>
  <si>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</si>
  <si>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</si>
  <si>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</si>
  <si>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</si>
  <si>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</si>
  <si>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</si>
  <si>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</si>
  <si>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</si>
  <si>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</si>
  <si>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</si>
  <si>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</si>
  <si>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</si>
  <si>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</si>
  <si>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</si>
  <si>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</si>
  <si>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</si>
  <si>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</si>
  <si>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</si>
  <si>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</si>
  <si>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</si>
  <si>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</si>
  <si>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</si>
  <si>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</si>
  <si>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</si>
  <si>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</si>
  <si>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</si>
  <si>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</si>
  <si>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</si>
  <si>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</si>
  <si>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</si>
  <si>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</si>
  <si>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</si>
  <si>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</si>
  <si>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</si>
  <si>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</si>
  <si>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</si>
  <si>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</si>
  <si>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</si>
  <si>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</si>
  <si>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</si>
  <si>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</si>
  <si>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</si>
  <si>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</si>
  <si>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</si>
  <si>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</si>
  <si>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</si>
  <si>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</si>
  <si>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</si>
  <si>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</si>
  <si>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</si>
  <si>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</si>
  <si>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</si>
  <si>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</si>
  <si>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</si>
  <si>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</si>
  <si>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</si>
  <si>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</si>
  <si>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</si>
  <si>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</si>
  <si>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</si>
  <si>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</si>
  <si>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</si>
  <si>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</si>
  <si>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</si>
  <si>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</si>
  <si>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</si>
  <si>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</si>
  <si>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</si>
  <si>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</si>
  <si>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</si>
  <si>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</si>
  <si>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</si>
  <si>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</si>
  <si>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</si>
  <si>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</si>
  <si>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</si>
  <si>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</si>
  <si>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</si>
  <si>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</si>
  <si>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</si>
  <si>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</si>
  <si>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</si>
  <si>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</si>
  <si>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</si>
  <si>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</si>
  <si>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</si>
  <si>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</si>
  <si>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</si>
  <si>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</si>
  <si>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</si>
  <si>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</si>
  <si>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</si>
  <si>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</si>
  <si>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</si>
  <si>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</si>
  <si>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</si>
  <si>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</si>
  <si>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</si>
  <si>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</si>
  <si>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</si>
  <si>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</si>
  <si>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</si>
  <si>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</si>
  <si>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</si>
  <si>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</si>
  <si>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</si>
  <si>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</si>
  <si>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</si>
  <si>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</si>
  <si>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</si>
  <si>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</si>
  <si>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</si>
  <si>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</si>
  <si>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</si>
  <si>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</si>
  <si>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</si>
  <si>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</si>
  <si>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</si>
  <si>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</si>
  <si>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</si>
  <si>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</si>
  <si>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</si>
  <si>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</si>
  <si>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</si>
  <si>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</si>
  <si>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</si>
  <si>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</si>
  <si>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</si>
  <si>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</si>
  <si>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</si>
  <si>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</si>
  <si>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</si>
  <si>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</si>
  <si>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</si>
  <si>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</si>
  <si>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</si>
  <si>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</si>
  <si>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</si>
  <si>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</si>
  <si>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</si>
  <si>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</si>
  <si>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</si>
  <si>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</si>
  <si>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</si>
  <si>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</si>
  <si>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</si>
  <si>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</si>
  <si>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</si>
  <si>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</si>
  <si>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</si>
  <si>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</si>
  <si>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</si>
  <si>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</si>
  <si>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</si>
  <si>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</si>
  <si>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</si>
  <si>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</si>
  <si>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</si>
  <si>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</si>
  <si>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</si>
  <si>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</si>
  <si>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</si>
  <si>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</si>
  <si>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</si>
  <si>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</si>
  <si>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</si>
  <si>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</si>
  <si>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</si>
  <si>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</si>
  <si>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</si>
  <si>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</si>
  <si>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</si>
  <si>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</si>
  <si>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</si>
  <si>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</si>
  <si>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</si>
  <si>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</si>
  <si>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</si>
  <si>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</si>
  <si>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</si>
  <si>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</si>
  <si>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</si>
  <si>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</si>
  <si>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</si>
  <si>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</si>
  <si>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</si>
  <si>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</si>
  <si>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</si>
  <si>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</si>
  <si>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</si>
  <si>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</si>
  <si>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</si>
  <si>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</si>
  <si>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</si>
  <si>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</si>
  <si>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</si>
  <si>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</si>
  <si>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</si>
  <si>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</si>
  <si>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</si>
  <si>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</si>
  <si>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</si>
  <si>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</si>
  <si>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</si>
  <si>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</si>
  <si>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</si>
  <si>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</si>
  <si>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</si>
  <si>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</si>
  <si>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</si>
  <si>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</si>
  <si>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</si>
  <si>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</si>
  <si>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</si>
  <si>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</si>
  <si>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</si>
  <si>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</si>
  <si>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</si>
  <si>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</si>
  <si>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</si>
  <si>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</si>
  <si>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</si>
  <si>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</si>
  <si>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</si>
  <si>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</si>
  <si>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</si>
  <si>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</si>
  <si>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</si>
  <si>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</si>
  <si>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</si>
  <si>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</si>
  <si>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</si>
  <si>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</si>
  <si>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</si>
  <si>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</si>
  <si>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</si>
  <si>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</si>
  <si>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</si>
  <si>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</si>
  <si>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</si>
  <si>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</si>
  <si>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</si>
  <si>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</si>
  <si>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</si>
  <si>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</si>
  <si>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</si>
  <si>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</si>
  <si>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</si>
  <si>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</si>
  <si>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</si>
  <si>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</si>
  <si>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</si>
  <si>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</si>
  <si>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</si>
  <si>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</si>
  <si>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</si>
  <si>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</si>
  <si>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</si>
  <si>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</si>
  <si>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</si>
  <si>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</si>
  <si>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</si>
  <si>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</si>
  <si>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</si>
  <si>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</si>
  <si>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</si>
  <si>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</si>
  <si>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</si>
  <si>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</si>
  <si>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</si>
  <si>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</si>
  <si>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</si>
  <si>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</si>
  <si>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</si>
  <si>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</si>
  <si>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</si>
  <si>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</si>
  <si>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</si>
  <si>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</si>
  <si>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</si>
  <si>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</si>
  <si>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</si>
  <si>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</si>
  <si>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</si>
  <si>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</si>
  <si>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</si>
  <si>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</si>
  <si>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</si>
  <si>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</si>
  <si>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</si>
  <si>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</si>
  <si>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</si>
  <si>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</si>
  <si>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</si>
  <si>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</si>
  <si>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</si>
  <si>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</si>
  <si>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</si>
  <si>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</si>
  <si>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</si>
  <si>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</si>
  <si>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</si>
  <si>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</si>
  <si>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</si>
  <si>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</si>
  <si>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</si>
  <si>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</si>
  <si>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</si>
  <si>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</si>
  <si>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</si>
  <si>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</si>
  <si>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</si>
  <si>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</si>
  <si>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</si>
  <si>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</si>
  <si>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</si>
  <si>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</si>
  <si>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</si>
  <si>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</si>
  <si>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</si>
  <si>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</si>
  <si>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</si>
  <si>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</si>
  <si>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</si>
  <si>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</si>
  <si>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</si>
  <si>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</si>
  <si>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</si>
  <si>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</si>
  <si>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</si>
  <si>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</si>
  <si>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</si>
  <si>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</si>
  <si>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</si>
  <si>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</si>
  <si>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</si>
  <si>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</si>
  <si>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</si>
  <si>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</si>
  <si>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</si>
  <si>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</si>
  <si>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</si>
  <si>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</si>
  <si>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</si>
  <si>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</si>
  <si>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</si>
  <si>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</si>
  <si>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</si>
  <si>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</si>
  <si>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</si>
  <si>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</si>
  <si>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</si>
  <si>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</si>
  <si>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</si>
  <si>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</si>
  <si>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</si>
  <si>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</si>
  <si>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</si>
  <si>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</si>
  <si>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</si>
  <si>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</si>
  <si>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</si>
  <si>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</si>
  <si>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</si>
  <si>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</si>
  <si>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</si>
  <si>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</si>
  <si>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</si>
  <si>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</si>
  <si>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</si>
  <si>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</si>
  <si>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</si>
  <si>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</si>
  <si>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</si>
  <si>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</si>
  <si>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</si>
  <si>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</si>
  <si>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</si>
  <si>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</si>
  <si>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</si>
  <si>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</si>
  <si>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</si>
  <si>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</si>
  <si>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</si>
  <si>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</si>
  <si>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</si>
  <si>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</si>
  <si>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</si>
  <si>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</si>
  <si>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</si>
  <si>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</si>
  <si>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</si>
  <si>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</si>
  <si>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</si>
  <si>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</si>
  <si>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</si>
  <si>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</si>
  <si>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</si>
  <si>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</si>
  <si>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</si>
  <si>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</si>
  <si>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</si>
  <si>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</si>
  <si>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</si>
  <si>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</si>
  <si>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</si>
  <si>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</si>
  <si>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</si>
  <si>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</si>
  <si>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</si>
  <si>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</si>
  <si>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</si>
  <si>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</si>
  <si>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</si>
  <si>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</si>
  <si>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</si>
  <si>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</si>
  <si>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</si>
  <si>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</si>
  <si>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</si>
  <si>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</si>
  <si>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</si>
  <si>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</si>
  <si>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</si>
  <si>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</si>
  <si>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</si>
  <si>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</si>
  <si>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</si>
  <si>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</si>
  <si>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</si>
  <si>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</si>
  <si>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</si>
  <si>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</si>
  <si>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</si>
  <si>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</si>
  <si>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</si>
  <si>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</si>
  <si>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</si>
  <si>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</si>
  <si>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</si>
  <si>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</si>
  <si>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</si>
  <si>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</si>
  <si>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</si>
  <si>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</si>
  <si>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</si>
  <si>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</si>
  <si>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</si>
  <si>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</si>
  <si>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</si>
  <si>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</si>
  <si>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</si>
  <si>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</si>
  <si>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</si>
  <si>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</si>
  <si>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</si>
  <si>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</si>
  <si>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</si>
  <si>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</si>
  <si>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</si>
  <si>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</si>
  <si>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</si>
  <si>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</si>
  <si>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</si>
  <si>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</si>
  <si>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</si>
  <si>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</si>
  <si>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</si>
  <si>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</si>
  <si>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</si>
  <si>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</si>
  <si>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</si>
  <si>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</si>
  <si>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</si>
  <si>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</si>
  <si>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</si>
  <si>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</si>
  <si>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</si>
  <si>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</si>
  <si>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</si>
  <si>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</si>
  <si>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</si>
  <si>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</si>
  <si>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</si>
  <si>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</si>
  <si>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</si>
  <si>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</si>
  <si>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</si>
  <si>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</si>
  <si>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</si>
  <si>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</si>
  <si>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</si>
  <si>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</si>
  <si>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</si>
  <si>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</si>
  <si>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</si>
  <si>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</si>
  <si>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</si>
  <si>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</si>
  <si>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</si>
  <si>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</si>
  <si>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</si>
  <si>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</si>
  <si>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</si>
  <si>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</si>
  <si>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</si>
  <si>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</si>
  <si>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</si>
  <si>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</si>
  <si>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</si>
  <si>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</si>
  <si>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</si>
  <si>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</si>
  <si>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</si>
  <si>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</si>
  <si>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</si>
  <si>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</si>
  <si>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</si>
  <si>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</si>
  <si>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</si>
  <si>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</si>
  <si>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</si>
  <si>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</si>
  <si>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</si>
  <si>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</si>
  <si>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</si>
  <si>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</si>
  <si>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</si>
  <si>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</si>
  <si>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</si>
  <si>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</si>
  <si>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</si>
  <si>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</si>
  <si>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</si>
  <si>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</si>
  <si>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</si>
  <si>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</si>
  <si>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</si>
  <si>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</si>
  <si>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</si>
  <si>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</si>
  <si>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</si>
  <si>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</si>
  <si>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</si>
  <si>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</si>
  <si>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</si>
  <si>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</si>
  <si>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</si>
  <si>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</si>
  <si>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</si>
  <si>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</si>
  <si>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</si>
  <si>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</si>
  <si>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</si>
  <si>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</si>
  <si>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</si>
  <si>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</si>
  <si>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</si>
  <si>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</si>
  <si>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</si>
  <si>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</si>
  <si>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</si>
  <si>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</si>
  <si>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</si>
  <si>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</si>
  <si>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</si>
  <si>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</si>
  <si>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</si>
  <si>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</si>
  <si>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</si>
  <si>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</si>
  <si>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</si>
  <si>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</si>
  <si>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</si>
  <si>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</si>
  <si>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</si>
  <si>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</si>
  <si>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</si>
  <si>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</si>
  <si>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</si>
  <si>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</si>
  <si>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</si>
  <si>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</si>
  <si>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</si>
  <si>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</si>
  <si>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</si>
  <si>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</si>
  <si>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</si>
  <si>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</si>
  <si>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</si>
  <si>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</si>
  <si>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</si>
  <si>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</si>
  <si>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</si>
  <si>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</si>
  <si>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</si>
  <si>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</si>
  <si>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</si>
  <si>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</si>
  <si>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</si>
  <si>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</si>
  <si>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</si>
  <si>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</si>
  <si>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</si>
  <si>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</si>
  <si>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</si>
  <si>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</si>
  <si>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</si>
  <si>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</si>
  <si>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</si>
  <si>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</si>
  <si>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</si>
  <si>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</si>
  <si>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</si>
  <si>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</si>
  <si>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</si>
  <si>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</si>
  <si>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</si>
  <si>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</si>
  <si>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</si>
  <si>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</si>
  <si>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</si>
  <si>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</si>
  <si>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</si>
  <si>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</si>
  <si>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</si>
  <si>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</si>
  <si>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</si>
  <si>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</si>
  <si>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</si>
  <si>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</si>
  <si>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</si>
  <si>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</si>
  <si>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</si>
  <si>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</si>
  <si>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</si>
  <si>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</si>
  <si>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</si>
  <si>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</si>
  <si>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</si>
  <si>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</si>
  <si>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</si>
  <si>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</si>
  <si>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</si>
  <si>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</si>
  <si>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</si>
  <si>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</si>
  <si>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</si>
  <si>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</si>
  <si>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</si>
  <si>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</si>
  <si>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</si>
  <si>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</si>
  <si>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</si>
  <si>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</si>
  <si>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</si>
  <si>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</si>
  <si>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</si>
  <si>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</si>
  <si>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</si>
  <si>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</si>
  <si>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</si>
  <si>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</si>
  <si>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</si>
  <si>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</si>
  <si>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</si>
  <si>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</si>
  <si>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</si>
  <si>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</si>
  <si>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</si>
  <si>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</si>
  <si>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</si>
  <si>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</si>
  <si>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</si>
  <si>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</si>
  <si>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</si>
  <si>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</si>
  <si>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</si>
  <si>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</si>
  <si>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</si>
  <si>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</si>
  <si>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</si>
  <si>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</si>
  <si>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</si>
  <si>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</si>
  <si>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</si>
  <si>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</si>
  <si>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</si>
  <si>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</si>
  <si>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</si>
  <si>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</si>
  <si>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</si>
  <si>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</si>
  <si>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</si>
  <si>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</si>
  <si>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</si>
  <si>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</si>
  <si>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</si>
  <si>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</si>
  <si>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</si>
  <si>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</si>
  <si>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</si>
  <si>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</si>
  <si>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</si>
  <si>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</si>
  <si>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</si>
  <si>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</si>
  <si>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</si>
  <si>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</si>
  <si>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</si>
  <si>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</si>
  <si>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</si>
  <si>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</si>
  <si>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</si>
  <si>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</si>
  <si>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</si>
  <si>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</si>
  <si>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</si>
  <si>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</si>
  <si>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</si>
  <si>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</si>
  <si>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</si>
  <si>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</si>
  <si>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</si>
  <si>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</si>
  <si>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</si>
  <si>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</si>
  <si>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</si>
  <si>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</si>
  <si>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</si>
  <si>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</si>
  <si>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</si>
  <si>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</si>
  <si>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</si>
  <si>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</si>
  <si>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</si>
  <si>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</si>
  <si>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</si>
  <si>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</si>
  <si>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</si>
  <si>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</si>
  <si>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</si>
  <si>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</si>
  <si>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</si>
  <si>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</si>
  <si>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</si>
  <si>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</si>
  <si>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</si>
  <si>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</si>
  <si>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</si>
  <si>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</si>
  <si>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</si>
  <si>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</si>
  <si>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</si>
  <si>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</si>
  <si>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</si>
  <si>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</si>
  <si>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</si>
  <si>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</si>
  <si>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</si>
  <si>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</si>
  <si>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</si>
  <si>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</si>
  <si>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</si>
  <si>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</si>
  <si>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</si>
  <si>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</si>
  <si>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</si>
  <si>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</si>
  <si>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</si>
  <si>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</si>
  <si>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</si>
  <si>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</si>
  <si>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</si>
  <si>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</si>
  <si>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</si>
  <si>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</si>
  <si>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</si>
  <si>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</si>
  <si>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</si>
  <si>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</si>
  <si>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</si>
  <si>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</si>
  <si>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</si>
  <si>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</si>
  <si>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</si>
  <si>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</si>
  <si>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</si>
  <si>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</si>
  <si>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</si>
  <si>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</si>
  <si>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</si>
  <si>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</si>
  <si>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</si>
  <si>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</si>
  <si>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</si>
  <si>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</si>
  <si>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</si>
  <si>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</si>
  <si>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</si>
  <si>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</si>
  <si>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</si>
  <si>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</si>
  <si>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</si>
  <si>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</si>
  <si>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</si>
  <si>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</si>
  <si>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</si>
  <si>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</si>
  <si>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</si>
  <si>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</si>
  <si>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</si>
  <si>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</si>
  <si>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</si>
  <si>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</si>
  <si>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</si>
  <si>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</si>
  <si>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</si>
  <si>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</si>
  <si>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</si>
  <si>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</si>
  <si>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</si>
  <si>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</si>
  <si>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</si>
  <si>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</si>
  <si>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</si>
  <si>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</si>
  <si>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</si>
  <si>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</si>
  <si>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</si>
  <si>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</si>
  <si>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</si>
  <si>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</si>
  <si>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</si>
  <si>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</si>
  <si>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</si>
  <si>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</si>
  <si>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</si>
  <si>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</si>
  <si>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</si>
  <si>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</si>
  <si>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</si>
  <si>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</si>
  <si>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</si>
  <si>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</si>
  <si>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</si>
  <si>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</si>
  <si>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</si>
  <si>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</si>
  <si>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</si>
  <si>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</si>
  <si>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</si>
  <si>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</si>
  <si>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</si>
  <si>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</si>
  <si>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</si>
  <si>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</si>
  <si>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</si>
  <si>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</si>
  <si>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</si>
  <si>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</si>
  <si>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</si>
  <si>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</si>
  <si>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</si>
  <si>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</si>
  <si>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</si>
  <si>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</si>
  <si>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</si>
  <si>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</si>
  <si>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</si>
  <si>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</si>
  <si>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</si>
  <si>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</si>
  <si>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</si>
  <si>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</si>
  <si>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</si>
  <si>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</si>
  <si>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</si>
  <si>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</si>
  <si>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</si>
  <si>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</si>
  <si>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</si>
  <si>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</si>
  <si>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</si>
  <si>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</si>
  <si>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</si>
  <si>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</si>
  <si>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</si>
  <si>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</si>
  <si>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</si>
  <si>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</si>
  <si>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</si>
  <si>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</si>
  <si>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</si>
  <si>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</si>
  <si>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</si>
  <si>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</si>
  <si>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</si>
  <si>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</si>
  <si>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</si>
  <si>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</si>
  <si>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</si>
  <si>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</si>
  <si>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</si>
  <si>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</si>
  <si>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</si>
  <si>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</si>
  <si>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</si>
  <si>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</si>
  <si>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</si>
  <si>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</si>
  <si>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</si>
  <si>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</si>
  <si>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</si>
  <si>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</si>
  <si>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</si>
  <si>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</si>
  <si>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</si>
  <si>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</si>
  <si>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</si>
  <si>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</si>
  <si>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</si>
  <si>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</si>
  <si>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</si>
  <si>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</si>
  <si>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</si>
  <si>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</si>
  <si>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</si>
  <si>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</si>
  <si>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</si>
  <si>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</si>
  <si>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</si>
  <si>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</si>
  <si>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</si>
  <si>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</si>
  <si>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</si>
  <si>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</si>
  <si>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</si>
  <si>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</si>
  <si>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</si>
  <si>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</si>
  <si>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</si>
  <si>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</si>
  <si>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</si>
  <si>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</si>
  <si>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</si>
  <si>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</si>
  <si>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</si>
  <si>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</si>
  <si>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</si>
  <si>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</si>
  <si>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</si>
  <si>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</si>
  <si>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</si>
  <si>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</si>
  <si>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</si>
  <si>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</si>
  <si>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</si>
  <si>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</si>
  <si>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</si>
  <si>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</si>
  <si>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</si>
  <si>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</si>
  <si>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</si>
  <si>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</si>
  <si>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</si>
  <si>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</si>
  <si>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</si>
  <si>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</si>
  <si>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</si>
  <si>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</si>
  <si>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</si>
  <si>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</si>
  <si>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</si>
  <si>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</si>
  <si>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</si>
  <si>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</si>
  <si>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</si>
  <si>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</si>
  <si>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</si>
  <si>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</si>
  <si>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</si>
  <si>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</si>
  <si>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</si>
  <si>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</si>
  <si>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</si>
  <si>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</si>
  <si>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</si>
  <si>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</si>
  <si>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</si>
  <si>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</si>
  <si>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</si>
  <si>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</si>
  <si>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</si>
  <si>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</si>
  <si>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</si>
  <si>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</si>
  <si>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</si>
  <si>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</si>
  <si>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</si>
  <si>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</si>
  <si>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</si>
  <si>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</si>
  <si>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</si>
  <si>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</si>
  <si>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</si>
  <si>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</si>
  <si>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</si>
  <si>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</si>
  <si>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</si>
  <si>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</si>
  <si>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</si>
  <si>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</si>
  <si>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</si>
  <si>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</si>
  <si>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</si>
  <si>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</si>
  <si>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</si>
  <si>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</si>
  <si>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</si>
  <si>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</si>
  <si>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</si>
  <si>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</si>
  <si>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</si>
  <si>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</si>
  <si>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</si>
  <si>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</si>
  <si>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</si>
  <si>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</si>
  <si>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</si>
  <si>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</si>
  <si>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</si>
  <si>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</si>
  <si>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</si>
  <si>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</si>
  <si>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</si>
  <si>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</si>
  <si>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</si>
  <si>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</si>
  <si>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</si>
  <si>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</si>
  <si>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</si>
  <si>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</si>
  <si>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</si>
  <si>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</si>
  <si>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</si>
  <si>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</si>
  <si>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</si>
  <si>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</si>
  <si>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</si>
  <si>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</si>
  <si>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</si>
  <si>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</si>
  <si>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</si>
  <si>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</si>
  <si>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</si>
  <si>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</si>
  <si>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</si>
  <si>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</si>
  <si>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</si>
  <si>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</si>
  <si>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</si>
  <si>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</si>
  <si>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</si>
  <si>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</si>
  <si>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</si>
  <si>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</si>
  <si>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</si>
  <si>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</si>
  <si>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</si>
  <si>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</si>
  <si>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</si>
  <si>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</si>
  <si>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</si>
  <si>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</si>
  <si>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</si>
  <si>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</si>
  <si>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</si>
  <si>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</si>
  <si>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</si>
  <si>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</si>
  <si>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</si>
  <si>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</si>
  <si>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</si>
  <si>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</si>
  <si>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</si>
  <si>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</si>
  <si>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</si>
  <si>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</si>
  <si>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</si>
  <si>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</si>
  <si>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</si>
  <si>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</si>
  <si>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</si>
  <si>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</si>
  <si>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</si>
  <si>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</si>
  <si>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</si>
  <si>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</si>
  <si>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</si>
  <si>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</si>
  <si>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</si>
  <si>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</si>
  <si>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</si>
  <si>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</si>
  <si>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</si>
  <si>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</si>
  <si>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</si>
  <si>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</si>
  <si>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</si>
  <si>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</si>
  <si>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</si>
  <si>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</si>
  <si>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</si>
  <si>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</si>
  <si>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</si>
  <si>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</si>
  <si>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</si>
  <si>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</si>
  <si>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</si>
  <si>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</si>
  <si>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</si>
  <si>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</si>
  <si>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</si>
  <si>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</si>
  <si>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</si>
  <si>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</si>
  <si>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</si>
  <si>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</si>
  <si>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</si>
  <si>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</si>
  <si>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</si>
  <si>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</si>
  <si>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</si>
  <si>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</si>
  <si>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</si>
  <si>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</si>
  <si>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</si>
  <si>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</si>
  <si>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</si>
  <si>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</si>
  <si>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</si>
  <si>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</si>
  <si>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</si>
  <si>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</si>
  <si>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</si>
  <si>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</si>
  <si>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</si>
  <si>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</si>
  <si>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</si>
  <si>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</si>
  <si>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</si>
  <si>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</si>
  <si>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</si>
  <si>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</si>
  <si>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</si>
  <si>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</si>
  <si>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</si>
  <si>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</si>
  <si>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</si>
  <si>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</si>
  <si>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</si>
  <si>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</si>
  <si>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</si>
  <si>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</si>
  <si>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</si>
  <si>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</si>
  <si>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</si>
  <si>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</si>
  <si>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</si>
  <si>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</si>
  <si>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</si>
  <si>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</si>
  <si>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</si>
  <si>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</si>
  <si>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</si>
  <si>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</si>
  <si>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</si>
  <si>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</si>
  <si>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</si>
  <si>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</si>
  <si>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</si>
  <si>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</si>
  <si>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</si>
  <si>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</si>
  <si>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</si>
  <si>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</si>
  <si>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</si>
  <si>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</si>
  <si>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</si>
  <si>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</si>
  <si>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</si>
  <si>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</si>
  <si>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</si>
  <si>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</si>
  <si>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</si>
  <si>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</si>
  <si>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</si>
  <si>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</si>
  <si>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</si>
  <si>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</si>
  <si>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</si>
  <si>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</si>
  <si>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</si>
  <si>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</si>
  <si>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</si>
  <si>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</si>
  <si>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</si>
  <si>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</si>
  <si>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</si>
  <si>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</si>
  <si>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</si>
  <si>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</si>
  <si>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</si>
  <si>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</si>
  <si>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</si>
  <si>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</si>
  <si>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</si>
  <si>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</si>
  <si>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</si>
  <si>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</si>
  <si>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</si>
  <si>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</si>
  <si>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</si>
  <si>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</si>
  <si>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</si>
  <si>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</si>
  <si>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</si>
  <si>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</si>
  <si>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</si>
  <si>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</si>
  <si>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</si>
  <si>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</si>
  <si>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</si>
  <si>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</si>
  <si>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</si>
  <si>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</si>
  <si>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</si>
  <si>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</si>
  <si>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</si>
  <si>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</si>
  <si>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</si>
  <si>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</si>
  <si>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</si>
  <si>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</si>
  <si>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</si>
  <si>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</si>
  <si>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</si>
  <si>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</si>
  <si>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</si>
  <si>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</si>
  <si>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</si>
  <si>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</si>
  <si>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</si>
  <si>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</si>
  <si>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</si>
  <si>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</si>
  <si>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</si>
  <si>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</si>
  <si>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</si>
  <si>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</si>
  <si>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</si>
  <si>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</si>
  <si>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</si>
  <si>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</si>
  <si>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</si>
  <si>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</si>
  <si>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</si>
  <si>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</si>
  <si>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</si>
  <si>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</si>
  <si>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</si>
  <si>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</si>
  <si>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</si>
  <si>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</si>
  <si>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</si>
  <si>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</si>
  <si>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</si>
  <si>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</si>
  <si>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</si>
  <si>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</si>
  <si>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</si>
  <si>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</si>
  <si>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</si>
  <si>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</si>
  <si>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</si>
  <si>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</si>
  <si>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</si>
  <si>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</si>
  <si>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</si>
  <si>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</si>
  <si>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</si>
  <si>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</si>
  <si>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</si>
  <si>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</si>
  <si>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</si>
  <si>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</si>
  <si>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</si>
  <si>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</si>
  <si>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</si>
  <si>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</si>
  <si>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</si>
  <si>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</si>
  <si>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</si>
  <si>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</si>
  <si>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</si>
  <si>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</si>
  <si>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</si>
  <si>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</si>
  <si>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</si>
  <si>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</si>
  <si>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</si>
  <si>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</si>
  <si>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</si>
  <si>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</si>
  <si>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</si>
  <si>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</si>
  <si>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</si>
  <si>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</si>
  <si>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</si>
  <si>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</si>
  <si>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</si>
  <si>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</si>
  <si>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</si>
  <si>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</si>
  <si>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</si>
  <si>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</si>
  <si>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</si>
  <si>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</si>
  <si>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</si>
  <si>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</si>
  <si>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</si>
  <si>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</si>
  <si>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</si>
  <si>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</si>
  <si>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</si>
  <si>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</si>
  <si>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</si>
  <si>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</si>
  <si>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</si>
  <si>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</si>
  <si>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</si>
  <si>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</si>
  <si>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</si>
  <si>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</si>
  <si>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</si>
  <si>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</si>
  <si>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</si>
  <si>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</si>
  <si>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</si>
  <si>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</si>
  <si>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</si>
  <si>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</si>
  <si>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</si>
  <si>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</si>
  <si>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</si>
  <si>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</si>
  <si>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</si>
  <si>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</si>
  <si>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</si>
  <si>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</si>
  <si>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</si>
  <si>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</si>
  <si>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</si>
  <si>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</si>
  <si>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</si>
  <si>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</si>
  <si>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</si>
  <si>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</si>
  <si>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</si>
  <si>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</si>
  <si>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</si>
  <si>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</si>
  <si>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</si>
  <si>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</si>
  <si>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</si>
  <si>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</si>
  <si>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</si>
  <si>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</si>
  <si>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</si>
  <si>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</si>
  <si>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</si>
  <si>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</si>
  <si>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</si>
  <si>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</si>
  <si>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</si>
  <si>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</si>
  <si>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</si>
  <si>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</si>
  <si>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</si>
  <si>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</si>
  <si>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</si>
  <si>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</si>
  <si>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</si>
  <si>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</si>
  <si>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</si>
  <si>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</si>
  <si>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</si>
  <si>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</si>
  <si>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</si>
  <si>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</si>
  <si>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</si>
  <si>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</si>
  <si>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</si>
  <si>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</si>
  <si>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</si>
  <si>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</si>
  <si>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</si>
  <si>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</si>
  <si>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</si>
  <si>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</si>
  <si>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</si>
  <si>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</si>
  <si>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</si>
  <si>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</si>
  <si>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</si>
  <si>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</si>
  <si>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</si>
  <si>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</si>
  <si>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</si>
  <si>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</si>
  <si>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</si>
  <si>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</si>
  <si>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</si>
  <si>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</si>
  <si>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</si>
  <si>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</si>
  <si>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</si>
  <si>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</si>
  <si>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</si>
  <si>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</si>
  <si>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</si>
  <si>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</si>
  <si>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</si>
  <si>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</si>
  <si>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</si>
  <si>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</si>
  <si>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</si>
  <si>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</si>
  <si>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</si>
  <si>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</si>
  <si>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</si>
  <si>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</si>
  <si>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</si>
  <si>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</si>
  <si>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</si>
  <si>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</si>
  <si>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</si>
  <si>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</si>
  <si>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</si>
  <si>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</si>
  <si>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</si>
  <si>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</si>
  <si>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</si>
  <si>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</si>
  <si>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</si>
  <si>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</si>
  <si>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</si>
  <si>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</si>
  <si>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</si>
  <si>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</si>
  <si>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</si>
  <si>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</si>
  <si>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</si>
  <si>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</si>
  <si>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</si>
  <si>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</si>
  <si>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</si>
  <si>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</si>
  <si>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</si>
  <si>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</si>
  <si>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</si>
  <si>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</si>
  <si>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</si>
  <si>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</si>
  <si>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</si>
  <si>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</si>
  <si>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</si>
  <si>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</si>
  <si>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</si>
  <si>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</si>
  <si>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</si>
  <si>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</si>
  <si>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</si>
  <si>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</si>
  <si>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</si>
  <si>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</si>
  <si>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</si>
  <si>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</si>
  <si>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</si>
  <si>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</si>
  <si>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</si>
  <si>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</si>
  <si>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</si>
  <si>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</si>
  <si>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</si>
  <si>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</si>
  <si>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</si>
  <si>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</si>
  <si>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</si>
  <si>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</si>
  <si>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</si>
  <si>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</si>
  <si>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</si>
  <si>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</si>
  <si>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</si>
  <si>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</si>
  <si>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</si>
  <si>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</si>
  <si>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</si>
  <si>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</si>
  <si>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</si>
  <si>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</si>
  <si>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</si>
  <si>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</si>
  <si>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</si>
  <si>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</si>
  <si>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</si>
  <si>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</si>
  <si>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</si>
  <si>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</si>
  <si>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</si>
  <si>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</si>
  <si>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</si>
  <si>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</si>
  <si>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</si>
  <si>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</si>
  <si>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</si>
  <si>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</si>
  <si>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</si>
  <si>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</si>
  <si>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</si>
  <si>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</si>
  <si>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</si>
  <si>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</si>
  <si>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</si>
  <si>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</si>
  <si>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</si>
  <si>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</si>
  <si>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</si>
  <si>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</si>
  <si>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</si>
  <si>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</si>
  <si>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</si>
  <si>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</si>
  <si>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</si>
  <si>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</si>
  <si>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</si>
  <si>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</si>
  <si>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</si>
  <si>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</si>
  <si>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</si>
  <si>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</si>
  <si>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</si>
  <si>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</si>
  <si>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</si>
  <si>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</si>
  <si>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</si>
  <si>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</si>
  <si>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</si>
  <si>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</si>
  <si>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</si>
  <si>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</si>
  <si>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</si>
  <si>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</si>
  <si>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</si>
  <si>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</si>
  <si>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</si>
  <si>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</si>
  <si>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</si>
  <si>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</si>
  <si>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</si>
  <si>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</si>
  <si>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</si>
  <si>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</si>
  <si>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</si>
  <si>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</si>
  <si>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</si>
  <si>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</si>
  <si>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</si>
  <si>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</si>
  <si>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</si>
  <si>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</si>
  <si>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</si>
  <si>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</si>
  <si>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</si>
  <si>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</si>
  <si>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</si>
  <si>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</si>
  <si>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</si>
  <si>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</si>
  <si>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</si>
  <si>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</si>
  <si>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</si>
  <si>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</si>
  <si>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</si>
  <si>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</si>
  <si>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</si>
  <si>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</si>
  <si>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</si>
  <si>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</si>
  <si>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</si>
  <si>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</si>
  <si>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</si>
  <si>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</si>
  <si>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</si>
  <si>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</si>
  <si>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</si>
  <si>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</si>
  <si>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</si>
  <si>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</si>
  <si>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</si>
  <si>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</si>
  <si>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</si>
  <si>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</si>
  <si>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</si>
  <si>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</si>
  <si>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</si>
  <si>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</si>
  <si>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</si>
  <si>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</si>
  <si>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</si>
  <si>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</si>
  <si>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</si>
  <si>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</si>
  <si>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</si>
  <si>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</si>
  <si>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</si>
  <si>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</si>
  <si>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</si>
  <si>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</si>
  <si>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</si>
  <si>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</si>
  <si>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</si>
  <si>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</si>
  <si>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</si>
  <si>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</si>
  <si>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</si>
  <si>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</si>
  <si>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</si>
  <si>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</si>
  <si>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</si>
  <si>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</si>
  <si>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</si>
  <si>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</si>
  <si>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</si>
  <si>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</si>
  <si>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</si>
  <si>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</si>
  <si>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</si>
  <si>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</si>
  <si>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</si>
  <si>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</si>
  <si>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</si>
  <si>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</si>
  <si>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</si>
  <si>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</si>
  <si>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</si>
  <si>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</si>
  <si>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</si>
  <si>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</si>
  <si>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</si>
  <si>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</si>
  <si>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</si>
  <si>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</si>
  <si>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</si>
  <si>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</si>
  <si>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</si>
  <si>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</si>
  <si>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</si>
  <si>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</si>
  <si>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</si>
  <si>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</si>
  <si>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</si>
  <si>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</si>
  <si>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</si>
  <si>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</si>
  <si>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</si>
  <si>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</si>
  <si>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</si>
  <si>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</si>
  <si>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</si>
  <si>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</si>
  <si>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</si>
  <si>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</si>
  <si>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</si>
  <si>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</si>
  <si>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</si>
  <si>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</si>
  <si>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</si>
  <si>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</si>
  <si>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</si>
  <si>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</si>
  <si>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</si>
  <si>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</si>
  <si>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</si>
  <si>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</si>
  <si>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</si>
  <si>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</si>
  <si>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</si>
  <si>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</si>
  <si>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</si>
  <si>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</si>
  <si>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</si>
  <si>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</si>
  <si>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</si>
  <si>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</si>
  <si>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</si>
  <si>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</si>
  <si>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</si>
  <si>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</si>
  <si>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</si>
  <si>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</si>
  <si>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</si>
  <si>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</si>
  <si>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</si>
  <si>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</si>
  <si>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</si>
  <si>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</si>
  <si>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</si>
  <si>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</si>
  <si>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</si>
  <si>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</si>
  <si>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</si>
  <si>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</si>
  <si>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</si>
  <si>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</si>
  <si>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</si>
  <si>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</si>
  <si>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</si>
  <si>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</si>
  <si>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</si>
  <si>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</si>
  <si>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</si>
  <si>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</si>
  <si>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</si>
  <si>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</si>
  <si>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</si>
  <si>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</si>
  <si>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</si>
  <si>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</si>
  <si>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</si>
  <si>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</si>
  <si>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</si>
  <si>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</si>
  <si>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</si>
  <si>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</si>
  <si>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</si>
  <si>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</si>
  <si>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</si>
  <si>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</si>
  <si>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</si>
  <si>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</si>
  <si>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</si>
  <si>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</si>
  <si>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</si>
  <si>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</si>
  <si>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</si>
  <si>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</si>
  <si>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</si>
  <si>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</si>
  <si>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</si>
  <si>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</si>
  <si>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</si>
  <si>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</si>
  <si>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</si>
  <si>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</si>
  <si>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</si>
  <si>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</si>
  <si>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</si>
  <si>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</si>
  <si>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</si>
  <si>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</si>
  <si>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</si>
  <si>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</si>
  <si>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</si>
  <si>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</si>
  <si>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</si>
  <si>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</si>
  <si>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</si>
  <si>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</si>
  <si>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</si>
  <si>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</si>
  <si>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</si>
  <si>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</si>
  <si>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</si>
  <si>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</si>
  <si>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</si>
  <si>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</si>
  <si>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</si>
  <si>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</si>
  <si>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</si>
  <si>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</si>
  <si>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</si>
  <si>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</si>
  <si>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</si>
  <si>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</si>
  <si>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</si>
  <si>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</si>
  <si>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</si>
  <si>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</si>
  <si>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</si>
  <si>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</si>
  <si>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</si>
  <si>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</si>
  <si>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</si>
  <si>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</si>
  <si>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</si>
  <si>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</si>
  <si>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</si>
  <si>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</si>
  <si>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</si>
  <si>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</si>
  <si>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</si>
  <si>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</si>
  <si>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</si>
  <si>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</si>
  <si>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</si>
  <si>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</si>
  <si>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</si>
  <si>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</si>
  <si>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</si>
  <si>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</si>
  <si>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</si>
  <si>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</si>
  <si>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</si>
  <si>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</si>
  <si>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</si>
  <si>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</si>
  <si>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</si>
  <si>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</si>
  <si>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</si>
  <si>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</si>
  <si>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</si>
  <si>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</si>
  <si>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</si>
  <si>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</si>
  <si>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</si>
  <si>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</si>
  <si>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</si>
  <si>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</si>
  <si>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</si>
  <si>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</si>
  <si>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</si>
  <si>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</si>
  <si>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</si>
  <si>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</si>
  <si>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</si>
  <si>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</si>
  <si>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</si>
  <si>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</si>
  <si>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</si>
  <si>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</si>
  <si>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</si>
  <si>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</si>
  <si>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</si>
  <si>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</si>
  <si>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</si>
  <si>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</si>
  <si>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</si>
  <si>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</si>
  <si>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</si>
  <si>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</si>
  <si>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</si>
  <si>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</si>
  <si>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</si>
  <si>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</si>
  <si>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</si>
  <si>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</si>
  <si>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</si>
  <si>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</si>
  <si>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</si>
  <si>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</si>
  <si>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</si>
  <si>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</si>
  <si>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</si>
  <si>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</si>
  <si>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</si>
  <si>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</si>
  <si>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</si>
  <si>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</si>
  <si>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</si>
  <si>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</si>
  <si>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</si>
  <si>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</si>
  <si>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</si>
  <si>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</si>
  <si>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</si>
  <si>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</si>
  <si>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</si>
  <si>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</si>
  <si>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</si>
  <si>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</si>
  <si>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</si>
  <si>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</si>
  <si>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</si>
  <si>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</si>
  <si>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</si>
  <si>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</si>
  <si>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</si>
  <si>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</si>
  <si>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</si>
  <si>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</si>
  <si>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</si>
  <si>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</si>
  <si>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</si>
  <si>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</si>
  <si>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</si>
  <si>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</si>
  <si>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</si>
  <si>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</si>
  <si>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</si>
  <si>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</si>
  <si>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</si>
  <si>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</si>
  <si>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</si>
  <si>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</si>
  <si>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</si>
  <si>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</si>
  <si>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</si>
  <si>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</si>
  <si>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</si>
  <si>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</si>
  <si>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</si>
  <si>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</si>
  <si>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</si>
  <si>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</si>
  <si>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</si>
  <si>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</si>
  <si>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</si>
  <si>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</si>
  <si>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</si>
  <si>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</si>
  <si>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</si>
  <si>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</si>
  <si>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</si>
  <si>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</si>
  <si>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</si>
  <si>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</si>
  <si>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</si>
  <si>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</si>
  <si>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</si>
  <si>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</si>
  <si>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</si>
  <si>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</si>
  <si>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</si>
  <si>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</si>
  <si>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</si>
  <si>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</si>
  <si>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</si>
  <si>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</si>
  <si>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</si>
  <si>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</si>
  <si>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</si>
  <si>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</si>
  <si>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</si>
  <si>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</si>
  <si>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</si>
  <si>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</si>
  <si>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</si>
  <si>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</si>
  <si>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</si>
  <si>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</si>
  <si>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</si>
  <si>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</si>
  <si>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</si>
  <si>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</si>
  <si>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</si>
  <si>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</si>
  <si>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</si>
  <si>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</si>
  <si>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</si>
  <si>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</si>
  <si>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</si>
  <si>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</si>
  <si>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</si>
  <si>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</si>
  <si>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</si>
  <si>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</si>
  <si>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</si>
  <si>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</si>
  <si>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</si>
  <si>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</si>
  <si>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</si>
  <si>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</si>
  <si>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</si>
  <si>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</si>
  <si>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</si>
  <si>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</si>
  <si>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</si>
  <si>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</si>
  <si>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</si>
  <si>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</si>
  <si>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</si>
  <si>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</si>
  <si>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</si>
  <si>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</si>
  <si>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</si>
  <si>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</si>
  <si>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</si>
  <si>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</si>
  <si>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</si>
  <si>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</si>
  <si>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</si>
  <si>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</si>
  <si>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</si>
  <si>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</si>
  <si>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</si>
  <si>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</si>
  <si>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</si>
  <si>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</si>
  <si>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</si>
  <si>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</si>
  <si>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</si>
  <si>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</si>
  <si>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</si>
  <si>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</si>
  <si>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</si>
  <si>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</si>
  <si>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</si>
  <si>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</si>
  <si>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</si>
  <si>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</si>
  <si>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</si>
  <si>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</si>
  <si>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</si>
  <si>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</si>
  <si>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</si>
  <si>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</si>
  <si>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</si>
  <si>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</si>
  <si>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</si>
  <si>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</si>
  <si>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</si>
  <si>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</si>
  <si>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</si>
  <si>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</si>
  <si>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</si>
  <si>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</si>
  <si>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</si>
  <si>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</si>
  <si>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</si>
  <si>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</si>
  <si>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</si>
  <si>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</si>
  <si>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</si>
  <si>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</si>
  <si>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</si>
  <si>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</si>
  <si>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</si>
  <si>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</si>
  <si>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</si>
  <si>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</si>
  <si>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</si>
  <si>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</si>
  <si>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</si>
  <si>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</si>
  <si>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</si>
  <si>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</si>
  <si>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</si>
  <si>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</si>
  <si>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</si>
  <si>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</si>
  <si>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</si>
  <si>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</si>
  <si>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</si>
  <si>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</si>
  <si>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</si>
  <si>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</si>
  <si>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</si>
  <si>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</si>
  <si>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</si>
  <si>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</si>
  <si>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</si>
  <si>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</si>
  <si>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</si>
  <si>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</si>
  <si>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</si>
  <si>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</si>
  <si>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</si>
  <si>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</si>
  <si>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</si>
  <si>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</si>
  <si>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</si>
  <si>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</si>
  <si>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</si>
  <si>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</si>
  <si>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</si>
  <si>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</si>
  <si>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</si>
  <si>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</si>
  <si>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</si>
  <si>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</si>
  <si>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</si>
  <si>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</si>
  <si>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</si>
  <si>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</si>
  <si>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</si>
  <si>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</si>
  <si>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</si>
  <si>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</si>
  <si>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</si>
  <si>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</si>
  <si>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</si>
  <si>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</si>
  <si>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</si>
  <si>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</si>
  <si>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</si>
  <si>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</si>
  <si>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</si>
  <si>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</si>
  <si>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</si>
  <si>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</si>
  <si>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</si>
  <si>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</si>
  <si>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</si>
  <si>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</si>
  <si>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</si>
  <si>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</si>
  <si>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</si>
  <si>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</si>
  <si>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</si>
  <si>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</si>
  <si>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</si>
  <si>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</si>
  <si>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</si>
  <si>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</si>
  <si>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</si>
  <si>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</si>
  <si>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</si>
  <si>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</si>
  <si>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</si>
  <si>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</si>
  <si>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</si>
  <si>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</si>
  <si>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</si>
  <si>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</si>
  <si>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</si>
  <si>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</si>
  <si>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</si>
  <si>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</si>
  <si>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</si>
  <si>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</si>
  <si>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</si>
  <si>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</si>
  <si>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</si>
  <si>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</si>
  <si>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</si>
  <si>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</si>
  <si>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</si>
  <si>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</si>
  <si>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</si>
  <si>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</si>
  <si>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</si>
  <si>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</si>
  <si>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</si>
  <si>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</si>
  <si>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</si>
  <si>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</si>
  <si>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</si>
  <si>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</si>
  <si>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</si>
  <si>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</si>
  <si>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</si>
  <si>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</si>
  <si>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</si>
  <si>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</si>
  <si>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</si>
  <si>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</si>
  <si>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</si>
  <si>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</si>
  <si>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</si>
  <si>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</si>
  <si>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</si>
  <si>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</si>
  <si>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</si>
  <si>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</si>
  <si>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</si>
  <si>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</si>
  <si>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</si>
  <si>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</si>
  <si>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</si>
  <si>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</si>
  <si>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</si>
  <si>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</si>
  <si>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</si>
  <si>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</si>
  <si>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</si>
  <si>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</si>
  <si>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</si>
  <si>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</si>
  <si>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</si>
  <si>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</si>
  <si>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</si>
  <si>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</si>
  <si>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</si>
  <si>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</si>
  <si>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</si>
  <si>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</si>
  <si>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</si>
  <si>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</si>
  <si>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</si>
  <si>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</si>
  <si>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</si>
  <si>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</si>
  <si>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</si>
  <si>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</si>
  <si>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</si>
  <si>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</si>
  <si>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</si>
  <si>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</si>
  <si>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</si>
  <si>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</si>
  <si>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Name</t>
  </si>
  <si>
    <t>average donation</t>
  </si>
  <si>
    <t>number of backers</t>
  </si>
  <si>
    <t>VLOOKUP(A2,kickstarter_data!B:C, 2, FALSE)</t>
  </si>
  <si>
    <t>^matches values in cell A2 on kickstarter_data sheet, searches col B and col C for data in same row, FALSE tells excel only looking for exact matches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</si>
</sst>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1" fillId="2" borderId="0" xfId="0" applyFont="1" applyFill="1"/>
    <xf numFmtId="0" fontId="1" fillId="3" borderId="0" xfId="0" applyFont="1" applyFill="1"/>
    <xf numFmtId="10" fontId="1" fillId="3" borderId="0" xfId="0" applyNumberFormat="1" applyFont="1" applyFill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Based on Launch!PivotTable1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2-4F4E-A16A-97199365653B}"/>
            </c:ext>
          </c:extLst>
        </c:ser>
        <c:ser>
          <c:idx val="1"/>
          <c:order val="1"/>
          <c:tx>
            <c:strRef>
              <c:f>'Theater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22-4F4E-A16A-97199365653B}"/>
            </c:ext>
          </c:extLst>
        </c:ser>
        <c:ser>
          <c:idx val="2"/>
          <c:order val="2"/>
          <c:tx>
            <c:strRef>
              <c:f>'Theater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22-4F4E-A16A-971993656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61007"/>
        <c:axId val="158973247"/>
      </c:lineChart>
      <c:catAx>
        <c:axId val="15926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73247"/>
        <c:crosses val="autoZero"/>
        <c:auto val="1"/>
        <c:lblAlgn val="ctr"/>
        <c:lblOffset val="100"/>
        <c:noMultiLvlLbl val="0"/>
      </c:catAx>
      <c:valAx>
        <c:axId val="15897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F-4B51-A0F7-712FFD68B50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1F-4B51-A0F7-712FFD68B50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1F-4B51-A0F7-712FFD68B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099119"/>
        <c:axId val="414819743"/>
      </c:lineChart>
      <c:catAx>
        <c:axId val="33809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19743"/>
        <c:crosses val="autoZero"/>
        <c:auto val="1"/>
        <c:lblAlgn val="ctr"/>
        <c:lblOffset val="100"/>
        <c:noMultiLvlLbl val="0"/>
      </c:catAx>
      <c:valAx>
        <c:axId val="41481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9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326845538409582"/>
          <c:y val="7.21521255626179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0-277E-4836-A732-89CD5092D869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1-277E-4836-A732-89CD5092D869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2-277E-4836-A732-89CD5092D869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3-277E-4836-A732-89CD5092D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9828432"/>
        <c:axId val="133577104"/>
      </c:barChart>
      <c:catAx>
        <c:axId val="399828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7104"/>
        <c:crosses val="autoZero"/>
        <c:auto val="1"/>
        <c:lblAlgn val="ctr"/>
        <c:lblOffset val="100"/>
        <c:noMultiLvlLbl val="0"/>
      </c:catAx>
      <c:valAx>
        <c:axId val="13357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2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353</c:v>
              </c:pt>
            </c:numLit>
          </c:val>
          <c:extLst>
            <c:ext xmlns:c16="http://schemas.microsoft.com/office/drawing/2014/chart" uri="{C3380CC4-5D6E-409C-BE32-E72D297353CC}">
              <c16:uniqueId val="{00000000-AB37-44C9-A3FD-5D7A7466540F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19</c:v>
              </c:pt>
            </c:numLit>
          </c:val>
          <c:extLst>
            <c:ext xmlns:c16="http://schemas.microsoft.com/office/drawing/2014/chart" uri="{C3380CC4-5D6E-409C-BE32-E72D297353CC}">
              <c16:uniqueId val="{00000001-AB37-44C9-A3FD-5D7A7466540F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694</c:v>
              </c:pt>
            </c:numLit>
          </c:val>
          <c:extLst>
            <c:ext xmlns:c16="http://schemas.microsoft.com/office/drawing/2014/chart" uri="{C3380CC4-5D6E-409C-BE32-E72D297353CC}">
              <c16:uniqueId val="{00000002-AB37-44C9-A3FD-5D7A74665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580928"/>
        <c:axId val="402219840"/>
      </c:barChart>
      <c:catAx>
        <c:axId val="41058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19840"/>
        <c:crosses val="autoZero"/>
        <c:auto val="1"/>
        <c:lblAlgn val="ctr"/>
        <c:lblOffset val="100"/>
        <c:noMultiLvlLbl val="0"/>
      </c:catAx>
      <c:valAx>
        <c:axId val="40221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58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592666</xdr:colOff>
      <xdr:row>3</xdr:row>
      <xdr:rowOff>143839</xdr:rowOff>
    </xdr:from>
    <xdr:to>
      <xdr:col>19</xdr:col>
      <xdr:colOff>206963</xdr:colOff>
      <xdr:row>29</xdr:row>
      <xdr:rowOff>159925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6410E2-F5EB-4DE3-B812-2D9E41B36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15</xdr:row>
      <xdr:rowOff>102326</xdr:rowOff>
    </xdr:from>
    <xdr:to>
      <xdr:col>11</xdr:col>
      <xdr:colOff>457200</xdr:colOff>
      <xdr:row>43</xdr:row>
      <xdr:rowOff>1089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A9A2B4-8698-4500-80A0-78CBF7AC7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1</xdr:row>
      <xdr:rowOff>114300</xdr:rowOff>
    </xdr:from>
    <xdr:to>
      <xdr:col>16</xdr:col>
      <xdr:colOff>15240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2CF137-82D7-4C3D-A255-E13F829F3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</xdr:colOff>
      <xdr:row>16</xdr:row>
      <xdr:rowOff>68580</xdr:rowOff>
    </xdr:from>
    <xdr:to>
      <xdr:col>11</xdr:col>
      <xdr:colOff>982980</xdr:colOff>
      <xdr:row>42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E6AAE2-34F1-4AB5-9121-852105513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atri/Desktop/data%20analytics/Kickstarter_Challenge%20-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ent_categ_visualization"/>
      <sheetName val="subcategory_visualization"/>
      <sheetName val="date_visualization"/>
      <sheetName val="Chart1"/>
      <sheetName val="kickstarter_data"/>
      <sheetName val="successful US kickstarters"/>
      <sheetName val="failed US kickstarters"/>
      <sheetName val="descriptive statistics"/>
      <sheetName val="Edinburgh Reserach"/>
      <sheetName val="outcomes based on launch date"/>
      <sheetName val="Outcomes Based on Goals"/>
    </sheetNames>
    <sheetDataSet>
      <sheetData sheetId="0"/>
      <sheetData sheetId="1"/>
      <sheetData sheetId="2"/>
      <sheetData sheetId="3" refreshError="1"/>
      <sheetData sheetId="4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BoaaHancock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Patri/Desktop/data%20analytics/Kickstarter_Challenge%20-%20Copy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T" refreshedDate="44029.679236226853" createdVersion="6" refreshedVersion="6" minRefreshableVersion="3" recordCount="4114" xr:uid="{6F0567C5-C259-44AF-9E14-65EC9566D5DF}">
  <cacheSource type="worksheet">
    <worksheetSource ref="A1:U4115" sheet="kickstarter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T" refreshedDate="44027.780207175929" createdVersion="6" refreshedVersion="6" minRefreshableVersion="3" recordCount="4114" xr:uid="{84A2F262-6F41-4B70-B555-A7B55494B629}">
  <cacheSource type="worksheet">
    <worksheetSource ref="A1:R4115" sheet="kickstarter_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BoaaHancock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BoaaHancock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8267B-09C3-478B-888A-C23F4DBDBF06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F8486-C6CE-46E9-B4EC-AAB2633A0234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9DAB3-E017-404A-8136-F11C6601EA1D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N1" zoomScaleNormal="100" workbookViewId="0">
      <pane ySplit="1" topLeftCell="A3081" activePane="bottomLeft" state="frozen"/>
      <selection pane="bottomLeft" activeCell="Q3025" sqref="Q3025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5.88671875" style="6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" customWidth="1"/>
    <col min="16" max="16" width="16.6640625" customWidth="1"/>
    <col min="17" max="17" width="41.109375" customWidth="1"/>
    <col min="18" max="18" width="20.88671875" customWidth="1"/>
    <col min="19" max="19" width="30.88671875" style="13" customWidth="1"/>
    <col min="20" max="20" width="24.77734375" style="13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s="9" t="s">
        <v>8358</v>
      </c>
      <c r="R1" t="s">
        <v>8359</v>
      </c>
      <c r="S1" s="13" t="s">
        <v>8365</v>
      </c>
      <c r="T1" s="13" t="s">
        <v>8366</v>
      </c>
      <c r="U1" t="s">
        <v>8379</v>
      </c>
    </row>
    <row r="2" spans="1:21" ht="43.2" x14ac:dyDescent="0.3">
      <c r="A2">
        <v>0</v>
      </c>
      <c r="B2" s="3" t="s">
        <v>16</v>
      </c>
      <c r="C2" s="3" t="s">
        <v>17</v>
      </c>
      <c r="D2" s="6">
        <v>8500</v>
      </c>
      <c r="E2" s="8">
        <v>11633</v>
      </c>
      <c r="F2" t="s">
        <v>18</v>
      </c>
      <c r="G2" t="s">
        <v>19</v>
      </c>
      <c r="H2" t="s">
        <v>20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21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22</v>
      </c>
      <c r="C3" s="3" t="s">
        <v>23</v>
      </c>
      <c r="D3" s="6">
        <v>10275</v>
      </c>
      <c r="E3" s="8">
        <v>14653</v>
      </c>
      <c r="F3" t="s">
        <v>18</v>
      </c>
      <c r="G3" t="s">
        <v>19</v>
      </c>
      <c r="H3" t="s">
        <v>20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21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x14ac:dyDescent="0.3">
      <c r="A4">
        <v>2</v>
      </c>
      <c r="B4" s="3" t="s">
        <v>24</v>
      </c>
      <c r="C4" s="3" t="s">
        <v>25</v>
      </c>
      <c r="D4" s="6">
        <v>500</v>
      </c>
      <c r="E4" s="8">
        <v>525</v>
      </c>
      <c r="F4" t="s">
        <v>18</v>
      </c>
      <c r="G4" t="s">
        <v>26</v>
      </c>
      <c r="H4" t="s">
        <v>27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21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28</v>
      </c>
      <c r="C5" s="3" t="s">
        <v>29</v>
      </c>
      <c r="D5" s="6">
        <v>10000</v>
      </c>
      <c r="E5" s="8">
        <v>10390</v>
      </c>
      <c r="F5" t="s">
        <v>18</v>
      </c>
      <c r="G5" t="s">
        <v>19</v>
      </c>
      <c r="H5" t="s">
        <v>20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21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30</v>
      </c>
      <c r="C6" s="3" t="s">
        <v>31</v>
      </c>
      <c r="D6" s="6">
        <v>44000</v>
      </c>
      <c r="E6" s="8">
        <v>54116.28</v>
      </c>
      <c r="F6" t="s">
        <v>18</v>
      </c>
      <c r="G6" t="s">
        <v>19</v>
      </c>
      <c r="H6" t="s">
        <v>20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21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32</v>
      </c>
      <c r="C7" s="3" t="s">
        <v>33</v>
      </c>
      <c r="D7" s="6">
        <v>3999</v>
      </c>
      <c r="E7" s="8">
        <v>4390</v>
      </c>
      <c r="F7" t="s">
        <v>18</v>
      </c>
      <c r="G7" t="s">
        <v>19</v>
      </c>
      <c r="H7" t="s">
        <v>20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21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34</v>
      </c>
      <c r="C8" s="3" t="s">
        <v>35</v>
      </c>
      <c r="D8" s="6">
        <v>8000</v>
      </c>
      <c r="E8" s="8">
        <v>8519</v>
      </c>
      <c r="F8" t="s">
        <v>18</v>
      </c>
      <c r="G8" t="s">
        <v>19</v>
      </c>
      <c r="H8" t="s">
        <v>20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21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36</v>
      </c>
      <c r="C9" s="3" t="s">
        <v>37</v>
      </c>
      <c r="D9" s="6">
        <v>9000</v>
      </c>
      <c r="E9" s="8">
        <v>9110</v>
      </c>
      <c r="F9" t="s">
        <v>18</v>
      </c>
      <c r="G9" t="s">
        <v>19</v>
      </c>
      <c r="H9" t="s">
        <v>20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21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38</v>
      </c>
      <c r="C10" s="3" t="s">
        <v>39</v>
      </c>
      <c r="D10" s="6">
        <v>3500</v>
      </c>
      <c r="E10" s="8">
        <v>3501.52</v>
      </c>
      <c r="F10" t="s">
        <v>18</v>
      </c>
      <c r="G10" t="s">
        <v>19</v>
      </c>
      <c r="H10" t="s">
        <v>20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21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40</v>
      </c>
      <c r="C11" s="3" t="s">
        <v>41</v>
      </c>
      <c r="D11" s="6">
        <v>500</v>
      </c>
      <c r="E11" s="8">
        <v>629.99</v>
      </c>
      <c r="F11" t="s">
        <v>18</v>
      </c>
      <c r="G11" t="s">
        <v>19</v>
      </c>
      <c r="H11" t="s">
        <v>20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21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42</v>
      </c>
      <c r="C12" s="3" t="s">
        <v>43</v>
      </c>
      <c r="D12" s="6">
        <v>3000</v>
      </c>
      <c r="E12" s="8">
        <v>3015</v>
      </c>
      <c r="F12" t="s">
        <v>18</v>
      </c>
      <c r="G12" t="s">
        <v>19</v>
      </c>
      <c r="H12" t="s">
        <v>20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21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44</v>
      </c>
      <c r="C13" s="3" t="s">
        <v>45</v>
      </c>
      <c r="D13" s="6">
        <v>5000</v>
      </c>
      <c r="E13" s="8">
        <v>6025</v>
      </c>
      <c r="F13" t="s">
        <v>18</v>
      </c>
      <c r="G13" t="s">
        <v>19</v>
      </c>
      <c r="H13" t="s">
        <v>20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21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46</v>
      </c>
      <c r="C14" s="3" t="s">
        <v>47</v>
      </c>
      <c r="D14" s="6">
        <v>30000</v>
      </c>
      <c r="E14" s="8">
        <v>49588</v>
      </c>
      <c r="F14" t="s">
        <v>18</v>
      </c>
      <c r="G14" t="s">
        <v>19</v>
      </c>
      <c r="H14" t="s">
        <v>20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21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48</v>
      </c>
      <c r="C15" s="3" t="s">
        <v>49</v>
      </c>
      <c r="D15" s="6">
        <v>3500</v>
      </c>
      <c r="E15" s="8">
        <v>5599</v>
      </c>
      <c r="F15" t="s">
        <v>18</v>
      </c>
      <c r="G15" t="s">
        <v>19</v>
      </c>
      <c r="H15" t="s">
        <v>20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21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50</v>
      </c>
      <c r="C16" s="3" t="s">
        <v>51</v>
      </c>
      <c r="D16" s="6">
        <v>6000</v>
      </c>
      <c r="E16" s="8">
        <v>6056</v>
      </c>
      <c r="F16" t="s">
        <v>18</v>
      </c>
      <c r="G16" t="s">
        <v>52</v>
      </c>
      <c r="H16" t="s">
        <v>53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21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54</v>
      </c>
      <c r="C17" s="3" t="s">
        <v>55</v>
      </c>
      <c r="D17" s="6">
        <v>2000</v>
      </c>
      <c r="E17" s="8">
        <v>2132</v>
      </c>
      <c r="F17" t="s">
        <v>18</v>
      </c>
      <c r="G17" t="s">
        <v>56</v>
      </c>
      <c r="H17" t="s">
        <v>57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21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58</v>
      </c>
      <c r="C18" s="3" t="s">
        <v>59</v>
      </c>
      <c r="D18" s="6">
        <v>12000</v>
      </c>
      <c r="E18" s="8">
        <v>12029</v>
      </c>
      <c r="F18" t="s">
        <v>18</v>
      </c>
      <c r="G18" t="s">
        <v>19</v>
      </c>
      <c r="H18" t="s">
        <v>20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21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60</v>
      </c>
      <c r="C19" s="3" t="s">
        <v>61</v>
      </c>
      <c r="D19" s="6">
        <v>1500</v>
      </c>
      <c r="E19" s="8">
        <v>1510</v>
      </c>
      <c r="F19" t="s">
        <v>18</v>
      </c>
      <c r="G19" t="s">
        <v>26</v>
      </c>
      <c r="H19" t="s">
        <v>27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21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62</v>
      </c>
      <c r="C20" s="3" t="s">
        <v>63</v>
      </c>
      <c r="D20" s="6">
        <v>30000</v>
      </c>
      <c r="E20" s="8">
        <v>31896.33</v>
      </c>
      <c r="F20" t="s">
        <v>18</v>
      </c>
      <c r="G20" t="s">
        <v>19</v>
      </c>
      <c r="H20" t="s">
        <v>20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21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64</v>
      </c>
      <c r="C21" s="3" t="s">
        <v>65</v>
      </c>
      <c r="D21" s="6">
        <v>850</v>
      </c>
      <c r="E21" s="8">
        <v>1235</v>
      </c>
      <c r="F21" t="s">
        <v>18</v>
      </c>
      <c r="G21" t="s">
        <v>19</v>
      </c>
      <c r="H21" t="s">
        <v>20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21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66</v>
      </c>
      <c r="C22" s="3" t="s">
        <v>67</v>
      </c>
      <c r="D22" s="6">
        <v>2000</v>
      </c>
      <c r="E22" s="8">
        <v>2004</v>
      </c>
      <c r="F22" t="s">
        <v>18</v>
      </c>
      <c r="G22" t="s">
        <v>19</v>
      </c>
      <c r="H22" t="s">
        <v>20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21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68</v>
      </c>
      <c r="C23" s="3" t="s">
        <v>69</v>
      </c>
      <c r="D23" s="6">
        <v>18500</v>
      </c>
      <c r="E23" s="8">
        <v>20190</v>
      </c>
      <c r="F23" t="s">
        <v>18</v>
      </c>
      <c r="G23" t="s">
        <v>19</v>
      </c>
      <c r="H23" t="s">
        <v>20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21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70</v>
      </c>
      <c r="C24" s="3" t="s">
        <v>71</v>
      </c>
      <c r="D24" s="6">
        <v>350</v>
      </c>
      <c r="E24" s="8">
        <v>410</v>
      </c>
      <c r="F24" t="s">
        <v>18</v>
      </c>
      <c r="G24" t="s">
        <v>19</v>
      </c>
      <c r="H24" t="s">
        <v>20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21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72</v>
      </c>
      <c r="C25" s="3" t="s">
        <v>73</v>
      </c>
      <c r="D25" s="6">
        <v>2000</v>
      </c>
      <c r="E25" s="8">
        <v>2370</v>
      </c>
      <c r="F25" t="s">
        <v>18</v>
      </c>
      <c r="G25" t="s">
        <v>19</v>
      </c>
      <c r="H25" t="s">
        <v>20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21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74</v>
      </c>
      <c r="C26" s="3" t="s">
        <v>75</v>
      </c>
      <c r="D26" s="6">
        <v>35000</v>
      </c>
      <c r="E26" s="8">
        <v>38082.69</v>
      </c>
      <c r="F26" t="s">
        <v>18</v>
      </c>
      <c r="G26" t="s">
        <v>19</v>
      </c>
      <c r="H26" t="s">
        <v>20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21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76</v>
      </c>
      <c r="C27" s="3" t="s">
        <v>77</v>
      </c>
      <c r="D27" s="6">
        <v>600</v>
      </c>
      <c r="E27" s="8">
        <v>800</v>
      </c>
      <c r="F27" t="s">
        <v>18</v>
      </c>
      <c r="G27" t="s">
        <v>19</v>
      </c>
      <c r="H27" t="s">
        <v>20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21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78</v>
      </c>
      <c r="C28" s="3" t="s">
        <v>79</v>
      </c>
      <c r="D28" s="6">
        <v>1250</v>
      </c>
      <c r="E28" s="8">
        <v>1940</v>
      </c>
      <c r="F28" t="s">
        <v>18</v>
      </c>
      <c r="G28" t="s">
        <v>19</v>
      </c>
      <c r="H28" t="s">
        <v>20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21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80</v>
      </c>
      <c r="C29" s="3" t="s">
        <v>81</v>
      </c>
      <c r="D29" s="6">
        <v>20000</v>
      </c>
      <c r="E29" s="8">
        <v>22345</v>
      </c>
      <c r="F29" t="s">
        <v>18</v>
      </c>
      <c r="G29" t="s">
        <v>82</v>
      </c>
      <c r="H29" t="s">
        <v>83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21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84</v>
      </c>
      <c r="C30" s="3" t="s">
        <v>85</v>
      </c>
      <c r="D30" s="6">
        <v>12000</v>
      </c>
      <c r="E30" s="8">
        <v>12042</v>
      </c>
      <c r="F30" t="s">
        <v>18</v>
      </c>
      <c r="G30" t="s">
        <v>19</v>
      </c>
      <c r="H30" t="s">
        <v>20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21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86</v>
      </c>
      <c r="C31" s="3" t="s">
        <v>87</v>
      </c>
      <c r="D31" s="6">
        <v>3000</v>
      </c>
      <c r="E31" s="8">
        <v>3700</v>
      </c>
      <c r="F31" t="s">
        <v>18</v>
      </c>
      <c r="G31" t="s">
        <v>26</v>
      </c>
      <c r="H31" t="s">
        <v>27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21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88</v>
      </c>
      <c r="C32" s="3" t="s">
        <v>89</v>
      </c>
      <c r="D32" s="6">
        <v>4000</v>
      </c>
      <c r="E32" s="8">
        <v>4051.99</v>
      </c>
      <c r="F32" t="s">
        <v>18</v>
      </c>
      <c r="G32" t="s">
        <v>19</v>
      </c>
      <c r="H32" t="s">
        <v>20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21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90</v>
      </c>
      <c r="C33" s="3" t="s">
        <v>91</v>
      </c>
      <c r="D33" s="6">
        <v>13</v>
      </c>
      <c r="E33" s="8">
        <v>13</v>
      </c>
      <c r="F33" t="s">
        <v>18</v>
      </c>
      <c r="G33" t="s">
        <v>19</v>
      </c>
      <c r="H33" t="s">
        <v>20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21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92</v>
      </c>
      <c r="C34" s="3" t="s">
        <v>93</v>
      </c>
      <c r="D34" s="6">
        <v>28450</v>
      </c>
      <c r="E34" s="8">
        <v>28520</v>
      </c>
      <c r="F34" t="s">
        <v>18</v>
      </c>
      <c r="G34" t="s">
        <v>19</v>
      </c>
      <c r="H34" t="s">
        <v>20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21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94</v>
      </c>
      <c r="C35" s="3" t="s">
        <v>95</v>
      </c>
      <c r="D35" s="6">
        <v>5250</v>
      </c>
      <c r="E35" s="8">
        <v>5360</v>
      </c>
      <c r="F35" t="s">
        <v>18</v>
      </c>
      <c r="G35" t="s">
        <v>19</v>
      </c>
      <c r="H35" t="s">
        <v>20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21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96</v>
      </c>
      <c r="C36" s="3" t="s">
        <v>97</v>
      </c>
      <c r="D36" s="6">
        <v>2600</v>
      </c>
      <c r="E36" s="8">
        <v>3392</v>
      </c>
      <c r="F36" t="s">
        <v>18</v>
      </c>
      <c r="G36" t="s">
        <v>19</v>
      </c>
      <c r="H36" t="s">
        <v>20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21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98</v>
      </c>
      <c r="C37" s="3" t="s">
        <v>99</v>
      </c>
      <c r="D37" s="6">
        <v>1000</v>
      </c>
      <c r="E37" s="8">
        <v>1665</v>
      </c>
      <c r="F37" t="s">
        <v>18</v>
      </c>
      <c r="G37" t="s">
        <v>19</v>
      </c>
      <c r="H37" t="s">
        <v>20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21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100</v>
      </c>
      <c r="C38" s="3" t="s">
        <v>101</v>
      </c>
      <c r="D38" s="6">
        <v>6000</v>
      </c>
      <c r="E38" s="8">
        <v>8529</v>
      </c>
      <c r="F38" t="s">
        <v>18</v>
      </c>
      <c r="G38" t="s">
        <v>19</v>
      </c>
      <c r="H38" t="s">
        <v>20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21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102</v>
      </c>
      <c r="C39" s="3" t="s">
        <v>103</v>
      </c>
      <c r="D39" s="6">
        <v>22000</v>
      </c>
      <c r="E39" s="8">
        <v>40357</v>
      </c>
      <c r="F39" t="s">
        <v>18</v>
      </c>
      <c r="G39" t="s">
        <v>19</v>
      </c>
      <c r="H39" t="s">
        <v>20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21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104</v>
      </c>
      <c r="C40" s="3" t="s">
        <v>105</v>
      </c>
      <c r="D40" s="6">
        <v>2500</v>
      </c>
      <c r="E40" s="8">
        <v>2751</v>
      </c>
      <c r="F40" t="s">
        <v>18</v>
      </c>
      <c r="G40" t="s">
        <v>19</v>
      </c>
      <c r="H40" t="s">
        <v>20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21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106</v>
      </c>
      <c r="C41" s="3" t="s">
        <v>107</v>
      </c>
      <c r="D41" s="6">
        <v>25000</v>
      </c>
      <c r="E41" s="8">
        <v>32745</v>
      </c>
      <c r="F41" t="s">
        <v>18</v>
      </c>
      <c r="G41" t="s">
        <v>26</v>
      </c>
      <c r="H41" t="s">
        <v>27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21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108</v>
      </c>
      <c r="C42" s="3" t="s">
        <v>109</v>
      </c>
      <c r="D42" s="6">
        <v>2000</v>
      </c>
      <c r="E42" s="8">
        <v>2027</v>
      </c>
      <c r="F42" t="s">
        <v>18</v>
      </c>
      <c r="G42" t="s">
        <v>19</v>
      </c>
      <c r="H42" t="s">
        <v>20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21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110</v>
      </c>
      <c r="C43" s="3" t="s">
        <v>111</v>
      </c>
      <c r="D43" s="6">
        <v>2000</v>
      </c>
      <c r="E43" s="8">
        <v>2000</v>
      </c>
      <c r="F43" t="s">
        <v>18</v>
      </c>
      <c r="G43" t="s">
        <v>19</v>
      </c>
      <c r="H43" t="s">
        <v>20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21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112</v>
      </c>
      <c r="C44" s="3" t="s">
        <v>113</v>
      </c>
      <c r="D44" s="6">
        <v>14000</v>
      </c>
      <c r="E44" s="8">
        <v>19860</v>
      </c>
      <c r="F44" t="s">
        <v>18</v>
      </c>
      <c r="G44" t="s">
        <v>19</v>
      </c>
      <c r="H44" t="s">
        <v>20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21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114</v>
      </c>
      <c r="C45" s="3" t="s">
        <v>115</v>
      </c>
      <c r="D45" s="6">
        <v>10000</v>
      </c>
      <c r="E45" s="8">
        <v>30866</v>
      </c>
      <c r="F45" t="s">
        <v>18</v>
      </c>
      <c r="G45" t="s">
        <v>19</v>
      </c>
      <c r="H45" t="s">
        <v>20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21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116</v>
      </c>
      <c r="C46" s="3" t="s">
        <v>117</v>
      </c>
      <c r="D46" s="6">
        <v>2000</v>
      </c>
      <c r="E46" s="8">
        <v>2000</v>
      </c>
      <c r="F46" t="s">
        <v>18</v>
      </c>
      <c r="G46" t="s">
        <v>19</v>
      </c>
      <c r="H46" t="s">
        <v>20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21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118</v>
      </c>
      <c r="C47" s="3" t="s">
        <v>119</v>
      </c>
      <c r="D47" s="6">
        <v>5000</v>
      </c>
      <c r="E47" s="8">
        <v>6000</v>
      </c>
      <c r="F47" t="s">
        <v>18</v>
      </c>
      <c r="G47" t="s">
        <v>19</v>
      </c>
      <c r="H47" t="s">
        <v>20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21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120</v>
      </c>
      <c r="C48" s="3" t="s">
        <v>121</v>
      </c>
      <c r="D48" s="6">
        <v>8400</v>
      </c>
      <c r="E48" s="8">
        <v>8750</v>
      </c>
      <c r="F48" t="s">
        <v>18</v>
      </c>
      <c r="G48" t="s">
        <v>52</v>
      </c>
      <c r="H48" t="s">
        <v>53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21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122</v>
      </c>
      <c r="C49" s="3" t="s">
        <v>123</v>
      </c>
      <c r="D49" s="6">
        <v>5000</v>
      </c>
      <c r="E49" s="8">
        <v>5380.55</v>
      </c>
      <c r="F49" t="s">
        <v>18</v>
      </c>
      <c r="G49" t="s">
        <v>19</v>
      </c>
      <c r="H49" t="s">
        <v>20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21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124</v>
      </c>
      <c r="C50" s="3" t="s">
        <v>125</v>
      </c>
      <c r="D50" s="6">
        <v>2000</v>
      </c>
      <c r="E50" s="8">
        <v>2159</v>
      </c>
      <c r="F50" t="s">
        <v>18</v>
      </c>
      <c r="G50" t="s">
        <v>26</v>
      </c>
      <c r="H50" t="s">
        <v>27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21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126</v>
      </c>
      <c r="C51" s="3" t="s">
        <v>127</v>
      </c>
      <c r="D51" s="6">
        <v>12000</v>
      </c>
      <c r="E51" s="8">
        <v>12000</v>
      </c>
      <c r="F51" t="s">
        <v>18</v>
      </c>
      <c r="G51" t="s">
        <v>19</v>
      </c>
      <c r="H51" t="s">
        <v>20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21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128</v>
      </c>
      <c r="C52" s="3" t="s">
        <v>129</v>
      </c>
      <c r="D52" s="6">
        <v>600</v>
      </c>
      <c r="E52" s="8">
        <v>600</v>
      </c>
      <c r="F52" t="s">
        <v>18</v>
      </c>
      <c r="G52" t="s">
        <v>26</v>
      </c>
      <c r="H52" t="s">
        <v>27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21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130</v>
      </c>
      <c r="C53" s="3" t="s">
        <v>131</v>
      </c>
      <c r="D53" s="6">
        <v>11000</v>
      </c>
      <c r="E53" s="8">
        <v>14082</v>
      </c>
      <c r="F53" t="s">
        <v>18</v>
      </c>
      <c r="G53" t="s">
        <v>19</v>
      </c>
      <c r="H53" t="s">
        <v>20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21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132</v>
      </c>
      <c r="C54" s="3" t="s">
        <v>133</v>
      </c>
      <c r="D54" s="6">
        <v>10000</v>
      </c>
      <c r="E54" s="8">
        <v>11621</v>
      </c>
      <c r="F54" t="s">
        <v>18</v>
      </c>
      <c r="G54" t="s">
        <v>19</v>
      </c>
      <c r="H54" t="s">
        <v>20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21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134</v>
      </c>
      <c r="C55" s="3" t="s">
        <v>135</v>
      </c>
      <c r="D55" s="6">
        <v>3000</v>
      </c>
      <c r="E55" s="8">
        <v>3289</v>
      </c>
      <c r="F55" t="s">
        <v>18</v>
      </c>
      <c r="G55" t="s">
        <v>19</v>
      </c>
      <c r="H55" t="s">
        <v>20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21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136</v>
      </c>
      <c r="C56" s="3" t="s">
        <v>137</v>
      </c>
      <c r="D56" s="6">
        <v>10000</v>
      </c>
      <c r="E56" s="8">
        <v>10100</v>
      </c>
      <c r="F56" t="s">
        <v>18</v>
      </c>
      <c r="G56" t="s">
        <v>19</v>
      </c>
      <c r="H56" t="s">
        <v>20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21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138</v>
      </c>
      <c r="C57" s="3" t="s">
        <v>139</v>
      </c>
      <c r="D57" s="6">
        <v>8600</v>
      </c>
      <c r="E57" s="8">
        <v>11090</v>
      </c>
      <c r="F57" t="s">
        <v>18</v>
      </c>
      <c r="G57" t="s">
        <v>19</v>
      </c>
      <c r="H57" t="s">
        <v>20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21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140</v>
      </c>
      <c r="C58" s="3" t="s">
        <v>141</v>
      </c>
      <c r="D58" s="6">
        <v>8000</v>
      </c>
      <c r="E58" s="8">
        <v>8581</v>
      </c>
      <c r="F58" t="s">
        <v>18</v>
      </c>
      <c r="G58" t="s">
        <v>26</v>
      </c>
      <c r="H58" t="s">
        <v>27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21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142</v>
      </c>
      <c r="C59" s="3" t="s">
        <v>143</v>
      </c>
      <c r="D59" s="6">
        <v>15000</v>
      </c>
      <c r="E59" s="8">
        <v>15285</v>
      </c>
      <c r="F59" t="s">
        <v>18</v>
      </c>
      <c r="G59" t="s">
        <v>19</v>
      </c>
      <c r="H59" t="s">
        <v>20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21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144</v>
      </c>
      <c r="C60" s="3" t="s">
        <v>145</v>
      </c>
      <c r="D60" s="6">
        <v>10000</v>
      </c>
      <c r="E60" s="8">
        <v>10291</v>
      </c>
      <c r="F60" t="s">
        <v>18</v>
      </c>
      <c r="G60" t="s">
        <v>19</v>
      </c>
      <c r="H60" t="s">
        <v>20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21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146</v>
      </c>
      <c r="C61" s="3" t="s">
        <v>147</v>
      </c>
      <c r="D61" s="6">
        <v>20000</v>
      </c>
      <c r="E61" s="8">
        <v>20025.14</v>
      </c>
      <c r="F61" t="s">
        <v>18</v>
      </c>
      <c r="G61" t="s">
        <v>19</v>
      </c>
      <c r="H61" t="s">
        <v>20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21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148</v>
      </c>
      <c r="C62" s="3" t="s">
        <v>149</v>
      </c>
      <c r="D62" s="6">
        <v>4500</v>
      </c>
      <c r="E62" s="8">
        <v>4648.33</v>
      </c>
      <c r="F62" t="s">
        <v>18</v>
      </c>
      <c r="G62" t="s">
        <v>26</v>
      </c>
      <c r="H62" t="s">
        <v>27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150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151</v>
      </c>
      <c r="C63" s="3" t="s">
        <v>152</v>
      </c>
      <c r="D63" s="6">
        <v>5000</v>
      </c>
      <c r="E63" s="8">
        <v>7415</v>
      </c>
      <c r="F63" t="s">
        <v>18</v>
      </c>
      <c r="G63" t="s">
        <v>19</v>
      </c>
      <c r="H63" t="s">
        <v>20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150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153</v>
      </c>
      <c r="C64" s="3" t="s">
        <v>154</v>
      </c>
      <c r="D64" s="6">
        <v>3000</v>
      </c>
      <c r="E64" s="8">
        <v>4642</v>
      </c>
      <c r="F64" t="s">
        <v>18</v>
      </c>
      <c r="G64" t="s">
        <v>19</v>
      </c>
      <c r="H64" t="s">
        <v>20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150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155</v>
      </c>
      <c r="C65" s="3" t="s">
        <v>156</v>
      </c>
      <c r="D65" s="6">
        <v>2000</v>
      </c>
      <c r="E65" s="8">
        <v>2270.37</v>
      </c>
      <c r="F65" t="s">
        <v>18</v>
      </c>
      <c r="G65" t="s">
        <v>19</v>
      </c>
      <c r="H65" t="s">
        <v>20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150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157</v>
      </c>
      <c r="C66" s="3" t="s">
        <v>158</v>
      </c>
      <c r="D66" s="6">
        <v>1200</v>
      </c>
      <c r="E66" s="8">
        <v>2080</v>
      </c>
      <c r="F66" t="s">
        <v>18</v>
      </c>
      <c r="G66" t="s">
        <v>19</v>
      </c>
      <c r="H66" t="s">
        <v>20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150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159</v>
      </c>
      <c r="C67" s="3" t="s">
        <v>160</v>
      </c>
      <c r="D67" s="6">
        <v>7000</v>
      </c>
      <c r="E67" s="8">
        <v>7527</v>
      </c>
      <c r="F67" t="s">
        <v>18</v>
      </c>
      <c r="G67" t="s">
        <v>161</v>
      </c>
      <c r="H67" t="s">
        <v>162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150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163</v>
      </c>
      <c r="C68" s="3" t="s">
        <v>164</v>
      </c>
      <c r="D68" s="6">
        <v>2000</v>
      </c>
      <c r="E68" s="8">
        <v>2372</v>
      </c>
      <c r="F68" t="s">
        <v>18</v>
      </c>
      <c r="G68" t="s">
        <v>19</v>
      </c>
      <c r="H68" t="s">
        <v>20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150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165</v>
      </c>
      <c r="C69" s="3" t="s">
        <v>166</v>
      </c>
      <c r="D69" s="6">
        <v>2000</v>
      </c>
      <c r="E69" s="8">
        <v>2325</v>
      </c>
      <c r="F69" t="s">
        <v>18</v>
      </c>
      <c r="G69" t="s">
        <v>19</v>
      </c>
      <c r="H69" t="s">
        <v>20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150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167</v>
      </c>
      <c r="C70" s="3" t="s">
        <v>168</v>
      </c>
      <c r="D70" s="6">
        <v>600</v>
      </c>
      <c r="E70" s="8">
        <v>763</v>
      </c>
      <c r="F70" t="s">
        <v>18</v>
      </c>
      <c r="G70" t="s">
        <v>26</v>
      </c>
      <c r="H70" t="s">
        <v>27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150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169</v>
      </c>
      <c r="C71" s="3" t="s">
        <v>170</v>
      </c>
      <c r="D71" s="6">
        <v>10000</v>
      </c>
      <c r="E71" s="8">
        <v>11094.23</v>
      </c>
      <c r="F71" t="s">
        <v>18</v>
      </c>
      <c r="G71" t="s">
        <v>19</v>
      </c>
      <c r="H71" t="s">
        <v>20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150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171</v>
      </c>
      <c r="C72" s="3" t="s">
        <v>172</v>
      </c>
      <c r="D72" s="6">
        <v>500</v>
      </c>
      <c r="E72" s="8">
        <v>636</v>
      </c>
      <c r="F72" t="s">
        <v>18</v>
      </c>
      <c r="G72" t="s">
        <v>19</v>
      </c>
      <c r="H72" t="s">
        <v>20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150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173</v>
      </c>
      <c r="C73" s="3" t="s">
        <v>174</v>
      </c>
      <c r="D73" s="6">
        <v>1800</v>
      </c>
      <c r="E73" s="8">
        <v>2231</v>
      </c>
      <c r="F73" t="s">
        <v>18</v>
      </c>
      <c r="G73" t="s">
        <v>19</v>
      </c>
      <c r="H73" t="s">
        <v>20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150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175</v>
      </c>
      <c r="C74" s="3" t="s">
        <v>176</v>
      </c>
      <c r="D74" s="6">
        <v>2200</v>
      </c>
      <c r="E74" s="8">
        <v>2385</v>
      </c>
      <c r="F74" t="s">
        <v>18</v>
      </c>
      <c r="G74" t="s">
        <v>19</v>
      </c>
      <c r="H74" t="s">
        <v>20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150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177</v>
      </c>
      <c r="C75" s="3" t="s">
        <v>178</v>
      </c>
      <c r="D75" s="6">
        <v>900</v>
      </c>
      <c r="E75" s="8">
        <v>900</v>
      </c>
      <c r="F75" t="s">
        <v>18</v>
      </c>
      <c r="G75" t="s">
        <v>19</v>
      </c>
      <c r="H75" t="s">
        <v>20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150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179</v>
      </c>
      <c r="C76" s="3" t="s">
        <v>180</v>
      </c>
      <c r="D76" s="6">
        <v>500</v>
      </c>
      <c r="E76" s="8">
        <v>564.66</v>
      </c>
      <c r="F76" t="s">
        <v>18</v>
      </c>
      <c r="G76" t="s">
        <v>181</v>
      </c>
      <c r="H76" t="s">
        <v>57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150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182</v>
      </c>
      <c r="C77" s="3" t="s">
        <v>183</v>
      </c>
      <c r="D77" s="6">
        <v>3500</v>
      </c>
      <c r="E77" s="8">
        <v>4040</v>
      </c>
      <c r="F77" t="s">
        <v>18</v>
      </c>
      <c r="G77" t="s">
        <v>19</v>
      </c>
      <c r="H77" t="s">
        <v>20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150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184</v>
      </c>
      <c r="C78" s="3" t="s">
        <v>185</v>
      </c>
      <c r="D78" s="6">
        <v>300</v>
      </c>
      <c r="E78" s="8">
        <v>460</v>
      </c>
      <c r="F78" t="s">
        <v>18</v>
      </c>
      <c r="G78" t="s">
        <v>19</v>
      </c>
      <c r="H78" t="s">
        <v>20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150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186</v>
      </c>
      <c r="C79" s="3" t="s">
        <v>187</v>
      </c>
      <c r="D79" s="6">
        <v>400</v>
      </c>
      <c r="E79" s="8">
        <v>1570</v>
      </c>
      <c r="F79" t="s">
        <v>18</v>
      </c>
      <c r="G79" t="s">
        <v>19</v>
      </c>
      <c r="H79" t="s">
        <v>20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150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188</v>
      </c>
      <c r="C80" s="3" t="s">
        <v>189</v>
      </c>
      <c r="D80" s="6">
        <v>50</v>
      </c>
      <c r="E80" s="8">
        <v>1351</v>
      </c>
      <c r="F80" t="s">
        <v>18</v>
      </c>
      <c r="G80" t="s">
        <v>181</v>
      </c>
      <c r="H80" t="s">
        <v>57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150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190</v>
      </c>
      <c r="C81" s="3" t="s">
        <v>191</v>
      </c>
      <c r="D81" s="6">
        <v>1300</v>
      </c>
      <c r="E81" s="8">
        <v>1651</v>
      </c>
      <c r="F81" t="s">
        <v>18</v>
      </c>
      <c r="G81" t="s">
        <v>26</v>
      </c>
      <c r="H81" t="s">
        <v>27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150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192</v>
      </c>
      <c r="C82" s="3" t="s">
        <v>193</v>
      </c>
      <c r="D82" s="6">
        <v>12000</v>
      </c>
      <c r="E82" s="8">
        <v>12870</v>
      </c>
      <c r="F82" t="s">
        <v>18</v>
      </c>
      <c r="G82" t="s">
        <v>19</v>
      </c>
      <c r="H82" t="s">
        <v>20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150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194</v>
      </c>
      <c r="C83" s="3" t="s">
        <v>195</v>
      </c>
      <c r="D83" s="6">
        <v>750</v>
      </c>
      <c r="E83" s="8">
        <v>1485</v>
      </c>
      <c r="F83" t="s">
        <v>18</v>
      </c>
      <c r="G83" t="s">
        <v>19</v>
      </c>
      <c r="H83" t="s">
        <v>20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150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196</v>
      </c>
      <c r="C84" s="3" t="s">
        <v>197</v>
      </c>
      <c r="D84" s="6">
        <v>4000</v>
      </c>
      <c r="E84" s="8">
        <v>4000.5</v>
      </c>
      <c r="F84" t="s">
        <v>18</v>
      </c>
      <c r="G84" t="s">
        <v>19</v>
      </c>
      <c r="H84" t="s">
        <v>20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150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198</v>
      </c>
      <c r="C85" s="3" t="s">
        <v>199</v>
      </c>
      <c r="D85" s="6">
        <v>200</v>
      </c>
      <c r="E85" s="8">
        <v>205</v>
      </c>
      <c r="F85" t="s">
        <v>18</v>
      </c>
      <c r="G85" t="s">
        <v>26</v>
      </c>
      <c r="H85" t="s">
        <v>27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150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200</v>
      </c>
      <c r="C86" s="3" t="s">
        <v>201</v>
      </c>
      <c r="D86" s="6">
        <v>500</v>
      </c>
      <c r="E86" s="8">
        <v>500</v>
      </c>
      <c r="F86" t="s">
        <v>18</v>
      </c>
      <c r="G86" t="s">
        <v>19</v>
      </c>
      <c r="H86" t="s">
        <v>20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150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202</v>
      </c>
      <c r="C87" s="3" t="s">
        <v>203</v>
      </c>
      <c r="D87" s="6">
        <v>1200</v>
      </c>
      <c r="E87" s="8">
        <v>1506</v>
      </c>
      <c r="F87" t="s">
        <v>18</v>
      </c>
      <c r="G87" t="s">
        <v>19</v>
      </c>
      <c r="H87" t="s">
        <v>20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150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204</v>
      </c>
      <c r="C88" s="3" t="s">
        <v>205</v>
      </c>
      <c r="D88" s="6">
        <v>6000</v>
      </c>
      <c r="E88" s="8">
        <v>6388</v>
      </c>
      <c r="F88" t="s">
        <v>18</v>
      </c>
      <c r="G88" t="s">
        <v>181</v>
      </c>
      <c r="H88" t="s">
        <v>57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150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206</v>
      </c>
      <c r="C89" s="3" t="s">
        <v>207</v>
      </c>
      <c r="D89" s="6">
        <v>2500</v>
      </c>
      <c r="E89" s="8">
        <v>2615</v>
      </c>
      <c r="F89" t="s">
        <v>18</v>
      </c>
      <c r="G89" t="s">
        <v>19</v>
      </c>
      <c r="H89" t="s">
        <v>20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150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208</v>
      </c>
      <c r="C90" s="3" t="s">
        <v>209</v>
      </c>
      <c r="D90" s="6">
        <v>3500</v>
      </c>
      <c r="E90" s="8">
        <v>3600</v>
      </c>
      <c r="F90" t="s">
        <v>18</v>
      </c>
      <c r="G90" t="s">
        <v>19</v>
      </c>
      <c r="H90" t="s">
        <v>20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150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210</v>
      </c>
      <c r="C91" s="3" t="s">
        <v>211</v>
      </c>
      <c r="D91" s="6">
        <v>6000</v>
      </c>
      <c r="E91" s="8">
        <v>6904</v>
      </c>
      <c r="F91" t="s">
        <v>18</v>
      </c>
      <c r="G91" t="s">
        <v>19</v>
      </c>
      <c r="H91" t="s">
        <v>20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150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212</v>
      </c>
      <c r="C92" s="3" t="s">
        <v>213</v>
      </c>
      <c r="D92" s="6">
        <v>500</v>
      </c>
      <c r="E92" s="8">
        <v>502</v>
      </c>
      <c r="F92" t="s">
        <v>18</v>
      </c>
      <c r="G92" t="s">
        <v>19</v>
      </c>
      <c r="H92" t="s">
        <v>20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150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214</v>
      </c>
      <c r="C93" s="3" t="s">
        <v>215</v>
      </c>
      <c r="D93" s="6">
        <v>3000</v>
      </c>
      <c r="E93" s="8">
        <v>3600</v>
      </c>
      <c r="F93" t="s">
        <v>18</v>
      </c>
      <c r="G93" t="s">
        <v>19</v>
      </c>
      <c r="H93" t="s">
        <v>20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150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216</v>
      </c>
      <c r="C94" s="3" t="s">
        <v>217</v>
      </c>
      <c r="D94" s="6">
        <v>5000</v>
      </c>
      <c r="E94" s="8">
        <v>5260</v>
      </c>
      <c r="F94" t="s">
        <v>18</v>
      </c>
      <c r="G94" t="s">
        <v>161</v>
      </c>
      <c r="H94" t="s">
        <v>162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150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218</v>
      </c>
      <c r="C95" s="3" t="s">
        <v>219</v>
      </c>
      <c r="D95" s="6">
        <v>1000</v>
      </c>
      <c r="E95" s="8">
        <v>1106</v>
      </c>
      <c r="F95" t="s">
        <v>18</v>
      </c>
      <c r="G95" t="s">
        <v>19</v>
      </c>
      <c r="H95" t="s">
        <v>20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150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220</v>
      </c>
      <c r="C96" s="3" t="s">
        <v>221</v>
      </c>
      <c r="D96" s="6">
        <v>250</v>
      </c>
      <c r="E96" s="8">
        <v>260</v>
      </c>
      <c r="F96" t="s">
        <v>18</v>
      </c>
      <c r="G96" t="s">
        <v>26</v>
      </c>
      <c r="H96" t="s">
        <v>27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150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222</v>
      </c>
      <c r="C97" s="3" t="s">
        <v>223</v>
      </c>
      <c r="D97" s="6">
        <v>350</v>
      </c>
      <c r="E97" s="8">
        <v>460</v>
      </c>
      <c r="F97" t="s">
        <v>18</v>
      </c>
      <c r="G97" t="s">
        <v>19</v>
      </c>
      <c r="H97" t="s">
        <v>20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150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224</v>
      </c>
      <c r="C98" s="3" t="s">
        <v>225</v>
      </c>
      <c r="D98" s="6">
        <v>1500</v>
      </c>
      <c r="E98" s="8">
        <v>1720</v>
      </c>
      <c r="F98" t="s">
        <v>18</v>
      </c>
      <c r="G98" t="s">
        <v>19</v>
      </c>
      <c r="H98" t="s">
        <v>20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150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226</v>
      </c>
      <c r="C99" s="3" t="s">
        <v>227</v>
      </c>
      <c r="D99" s="6">
        <v>400</v>
      </c>
      <c r="E99" s="8">
        <v>425</v>
      </c>
      <c r="F99" t="s">
        <v>18</v>
      </c>
      <c r="G99" t="s">
        <v>19</v>
      </c>
      <c r="H99" t="s">
        <v>20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150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228</v>
      </c>
      <c r="C100" s="3" t="s">
        <v>229</v>
      </c>
      <c r="D100" s="6">
        <v>3200</v>
      </c>
      <c r="E100" s="8">
        <v>3400</v>
      </c>
      <c r="F100" t="s">
        <v>18</v>
      </c>
      <c r="G100" t="s">
        <v>19</v>
      </c>
      <c r="H100" t="s">
        <v>20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150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230</v>
      </c>
      <c r="C101" s="3" t="s">
        <v>231</v>
      </c>
      <c r="D101" s="6">
        <v>1500</v>
      </c>
      <c r="E101" s="8">
        <v>1590.29</v>
      </c>
      <c r="F101" t="s">
        <v>18</v>
      </c>
      <c r="G101" t="s">
        <v>19</v>
      </c>
      <c r="H101" t="s">
        <v>20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150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232</v>
      </c>
      <c r="C102" s="3" t="s">
        <v>233</v>
      </c>
      <c r="D102" s="6">
        <v>5000</v>
      </c>
      <c r="E102" s="8">
        <v>5000</v>
      </c>
      <c r="F102" t="s">
        <v>18</v>
      </c>
      <c r="G102" t="s">
        <v>19</v>
      </c>
      <c r="H102" t="s">
        <v>20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150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234</v>
      </c>
      <c r="C103" s="3" t="s">
        <v>235</v>
      </c>
      <c r="D103" s="6">
        <v>3500</v>
      </c>
      <c r="E103" s="8">
        <v>3500</v>
      </c>
      <c r="F103" t="s">
        <v>18</v>
      </c>
      <c r="G103" t="s">
        <v>19</v>
      </c>
      <c r="H103" t="s">
        <v>20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150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236</v>
      </c>
      <c r="C104" s="3" t="s">
        <v>237</v>
      </c>
      <c r="D104" s="6">
        <v>6000</v>
      </c>
      <c r="E104" s="8">
        <v>7665</v>
      </c>
      <c r="F104" t="s">
        <v>18</v>
      </c>
      <c r="G104" t="s">
        <v>19</v>
      </c>
      <c r="H104" t="s">
        <v>20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150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238</v>
      </c>
      <c r="C105" s="3" t="s">
        <v>239</v>
      </c>
      <c r="D105" s="6">
        <v>1300</v>
      </c>
      <c r="E105" s="8">
        <v>1367</v>
      </c>
      <c r="F105" t="s">
        <v>18</v>
      </c>
      <c r="G105" t="s">
        <v>26</v>
      </c>
      <c r="H105" t="s">
        <v>27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150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240</v>
      </c>
      <c r="C106" s="3" t="s">
        <v>241</v>
      </c>
      <c r="D106" s="6">
        <v>500</v>
      </c>
      <c r="E106" s="8">
        <v>600</v>
      </c>
      <c r="F106" t="s">
        <v>18</v>
      </c>
      <c r="G106" t="s">
        <v>19</v>
      </c>
      <c r="H106" t="s">
        <v>20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150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242</v>
      </c>
      <c r="C107" s="3" t="s">
        <v>243</v>
      </c>
      <c r="D107" s="6">
        <v>2200</v>
      </c>
      <c r="E107" s="8">
        <v>2363</v>
      </c>
      <c r="F107" t="s">
        <v>18</v>
      </c>
      <c r="G107" t="s">
        <v>19</v>
      </c>
      <c r="H107" t="s">
        <v>20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150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244</v>
      </c>
      <c r="C108" s="3" t="s">
        <v>245</v>
      </c>
      <c r="D108" s="6">
        <v>5000</v>
      </c>
      <c r="E108" s="8">
        <v>5025</v>
      </c>
      <c r="F108" t="s">
        <v>18</v>
      </c>
      <c r="G108" t="s">
        <v>19</v>
      </c>
      <c r="H108" t="s">
        <v>20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150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246</v>
      </c>
      <c r="C109" s="3" t="s">
        <v>247</v>
      </c>
      <c r="D109" s="6">
        <v>7500</v>
      </c>
      <c r="E109" s="8">
        <v>7685</v>
      </c>
      <c r="F109" t="s">
        <v>18</v>
      </c>
      <c r="G109" t="s">
        <v>19</v>
      </c>
      <c r="H109" t="s">
        <v>20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150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248</v>
      </c>
      <c r="C110" s="3" t="s">
        <v>249</v>
      </c>
      <c r="D110" s="6">
        <v>1500</v>
      </c>
      <c r="E110" s="8">
        <v>3700</v>
      </c>
      <c r="F110" t="s">
        <v>18</v>
      </c>
      <c r="G110" t="s">
        <v>19</v>
      </c>
      <c r="H110" t="s">
        <v>20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150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250</v>
      </c>
      <c r="C111" s="3" t="s">
        <v>251</v>
      </c>
      <c r="D111" s="6">
        <v>1000</v>
      </c>
      <c r="E111" s="8">
        <v>2195</v>
      </c>
      <c r="F111" t="s">
        <v>18</v>
      </c>
      <c r="G111" t="s">
        <v>19</v>
      </c>
      <c r="H111" t="s">
        <v>20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150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252</v>
      </c>
      <c r="C112" s="3" t="s">
        <v>253</v>
      </c>
      <c r="D112" s="6">
        <v>1300</v>
      </c>
      <c r="E112" s="8">
        <v>1700</v>
      </c>
      <c r="F112" t="s">
        <v>18</v>
      </c>
      <c r="G112" t="s">
        <v>19</v>
      </c>
      <c r="H112" t="s">
        <v>20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150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254</v>
      </c>
      <c r="C113" s="3" t="s">
        <v>255</v>
      </c>
      <c r="D113" s="6">
        <v>3500</v>
      </c>
      <c r="E113" s="8">
        <v>5410</v>
      </c>
      <c r="F113" t="s">
        <v>18</v>
      </c>
      <c r="G113" t="s">
        <v>52</v>
      </c>
      <c r="H113" t="s">
        <v>53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150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256</v>
      </c>
      <c r="C114" s="3" t="s">
        <v>257</v>
      </c>
      <c r="D114" s="6">
        <v>5000</v>
      </c>
      <c r="E114" s="8">
        <v>5200</v>
      </c>
      <c r="F114" t="s">
        <v>18</v>
      </c>
      <c r="G114" t="s">
        <v>19</v>
      </c>
      <c r="H114" t="s">
        <v>20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150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258</v>
      </c>
      <c r="C115" s="3" t="s">
        <v>259</v>
      </c>
      <c r="D115" s="6">
        <v>5000</v>
      </c>
      <c r="E115" s="8">
        <v>7050</v>
      </c>
      <c r="F115" t="s">
        <v>18</v>
      </c>
      <c r="G115" t="s">
        <v>19</v>
      </c>
      <c r="H115" t="s">
        <v>20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150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260</v>
      </c>
      <c r="C116" s="3" t="s">
        <v>261</v>
      </c>
      <c r="D116" s="6">
        <v>3000</v>
      </c>
      <c r="E116" s="8">
        <v>3100</v>
      </c>
      <c r="F116" t="s">
        <v>18</v>
      </c>
      <c r="G116" t="s">
        <v>19</v>
      </c>
      <c r="H116" t="s">
        <v>20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150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262</v>
      </c>
      <c r="C117" s="3" t="s">
        <v>263</v>
      </c>
      <c r="D117" s="6">
        <v>450</v>
      </c>
      <c r="E117" s="8">
        <v>632</v>
      </c>
      <c r="F117" t="s">
        <v>18</v>
      </c>
      <c r="G117" t="s">
        <v>19</v>
      </c>
      <c r="H117" t="s">
        <v>20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150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264</v>
      </c>
      <c r="C118" s="3" t="s">
        <v>265</v>
      </c>
      <c r="D118" s="6">
        <v>3500</v>
      </c>
      <c r="E118" s="8">
        <v>3978</v>
      </c>
      <c r="F118" t="s">
        <v>18</v>
      </c>
      <c r="G118" t="s">
        <v>19</v>
      </c>
      <c r="H118" t="s">
        <v>20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150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266</v>
      </c>
      <c r="C119" s="3" t="s">
        <v>267</v>
      </c>
      <c r="D119" s="6">
        <v>4500</v>
      </c>
      <c r="E119" s="8">
        <v>4522.22</v>
      </c>
      <c r="F119" t="s">
        <v>18</v>
      </c>
      <c r="G119" t="s">
        <v>19</v>
      </c>
      <c r="H119" t="s">
        <v>20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150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268</v>
      </c>
      <c r="C120" s="3" t="s">
        <v>269</v>
      </c>
      <c r="D120" s="6">
        <v>5000</v>
      </c>
      <c r="E120" s="8">
        <v>5651.58</v>
      </c>
      <c r="F120" t="s">
        <v>18</v>
      </c>
      <c r="G120" t="s">
        <v>19</v>
      </c>
      <c r="H120" t="s">
        <v>20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150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270</v>
      </c>
      <c r="C121" s="3" t="s">
        <v>271</v>
      </c>
      <c r="D121" s="6">
        <v>3250</v>
      </c>
      <c r="E121" s="8">
        <v>3398.1</v>
      </c>
      <c r="F121" t="s">
        <v>18</v>
      </c>
      <c r="G121" t="s">
        <v>19</v>
      </c>
      <c r="H121" t="s">
        <v>20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150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272</v>
      </c>
      <c r="C122" s="3" t="s">
        <v>273</v>
      </c>
      <c r="D122" s="6">
        <v>70000</v>
      </c>
      <c r="E122" s="8">
        <v>10</v>
      </c>
      <c r="F122" t="s">
        <v>274</v>
      </c>
      <c r="G122" t="s">
        <v>275</v>
      </c>
      <c r="H122" t="s">
        <v>276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277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278</v>
      </c>
      <c r="C123" s="3" t="s">
        <v>279</v>
      </c>
      <c r="D123" s="6">
        <v>3000</v>
      </c>
      <c r="E123" s="8">
        <v>1</v>
      </c>
      <c r="F123" t="s">
        <v>274</v>
      </c>
      <c r="G123" t="s">
        <v>19</v>
      </c>
      <c r="H123" t="s">
        <v>20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277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280</v>
      </c>
      <c r="C124" s="3" t="s">
        <v>281</v>
      </c>
      <c r="D124" s="6">
        <v>100000000</v>
      </c>
      <c r="E124" s="8">
        <v>0</v>
      </c>
      <c r="F124" t="s">
        <v>274</v>
      </c>
      <c r="G124" t="s">
        <v>19</v>
      </c>
      <c r="H124" t="s">
        <v>20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277</v>
      </c>
      <c r="O124">
        <f t="shared" si="5"/>
        <v>0</v>
      </c>
      <c r="P124">
        <f>IFERROR(ROUND(E124/L124,2),0)</f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282</v>
      </c>
      <c r="C125" s="3" t="s">
        <v>283</v>
      </c>
      <c r="D125" s="6">
        <v>55000</v>
      </c>
      <c r="E125" s="8">
        <v>151</v>
      </c>
      <c r="F125" t="s">
        <v>274</v>
      </c>
      <c r="G125" t="s">
        <v>19</v>
      </c>
      <c r="H125" t="s">
        <v>20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277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284</v>
      </c>
      <c r="C126" s="3" t="s">
        <v>285</v>
      </c>
      <c r="D126" s="6">
        <v>4000</v>
      </c>
      <c r="E126" s="8">
        <v>0</v>
      </c>
      <c r="F126" t="s">
        <v>274</v>
      </c>
      <c r="G126" t="s">
        <v>19</v>
      </c>
      <c r="H126" t="s">
        <v>20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277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286</v>
      </c>
      <c r="C127" s="3" t="s">
        <v>287</v>
      </c>
      <c r="D127" s="6">
        <v>500</v>
      </c>
      <c r="E127" s="8">
        <v>70</v>
      </c>
      <c r="F127" t="s">
        <v>274</v>
      </c>
      <c r="G127" t="s">
        <v>161</v>
      </c>
      <c r="H127" t="s">
        <v>162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277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288</v>
      </c>
      <c r="C128" s="3" t="s">
        <v>289</v>
      </c>
      <c r="D128" s="6">
        <v>25000</v>
      </c>
      <c r="E128" s="8">
        <v>1387</v>
      </c>
      <c r="F128" t="s">
        <v>274</v>
      </c>
      <c r="G128" t="s">
        <v>19</v>
      </c>
      <c r="H128" t="s">
        <v>20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277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290</v>
      </c>
      <c r="C129" s="3" t="s">
        <v>291</v>
      </c>
      <c r="D129" s="6">
        <v>8000</v>
      </c>
      <c r="E129" s="8">
        <v>190</v>
      </c>
      <c r="F129" t="s">
        <v>274</v>
      </c>
      <c r="G129" t="s">
        <v>19</v>
      </c>
      <c r="H129" t="s">
        <v>20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277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292</v>
      </c>
      <c r="C130" s="3" t="s">
        <v>293</v>
      </c>
      <c r="D130" s="6">
        <v>100000</v>
      </c>
      <c r="E130" s="8">
        <v>1867</v>
      </c>
      <c r="F130" t="s">
        <v>274</v>
      </c>
      <c r="G130" t="s">
        <v>19</v>
      </c>
      <c r="H130" t="s">
        <v>20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277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294</v>
      </c>
      <c r="C131" s="3" t="s">
        <v>295</v>
      </c>
      <c r="D131" s="6">
        <v>20000</v>
      </c>
      <c r="E131" s="8">
        <v>0</v>
      </c>
      <c r="F131" t="s">
        <v>274</v>
      </c>
      <c r="G131" t="s">
        <v>19</v>
      </c>
      <c r="H131" t="s">
        <v>20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277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296</v>
      </c>
      <c r="C132" s="3" t="s">
        <v>297</v>
      </c>
      <c r="D132" s="6">
        <v>600</v>
      </c>
      <c r="E132" s="8">
        <v>0</v>
      </c>
      <c r="F132" t="s">
        <v>274</v>
      </c>
      <c r="G132" t="s">
        <v>26</v>
      </c>
      <c r="H132" t="s">
        <v>27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277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298</v>
      </c>
      <c r="C133" s="3" t="s">
        <v>299</v>
      </c>
      <c r="D133" s="6">
        <v>1200</v>
      </c>
      <c r="E133" s="8">
        <v>0</v>
      </c>
      <c r="F133" t="s">
        <v>274</v>
      </c>
      <c r="G133" t="s">
        <v>19</v>
      </c>
      <c r="H133" t="s">
        <v>20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277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300</v>
      </c>
      <c r="C134" s="3" t="s">
        <v>301</v>
      </c>
      <c r="D134" s="6">
        <v>80000</v>
      </c>
      <c r="E134" s="8">
        <v>7655</v>
      </c>
      <c r="F134" t="s">
        <v>274</v>
      </c>
      <c r="G134" t="s">
        <v>19</v>
      </c>
      <c r="H134" t="s">
        <v>20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277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302</v>
      </c>
      <c r="C135" s="3" t="s">
        <v>303</v>
      </c>
      <c r="D135" s="6">
        <v>71764</v>
      </c>
      <c r="E135" s="8">
        <v>0</v>
      </c>
      <c r="F135" t="s">
        <v>274</v>
      </c>
      <c r="G135" t="s">
        <v>19</v>
      </c>
      <c r="H135" t="s">
        <v>20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277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304</v>
      </c>
      <c r="C136" s="3" t="s">
        <v>305</v>
      </c>
      <c r="D136" s="6">
        <v>5000</v>
      </c>
      <c r="E136" s="8">
        <v>0</v>
      </c>
      <c r="F136" t="s">
        <v>274</v>
      </c>
      <c r="G136" t="s">
        <v>19</v>
      </c>
      <c r="H136" t="s">
        <v>20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277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306</v>
      </c>
      <c r="C137" s="3" t="s">
        <v>307</v>
      </c>
      <c r="D137" s="6">
        <v>3000</v>
      </c>
      <c r="E137" s="8">
        <v>403</v>
      </c>
      <c r="F137" t="s">
        <v>274</v>
      </c>
      <c r="G137" t="s">
        <v>19</v>
      </c>
      <c r="H137" t="s">
        <v>20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277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308</v>
      </c>
      <c r="C138" s="3" t="s">
        <v>279</v>
      </c>
      <c r="D138" s="6">
        <v>3000</v>
      </c>
      <c r="E138" s="8">
        <v>0</v>
      </c>
      <c r="F138" t="s">
        <v>274</v>
      </c>
      <c r="G138" t="s">
        <v>19</v>
      </c>
      <c r="H138" t="s">
        <v>20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277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309</v>
      </c>
      <c r="C139" s="3" t="s">
        <v>310</v>
      </c>
      <c r="D139" s="6">
        <v>55000</v>
      </c>
      <c r="E139" s="8">
        <v>0</v>
      </c>
      <c r="F139" t="s">
        <v>274</v>
      </c>
      <c r="G139" t="s">
        <v>311</v>
      </c>
      <c r="H139" t="s">
        <v>312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277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313</v>
      </c>
      <c r="C140" s="3" t="s">
        <v>314</v>
      </c>
      <c r="D140" s="6">
        <v>150000</v>
      </c>
      <c r="E140" s="8">
        <v>4712</v>
      </c>
      <c r="F140" t="s">
        <v>274</v>
      </c>
      <c r="G140" t="s">
        <v>19</v>
      </c>
      <c r="H140" t="s">
        <v>20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277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315</v>
      </c>
      <c r="C141" s="3" t="s">
        <v>316</v>
      </c>
      <c r="D141" s="6">
        <v>500</v>
      </c>
      <c r="E141" s="8">
        <v>500</v>
      </c>
      <c r="F141" t="s">
        <v>274</v>
      </c>
      <c r="G141" t="s">
        <v>19</v>
      </c>
      <c r="H141" t="s">
        <v>20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277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317</v>
      </c>
      <c r="C142" s="3" t="s">
        <v>318</v>
      </c>
      <c r="D142" s="6">
        <v>200000</v>
      </c>
      <c r="E142" s="8">
        <v>0</v>
      </c>
      <c r="F142" t="s">
        <v>274</v>
      </c>
      <c r="G142" t="s">
        <v>19</v>
      </c>
      <c r="H142" t="s">
        <v>20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277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319</v>
      </c>
      <c r="C143" s="3" t="s">
        <v>320</v>
      </c>
      <c r="D143" s="6">
        <v>12000</v>
      </c>
      <c r="E143" s="8">
        <v>1293</v>
      </c>
      <c r="F143" t="s">
        <v>274</v>
      </c>
      <c r="G143" t="s">
        <v>19</v>
      </c>
      <c r="H143" t="s">
        <v>20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277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321</v>
      </c>
      <c r="C144" s="3" t="s">
        <v>322</v>
      </c>
      <c r="D144" s="6">
        <v>3000</v>
      </c>
      <c r="E144" s="8">
        <v>10</v>
      </c>
      <c r="F144" t="s">
        <v>274</v>
      </c>
      <c r="G144" t="s">
        <v>19</v>
      </c>
      <c r="H144" t="s">
        <v>20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277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323</v>
      </c>
      <c r="C145" s="3" t="s">
        <v>324</v>
      </c>
      <c r="D145" s="6">
        <v>5500</v>
      </c>
      <c r="E145" s="8">
        <v>0</v>
      </c>
      <c r="F145" t="s">
        <v>274</v>
      </c>
      <c r="G145" t="s">
        <v>52</v>
      </c>
      <c r="H145" t="s">
        <v>53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277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325</v>
      </c>
      <c r="C146" s="3" t="s">
        <v>326</v>
      </c>
      <c r="D146" s="6">
        <v>7500</v>
      </c>
      <c r="E146" s="8">
        <v>2070</v>
      </c>
      <c r="F146" t="s">
        <v>274</v>
      </c>
      <c r="G146" t="s">
        <v>161</v>
      </c>
      <c r="H146" t="s">
        <v>162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277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327</v>
      </c>
      <c r="C147" s="3" t="s">
        <v>328</v>
      </c>
      <c r="D147" s="6">
        <v>4500</v>
      </c>
      <c r="E147" s="8">
        <v>338</v>
      </c>
      <c r="F147" t="s">
        <v>274</v>
      </c>
      <c r="G147" t="s">
        <v>19</v>
      </c>
      <c r="H147" t="s">
        <v>20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277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329</v>
      </c>
      <c r="C148" s="3" t="s">
        <v>330</v>
      </c>
      <c r="D148" s="6">
        <v>20000</v>
      </c>
      <c r="E148" s="8">
        <v>115</v>
      </c>
      <c r="F148" t="s">
        <v>274</v>
      </c>
      <c r="G148" t="s">
        <v>19</v>
      </c>
      <c r="H148" t="s">
        <v>20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277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331</v>
      </c>
      <c r="C149" s="3" t="s">
        <v>332</v>
      </c>
      <c r="D149" s="6">
        <v>7000</v>
      </c>
      <c r="E149" s="8">
        <v>0</v>
      </c>
      <c r="F149" t="s">
        <v>274</v>
      </c>
      <c r="G149" t="s">
        <v>26</v>
      </c>
      <c r="H149" t="s">
        <v>27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277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333</v>
      </c>
      <c r="C150" s="3" t="s">
        <v>334</v>
      </c>
      <c r="D150" s="6">
        <v>50000</v>
      </c>
      <c r="E150" s="8">
        <v>40</v>
      </c>
      <c r="F150" t="s">
        <v>274</v>
      </c>
      <c r="G150" t="s">
        <v>19</v>
      </c>
      <c r="H150" t="s">
        <v>20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277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335</v>
      </c>
      <c r="C151" s="3" t="s">
        <v>336</v>
      </c>
      <c r="D151" s="6">
        <v>10000</v>
      </c>
      <c r="E151" s="8">
        <v>92</v>
      </c>
      <c r="F151" t="s">
        <v>274</v>
      </c>
      <c r="G151" t="s">
        <v>19</v>
      </c>
      <c r="H151" t="s">
        <v>20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277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337</v>
      </c>
      <c r="C152" s="3" t="s">
        <v>338</v>
      </c>
      <c r="D152" s="6">
        <v>130000</v>
      </c>
      <c r="E152" s="8">
        <v>30112</v>
      </c>
      <c r="F152" t="s">
        <v>274</v>
      </c>
      <c r="G152" t="s">
        <v>19</v>
      </c>
      <c r="H152" t="s">
        <v>20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277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339</v>
      </c>
      <c r="C153" s="3" t="s">
        <v>340</v>
      </c>
      <c r="D153" s="6">
        <v>250000</v>
      </c>
      <c r="E153" s="8">
        <v>140</v>
      </c>
      <c r="F153" t="s">
        <v>274</v>
      </c>
      <c r="G153" t="s">
        <v>52</v>
      </c>
      <c r="H153" t="s">
        <v>53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277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341</v>
      </c>
      <c r="C154" s="3" t="s">
        <v>342</v>
      </c>
      <c r="D154" s="6">
        <v>380000</v>
      </c>
      <c r="E154" s="8">
        <v>30</v>
      </c>
      <c r="F154" t="s">
        <v>274</v>
      </c>
      <c r="G154" t="s">
        <v>19</v>
      </c>
      <c r="H154" t="s">
        <v>20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277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343</v>
      </c>
      <c r="C155" s="3" t="s">
        <v>344</v>
      </c>
      <c r="D155" s="6">
        <v>50000</v>
      </c>
      <c r="E155" s="8">
        <v>359</v>
      </c>
      <c r="F155" t="s">
        <v>274</v>
      </c>
      <c r="G155" t="s">
        <v>19</v>
      </c>
      <c r="H155" t="s">
        <v>20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277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345</v>
      </c>
      <c r="C156" s="3" t="s">
        <v>346</v>
      </c>
      <c r="D156" s="6">
        <v>1500</v>
      </c>
      <c r="E156" s="8">
        <v>40</v>
      </c>
      <c r="F156" t="s">
        <v>274</v>
      </c>
      <c r="G156" t="s">
        <v>19</v>
      </c>
      <c r="H156" t="s">
        <v>20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277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347</v>
      </c>
      <c r="C157" s="3" t="s">
        <v>348</v>
      </c>
      <c r="D157" s="6">
        <v>1350000</v>
      </c>
      <c r="E157" s="8">
        <v>81</v>
      </c>
      <c r="F157" t="s">
        <v>274</v>
      </c>
      <c r="G157" t="s">
        <v>19</v>
      </c>
      <c r="H157" t="s">
        <v>20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277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349</v>
      </c>
      <c r="C158" s="3" t="s">
        <v>350</v>
      </c>
      <c r="D158" s="6">
        <v>35000</v>
      </c>
      <c r="E158" s="8">
        <v>1785</v>
      </c>
      <c r="F158" t="s">
        <v>274</v>
      </c>
      <c r="G158" t="s">
        <v>161</v>
      </c>
      <c r="H158" t="s">
        <v>162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277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351</v>
      </c>
      <c r="C159" s="3" t="s">
        <v>352</v>
      </c>
      <c r="D159" s="6">
        <v>2995</v>
      </c>
      <c r="E159" s="8">
        <v>8</v>
      </c>
      <c r="F159" t="s">
        <v>274</v>
      </c>
      <c r="G159" t="s">
        <v>19</v>
      </c>
      <c r="H159" t="s">
        <v>20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277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353</v>
      </c>
      <c r="C160" s="3" t="s">
        <v>354</v>
      </c>
      <c r="D160" s="6">
        <v>5000</v>
      </c>
      <c r="E160" s="8">
        <v>0</v>
      </c>
      <c r="F160" t="s">
        <v>274</v>
      </c>
      <c r="G160" t="s">
        <v>19</v>
      </c>
      <c r="H160" t="s">
        <v>20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277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355</v>
      </c>
      <c r="C161" s="3" t="s">
        <v>356</v>
      </c>
      <c r="D161" s="6">
        <v>500000</v>
      </c>
      <c r="E161" s="8">
        <v>10</v>
      </c>
      <c r="F161" t="s">
        <v>274</v>
      </c>
      <c r="G161" t="s">
        <v>19</v>
      </c>
      <c r="H161" t="s">
        <v>20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277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357</v>
      </c>
      <c r="C162" s="3" t="s">
        <v>358</v>
      </c>
      <c r="D162" s="6">
        <v>5000</v>
      </c>
      <c r="E162" s="8">
        <v>0</v>
      </c>
      <c r="F162" t="s">
        <v>359</v>
      </c>
      <c r="G162" t="s">
        <v>19</v>
      </c>
      <c r="H162" t="s">
        <v>20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360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361</v>
      </c>
      <c r="C163" s="3" t="s">
        <v>362</v>
      </c>
      <c r="D163" s="6">
        <v>50000</v>
      </c>
      <c r="E163" s="8">
        <v>5</v>
      </c>
      <c r="F163" t="s">
        <v>359</v>
      </c>
      <c r="G163" t="s">
        <v>19</v>
      </c>
      <c r="H163" t="s">
        <v>20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360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363</v>
      </c>
      <c r="C164" s="3" t="s">
        <v>364</v>
      </c>
      <c r="D164" s="6">
        <v>2800</v>
      </c>
      <c r="E164" s="8">
        <v>435</v>
      </c>
      <c r="F164" t="s">
        <v>359</v>
      </c>
      <c r="G164" t="s">
        <v>19</v>
      </c>
      <c r="H164" t="s">
        <v>20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360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365</v>
      </c>
      <c r="C165" s="3" t="s">
        <v>366</v>
      </c>
      <c r="D165" s="6">
        <v>2000000</v>
      </c>
      <c r="E165" s="8">
        <v>0</v>
      </c>
      <c r="F165" t="s">
        <v>359</v>
      </c>
      <c r="G165" t="s">
        <v>19</v>
      </c>
      <c r="H165" t="s">
        <v>20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360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367</v>
      </c>
      <c r="C166" s="3" t="s">
        <v>368</v>
      </c>
      <c r="D166" s="6">
        <v>120000</v>
      </c>
      <c r="E166" s="8">
        <v>640</v>
      </c>
      <c r="F166" t="s">
        <v>359</v>
      </c>
      <c r="G166" t="s">
        <v>19</v>
      </c>
      <c r="H166" t="s">
        <v>20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360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369</v>
      </c>
      <c r="C167" s="3" t="s">
        <v>370</v>
      </c>
      <c r="D167" s="6">
        <v>17000</v>
      </c>
      <c r="E167" s="8">
        <v>0</v>
      </c>
      <c r="F167" t="s">
        <v>359</v>
      </c>
      <c r="G167" t="s">
        <v>26</v>
      </c>
      <c r="H167" t="s">
        <v>27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360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371</v>
      </c>
      <c r="C168" s="3" t="s">
        <v>372</v>
      </c>
      <c r="D168" s="6">
        <v>5000</v>
      </c>
      <c r="E168" s="8">
        <v>3000</v>
      </c>
      <c r="F168" t="s">
        <v>359</v>
      </c>
      <c r="G168" t="s">
        <v>19</v>
      </c>
      <c r="H168" t="s">
        <v>20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360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373</v>
      </c>
      <c r="C169" s="3" t="s">
        <v>374</v>
      </c>
      <c r="D169" s="6">
        <v>110000</v>
      </c>
      <c r="E169" s="8">
        <v>11</v>
      </c>
      <c r="F169" t="s">
        <v>359</v>
      </c>
      <c r="G169" t="s">
        <v>19</v>
      </c>
      <c r="H169" t="s">
        <v>20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360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375</v>
      </c>
      <c r="C170" s="3" t="s">
        <v>376</v>
      </c>
      <c r="D170" s="6">
        <v>8000</v>
      </c>
      <c r="E170" s="8">
        <v>325</v>
      </c>
      <c r="F170" t="s">
        <v>359</v>
      </c>
      <c r="G170" t="s">
        <v>19</v>
      </c>
      <c r="H170" t="s">
        <v>20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360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377</v>
      </c>
      <c r="C171" s="3" t="s">
        <v>378</v>
      </c>
      <c r="D171" s="6">
        <v>2500</v>
      </c>
      <c r="E171" s="8">
        <v>560</v>
      </c>
      <c r="F171" t="s">
        <v>359</v>
      </c>
      <c r="G171" t="s">
        <v>26</v>
      </c>
      <c r="H171" t="s">
        <v>27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360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379</v>
      </c>
      <c r="C172" s="3" t="s">
        <v>380</v>
      </c>
      <c r="D172" s="6">
        <v>10000</v>
      </c>
      <c r="E172" s="8">
        <v>325</v>
      </c>
      <c r="F172" t="s">
        <v>359</v>
      </c>
      <c r="G172" t="s">
        <v>19</v>
      </c>
      <c r="H172" t="s">
        <v>20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360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381</v>
      </c>
      <c r="C173" s="3" t="s">
        <v>382</v>
      </c>
      <c r="D173" s="6">
        <v>50000</v>
      </c>
      <c r="E173" s="8">
        <v>1</v>
      </c>
      <c r="F173" t="s">
        <v>359</v>
      </c>
      <c r="G173" t="s">
        <v>19</v>
      </c>
      <c r="H173" t="s">
        <v>20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360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383</v>
      </c>
      <c r="C174" s="3" t="s">
        <v>384</v>
      </c>
      <c r="D174" s="6">
        <v>95000</v>
      </c>
      <c r="E174" s="8">
        <v>0</v>
      </c>
      <c r="F174" t="s">
        <v>359</v>
      </c>
      <c r="G174" t="s">
        <v>19</v>
      </c>
      <c r="H174" t="s">
        <v>20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360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385</v>
      </c>
      <c r="C175" s="3" t="s">
        <v>386</v>
      </c>
      <c r="D175" s="6">
        <v>1110</v>
      </c>
      <c r="E175" s="8">
        <v>0</v>
      </c>
      <c r="F175" t="s">
        <v>359</v>
      </c>
      <c r="G175" t="s">
        <v>26</v>
      </c>
      <c r="H175" t="s">
        <v>27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360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387</v>
      </c>
      <c r="C176" s="3" t="s">
        <v>388</v>
      </c>
      <c r="D176" s="6">
        <v>6000</v>
      </c>
      <c r="E176" s="8">
        <v>0</v>
      </c>
      <c r="F176" t="s">
        <v>359</v>
      </c>
      <c r="G176" t="s">
        <v>389</v>
      </c>
      <c r="H176" t="s">
        <v>57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360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390</v>
      </c>
      <c r="C177" s="3" t="s">
        <v>391</v>
      </c>
      <c r="D177" s="6">
        <v>20000</v>
      </c>
      <c r="E177" s="8">
        <v>1297</v>
      </c>
      <c r="F177" t="s">
        <v>359</v>
      </c>
      <c r="G177" t="s">
        <v>26</v>
      </c>
      <c r="H177" t="s">
        <v>27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360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392</v>
      </c>
      <c r="C178" s="3" t="s">
        <v>393</v>
      </c>
      <c r="D178" s="6">
        <v>1500</v>
      </c>
      <c r="E178" s="8">
        <v>0</v>
      </c>
      <c r="F178" t="s">
        <v>359</v>
      </c>
      <c r="G178" t="s">
        <v>19</v>
      </c>
      <c r="H178" t="s">
        <v>20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360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394</v>
      </c>
      <c r="C179" s="3" t="s">
        <v>395</v>
      </c>
      <c r="D179" s="6">
        <v>450</v>
      </c>
      <c r="E179" s="8">
        <v>180</v>
      </c>
      <c r="F179" t="s">
        <v>359</v>
      </c>
      <c r="G179" t="s">
        <v>19</v>
      </c>
      <c r="H179" t="s">
        <v>20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360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396</v>
      </c>
      <c r="C180" s="3" t="s">
        <v>397</v>
      </c>
      <c r="D180" s="6">
        <v>500000</v>
      </c>
      <c r="E180" s="8">
        <v>0</v>
      </c>
      <c r="F180" t="s">
        <v>359</v>
      </c>
      <c r="G180" t="s">
        <v>56</v>
      </c>
      <c r="H180" t="s">
        <v>57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360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398</v>
      </c>
      <c r="C181" s="3" t="s">
        <v>399</v>
      </c>
      <c r="D181" s="6">
        <v>1000</v>
      </c>
      <c r="E181" s="8">
        <v>200</v>
      </c>
      <c r="F181" t="s">
        <v>359</v>
      </c>
      <c r="G181" t="s">
        <v>19</v>
      </c>
      <c r="H181" t="s">
        <v>20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360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400</v>
      </c>
      <c r="C182" s="3" t="s">
        <v>401</v>
      </c>
      <c r="D182" s="6">
        <v>1200</v>
      </c>
      <c r="E182" s="8">
        <v>401</v>
      </c>
      <c r="F182" t="s">
        <v>359</v>
      </c>
      <c r="G182" t="s">
        <v>26</v>
      </c>
      <c r="H182" t="s">
        <v>27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360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402</v>
      </c>
      <c r="C183" s="3" t="s">
        <v>403</v>
      </c>
      <c r="D183" s="6">
        <v>3423</v>
      </c>
      <c r="E183" s="8">
        <v>722</v>
      </c>
      <c r="F183" t="s">
        <v>359</v>
      </c>
      <c r="G183" t="s">
        <v>26</v>
      </c>
      <c r="H183" t="s">
        <v>27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360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404</v>
      </c>
      <c r="C184" s="3" t="s">
        <v>405</v>
      </c>
      <c r="D184" s="6">
        <v>1000</v>
      </c>
      <c r="E184" s="8">
        <v>0</v>
      </c>
      <c r="F184" t="s">
        <v>359</v>
      </c>
      <c r="G184" t="s">
        <v>19</v>
      </c>
      <c r="H184" t="s">
        <v>20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360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406</v>
      </c>
      <c r="C185" s="3" t="s">
        <v>407</v>
      </c>
      <c r="D185" s="6">
        <v>12500</v>
      </c>
      <c r="E185" s="8">
        <v>4482</v>
      </c>
      <c r="F185" t="s">
        <v>359</v>
      </c>
      <c r="G185" t="s">
        <v>26</v>
      </c>
      <c r="H185" t="s">
        <v>27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360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408</v>
      </c>
      <c r="C186" s="3" t="s">
        <v>409</v>
      </c>
      <c r="D186" s="6">
        <v>1500</v>
      </c>
      <c r="E186" s="8">
        <v>51</v>
      </c>
      <c r="F186" t="s">
        <v>359</v>
      </c>
      <c r="G186" t="s">
        <v>161</v>
      </c>
      <c r="H186" t="s">
        <v>162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360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410</v>
      </c>
      <c r="C187" s="3" t="s">
        <v>411</v>
      </c>
      <c r="D187" s="6">
        <v>40000</v>
      </c>
      <c r="E187" s="8">
        <v>2200</v>
      </c>
      <c r="F187" t="s">
        <v>359</v>
      </c>
      <c r="G187" t="s">
        <v>412</v>
      </c>
      <c r="H187" t="s">
        <v>413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360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414</v>
      </c>
      <c r="C188" s="3" t="s">
        <v>415</v>
      </c>
      <c r="D188" s="6">
        <v>5000</v>
      </c>
      <c r="E188" s="8">
        <v>0</v>
      </c>
      <c r="F188" t="s">
        <v>359</v>
      </c>
      <c r="G188" t="s">
        <v>19</v>
      </c>
      <c r="H188" t="s">
        <v>20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360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416</v>
      </c>
      <c r="C189" s="3" t="s">
        <v>417</v>
      </c>
      <c r="D189" s="6">
        <v>5000</v>
      </c>
      <c r="E189" s="8">
        <v>800</v>
      </c>
      <c r="F189" t="s">
        <v>359</v>
      </c>
      <c r="G189" t="s">
        <v>19</v>
      </c>
      <c r="H189" t="s">
        <v>20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360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418</v>
      </c>
      <c r="C190" s="3" t="s">
        <v>419</v>
      </c>
      <c r="D190" s="6">
        <v>1500</v>
      </c>
      <c r="E190" s="8">
        <v>0</v>
      </c>
      <c r="F190" t="s">
        <v>359</v>
      </c>
      <c r="G190" t="s">
        <v>19</v>
      </c>
      <c r="H190" t="s">
        <v>20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360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420</v>
      </c>
      <c r="C191" s="3" t="s">
        <v>421</v>
      </c>
      <c r="D191" s="6">
        <v>500000</v>
      </c>
      <c r="E191" s="8">
        <v>345</v>
      </c>
      <c r="F191" t="s">
        <v>359</v>
      </c>
      <c r="G191" t="s">
        <v>19</v>
      </c>
      <c r="H191" t="s">
        <v>20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360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422</v>
      </c>
      <c r="C192" s="3" t="s">
        <v>423</v>
      </c>
      <c r="D192" s="6">
        <v>12000</v>
      </c>
      <c r="E192" s="8">
        <v>50</v>
      </c>
      <c r="F192" t="s">
        <v>359</v>
      </c>
      <c r="G192" t="s">
        <v>19</v>
      </c>
      <c r="H192" t="s">
        <v>20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360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424</v>
      </c>
      <c r="C193" s="3" t="s">
        <v>425</v>
      </c>
      <c r="D193" s="6">
        <v>5000</v>
      </c>
      <c r="E193" s="8">
        <v>250</v>
      </c>
      <c r="F193" t="s">
        <v>359</v>
      </c>
      <c r="G193" t="s">
        <v>52</v>
      </c>
      <c r="H193" t="s">
        <v>53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360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426</v>
      </c>
      <c r="C194" s="3" t="s">
        <v>427</v>
      </c>
      <c r="D194" s="6">
        <v>1000000</v>
      </c>
      <c r="E194" s="8">
        <v>17</v>
      </c>
      <c r="F194" t="s">
        <v>359</v>
      </c>
      <c r="G194" t="s">
        <v>19</v>
      </c>
      <c r="H194" t="s">
        <v>20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360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428</v>
      </c>
      <c r="C195" s="3" t="s">
        <v>429</v>
      </c>
      <c r="D195" s="6">
        <v>1000</v>
      </c>
      <c r="E195" s="8">
        <v>0</v>
      </c>
      <c r="F195" t="s">
        <v>359</v>
      </c>
      <c r="G195" t="s">
        <v>26</v>
      </c>
      <c r="H195" t="s">
        <v>27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360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430</v>
      </c>
      <c r="C196" s="3" t="s">
        <v>431</v>
      </c>
      <c r="D196" s="6">
        <v>2500</v>
      </c>
      <c r="E196" s="8">
        <v>3</v>
      </c>
      <c r="F196" t="s">
        <v>359</v>
      </c>
      <c r="G196" t="s">
        <v>26</v>
      </c>
      <c r="H196" t="s">
        <v>27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360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432</v>
      </c>
      <c r="C197" s="3" t="s">
        <v>433</v>
      </c>
      <c r="D197" s="6">
        <v>2000000</v>
      </c>
      <c r="E197" s="8">
        <v>0</v>
      </c>
      <c r="F197" t="s">
        <v>359</v>
      </c>
      <c r="G197" t="s">
        <v>19</v>
      </c>
      <c r="H197" t="s">
        <v>20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360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434</v>
      </c>
      <c r="C198" s="3" t="s">
        <v>435</v>
      </c>
      <c r="D198" s="6">
        <v>3500</v>
      </c>
      <c r="E198" s="8">
        <v>1465</v>
      </c>
      <c r="F198" t="s">
        <v>359</v>
      </c>
      <c r="G198" t="s">
        <v>26</v>
      </c>
      <c r="H198" t="s">
        <v>27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360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436</v>
      </c>
      <c r="C199" s="3" t="s">
        <v>437</v>
      </c>
      <c r="D199" s="6">
        <v>2500</v>
      </c>
      <c r="E199" s="8">
        <v>262</v>
      </c>
      <c r="F199" t="s">
        <v>359</v>
      </c>
      <c r="G199" t="s">
        <v>26</v>
      </c>
      <c r="H199" t="s">
        <v>27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360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438</v>
      </c>
      <c r="C200" s="3" t="s">
        <v>439</v>
      </c>
      <c r="D200" s="6">
        <v>25000</v>
      </c>
      <c r="E200" s="8">
        <v>279</v>
      </c>
      <c r="F200" t="s">
        <v>359</v>
      </c>
      <c r="G200" t="s">
        <v>19</v>
      </c>
      <c r="H200" t="s">
        <v>20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360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440</v>
      </c>
      <c r="C201" s="3" t="s">
        <v>441</v>
      </c>
      <c r="D201" s="6">
        <v>10000</v>
      </c>
      <c r="E201" s="8">
        <v>0</v>
      </c>
      <c r="F201" t="s">
        <v>359</v>
      </c>
      <c r="G201" t="s">
        <v>19</v>
      </c>
      <c r="H201" t="s">
        <v>20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360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442</v>
      </c>
      <c r="C202" s="3" t="s">
        <v>443</v>
      </c>
      <c r="D202" s="6">
        <v>6000</v>
      </c>
      <c r="E202" s="8">
        <v>1571.55</v>
      </c>
      <c r="F202" t="s">
        <v>359</v>
      </c>
      <c r="G202" t="s">
        <v>19</v>
      </c>
      <c r="H202" t="s">
        <v>20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360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444</v>
      </c>
      <c r="C203" s="3" t="s">
        <v>445</v>
      </c>
      <c r="D203" s="6">
        <v>650</v>
      </c>
      <c r="E203" s="8">
        <v>380</v>
      </c>
      <c r="F203" t="s">
        <v>359</v>
      </c>
      <c r="G203" t="s">
        <v>19</v>
      </c>
      <c r="H203" t="s">
        <v>20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360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446</v>
      </c>
      <c r="C204" s="3" t="s">
        <v>447</v>
      </c>
      <c r="D204" s="6">
        <v>6000</v>
      </c>
      <c r="E204" s="8">
        <v>0</v>
      </c>
      <c r="F204" t="s">
        <v>359</v>
      </c>
      <c r="G204" t="s">
        <v>19</v>
      </c>
      <c r="H204" t="s">
        <v>20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360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448</v>
      </c>
      <c r="C205" s="3" t="s">
        <v>449</v>
      </c>
      <c r="D205" s="6">
        <v>2500</v>
      </c>
      <c r="E205" s="8">
        <v>746</v>
      </c>
      <c r="F205" t="s">
        <v>359</v>
      </c>
      <c r="G205" t="s">
        <v>26</v>
      </c>
      <c r="H205" t="s">
        <v>27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360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450</v>
      </c>
      <c r="C206" s="3" t="s">
        <v>451</v>
      </c>
      <c r="D206" s="6">
        <v>300000</v>
      </c>
      <c r="E206" s="8">
        <v>152165</v>
      </c>
      <c r="F206" t="s">
        <v>359</v>
      </c>
      <c r="G206" t="s">
        <v>52</v>
      </c>
      <c r="H206" t="s">
        <v>53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360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452</v>
      </c>
      <c r="C207" s="3" t="s">
        <v>453</v>
      </c>
      <c r="D207" s="6">
        <v>8000</v>
      </c>
      <c r="E207" s="8">
        <v>1300</v>
      </c>
      <c r="F207" t="s">
        <v>359</v>
      </c>
      <c r="G207" t="s">
        <v>19</v>
      </c>
      <c r="H207" t="s">
        <v>20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360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454</v>
      </c>
      <c r="C208" s="3" t="s">
        <v>455</v>
      </c>
      <c r="D208" s="6">
        <v>12700</v>
      </c>
      <c r="E208" s="8">
        <v>0</v>
      </c>
      <c r="F208" t="s">
        <v>359</v>
      </c>
      <c r="G208" t="s">
        <v>19</v>
      </c>
      <c r="H208" t="s">
        <v>20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360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456</v>
      </c>
      <c r="C209" s="3" t="s">
        <v>457</v>
      </c>
      <c r="D209" s="6">
        <v>14000</v>
      </c>
      <c r="E209" s="8">
        <v>2130</v>
      </c>
      <c r="F209" t="s">
        <v>359</v>
      </c>
      <c r="G209" t="s">
        <v>161</v>
      </c>
      <c r="H209" t="s">
        <v>162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360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458</v>
      </c>
      <c r="C210" s="3" t="s">
        <v>459</v>
      </c>
      <c r="D210" s="6">
        <v>50000</v>
      </c>
      <c r="E210" s="8">
        <v>0</v>
      </c>
      <c r="F210" t="s">
        <v>359</v>
      </c>
      <c r="G210" t="s">
        <v>52</v>
      </c>
      <c r="H210" t="s">
        <v>53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360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460</v>
      </c>
      <c r="C211" s="3" t="s">
        <v>461</v>
      </c>
      <c r="D211" s="6">
        <v>25000</v>
      </c>
      <c r="E211" s="8">
        <v>0</v>
      </c>
      <c r="F211" t="s">
        <v>359</v>
      </c>
      <c r="G211" t="s">
        <v>19</v>
      </c>
      <c r="H211" t="s">
        <v>20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360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462</v>
      </c>
      <c r="C212" s="3" t="s">
        <v>463</v>
      </c>
      <c r="D212" s="6">
        <v>12000</v>
      </c>
      <c r="E212" s="8">
        <v>3030</v>
      </c>
      <c r="F212" t="s">
        <v>359</v>
      </c>
      <c r="G212" t="s">
        <v>19</v>
      </c>
      <c r="H212" t="s">
        <v>20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360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464</v>
      </c>
      <c r="C213" s="3" t="s">
        <v>465</v>
      </c>
      <c r="D213" s="6">
        <v>5000</v>
      </c>
      <c r="E213" s="8">
        <v>2230</v>
      </c>
      <c r="F213" t="s">
        <v>359</v>
      </c>
      <c r="G213" t="s">
        <v>19</v>
      </c>
      <c r="H213" t="s">
        <v>20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360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466</v>
      </c>
      <c r="C214" s="3" t="s">
        <v>467</v>
      </c>
      <c r="D214" s="6">
        <v>6300</v>
      </c>
      <c r="E214" s="8">
        <v>1</v>
      </c>
      <c r="F214" t="s">
        <v>359</v>
      </c>
      <c r="G214" t="s">
        <v>19</v>
      </c>
      <c r="H214" t="s">
        <v>20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360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468</v>
      </c>
      <c r="C215" s="3" t="s">
        <v>469</v>
      </c>
      <c r="D215" s="6">
        <v>50000</v>
      </c>
      <c r="E215" s="8">
        <v>20</v>
      </c>
      <c r="F215" t="s">
        <v>359</v>
      </c>
      <c r="G215" t="s">
        <v>19</v>
      </c>
      <c r="H215" t="s">
        <v>20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360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470</v>
      </c>
      <c r="C216" s="3" t="s">
        <v>471</v>
      </c>
      <c r="D216" s="6">
        <v>12500</v>
      </c>
      <c r="E216" s="8">
        <v>1</v>
      </c>
      <c r="F216" t="s">
        <v>359</v>
      </c>
      <c r="G216" t="s">
        <v>19</v>
      </c>
      <c r="H216" t="s">
        <v>20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360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472</v>
      </c>
      <c r="C217" s="3" t="s">
        <v>473</v>
      </c>
      <c r="D217" s="6">
        <v>4400</v>
      </c>
      <c r="E217" s="8">
        <v>10</v>
      </c>
      <c r="F217" t="s">
        <v>359</v>
      </c>
      <c r="G217" t="s">
        <v>26</v>
      </c>
      <c r="H217" t="s">
        <v>27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360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474</v>
      </c>
      <c r="C218" s="3" t="s">
        <v>475</v>
      </c>
      <c r="D218" s="6">
        <v>50000</v>
      </c>
      <c r="E218" s="8">
        <v>27849.22</v>
      </c>
      <c r="F218" t="s">
        <v>359</v>
      </c>
      <c r="G218" t="s">
        <v>19</v>
      </c>
      <c r="H218" t="s">
        <v>20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360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476</v>
      </c>
      <c r="C219" s="3" t="s">
        <v>477</v>
      </c>
      <c r="D219" s="6">
        <v>100000</v>
      </c>
      <c r="E219" s="8">
        <v>11943</v>
      </c>
      <c r="F219" t="s">
        <v>359</v>
      </c>
      <c r="G219" t="s">
        <v>478</v>
      </c>
      <c r="H219" t="s">
        <v>479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360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480</v>
      </c>
      <c r="C220" s="3" t="s">
        <v>481</v>
      </c>
      <c r="D220" s="6">
        <v>5000</v>
      </c>
      <c r="E220" s="8">
        <v>100</v>
      </c>
      <c r="F220" t="s">
        <v>359</v>
      </c>
      <c r="G220" t="s">
        <v>19</v>
      </c>
      <c r="H220" t="s">
        <v>20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360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482</v>
      </c>
      <c r="C221" s="3" t="s">
        <v>483</v>
      </c>
      <c r="D221" s="6">
        <v>50000</v>
      </c>
      <c r="E221" s="8">
        <v>8815</v>
      </c>
      <c r="F221" t="s">
        <v>359</v>
      </c>
      <c r="G221" t="s">
        <v>19</v>
      </c>
      <c r="H221" t="s">
        <v>20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360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484</v>
      </c>
      <c r="C222" s="3" t="s">
        <v>485</v>
      </c>
      <c r="D222" s="6">
        <v>50000</v>
      </c>
      <c r="E222" s="8">
        <v>360</v>
      </c>
      <c r="F222" t="s">
        <v>359</v>
      </c>
      <c r="G222" t="s">
        <v>19</v>
      </c>
      <c r="H222" t="s">
        <v>20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360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486</v>
      </c>
      <c r="C223" s="3" t="s">
        <v>487</v>
      </c>
      <c r="D223" s="6">
        <v>50000</v>
      </c>
      <c r="E223" s="8">
        <v>0</v>
      </c>
      <c r="F223" t="s">
        <v>359</v>
      </c>
      <c r="G223" t="s">
        <v>19</v>
      </c>
      <c r="H223" t="s">
        <v>20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360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488</v>
      </c>
      <c r="C224" s="3" t="s">
        <v>489</v>
      </c>
      <c r="D224" s="6">
        <v>1000</v>
      </c>
      <c r="E224" s="8">
        <v>130</v>
      </c>
      <c r="F224" t="s">
        <v>359</v>
      </c>
      <c r="G224" t="s">
        <v>19</v>
      </c>
      <c r="H224" t="s">
        <v>20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360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490</v>
      </c>
      <c r="C225" s="3" t="s">
        <v>491</v>
      </c>
      <c r="D225" s="6">
        <v>1500000</v>
      </c>
      <c r="E225" s="8">
        <v>0</v>
      </c>
      <c r="F225" t="s">
        <v>359</v>
      </c>
      <c r="G225" t="s">
        <v>19</v>
      </c>
      <c r="H225" t="s">
        <v>20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360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492</v>
      </c>
      <c r="C226" s="3" t="s">
        <v>493</v>
      </c>
      <c r="D226" s="6">
        <v>6000000</v>
      </c>
      <c r="E226" s="8">
        <v>0</v>
      </c>
      <c r="F226" t="s">
        <v>359</v>
      </c>
      <c r="G226" t="s">
        <v>52</v>
      </c>
      <c r="H226" t="s">
        <v>53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360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494</v>
      </c>
      <c r="C227" s="3" t="s">
        <v>495</v>
      </c>
      <c r="D227" s="6">
        <v>200</v>
      </c>
      <c r="E227" s="8">
        <v>0</v>
      </c>
      <c r="F227" t="s">
        <v>359</v>
      </c>
      <c r="G227" t="s">
        <v>19</v>
      </c>
      <c r="H227" t="s">
        <v>20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360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496</v>
      </c>
      <c r="C228" s="3" t="s">
        <v>497</v>
      </c>
      <c r="D228" s="6">
        <v>29000</v>
      </c>
      <c r="E228" s="8">
        <v>250</v>
      </c>
      <c r="F228" t="s">
        <v>359</v>
      </c>
      <c r="G228" t="s">
        <v>26</v>
      </c>
      <c r="H228" t="s">
        <v>27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360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498</v>
      </c>
      <c r="C229" s="3" t="s">
        <v>499</v>
      </c>
      <c r="D229" s="6">
        <v>28000</v>
      </c>
      <c r="E229" s="8">
        <v>0</v>
      </c>
      <c r="F229" t="s">
        <v>359</v>
      </c>
      <c r="G229" t="s">
        <v>19</v>
      </c>
      <c r="H229" t="s">
        <v>20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360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500</v>
      </c>
      <c r="C230" s="3" t="s">
        <v>501</v>
      </c>
      <c r="D230" s="6">
        <v>8000</v>
      </c>
      <c r="E230" s="8">
        <v>0</v>
      </c>
      <c r="F230" t="s">
        <v>359</v>
      </c>
      <c r="G230" t="s">
        <v>26</v>
      </c>
      <c r="H230" t="s">
        <v>27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360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502</v>
      </c>
      <c r="C231" s="3" t="s">
        <v>503</v>
      </c>
      <c r="D231" s="6">
        <v>3000</v>
      </c>
      <c r="E231" s="8">
        <v>0</v>
      </c>
      <c r="F231" t="s">
        <v>359</v>
      </c>
      <c r="G231" t="s">
        <v>504</v>
      </c>
      <c r="H231" t="s">
        <v>57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360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505</v>
      </c>
      <c r="C232" s="3" t="s">
        <v>506</v>
      </c>
      <c r="D232" s="6">
        <v>15000</v>
      </c>
      <c r="E232" s="8">
        <v>60</v>
      </c>
      <c r="F232" t="s">
        <v>359</v>
      </c>
      <c r="G232" t="s">
        <v>19</v>
      </c>
      <c r="H232" t="s">
        <v>20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360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507</v>
      </c>
      <c r="C233" s="3" t="s">
        <v>508</v>
      </c>
      <c r="D233" s="6">
        <v>1500000</v>
      </c>
      <c r="E233" s="8">
        <v>0</v>
      </c>
      <c r="F233" t="s">
        <v>359</v>
      </c>
      <c r="G233" t="s">
        <v>19</v>
      </c>
      <c r="H233" t="s">
        <v>20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360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509</v>
      </c>
      <c r="C234" s="3" t="s">
        <v>510</v>
      </c>
      <c r="D234" s="6">
        <v>4000</v>
      </c>
      <c r="E234" s="8">
        <v>110</v>
      </c>
      <c r="F234" t="s">
        <v>359</v>
      </c>
      <c r="G234" t="s">
        <v>26</v>
      </c>
      <c r="H234" t="s">
        <v>27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360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511</v>
      </c>
      <c r="C235" s="3" t="s">
        <v>512</v>
      </c>
      <c r="D235" s="6">
        <v>350000</v>
      </c>
      <c r="E235" s="8">
        <v>0</v>
      </c>
      <c r="F235" t="s">
        <v>359</v>
      </c>
      <c r="G235" t="s">
        <v>19</v>
      </c>
      <c r="H235" t="s">
        <v>20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360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513</v>
      </c>
      <c r="C236" s="3" t="s">
        <v>514</v>
      </c>
      <c r="D236" s="6">
        <v>1000</v>
      </c>
      <c r="E236" s="8">
        <v>401</v>
      </c>
      <c r="F236" t="s">
        <v>359</v>
      </c>
      <c r="G236" t="s">
        <v>19</v>
      </c>
      <c r="H236" t="s">
        <v>20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360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515</v>
      </c>
      <c r="C237" s="3" t="s">
        <v>516</v>
      </c>
      <c r="D237" s="6">
        <v>10000</v>
      </c>
      <c r="E237" s="8">
        <v>0</v>
      </c>
      <c r="F237" t="s">
        <v>359</v>
      </c>
      <c r="G237" t="s">
        <v>19</v>
      </c>
      <c r="H237" t="s">
        <v>20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360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517</v>
      </c>
      <c r="C238" s="3" t="s">
        <v>518</v>
      </c>
      <c r="D238" s="6">
        <v>150000</v>
      </c>
      <c r="E238" s="8">
        <v>0</v>
      </c>
      <c r="F238" t="s">
        <v>359</v>
      </c>
      <c r="G238" t="s">
        <v>19</v>
      </c>
      <c r="H238" t="s">
        <v>20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360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519</v>
      </c>
      <c r="C239" s="3" t="s">
        <v>520</v>
      </c>
      <c r="D239" s="6">
        <v>15000</v>
      </c>
      <c r="E239" s="8">
        <v>50</v>
      </c>
      <c r="F239" t="s">
        <v>359</v>
      </c>
      <c r="G239" t="s">
        <v>19</v>
      </c>
      <c r="H239" t="s">
        <v>20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360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521</v>
      </c>
      <c r="C240" s="3" t="s">
        <v>522</v>
      </c>
      <c r="D240" s="6">
        <v>26000</v>
      </c>
      <c r="E240" s="8">
        <v>0</v>
      </c>
      <c r="F240" t="s">
        <v>359</v>
      </c>
      <c r="G240" t="s">
        <v>19</v>
      </c>
      <c r="H240" t="s">
        <v>20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360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523</v>
      </c>
      <c r="C241" s="3" t="s">
        <v>524</v>
      </c>
      <c r="D241" s="6">
        <v>1000</v>
      </c>
      <c r="E241" s="8">
        <v>250</v>
      </c>
      <c r="F241" t="s">
        <v>359</v>
      </c>
      <c r="G241" t="s">
        <v>52</v>
      </c>
      <c r="H241" t="s">
        <v>53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360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525</v>
      </c>
      <c r="C242" s="3" t="s">
        <v>526</v>
      </c>
      <c r="D242" s="6">
        <v>15000</v>
      </c>
      <c r="E242" s="8">
        <v>16145.12</v>
      </c>
      <c r="F242" t="s">
        <v>18</v>
      </c>
      <c r="G242" t="s">
        <v>19</v>
      </c>
      <c r="H242" t="s">
        <v>20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528</v>
      </c>
      <c r="C243" s="3" t="s">
        <v>529</v>
      </c>
      <c r="D243" s="6">
        <v>36400</v>
      </c>
      <c r="E243" s="8">
        <v>41000</v>
      </c>
      <c r="F243" t="s">
        <v>18</v>
      </c>
      <c r="G243" t="s">
        <v>19</v>
      </c>
      <c r="H243" t="s">
        <v>20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530</v>
      </c>
      <c r="C244" s="3" t="s">
        <v>531</v>
      </c>
      <c r="D244" s="6">
        <v>13000</v>
      </c>
      <c r="E244" s="8">
        <v>14750</v>
      </c>
      <c r="F244" t="s">
        <v>18</v>
      </c>
      <c r="G244" t="s">
        <v>19</v>
      </c>
      <c r="H244" t="s">
        <v>20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532</v>
      </c>
      <c r="C245" s="3" t="s">
        <v>533</v>
      </c>
      <c r="D245" s="6">
        <v>25000</v>
      </c>
      <c r="E245" s="8">
        <v>25648</v>
      </c>
      <c r="F245" t="s">
        <v>18</v>
      </c>
      <c r="G245" t="s">
        <v>19</v>
      </c>
      <c r="H245" t="s">
        <v>20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534</v>
      </c>
      <c r="D246" s="6">
        <v>3500</v>
      </c>
      <c r="E246" s="8">
        <v>3981.5</v>
      </c>
      <c r="F246" t="s">
        <v>18</v>
      </c>
      <c r="G246" t="s">
        <v>19</v>
      </c>
      <c r="H246" t="s">
        <v>20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535</v>
      </c>
      <c r="C247" s="3" t="s">
        <v>536</v>
      </c>
      <c r="D247" s="6">
        <v>5000</v>
      </c>
      <c r="E247" s="8">
        <v>5186</v>
      </c>
      <c r="F247" t="s">
        <v>18</v>
      </c>
      <c r="G247" t="s">
        <v>19</v>
      </c>
      <c r="H247" t="s">
        <v>20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537</v>
      </c>
      <c r="C248" s="3" t="s">
        <v>538</v>
      </c>
      <c r="D248" s="6">
        <v>5000</v>
      </c>
      <c r="E248" s="8">
        <v>15273</v>
      </c>
      <c r="F248" t="s">
        <v>18</v>
      </c>
      <c r="G248" t="s">
        <v>19</v>
      </c>
      <c r="H248" t="s">
        <v>20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539</v>
      </c>
      <c r="C249" s="3" t="s">
        <v>540</v>
      </c>
      <c r="D249" s="6">
        <v>5000</v>
      </c>
      <c r="E249" s="8">
        <v>6705</v>
      </c>
      <c r="F249" t="s">
        <v>18</v>
      </c>
      <c r="G249" t="s">
        <v>19</v>
      </c>
      <c r="H249" t="s">
        <v>20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541</v>
      </c>
      <c r="C250" s="3" t="s">
        <v>542</v>
      </c>
      <c r="D250" s="6">
        <v>85000</v>
      </c>
      <c r="E250" s="8">
        <v>86133</v>
      </c>
      <c r="F250" t="s">
        <v>18</v>
      </c>
      <c r="G250" t="s">
        <v>19</v>
      </c>
      <c r="H250" t="s">
        <v>20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543</v>
      </c>
      <c r="C251" s="3" t="s">
        <v>544</v>
      </c>
      <c r="D251" s="6">
        <v>10000</v>
      </c>
      <c r="E251" s="8">
        <v>11292</v>
      </c>
      <c r="F251" t="s">
        <v>18</v>
      </c>
      <c r="G251" t="s">
        <v>19</v>
      </c>
      <c r="H251" t="s">
        <v>20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545</v>
      </c>
      <c r="C252" s="3" t="s">
        <v>546</v>
      </c>
      <c r="D252" s="6">
        <v>30000</v>
      </c>
      <c r="E252" s="8">
        <v>31675</v>
      </c>
      <c r="F252" t="s">
        <v>18</v>
      </c>
      <c r="G252" t="s">
        <v>19</v>
      </c>
      <c r="H252" t="s">
        <v>20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547</v>
      </c>
      <c r="C253" s="3" t="s">
        <v>548</v>
      </c>
      <c r="D253" s="6">
        <v>3500</v>
      </c>
      <c r="E253" s="8">
        <v>4395</v>
      </c>
      <c r="F253" t="s">
        <v>18</v>
      </c>
      <c r="G253" t="s">
        <v>19</v>
      </c>
      <c r="H253" t="s">
        <v>20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549</v>
      </c>
      <c r="C254" s="3" t="s">
        <v>550</v>
      </c>
      <c r="D254" s="6">
        <v>5000</v>
      </c>
      <c r="E254" s="8">
        <v>9228</v>
      </c>
      <c r="F254" t="s">
        <v>18</v>
      </c>
      <c r="G254" t="s">
        <v>19</v>
      </c>
      <c r="H254" t="s">
        <v>20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551</v>
      </c>
      <c r="C255" s="3" t="s">
        <v>552</v>
      </c>
      <c r="D255" s="6">
        <v>1500</v>
      </c>
      <c r="E255" s="8">
        <v>1511</v>
      </c>
      <c r="F255" t="s">
        <v>18</v>
      </c>
      <c r="G255" t="s">
        <v>19</v>
      </c>
      <c r="H255" t="s">
        <v>20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553</v>
      </c>
      <c r="C256" s="3" t="s">
        <v>554</v>
      </c>
      <c r="D256" s="6">
        <v>24000</v>
      </c>
      <c r="E256" s="8">
        <v>28067.34</v>
      </c>
      <c r="F256" t="s">
        <v>18</v>
      </c>
      <c r="G256" t="s">
        <v>19</v>
      </c>
      <c r="H256" t="s">
        <v>20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555</v>
      </c>
      <c r="C257" s="3" t="s">
        <v>556</v>
      </c>
      <c r="D257" s="6">
        <v>8000</v>
      </c>
      <c r="E257" s="8">
        <v>8538.66</v>
      </c>
      <c r="F257" t="s">
        <v>18</v>
      </c>
      <c r="G257" t="s">
        <v>19</v>
      </c>
      <c r="H257" t="s">
        <v>20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557</v>
      </c>
      <c r="C258" s="3" t="s">
        <v>558</v>
      </c>
      <c r="D258" s="6">
        <v>13000</v>
      </c>
      <c r="E258" s="8">
        <v>18083</v>
      </c>
      <c r="F258" t="s">
        <v>18</v>
      </c>
      <c r="G258" t="s">
        <v>19</v>
      </c>
      <c r="H258" t="s">
        <v>20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559</v>
      </c>
      <c r="C259" s="3" t="s">
        <v>560</v>
      </c>
      <c r="D259" s="6">
        <v>35000</v>
      </c>
      <c r="E259" s="8">
        <v>37354.269999999997</v>
      </c>
      <c r="F259" t="s">
        <v>18</v>
      </c>
      <c r="G259" t="s">
        <v>19</v>
      </c>
      <c r="H259" t="s">
        <v>20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561</v>
      </c>
      <c r="C260" s="3" t="s">
        <v>562</v>
      </c>
      <c r="D260" s="6">
        <v>30000</v>
      </c>
      <c r="E260" s="8">
        <v>57342</v>
      </c>
      <c r="F260" t="s">
        <v>18</v>
      </c>
      <c r="G260" t="s">
        <v>19</v>
      </c>
      <c r="H260" t="s">
        <v>20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563</v>
      </c>
      <c r="C261" s="3" t="s">
        <v>564</v>
      </c>
      <c r="D261" s="6">
        <v>75000</v>
      </c>
      <c r="E261" s="8">
        <v>98953.42</v>
      </c>
      <c r="F261" t="s">
        <v>18</v>
      </c>
      <c r="G261" t="s">
        <v>19</v>
      </c>
      <c r="H261" t="s">
        <v>20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565</v>
      </c>
      <c r="C262" s="3" t="s">
        <v>566</v>
      </c>
      <c r="D262" s="6">
        <v>10000</v>
      </c>
      <c r="E262" s="8">
        <v>10640</v>
      </c>
      <c r="F262" t="s">
        <v>18</v>
      </c>
      <c r="G262" t="s">
        <v>19</v>
      </c>
      <c r="H262" t="s">
        <v>20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567</v>
      </c>
      <c r="C263" s="3" t="s">
        <v>568</v>
      </c>
      <c r="D263" s="6">
        <v>20000</v>
      </c>
      <c r="E263" s="8">
        <v>21480</v>
      </c>
      <c r="F263" t="s">
        <v>18</v>
      </c>
      <c r="G263" t="s">
        <v>19</v>
      </c>
      <c r="H263" t="s">
        <v>20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569</v>
      </c>
      <c r="C264" s="3" t="s">
        <v>570</v>
      </c>
      <c r="D264" s="6">
        <v>2500</v>
      </c>
      <c r="E264" s="8">
        <v>6000</v>
      </c>
      <c r="F264" t="s">
        <v>18</v>
      </c>
      <c r="G264" t="s">
        <v>19</v>
      </c>
      <c r="H264" t="s">
        <v>20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571</v>
      </c>
      <c r="C265" s="3" t="s">
        <v>572</v>
      </c>
      <c r="D265" s="6">
        <v>25000</v>
      </c>
      <c r="E265" s="8">
        <v>29520.27</v>
      </c>
      <c r="F265" t="s">
        <v>18</v>
      </c>
      <c r="G265" t="s">
        <v>19</v>
      </c>
      <c r="H265" t="s">
        <v>20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573</v>
      </c>
      <c r="C266" s="3" t="s">
        <v>574</v>
      </c>
      <c r="D266" s="6">
        <v>5000</v>
      </c>
      <c r="E266" s="8">
        <v>5910</v>
      </c>
      <c r="F266" t="s">
        <v>18</v>
      </c>
      <c r="G266" t="s">
        <v>19</v>
      </c>
      <c r="H266" t="s">
        <v>20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575</v>
      </c>
      <c r="C267" s="3" t="s">
        <v>576</v>
      </c>
      <c r="D267" s="6">
        <v>5000</v>
      </c>
      <c r="E267" s="8">
        <v>5555</v>
      </c>
      <c r="F267" t="s">
        <v>18</v>
      </c>
      <c r="G267" t="s">
        <v>19</v>
      </c>
      <c r="H267" t="s">
        <v>20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577</v>
      </c>
      <c r="C268" s="3" t="s">
        <v>578</v>
      </c>
      <c r="D268" s="6">
        <v>1000</v>
      </c>
      <c r="E268" s="8">
        <v>1455</v>
      </c>
      <c r="F268" t="s">
        <v>18</v>
      </c>
      <c r="G268" t="s">
        <v>19</v>
      </c>
      <c r="H268" t="s">
        <v>20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579</v>
      </c>
      <c r="C269" s="3" t="s">
        <v>580</v>
      </c>
      <c r="D269" s="6">
        <v>9850</v>
      </c>
      <c r="E269" s="8">
        <v>12965.44</v>
      </c>
      <c r="F269" t="s">
        <v>18</v>
      </c>
      <c r="G269" t="s">
        <v>26</v>
      </c>
      <c r="H269" t="s">
        <v>27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581</v>
      </c>
      <c r="C270" s="3" t="s">
        <v>582</v>
      </c>
      <c r="D270" s="6">
        <v>5000</v>
      </c>
      <c r="E270" s="8">
        <v>5570</v>
      </c>
      <c r="F270" t="s">
        <v>18</v>
      </c>
      <c r="G270" t="s">
        <v>19</v>
      </c>
      <c r="H270" t="s">
        <v>20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583</v>
      </c>
      <c r="C271" s="3" t="s">
        <v>584</v>
      </c>
      <c r="D271" s="6">
        <v>100000</v>
      </c>
      <c r="E271" s="8">
        <v>147233.76999999999</v>
      </c>
      <c r="F271" t="s">
        <v>18</v>
      </c>
      <c r="G271" t="s">
        <v>52</v>
      </c>
      <c r="H271" t="s">
        <v>53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585</v>
      </c>
      <c r="C272" s="3" t="s">
        <v>586</v>
      </c>
      <c r="D272" s="6">
        <v>2300</v>
      </c>
      <c r="E272" s="8">
        <v>3510</v>
      </c>
      <c r="F272" t="s">
        <v>18</v>
      </c>
      <c r="G272" t="s">
        <v>19</v>
      </c>
      <c r="H272" t="s">
        <v>20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587</v>
      </c>
      <c r="C273" s="3" t="s">
        <v>588</v>
      </c>
      <c r="D273" s="6">
        <v>30000</v>
      </c>
      <c r="E273" s="8">
        <v>31404</v>
      </c>
      <c r="F273" t="s">
        <v>18</v>
      </c>
      <c r="G273" t="s">
        <v>19</v>
      </c>
      <c r="H273" t="s">
        <v>20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589</v>
      </c>
      <c r="C274" s="3" t="s">
        <v>590</v>
      </c>
      <c r="D274" s="6">
        <v>3000</v>
      </c>
      <c r="E274" s="8">
        <v>5323.01</v>
      </c>
      <c r="F274" t="s">
        <v>18</v>
      </c>
      <c r="G274" t="s">
        <v>19</v>
      </c>
      <c r="H274" t="s">
        <v>20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591</v>
      </c>
      <c r="C275" s="3" t="s">
        <v>592</v>
      </c>
      <c r="D275" s="6">
        <v>5000</v>
      </c>
      <c r="E275" s="8">
        <v>5388.79</v>
      </c>
      <c r="F275" t="s">
        <v>18</v>
      </c>
      <c r="G275" t="s">
        <v>19</v>
      </c>
      <c r="H275" t="s">
        <v>20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593</v>
      </c>
      <c r="C276" s="3" t="s">
        <v>594</v>
      </c>
      <c r="D276" s="6">
        <v>4000</v>
      </c>
      <c r="E276" s="8">
        <v>6240</v>
      </c>
      <c r="F276" t="s">
        <v>18</v>
      </c>
      <c r="G276" t="s">
        <v>19</v>
      </c>
      <c r="H276" t="s">
        <v>20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595</v>
      </c>
      <c r="C277" s="3" t="s">
        <v>596</v>
      </c>
      <c r="D277" s="6">
        <v>20000</v>
      </c>
      <c r="E277" s="8">
        <v>21679</v>
      </c>
      <c r="F277" t="s">
        <v>18</v>
      </c>
      <c r="G277" t="s">
        <v>19</v>
      </c>
      <c r="H277" t="s">
        <v>20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597</v>
      </c>
      <c r="C278" s="3" t="s">
        <v>598</v>
      </c>
      <c r="D278" s="6">
        <v>4000</v>
      </c>
      <c r="E278" s="8">
        <v>5904</v>
      </c>
      <c r="F278" t="s">
        <v>18</v>
      </c>
      <c r="G278" t="s">
        <v>19</v>
      </c>
      <c r="H278" t="s">
        <v>20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599</v>
      </c>
      <c r="C279" s="3" t="s">
        <v>600</v>
      </c>
      <c r="D279" s="6">
        <v>65000</v>
      </c>
      <c r="E279" s="8">
        <v>71748</v>
      </c>
      <c r="F279" t="s">
        <v>18</v>
      </c>
      <c r="G279" t="s">
        <v>19</v>
      </c>
      <c r="H279" t="s">
        <v>20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601</v>
      </c>
      <c r="C280" s="3" t="s">
        <v>602</v>
      </c>
      <c r="D280" s="6">
        <v>27000</v>
      </c>
      <c r="E280" s="8">
        <v>40594</v>
      </c>
      <c r="F280" t="s">
        <v>18</v>
      </c>
      <c r="G280" t="s">
        <v>19</v>
      </c>
      <c r="H280" t="s">
        <v>20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603</v>
      </c>
      <c r="C281" s="3" t="s">
        <v>604</v>
      </c>
      <c r="D281" s="6">
        <v>17000</v>
      </c>
      <c r="E281" s="8">
        <v>26744.11</v>
      </c>
      <c r="F281" t="s">
        <v>18</v>
      </c>
      <c r="G281" t="s">
        <v>19</v>
      </c>
      <c r="H281" t="s">
        <v>20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605</v>
      </c>
      <c r="C282" s="3" t="s">
        <v>606</v>
      </c>
      <c r="D282" s="6">
        <v>75000</v>
      </c>
      <c r="E282" s="8">
        <v>117108</v>
      </c>
      <c r="F282" t="s">
        <v>18</v>
      </c>
      <c r="G282" t="s">
        <v>19</v>
      </c>
      <c r="H282" t="s">
        <v>20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607</v>
      </c>
      <c r="C283" s="3" t="s">
        <v>608</v>
      </c>
      <c r="D283" s="6">
        <v>5500</v>
      </c>
      <c r="E283" s="8">
        <v>6632.32</v>
      </c>
      <c r="F283" t="s">
        <v>18</v>
      </c>
      <c r="G283" t="s">
        <v>19</v>
      </c>
      <c r="H283" t="s">
        <v>20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609</v>
      </c>
      <c r="C284" s="3" t="s">
        <v>610</v>
      </c>
      <c r="D284" s="6">
        <v>45000</v>
      </c>
      <c r="E284" s="8">
        <v>45535</v>
      </c>
      <c r="F284" t="s">
        <v>18</v>
      </c>
      <c r="G284" t="s">
        <v>19</v>
      </c>
      <c r="H284" t="s">
        <v>20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611</v>
      </c>
      <c r="C285" s="3" t="s">
        <v>612</v>
      </c>
      <c r="D285" s="6">
        <v>18000</v>
      </c>
      <c r="E285" s="8">
        <v>20569.05</v>
      </c>
      <c r="F285" t="s">
        <v>18</v>
      </c>
      <c r="G285" t="s">
        <v>19</v>
      </c>
      <c r="H285" t="s">
        <v>20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613</v>
      </c>
      <c r="C286" s="3" t="s">
        <v>614</v>
      </c>
      <c r="D286" s="6">
        <v>40000</v>
      </c>
      <c r="E286" s="8">
        <v>41850.46</v>
      </c>
      <c r="F286" t="s">
        <v>18</v>
      </c>
      <c r="G286" t="s">
        <v>19</v>
      </c>
      <c r="H286" t="s">
        <v>20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615</v>
      </c>
      <c r="C287" s="3" t="s">
        <v>616</v>
      </c>
      <c r="D287" s="6">
        <v>14000</v>
      </c>
      <c r="E287" s="8">
        <v>32035.51</v>
      </c>
      <c r="F287" t="s">
        <v>18</v>
      </c>
      <c r="G287" t="s">
        <v>19</v>
      </c>
      <c r="H287" t="s">
        <v>20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617</v>
      </c>
      <c r="C288" s="3" t="s">
        <v>618</v>
      </c>
      <c r="D288" s="6">
        <v>15000</v>
      </c>
      <c r="E288" s="8">
        <v>16373</v>
      </c>
      <c r="F288" t="s">
        <v>18</v>
      </c>
      <c r="G288" t="s">
        <v>19</v>
      </c>
      <c r="H288" t="s">
        <v>20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619</v>
      </c>
      <c r="C289" s="3" t="s">
        <v>620</v>
      </c>
      <c r="D289" s="6">
        <v>15000</v>
      </c>
      <c r="E289" s="8">
        <v>26445</v>
      </c>
      <c r="F289" t="s">
        <v>18</v>
      </c>
      <c r="G289" t="s">
        <v>19</v>
      </c>
      <c r="H289" t="s">
        <v>20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621</v>
      </c>
      <c r="C290" s="3" t="s">
        <v>622</v>
      </c>
      <c r="D290" s="6">
        <v>50000</v>
      </c>
      <c r="E290" s="8">
        <v>51605.31</v>
      </c>
      <c r="F290" t="s">
        <v>18</v>
      </c>
      <c r="G290" t="s">
        <v>19</v>
      </c>
      <c r="H290" t="s">
        <v>20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623</v>
      </c>
      <c r="C291" s="3" t="s">
        <v>624</v>
      </c>
      <c r="D291" s="6">
        <v>15000</v>
      </c>
      <c r="E291" s="8">
        <v>15723</v>
      </c>
      <c r="F291" t="s">
        <v>18</v>
      </c>
      <c r="G291" t="s">
        <v>26</v>
      </c>
      <c r="H291" t="s">
        <v>27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625</v>
      </c>
      <c r="C292" s="3" t="s">
        <v>626</v>
      </c>
      <c r="D292" s="6">
        <v>4500</v>
      </c>
      <c r="E292" s="8">
        <v>4800.8</v>
      </c>
      <c r="F292" t="s">
        <v>18</v>
      </c>
      <c r="G292" t="s">
        <v>19</v>
      </c>
      <c r="H292" t="s">
        <v>20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627</v>
      </c>
      <c r="C293" s="3" t="s">
        <v>628</v>
      </c>
      <c r="D293" s="6">
        <v>5000</v>
      </c>
      <c r="E293" s="8">
        <v>6001</v>
      </c>
      <c r="F293" t="s">
        <v>18</v>
      </c>
      <c r="G293" t="s">
        <v>19</v>
      </c>
      <c r="H293" t="s">
        <v>20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629</v>
      </c>
      <c r="C294" s="3" t="s">
        <v>630</v>
      </c>
      <c r="D294" s="6">
        <v>75000</v>
      </c>
      <c r="E294" s="8">
        <v>76130.2</v>
      </c>
      <c r="F294" t="s">
        <v>18</v>
      </c>
      <c r="G294" t="s">
        <v>19</v>
      </c>
      <c r="H294" t="s">
        <v>20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631</v>
      </c>
      <c r="C295" s="3" t="s">
        <v>632</v>
      </c>
      <c r="D295" s="6">
        <v>26000</v>
      </c>
      <c r="E295" s="8">
        <v>26360</v>
      </c>
      <c r="F295" t="s">
        <v>18</v>
      </c>
      <c r="G295" t="s">
        <v>19</v>
      </c>
      <c r="H295" t="s">
        <v>20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633</v>
      </c>
      <c r="C296" s="3" t="s">
        <v>634</v>
      </c>
      <c r="D296" s="6">
        <v>5000</v>
      </c>
      <c r="E296" s="8">
        <v>5000</v>
      </c>
      <c r="F296" t="s">
        <v>18</v>
      </c>
      <c r="G296" t="s">
        <v>19</v>
      </c>
      <c r="H296" t="s">
        <v>20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635</v>
      </c>
      <c r="C297" s="3" t="s">
        <v>636</v>
      </c>
      <c r="D297" s="6">
        <v>50000</v>
      </c>
      <c r="E297" s="8">
        <v>66554.559999999998</v>
      </c>
      <c r="F297" t="s">
        <v>18</v>
      </c>
      <c r="G297" t="s">
        <v>19</v>
      </c>
      <c r="H297" t="s">
        <v>20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637</v>
      </c>
      <c r="C298" s="3" t="s">
        <v>638</v>
      </c>
      <c r="D298" s="6">
        <v>25000</v>
      </c>
      <c r="E298" s="8">
        <v>29681.55</v>
      </c>
      <c r="F298" t="s">
        <v>18</v>
      </c>
      <c r="G298" t="s">
        <v>19</v>
      </c>
      <c r="H298" t="s">
        <v>20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639</v>
      </c>
      <c r="C299" s="3" t="s">
        <v>640</v>
      </c>
      <c r="D299" s="6">
        <v>20000</v>
      </c>
      <c r="E299" s="8">
        <v>20128</v>
      </c>
      <c r="F299" t="s">
        <v>18</v>
      </c>
      <c r="G299" t="s">
        <v>19</v>
      </c>
      <c r="H299" t="s">
        <v>20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641</v>
      </c>
      <c r="C300" s="3" t="s">
        <v>642</v>
      </c>
      <c r="D300" s="6">
        <v>126000</v>
      </c>
      <c r="E300" s="8">
        <v>137254.84</v>
      </c>
      <c r="F300" t="s">
        <v>18</v>
      </c>
      <c r="G300" t="s">
        <v>19</v>
      </c>
      <c r="H300" t="s">
        <v>20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643</v>
      </c>
      <c r="C301" s="3" t="s">
        <v>644</v>
      </c>
      <c r="D301" s="6">
        <v>10000</v>
      </c>
      <c r="E301" s="8">
        <v>17895.25</v>
      </c>
      <c r="F301" t="s">
        <v>18</v>
      </c>
      <c r="G301" t="s">
        <v>19</v>
      </c>
      <c r="H301" t="s">
        <v>20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645</v>
      </c>
      <c r="C302" s="3" t="s">
        <v>646</v>
      </c>
      <c r="D302" s="6">
        <v>25000</v>
      </c>
      <c r="E302" s="8">
        <v>25430.66</v>
      </c>
      <c r="F302" t="s">
        <v>18</v>
      </c>
      <c r="G302" t="s">
        <v>19</v>
      </c>
      <c r="H302" t="s">
        <v>20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647</v>
      </c>
      <c r="C303" s="3" t="s">
        <v>648</v>
      </c>
      <c r="D303" s="6">
        <v>13000</v>
      </c>
      <c r="E303" s="8">
        <v>15435.55</v>
      </c>
      <c r="F303" t="s">
        <v>18</v>
      </c>
      <c r="G303" t="s">
        <v>19</v>
      </c>
      <c r="H303" t="s">
        <v>20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649</v>
      </c>
      <c r="C304" s="3" t="s">
        <v>650</v>
      </c>
      <c r="D304" s="6">
        <v>10000</v>
      </c>
      <c r="E304" s="8">
        <v>10046</v>
      </c>
      <c r="F304" t="s">
        <v>18</v>
      </c>
      <c r="G304" t="s">
        <v>19</v>
      </c>
      <c r="H304" t="s">
        <v>20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651</v>
      </c>
      <c r="C305" s="3" t="s">
        <v>652</v>
      </c>
      <c r="D305" s="6">
        <v>3000</v>
      </c>
      <c r="E305" s="8">
        <v>4124</v>
      </c>
      <c r="F305" t="s">
        <v>18</v>
      </c>
      <c r="G305" t="s">
        <v>19</v>
      </c>
      <c r="H305" t="s">
        <v>20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653</v>
      </c>
      <c r="C306" s="3" t="s">
        <v>654</v>
      </c>
      <c r="D306" s="6">
        <v>3400</v>
      </c>
      <c r="E306" s="8">
        <v>7876</v>
      </c>
      <c r="F306" t="s">
        <v>18</v>
      </c>
      <c r="G306" t="s">
        <v>19</v>
      </c>
      <c r="H306" t="s">
        <v>20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655</v>
      </c>
      <c r="C307" s="3" t="s">
        <v>656</v>
      </c>
      <c r="D307" s="6">
        <v>7500</v>
      </c>
      <c r="E307" s="8">
        <v>9775</v>
      </c>
      <c r="F307" t="s">
        <v>18</v>
      </c>
      <c r="G307" t="s">
        <v>19</v>
      </c>
      <c r="H307" t="s">
        <v>20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657</v>
      </c>
      <c r="C308" s="3" t="s">
        <v>658</v>
      </c>
      <c r="D308" s="6">
        <v>1000</v>
      </c>
      <c r="E308" s="8">
        <v>2929</v>
      </c>
      <c r="F308" t="s">
        <v>18</v>
      </c>
      <c r="G308" t="s">
        <v>19</v>
      </c>
      <c r="H308" t="s">
        <v>20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659</v>
      </c>
      <c r="C309" s="3" t="s">
        <v>660</v>
      </c>
      <c r="D309" s="6">
        <v>22000</v>
      </c>
      <c r="E309" s="8">
        <v>24490</v>
      </c>
      <c r="F309" t="s">
        <v>18</v>
      </c>
      <c r="G309" t="s">
        <v>19</v>
      </c>
      <c r="H309" t="s">
        <v>20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661</v>
      </c>
      <c r="C310" s="3" t="s">
        <v>662</v>
      </c>
      <c r="D310" s="6">
        <v>12000</v>
      </c>
      <c r="E310" s="8">
        <v>12668</v>
      </c>
      <c r="F310" t="s">
        <v>18</v>
      </c>
      <c r="G310" t="s">
        <v>19</v>
      </c>
      <c r="H310" t="s">
        <v>20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663</v>
      </c>
      <c r="C311" s="3" t="s">
        <v>664</v>
      </c>
      <c r="D311" s="6">
        <v>18000</v>
      </c>
      <c r="E311" s="8">
        <v>21410</v>
      </c>
      <c r="F311" t="s">
        <v>18</v>
      </c>
      <c r="G311" t="s">
        <v>19</v>
      </c>
      <c r="H311" t="s">
        <v>20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665</v>
      </c>
      <c r="C312" s="3" t="s">
        <v>666</v>
      </c>
      <c r="D312" s="6">
        <v>1000</v>
      </c>
      <c r="E312" s="8">
        <v>1041.29</v>
      </c>
      <c r="F312" t="s">
        <v>18</v>
      </c>
      <c r="G312" t="s">
        <v>19</v>
      </c>
      <c r="H312" t="s">
        <v>20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667</v>
      </c>
      <c r="C313" s="3" t="s">
        <v>668</v>
      </c>
      <c r="D313" s="6">
        <v>20000</v>
      </c>
      <c r="E313" s="8">
        <v>20820.330000000002</v>
      </c>
      <c r="F313" t="s">
        <v>18</v>
      </c>
      <c r="G313" t="s">
        <v>19</v>
      </c>
      <c r="H313" t="s">
        <v>20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669</v>
      </c>
      <c r="C314" s="3" t="s">
        <v>670</v>
      </c>
      <c r="D314" s="6">
        <v>8000</v>
      </c>
      <c r="E314" s="8">
        <v>8950</v>
      </c>
      <c r="F314" t="s">
        <v>18</v>
      </c>
      <c r="G314" t="s">
        <v>19</v>
      </c>
      <c r="H314" t="s">
        <v>20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671</v>
      </c>
      <c r="C315" s="3" t="s">
        <v>672</v>
      </c>
      <c r="D315" s="6">
        <v>17000</v>
      </c>
      <c r="E315" s="8">
        <v>17805</v>
      </c>
      <c r="F315" t="s">
        <v>18</v>
      </c>
      <c r="G315" t="s">
        <v>19</v>
      </c>
      <c r="H315" t="s">
        <v>20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673</v>
      </c>
      <c r="C316" s="3" t="s">
        <v>674</v>
      </c>
      <c r="D316" s="6">
        <v>1000</v>
      </c>
      <c r="E316" s="8">
        <v>3851.5</v>
      </c>
      <c r="F316" t="s">
        <v>18</v>
      </c>
      <c r="G316" t="s">
        <v>19</v>
      </c>
      <c r="H316" t="s">
        <v>20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675</v>
      </c>
      <c r="C317" s="3" t="s">
        <v>676</v>
      </c>
      <c r="D317" s="6">
        <v>25000</v>
      </c>
      <c r="E317" s="8">
        <v>25312</v>
      </c>
      <c r="F317" t="s">
        <v>18</v>
      </c>
      <c r="G317" t="s">
        <v>19</v>
      </c>
      <c r="H317" t="s">
        <v>20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677</v>
      </c>
      <c r="C318" s="3" t="s">
        <v>678</v>
      </c>
      <c r="D318" s="6">
        <v>15000</v>
      </c>
      <c r="E318" s="8">
        <v>17066</v>
      </c>
      <c r="F318" t="s">
        <v>18</v>
      </c>
      <c r="G318" t="s">
        <v>161</v>
      </c>
      <c r="H318" t="s">
        <v>162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679</v>
      </c>
      <c r="C319" s="3" t="s">
        <v>680</v>
      </c>
      <c r="D319" s="6">
        <v>30000</v>
      </c>
      <c r="E319" s="8">
        <v>30241</v>
      </c>
      <c r="F319" t="s">
        <v>18</v>
      </c>
      <c r="G319" t="s">
        <v>19</v>
      </c>
      <c r="H319" t="s">
        <v>20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681</v>
      </c>
      <c r="C320" s="3" t="s">
        <v>682</v>
      </c>
      <c r="D320" s="6">
        <v>5000</v>
      </c>
      <c r="E320" s="8">
        <v>14166</v>
      </c>
      <c r="F320" t="s">
        <v>18</v>
      </c>
      <c r="G320" t="s">
        <v>19</v>
      </c>
      <c r="H320" t="s">
        <v>20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683</v>
      </c>
      <c r="C321" s="3" t="s">
        <v>684</v>
      </c>
      <c r="D321" s="6">
        <v>5000</v>
      </c>
      <c r="E321" s="8">
        <v>5634</v>
      </c>
      <c r="F321" t="s">
        <v>18</v>
      </c>
      <c r="G321" t="s">
        <v>19</v>
      </c>
      <c r="H321" t="s">
        <v>20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685</v>
      </c>
      <c r="C322" s="3" t="s">
        <v>686</v>
      </c>
      <c r="D322" s="6">
        <v>20000</v>
      </c>
      <c r="E322" s="8">
        <v>21316</v>
      </c>
      <c r="F322" t="s">
        <v>18</v>
      </c>
      <c r="G322" t="s">
        <v>26</v>
      </c>
      <c r="H322" t="s">
        <v>27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687</v>
      </c>
      <c r="C323" s="3" t="s">
        <v>688</v>
      </c>
      <c r="D323" s="6">
        <v>35000</v>
      </c>
      <c r="E323" s="8">
        <v>35932</v>
      </c>
      <c r="F323" t="s">
        <v>18</v>
      </c>
      <c r="G323" t="s">
        <v>504</v>
      </c>
      <c r="H323" t="s">
        <v>57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689</v>
      </c>
      <c r="C324" s="3" t="s">
        <v>690</v>
      </c>
      <c r="D324" s="6">
        <v>25000</v>
      </c>
      <c r="E324" s="8">
        <v>26978</v>
      </c>
      <c r="F324" t="s">
        <v>18</v>
      </c>
      <c r="G324" t="s">
        <v>19</v>
      </c>
      <c r="H324" t="s">
        <v>20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691</v>
      </c>
      <c r="C325" s="3" t="s">
        <v>692</v>
      </c>
      <c r="D325" s="6">
        <v>5400</v>
      </c>
      <c r="E325" s="8">
        <v>6646</v>
      </c>
      <c r="F325" t="s">
        <v>18</v>
      </c>
      <c r="G325" t="s">
        <v>19</v>
      </c>
      <c r="H325" t="s">
        <v>20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693</v>
      </c>
      <c r="C326" s="3" t="s">
        <v>694</v>
      </c>
      <c r="D326" s="6">
        <v>8500</v>
      </c>
      <c r="E326" s="8">
        <v>8636</v>
      </c>
      <c r="F326" t="s">
        <v>18</v>
      </c>
      <c r="G326" t="s">
        <v>19</v>
      </c>
      <c r="H326" t="s">
        <v>20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695</v>
      </c>
      <c r="C327" s="3" t="s">
        <v>696</v>
      </c>
      <c r="D327" s="6">
        <v>50000</v>
      </c>
      <c r="E327" s="8">
        <v>52198</v>
      </c>
      <c r="F327" t="s">
        <v>18</v>
      </c>
      <c r="G327" t="s">
        <v>19</v>
      </c>
      <c r="H327" t="s">
        <v>20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697</v>
      </c>
      <c r="C328" s="3" t="s">
        <v>698</v>
      </c>
      <c r="D328" s="6">
        <v>150000</v>
      </c>
      <c r="E328" s="8">
        <v>169394.6</v>
      </c>
      <c r="F328" t="s">
        <v>18</v>
      </c>
      <c r="G328" t="s">
        <v>19</v>
      </c>
      <c r="H328" t="s">
        <v>20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699</v>
      </c>
      <c r="C329" s="3" t="s">
        <v>700</v>
      </c>
      <c r="D329" s="6">
        <v>4000</v>
      </c>
      <c r="E329" s="8">
        <v>5456</v>
      </c>
      <c r="F329" t="s">
        <v>18</v>
      </c>
      <c r="G329" t="s">
        <v>19</v>
      </c>
      <c r="H329" t="s">
        <v>20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701</v>
      </c>
      <c r="C330" s="3" t="s">
        <v>702</v>
      </c>
      <c r="D330" s="6">
        <v>75000</v>
      </c>
      <c r="E330" s="8">
        <v>77710.8</v>
      </c>
      <c r="F330" t="s">
        <v>18</v>
      </c>
      <c r="G330" t="s">
        <v>19</v>
      </c>
      <c r="H330" t="s">
        <v>20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703</v>
      </c>
      <c r="C331" s="3" t="s">
        <v>704</v>
      </c>
      <c r="D331" s="6">
        <v>10000</v>
      </c>
      <c r="E331" s="8">
        <v>10550</v>
      </c>
      <c r="F331" t="s">
        <v>18</v>
      </c>
      <c r="G331" t="s">
        <v>19</v>
      </c>
      <c r="H331" t="s">
        <v>20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705</v>
      </c>
      <c r="C332" s="3" t="s">
        <v>706</v>
      </c>
      <c r="D332" s="6">
        <v>35000</v>
      </c>
      <c r="E332" s="8">
        <v>35640</v>
      </c>
      <c r="F332" t="s">
        <v>18</v>
      </c>
      <c r="G332" t="s">
        <v>19</v>
      </c>
      <c r="H332" t="s">
        <v>20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707</v>
      </c>
      <c r="C333" s="3" t="s">
        <v>708</v>
      </c>
      <c r="D333" s="6">
        <v>40000</v>
      </c>
      <c r="E333" s="8">
        <v>42642</v>
      </c>
      <c r="F333" t="s">
        <v>18</v>
      </c>
      <c r="G333" t="s">
        <v>19</v>
      </c>
      <c r="H333" t="s">
        <v>20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709</v>
      </c>
      <c r="C334" s="3" t="s">
        <v>710</v>
      </c>
      <c r="D334" s="6">
        <v>100000</v>
      </c>
      <c r="E334" s="8">
        <v>113015</v>
      </c>
      <c r="F334" t="s">
        <v>18</v>
      </c>
      <c r="G334" t="s">
        <v>19</v>
      </c>
      <c r="H334" t="s">
        <v>20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711</v>
      </c>
      <c r="C335" s="3" t="s">
        <v>712</v>
      </c>
      <c r="D335" s="6">
        <v>40000</v>
      </c>
      <c r="E335" s="8">
        <v>50091</v>
      </c>
      <c r="F335" t="s">
        <v>18</v>
      </c>
      <c r="G335" t="s">
        <v>19</v>
      </c>
      <c r="H335" t="s">
        <v>20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713</v>
      </c>
      <c r="C336" s="3" t="s">
        <v>714</v>
      </c>
      <c r="D336" s="6">
        <v>10000</v>
      </c>
      <c r="E336" s="8">
        <v>10119</v>
      </c>
      <c r="F336" t="s">
        <v>18</v>
      </c>
      <c r="G336" t="s">
        <v>19</v>
      </c>
      <c r="H336" t="s">
        <v>20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715</v>
      </c>
      <c r="C337" s="3" t="s">
        <v>716</v>
      </c>
      <c r="D337" s="6">
        <v>8500</v>
      </c>
      <c r="E337" s="8">
        <v>8735</v>
      </c>
      <c r="F337" t="s">
        <v>18</v>
      </c>
      <c r="G337" t="s">
        <v>19</v>
      </c>
      <c r="H337" t="s">
        <v>20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717</v>
      </c>
      <c r="C338" s="3" t="s">
        <v>718</v>
      </c>
      <c r="D338" s="6">
        <v>25000</v>
      </c>
      <c r="E338" s="8">
        <v>29209.78</v>
      </c>
      <c r="F338" t="s">
        <v>18</v>
      </c>
      <c r="G338" t="s">
        <v>19</v>
      </c>
      <c r="H338" t="s">
        <v>20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719</v>
      </c>
      <c r="C339" s="3" t="s">
        <v>720</v>
      </c>
      <c r="D339" s="6">
        <v>3000</v>
      </c>
      <c r="E339" s="8">
        <v>3035.05</v>
      </c>
      <c r="F339" t="s">
        <v>18</v>
      </c>
      <c r="G339" t="s">
        <v>19</v>
      </c>
      <c r="H339" t="s">
        <v>20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721</v>
      </c>
      <c r="C340" s="3" t="s">
        <v>722</v>
      </c>
      <c r="D340" s="6">
        <v>15000</v>
      </c>
      <c r="E340" s="8">
        <v>16520.04</v>
      </c>
      <c r="F340" t="s">
        <v>18</v>
      </c>
      <c r="G340" t="s">
        <v>19</v>
      </c>
      <c r="H340" t="s">
        <v>20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723</v>
      </c>
      <c r="C341" s="3" t="s">
        <v>724</v>
      </c>
      <c r="D341" s="6">
        <v>6000</v>
      </c>
      <c r="E341" s="8">
        <v>6485</v>
      </c>
      <c r="F341" t="s">
        <v>18</v>
      </c>
      <c r="G341" t="s">
        <v>19</v>
      </c>
      <c r="H341" t="s">
        <v>20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725</v>
      </c>
      <c r="C342" s="3" t="s">
        <v>726</v>
      </c>
      <c r="D342" s="6">
        <v>35000</v>
      </c>
      <c r="E342" s="8">
        <v>43758</v>
      </c>
      <c r="F342" t="s">
        <v>18</v>
      </c>
      <c r="G342" t="s">
        <v>19</v>
      </c>
      <c r="H342" t="s">
        <v>20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727</v>
      </c>
      <c r="C343" s="3" t="s">
        <v>728</v>
      </c>
      <c r="D343" s="6">
        <v>3500</v>
      </c>
      <c r="E343" s="8">
        <v>3735</v>
      </c>
      <c r="F343" t="s">
        <v>18</v>
      </c>
      <c r="G343" t="s">
        <v>19</v>
      </c>
      <c r="H343" t="s">
        <v>20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729</v>
      </c>
      <c r="C344" s="3" t="s">
        <v>730</v>
      </c>
      <c r="D344" s="6">
        <v>55000</v>
      </c>
      <c r="E344" s="8">
        <v>55201.52</v>
      </c>
      <c r="F344" t="s">
        <v>18</v>
      </c>
      <c r="G344" t="s">
        <v>19</v>
      </c>
      <c r="H344" t="s">
        <v>20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731</v>
      </c>
      <c r="C345" s="3" t="s">
        <v>732</v>
      </c>
      <c r="D345" s="6">
        <v>30000</v>
      </c>
      <c r="E345" s="8">
        <v>30608.59</v>
      </c>
      <c r="F345" t="s">
        <v>18</v>
      </c>
      <c r="G345" t="s">
        <v>19</v>
      </c>
      <c r="H345" t="s">
        <v>20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733</v>
      </c>
      <c r="C346" s="3" t="s">
        <v>734</v>
      </c>
      <c r="D346" s="6">
        <v>33500</v>
      </c>
      <c r="E346" s="8">
        <v>34198</v>
      </c>
      <c r="F346" t="s">
        <v>18</v>
      </c>
      <c r="G346" t="s">
        <v>19</v>
      </c>
      <c r="H346" t="s">
        <v>20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735</v>
      </c>
      <c r="C347" s="3" t="s">
        <v>736</v>
      </c>
      <c r="D347" s="6">
        <v>14500</v>
      </c>
      <c r="E347" s="8">
        <v>17875</v>
      </c>
      <c r="F347" t="s">
        <v>18</v>
      </c>
      <c r="G347" t="s">
        <v>19</v>
      </c>
      <c r="H347" t="s">
        <v>20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737</v>
      </c>
      <c r="C348" s="3" t="s">
        <v>738</v>
      </c>
      <c r="D348" s="6">
        <v>10000</v>
      </c>
      <c r="E348" s="8">
        <v>17028.88</v>
      </c>
      <c r="F348" t="s">
        <v>18</v>
      </c>
      <c r="G348" t="s">
        <v>19</v>
      </c>
      <c r="H348" t="s">
        <v>20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739</v>
      </c>
      <c r="C349" s="3" t="s">
        <v>740</v>
      </c>
      <c r="D349" s="6">
        <v>40000</v>
      </c>
      <c r="E349" s="8">
        <v>44636.2</v>
      </c>
      <c r="F349" t="s">
        <v>18</v>
      </c>
      <c r="G349" t="s">
        <v>19</v>
      </c>
      <c r="H349" t="s">
        <v>20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741</v>
      </c>
      <c r="C350" s="3" t="s">
        <v>742</v>
      </c>
      <c r="D350" s="6">
        <v>10000</v>
      </c>
      <c r="E350" s="8">
        <v>10300</v>
      </c>
      <c r="F350" t="s">
        <v>18</v>
      </c>
      <c r="G350" t="s">
        <v>19</v>
      </c>
      <c r="H350" t="s">
        <v>20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743</v>
      </c>
      <c r="C351" s="3" t="s">
        <v>744</v>
      </c>
      <c r="D351" s="6">
        <v>11260</v>
      </c>
      <c r="E351" s="8">
        <v>12007.18</v>
      </c>
      <c r="F351" t="s">
        <v>18</v>
      </c>
      <c r="G351" t="s">
        <v>19</v>
      </c>
      <c r="H351" t="s">
        <v>20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745</v>
      </c>
      <c r="C352" s="3" t="s">
        <v>746</v>
      </c>
      <c r="D352" s="6">
        <v>25000</v>
      </c>
      <c r="E352" s="8">
        <v>28690</v>
      </c>
      <c r="F352" t="s">
        <v>18</v>
      </c>
      <c r="G352" t="s">
        <v>19</v>
      </c>
      <c r="H352" t="s">
        <v>20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747</v>
      </c>
      <c r="C353" s="3" t="s">
        <v>748</v>
      </c>
      <c r="D353" s="6">
        <v>34000</v>
      </c>
      <c r="E353" s="8">
        <v>43296</v>
      </c>
      <c r="F353" t="s">
        <v>18</v>
      </c>
      <c r="G353" t="s">
        <v>56</v>
      </c>
      <c r="H353" t="s">
        <v>57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749</v>
      </c>
      <c r="C354" s="3" t="s">
        <v>750</v>
      </c>
      <c r="D354" s="6">
        <v>10000</v>
      </c>
      <c r="E354" s="8">
        <v>11656</v>
      </c>
      <c r="F354" t="s">
        <v>18</v>
      </c>
      <c r="G354" t="s">
        <v>19</v>
      </c>
      <c r="H354" t="s">
        <v>20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751</v>
      </c>
      <c r="C355" s="3" t="s">
        <v>752</v>
      </c>
      <c r="D355" s="6">
        <v>58425</v>
      </c>
      <c r="E355" s="8">
        <v>63460.18</v>
      </c>
      <c r="F355" t="s">
        <v>18</v>
      </c>
      <c r="G355" t="s">
        <v>19</v>
      </c>
      <c r="H355" t="s">
        <v>20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753</v>
      </c>
      <c r="C356" s="3" t="s">
        <v>754</v>
      </c>
      <c r="D356" s="6">
        <v>3500</v>
      </c>
      <c r="E356" s="8">
        <v>3638</v>
      </c>
      <c r="F356" t="s">
        <v>18</v>
      </c>
      <c r="G356" t="s">
        <v>19</v>
      </c>
      <c r="H356" t="s">
        <v>20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755</v>
      </c>
      <c r="C357" s="3" t="s">
        <v>756</v>
      </c>
      <c r="D357" s="6">
        <v>35000</v>
      </c>
      <c r="E357" s="8">
        <v>40690</v>
      </c>
      <c r="F357" t="s">
        <v>18</v>
      </c>
      <c r="G357" t="s">
        <v>19</v>
      </c>
      <c r="H357" t="s">
        <v>20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757</v>
      </c>
      <c r="C358" s="3" t="s">
        <v>758</v>
      </c>
      <c r="D358" s="6">
        <v>7500</v>
      </c>
      <c r="E358" s="8">
        <v>7701.93</v>
      </c>
      <c r="F358" t="s">
        <v>18</v>
      </c>
      <c r="G358" t="s">
        <v>19</v>
      </c>
      <c r="H358" t="s">
        <v>20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759</v>
      </c>
      <c r="C359" s="3" t="s">
        <v>760</v>
      </c>
      <c r="D359" s="6">
        <v>15000</v>
      </c>
      <c r="E359" s="8">
        <v>26100</v>
      </c>
      <c r="F359" t="s">
        <v>18</v>
      </c>
      <c r="G359" t="s">
        <v>19</v>
      </c>
      <c r="H359" t="s">
        <v>20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761</v>
      </c>
      <c r="C360" s="3" t="s">
        <v>762</v>
      </c>
      <c r="D360" s="6">
        <v>50000</v>
      </c>
      <c r="E360" s="8">
        <v>51544</v>
      </c>
      <c r="F360" t="s">
        <v>18</v>
      </c>
      <c r="G360" t="s">
        <v>19</v>
      </c>
      <c r="H360" t="s">
        <v>20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763</v>
      </c>
      <c r="C361" s="3" t="s">
        <v>764</v>
      </c>
      <c r="D361" s="6">
        <v>24200</v>
      </c>
      <c r="E361" s="8">
        <v>25375</v>
      </c>
      <c r="F361" t="s">
        <v>18</v>
      </c>
      <c r="G361" t="s">
        <v>19</v>
      </c>
      <c r="H361" t="s">
        <v>20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765</v>
      </c>
      <c r="C362" s="3" t="s">
        <v>766</v>
      </c>
      <c r="D362" s="6">
        <v>12000</v>
      </c>
      <c r="E362" s="8">
        <v>12165</v>
      </c>
      <c r="F362" t="s">
        <v>18</v>
      </c>
      <c r="G362" t="s">
        <v>19</v>
      </c>
      <c r="H362" t="s">
        <v>20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767</v>
      </c>
      <c r="C363" s="3" t="s">
        <v>768</v>
      </c>
      <c r="D363" s="6">
        <v>35000</v>
      </c>
      <c r="E363" s="8">
        <v>38876.949999999997</v>
      </c>
      <c r="F363" t="s">
        <v>18</v>
      </c>
      <c r="G363" t="s">
        <v>19</v>
      </c>
      <c r="H363" t="s">
        <v>20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769</v>
      </c>
      <c r="C364" s="3" t="s">
        <v>770</v>
      </c>
      <c r="D364" s="6">
        <v>9665</v>
      </c>
      <c r="E364" s="8">
        <v>12000</v>
      </c>
      <c r="F364" t="s">
        <v>18</v>
      </c>
      <c r="G364" t="s">
        <v>19</v>
      </c>
      <c r="H364" t="s">
        <v>20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771</v>
      </c>
      <c r="C365" s="3" t="s">
        <v>772</v>
      </c>
      <c r="D365" s="6">
        <v>8925</v>
      </c>
      <c r="E365" s="8">
        <v>9044</v>
      </c>
      <c r="F365" t="s">
        <v>18</v>
      </c>
      <c r="G365" t="s">
        <v>19</v>
      </c>
      <c r="H365" t="s">
        <v>20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773</v>
      </c>
      <c r="C366" s="3" t="s">
        <v>774</v>
      </c>
      <c r="D366" s="6">
        <v>7000</v>
      </c>
      <c r="E366" s="8">
        <v>7711.3</v>
      </c>
      <c r="F366" t="s">
        <v>18</v>
      </c>
      <c r="G366" t="s">
        <v>19</v>
      </c>
      <c r="H366" t="s">
        <v>20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775</v>
      </c>
      <c r="C367" s="3" t="s">
        <v>776</v>
      </c>
      <c r="D367" s="6">
        <v>15000</v>
      </c>
      <c r="E367" s="8">
        <v>15596</v>
      </c>
      <c r="F367" t="s">
        <v>18</v>
      </c>
      <c r="G367" t="s">
        <v>26</v>
      </c>
      <c r="H367" t="s">
        <v>27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777</v>
      </c>
      <c r="C368" s="3" t="s">
        <v>778</v>
      </c>
      <c r="D368" s="6">
        <v>38000</v>
      </c>
      <c r="E368" s="8">
        <v>38500</v>
      </c>
      <c r="F368" t="s">
        <v>18</v>
      </c>
      <c r="G368" t="s">
        <v>19</v>
      </c>
      <c r="H368" t="s">
        <v>20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779</v>
      </c>
      <c r="C369" s="3" t="s">
        <v>780</v>
      </c>
      <c r="D369" s="6">
        <v>10000</v>
      </c>
      <c r="E369" s="8">
        <v>10335.01</v>
      </c>
      <c r="F369" t="s">
        <v>18</v>
      </c>
      <c r="G369" t="s">
        <v>19</v>
      </c>
      <c r="H369" t="s">
        <v>20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781</v>
      </c>
      <c r="C370" s="3" t="s">
        <v>782</v>
      </c>
      <c r="D370" s="6">
        <v>12500</v>
      </c>
      <c r="E370" s="8">
        <v>13014</v>
      </c>
      <c r="F370" t="s">
        <v>18</v>
      </c>
      <c r="G370" t="s">
        <v>19</v>
      </c>
      <c r="H370" t="s">
        <v>20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783</v>
      </c>
      <c r="C371" s="3" t="s">
        <v>784</v>
      </c>
      <c r="D371" s="6">
        <v>6500</v>
      </c>
      <c r="E371" s="8">
        <v>7160.12</v>
      </c>
      <c r="F371" t="s">
        <v>18</v>
      </c>
      <c r="G371" t="s">
        <v>19</v>
      </c>
      <c r="H371" t="s">
        <v>20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785</v>
      </c>
      <c r="C372" s="3" t="s">
        <v>786</v>
      </c>
      <c r="D372" s="6">
        <v>25000</v>
      </c>
      <c r="E372" s="8">
        <v>30505</v>
      </c>
      <c r="F372" t="s">
        <v>18</v>
      </c>
      <c r="G372" t="s">
        <v>19</v>
      </c>
      <c r="H372" t="s">
        <v>20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787</v>
      </c>
      <c r="C373" s="3" t="s">
        <v>788</v>
      </c>
      <c r="D373" s="6">
        <v>150000</v>
      </c>
      <c r="E373" s="8">
        <v>171253</v>
      </c>
      <c r="F373" t="s">
        <v>18</v>
      </c>
      <c r="G373" t="s">
        <v>19</v>
      </c>
      <c r="H373" t="s">
        <v>20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789</v>
      </c>
      <c r="C374" s="3" t="s">
        <v>790</v>
      </c>
      <c r="D374" s="6">
        <v>300</v>
      </c>
      <c r="E374" s="8">
        <v>376</v>
      </c>
      <c r="F374" t="s">
        <v>18</v>
      </c>
      <c r="G374" t="s">
        <v>26</v>
      </c>
      <c r="H374" t="s">
        <v>27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791</v>
      </c>
      <c r="C375" s="3" t="s">
        <v>792</v>
      </c>
      <c r="D375" s="6">
        <v>7500</v>
      </c>
      <c r="E375" s="8">
        <v>8000</v>
      </c>
      <c r="F375" t="s">
        <v>18</v>
      </c>
      <c r="G375" t="s">
        <v>19</v>
      </c>
      <c r="H375" t="s">
        <v>20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793</v>
      </c>
      <c r="C376" s="3" t="s">
        <v>794</v>
      </c>
      <c r="D376" s="6">
        <v>6000</v>
      </c>
      <c r="E376" s="8">
        <v>7839</v>
      </c>
      <c r="F376" t="s">
        <v>18</v>
      </c>
      <c r="G376" t="s">
        <v>19</v>
      </c>
      <c r="H376" t="s">
        <v>20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795</v>
      </c>
      <c r="C377" s="3" t="s">
        <v>796</v>
      </c>
      <c r="D377" s="6">
        <v>500</v>
      </c>
      <c r="E377" s="8">
        <v>600</v>
      </c>
      <c r="F377" t="s">
        <v>18</v>
      </c>
      <c r="G377" t="s">
        <v>19</v>
      </c>
      <c r="H377" t="s">
        <v>20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797</v>
      </c>
      <c r="C378" s="3" t="s">
        <v>798</v>
      </c>
      <c r="D378" s="6">
        <v>2450</v>
      </c>
      <c r="E378" s="8">
        <v>2596</v>
      </c>
      <c r="F378" t="s">
        <v>18</v>
      </c>
      <c r="G378" t="s">
        <v>26</v>
      </c>
      <c r="H378" t="s">
        <v>27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799</v>
      </c>
      <c r="C379" s="3" t="s">
        <v>800</v>
      </c>
      <c r="D379" s="6">
        <v>12000</v>
      </c>
      <c r="E379" s="8">
        <v>13728</v>
      </c>
      <c r="F379" t="s">
        <v>18</v>
      </c>
      <c r="G379" t="s">
        <v>19</v>
      </c>
      <c r="H379" t="s">
        <v>20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801</v>
      </c>
      <c r="C380" s="3" t="s">
        <v>802</v>
      </c>
      <c r="D380" s="6">
        <v>3000</v>
      </c>
      <c r="E380" s="8">
        <v>3353</v>
      </c>
      <c r="F380" t="s">
        <v>18</v>
      </c>
      <c r="G380" t="s">
        <v>161</v>
      </c>
      <c r="H380" t="s">
        <v>162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803</v>
      </c>
      <c r="C381" s="3" t="s">
        <v>804</v>
      </c>
      <c r="D381" s="6">
        <v>15000</v>
      </c>
      <c r="E381" s="8">
        <v>17412</v>
      </c>
      <c r="F381" t="s">
        <v>18</v>
      </c>
      <c r="G381" t="s">
        <v>19</v>
      </c>
      <c r="H381" t="s">
        <v>20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805</v>
      </c>
      <c r="C382" s="3" t="s">
        <v>806</v>
      </c>
      <c r="D382" s="6">
        <v>4000</v>
      </c>
      <c r="E382" s="8">
        <v>5660</v>
      </c>
      <c r="F382" t="s">
        <v>18</v>
      </c>
      <c r="G382" t="s">
        <v>19</v>
      </c>
      <c r="H382" t="s">
        <v>20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807</v>
      </c>
      <c r="C383" s="3" t="s">
        <v>808</v>
      </c>
      <c r="D383" s="6">
        <v>25000</v>
      </c>
      <c r="E383" s="8">
        <v>26182.5</v>
      </c>
      <c r="F383" t="s">
        <v>18</v>
      </c>
      <c r="G383" t="s">
        <v>19</v>
      </c>
      <c r="H383" t="s">
        <v>20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809</v>
      </c>
      <c r="C384" s="3" t="s">
        <v>810</v>
      </c>
      <c r="D384" s="6">
        <v>600</v>
      </c>
      <c r="E384" s="8">
        <v>1535</v>
      </c>
      <c r="F384" t="s">
        <v>18</v>
      </c>
      <c r="G384" t="s">
        <v>19</v>
      </c>
      <c r="H384" t="s">
        <v>20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811</v>
      </c>
      <c r="C385" s="3" t="s">
        <v>812</v>
      </c>
      <c r="D385" s="6">
        <v>999</v>
      </c>
      <c r="E385" s="8">
        <v>2065</v>
      </c>
      <c r="F385" t="s">
        <v>18</v>
      </c>
      <c r="G385" t="s">
        <v>19</v>
      </c>
      <c r="H385" t="s">
        <v>20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813</v>
      </c>
      <c r="C386" s="3" t="s">
        <v>814</v>
      </c>
      <c r="D386" s="6">
        <v>20000</v>
      </c>
      <c r="E386" s="8">
        <v>22421</v>
      </c>
      <c r="F386" t="s">
        <v>18</v>
      </c>
      <c r="G386" t="s">
        <v>19</v>
      </c>
      <c r="H386" t="s">
        <v>20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815</v>
      </c>
      <c r="C387" s="3" t="s">
        <v>816</v>
      </c>
      <c r="D387" s="6">
        <v>25000</v>
      </c>
      <c r="E387" s="8">
        <v>26495.5</v>
      </c>
      <c r="F387" t="s">
        <v>18</v>
      </c>
      <c r="G387" t="s">
        <v>19</v>
      </c>
      <c r="H387" t="s">
        <v>20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817</v>
      </c>
      <c r="C388" s="3" t="s">
        <v>818</v>
      </c>
      <c r="D388" s="6">
        <v>600</v>
      </c>
      <c r="E388" s="8">
        <v>601</v>
      </c>
      <c r="F388" t="s">
        <v>18</v>
      </c>
      <c r="G388" t="s">
        <v>19</v>
      </c>
      <c r="H388" t="s">
        <v>20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819</v>
      </c>
      <c r="C389" s="3" t="s">
        <v>820</v>
      </c>
      <c r="D389" s="6">
        <v>38000</v>
      </c>
      <c r="E389" s="8">
        <v>81316</v>
      </c>
      <c r="F389" t="s">
        <v>18</v>
      </c>
      <c r="G389" t="s">
        <v>19</v>
      </c>
      <c r="H389" t="s">
        <v>20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821</v>
      </c>
      <c r="C390" s="3" t="s">
        <v>822</v>
      </c>
      <c r="D390" s="6">
        <v>5000</v>
      </c>
      <c r="E390" s="8">
        <v>6308</v>
      </c>
      <c r="F390" t="s">
        <v>18</v>
      </c>
      <c r="G390" t="s">
        <v>19</v>
      </c>
      <c r="H390" t="s">
        <v>20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823</v>
      </c>
      <c r="C391" s="3" t="s">
        <v>824</v>
      </c>
      <c r="D391" s="6">
        <v>68000</v>
      </c>
      <c r="E391" s="8">
        <v>123444.12</v>
      </c>
      <c r="F391" t="s">
        <v>18</v>
      </c>
      <c r="G391" t="s">
        <v>19</v>
      </c>
      <c r="H391" t="s">
        <v>20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825</v>
      </c>
      <c r="C392" s="3" t="s">
        <v>826</v>
      </c>
      <c r="D392" s="6">
        <v>1000</v>
      </c>
      <c r="E392" s="8">
        <v>1000</v>
      </c>
      <c r="F392" t="s">
        <v>18</v>
      </c>
      <c r="G392" t="s">
        <v>19</v>
      </c>
      <c r="H392" t="s">
        <v>20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827</v>
      </c>
      <c r="C393" s="3" t="s">
        <v>828</v>
      </c>
      <c r="D393" s="6">
        <v>20000</v>
      </c>
      <c r="E393" s="8">
        <v>20122</v>
      </c>
      <c r="F393" t="s">
        <v>18</v>
      </c>
      <c r="G393" t="s">
        <v>19</v>
      </c>
      <c r="H393" t="s">
        <v>20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829</v>
      </c>
      <c r="C394" s="3" t="s">
        <v>830</v>
      </c>
      <c r="D394" s="6">
        <v>18500</v>
      </c>
      <c r="E394" s="8">
        <v>18667</v>
      </c>
      <c r="F394" t="s">
        <v>18</v>
      </c>
      <c r="G394" t="s">
        <v>19</v>
      </c>
      <c r="H394" t="s">
        <v>20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831</v>
      </c>
      <c r="C395" s="3" t="s">
        <v>832</v>
      </c>
      <c r="D395" s="6">
        <v>50000</v>
      </c>
      <c r="E395" s="8">
        <v>55223</v>
      </c>
      <c r="F395" t="s">
        <v>18</v>
      </c>
      <c r="G395" t="s">
        <v>19</v>
      </c>
      <c r="H395" t="s">
        <v>20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833</v>
      </c>
      <c r="C396" s="3" t="s">
        <v>834</v>
      </c>
      <c r="D396" s="6">
        <v>4700</v>
      </c>
      <c r="E396" s="8">
        <v>5259</v>
      </c>
      <c r="F396" t="s">
        <v>18</v>
      </c>
      <c r="G396" t="s">
        <v>56</v>
      </c>
      <c r="H396" t="s">
        <v>57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835</v>
      </c>
      <c r="C397" s="3" t="s">
        <v>836</v>
      </c>
      <c r="D397" s="6">
        <v>10000</v>
      </c>
      <c r="E397" s="8">
        <v>10804.45</v>
      </c>
      <c r="F397" t="s">
        <v>18</v>
      </c>
      <c r="G397" t="s">
        <v>19</v>
      </c>
      <c r="H397" t="s">
        <v>20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837</v>
      </c>
      <c r="C398" s="3" t="s">
        <v>838</v>
      </c>
      <c r="D398" s="6">
        <v>15000</v>
      </c>
      <c r="E398" s="8">
        <v>16000</v>
      </c>
      <c r="F398" t="s">
        <v>18</v>
      </c>
      <c r="G398" t="s">
        <v>19</v>
      </c>
      <c r="H398" t="s">
        <v>20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839</v>
      </c>
      <c r="C399" s="3" t="s">
        <v>840</v>
      </c>
      <c r="D399" s="6">
        <v>12444</v>
      </c>
      <c r="E399" s="8">
        <v>12929.35</v>
      </c>
      <c r="F399" t="s">
        <v>18</v>
      </c>
      <c r="G399" t="s">
        <v>19</v>
      </c>
      <c r="H399" t="s">
        <v>20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841</v>
      </c>
      <c r="C400" s="3" t="s">
        <v>842</v>
      </c>
      <c r="D400" s="6">
        <v>7500</v>
      </c>
      <c r="E400" s="8">
        <v>9387</v>
      </c>
      <c r="F400" t="s">
        <v>18</v>
      </c>
      <c r="G400" t="s">
        <v>19</v>
      </c>
      <c r="H400" t="s">
        <v>20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843</v>
      </c>
      <c r="C401" s="3" t="s">
        <v>844</v>
      </c>
      <c r="D401" s="6">
        <v>20000</v>
      </c>
      <c r="E401" s="8">
        <v>21361</v>
      </c>
      <c r="F401" t="s">
        <v>18</v>
      </c>
      <c r="G401" t="s">
        <v>26</v>
      </c>
      <c r="H401" t="s">
        <v>27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845</v>
      </c>
      <c r="C402" s="3" t="s">
        <v>846</v>
      </c>
      <c r="D402" s="6">
        <v>10000</v>
      </c>
      <c r="E402" s="8">
        <v>11230.25</v>
      </c>
      <c r="F402" t="s">
        <v>18</v>
      </c>
      <c r="G402" t="s">
        <v>19</v>
      </c>
      <c r="H402" t="s">
        <v>20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847</v>
      </c>
      <c r="C403" s="3" t="s">
        <v>848</v>
      </c>
      <c r="D403" s="6">
        <v>50000</v>
      </c>
      <c r="E403" s="8">
        <v>51906</v>
      </c>
      <c r="F403" t="s">
        <v>18</v>
      </c>
      <c r="G403" t="s">
        <v>19</v>
      </c>
      <c r="H403" t="s">
        <v>20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849</v>
      </c>
      <c r="C404" s="3" t="s">
        <v>850</v>
      </c>
      <c r="D404" s="6">
        <v>2000</v>
      </c>
      <c r="E404" s="8">
        <v>2833</v>
      </c>
      <c r="F404" t="s">
        <v>18</v>
      </c>
      <c r="G404" t="s">
        <v>19</v>
      </c>
      <c r="H404" t="s">
        <v>20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851</v>
      </c>
      <c r="C405" s="3" t="s">
        <v>852</v>
      </c>
      <c r="D405" s="6">
        <v>5000</v>
      </c>
      <c r="E405" s="8">
        <v>5263</v>
      </c>
      <c r="F405" t="s">
        <v>18</v>
      </c>
      <c r="G405" t="s">
        <v>19</v>
      </c>
      <c r="H405" t="s">
        <v>20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853</v>
      </c>
      <c r="C406" s="3" t="s">
        <v>854</v>
      </c>
      <c r="D406" s="6">
        <v>35000</v>
      </c>
      <c r="E406" s="8">
        <v>36082</v>
      </c>
      <c r="F406" t="s">
        <v>18</v>
      </c>
      <c r="G406" t="s">
        <v>19</v>
      </c>
      <c r="H406" t="s">
        <v>20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855</v>
      </c>
      <c r="C407" s="3" t="s">
        <v>856</v>
      </c>
      <c r="D407" s="6">
        <v>2820</v>
      </c>
      <c r="E407" s="8">
        <v>3036</v>
      </c>
      <c r="F407" t="s">
        <v>18</v>
      </c>
      <c r="G407" t="s">
        <v>19</v>
      </c>
      <c r="H407" t="s">
        <v>20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857</v>
      </c>
      <c r="C408" s="3" t="s">
        <v>858</v>
      </c>
      <c r="D408" s="6">
        <v>2800</v>
      </c>
      <c r="E408" s="8">
        <v>3015.73</v>
      </c>
      <c r="F408" t="s">
        <v>18</v>
      </c>
      <c r="G408" t="s">
        <v>19</v>
      </c>
      <c r="H408" t="s">
        <v>20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859</v>
      </c>
      <c r="C409" s="3" t="s">
        <v>860</v>
      </c>
      <c r="D409" s="6">
        <v>2000</v>
      </c>
      <c r="E409" s="8">
        <v>2031</v>
      </c>
      <c r="F409" t="s">
        <v>18</v>
      </c>
      <c r="G409" t="s">
        <v>19</v>
      </c>
      <c r="H409" t="s">
        <v>20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861</v>
      </c>
      <c r="C410" s="3" t="s">
        <v>862</v>
      </c>
      <c r="D410" s="6">
        <v>6000</v>
      </c>
      <c r="E410" s="8">
        <v>6086.26</v>
      </c>
      <c r="F410" t="s">
        <v>18</v>
      </c>
      <c r="G410" t="s">
        <v>19</v>
      </c>
      <c r="H410" t="s">
        <v>20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863</v>
      </c>
      <c r="C411" s="3" t="s">
        <v>864</v>
      </c>
      <c r="D411" s="6">
        <v>500</v>
      </c>
      <c r="E411" s="8">
        <v>684</v>
      </c>
      <c r="F411" t="s">
        <v>18</v>
      </c>
      <c r="G411" t="s">
        <v>26</v>
      </c>
      <c r="H411" t="s">
        <v>27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865</v>
      </c>
      <c r="C412" s="3" t="s">
        <v>866</v>
      </c>
      <c r="D412" s="6">
        <v>1000</v>
      </c>
      <c r="E412" s="8">
        <v>1283</v>
      </c>
      <c r="F412" t="s">
        <v>18</v>
      </c>
      <c r="G412" t="s">
        <v>161</v>
      </c>
      <c r="H412" t="s">
        <v>162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867</v>
      </c>
      <c r="C413" s="3" t="s">
        <v>868</v>
      </c>
      <c r="D413" s="6">
        <v>30000</v>
      </c>
      <c r="E413" s="8">
        <v>30315</v>
      </c>
      <c r="F413" t="s">
        <v>18</v>
      </c>
      <c r="G413" t="s">
        <v>19</v>
      </c>
      <c r="H413" t="s">
        <v>20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869</v>
      </c>
      <c r="C414" s="3" t="s">
        <v>870</v>
      </c>
      <c r="D414" s="6">
        <v>2500</v>
      </c>
      <c r="E414" s="8">
        <v>3171</v>
      </c>
      <c r="F414" t="s">
        <v>18</v>
      </c>
      <c r="G414" t="s">
        <v>19</v>
      </c>
      <c r="H414" t="s">
        <v>20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871</v>
      </c>
      <c r="C415" s="3" t="s">
        <v>872</v>
      </c>
      <c r="D415" s="6">
        <v>12800</v>
      </c>
      <c r="E415" s="8">
        <v>13451</v>
      </c>
      <c r="F415" t="s">
        <v>18</v>
      </c>
      <c r="G415" t="s">
        <v>19</v>
      </c>
      <c r="H415" t="s">
        <v>20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873</v>
      </c>
      <c r="C416" s="3" t="s">
        <v>874</v>
      </c>
      <c r="D416" s="6">
        <v>18500</v>
      </c>
      <c r="E416" s="8">
        <v>19028</v>
      </c>
      <c r="F416" t="s">
        <v>18</v>
      </c>
      <c r="G416" t="s">
        <v>19</v>
      </c>
      <c r="H416" t="s">
        <v>20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875</v>
      </c>
      <c r="C417" s="3" t="s">
        <v>876</v>
      </c>
      <c r="D417" s="6">
        <v>1400</v>
      </c>
      <c r="E417" s="8">
        <v>1430.06</v>
      </c>
      <c r="F417" t="s">
        <v>18</v>
      </c>
      <c r="G417" t="s">
        <v>161</v>
      </c>
      <c r="H417" t="s">
        <v>162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877</v>
      </c>
      <c r="C418" s="3" t="s">
        <v>878</v>
      </c>
      <c r="D418" s="6">
        <v>1000</v>
      </c>
      <c r="E418" s="8">
        <v>1202.17</v>
      </c>
      <c r="F418" t="s">
        <v>18</v>
      </c>
      <c r="G418" t="s">
        <v>19</v>
      </c>
      <c r="H418" t="s">
        <v>20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879</v>
      </c>
      <c r="C419" s="3" t="s">
        <v>880</v>
      </c>
      <c r="D419" s="6">
        <v>10500</v>
      </c>
      <c r="E419" s="8">
        <v>10526</v>
      </c>
      <c r="F419" t="s">
        <v>18</v>
      </c>
      <c r="G419" t="s">
        <v>19</v>
      </c>
      <c r="H419" t="s">
        <v>20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881</v>
      </c>
      <c r="C420" s="3" t="s">
        <v>882</v>
      </c>
      <c r="D420" s="6">
        <v>22400</v>
      </c>
      <c r="E420" s="8">
        <v>22542</v>
      </c>
      <c r="F420" t="s">
        <v>18</v>
      </c>
      <c r="G420" t="s">
        <v>19</v>
      </c>
      <c r="H420" t="s">
        <v>20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883</v>
      </c>
      <c r="C421" s="3" t="s">
        <v>884</v>
      </c>
      <c r="D421" s="6">
        <v>8000</v>
      </c>
      <c r="E421" s="8">
        <v>8035</v>
      </c>
      <c r="F421" t="s">
        <v>18</v>
      </c>
      <c r="G421" t="s">
        <v>19</v>
      </c>
      <c r="H421" t="s">
        <v>20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885</v>
      </c>
      <c r="C422" s="3" t="s">
        <v>886</v>
      </c>
      <c r="D422" s="6">
        <v>3300</v>
      </c>
      <c r="E422" s="8">
        <v>14.5</v>
      </c>
      <c r="F422" t="s">
        <v>359</v>
      </c>
      <c r="G422" t="s">
        <v>19</v>
      </c>
      <c r="H422" t="s">
        <v>20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887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888</v>
      </c>
      <c r="C423" s="3" t="s">
        <v>889</v>
      </c>
      <c r="D423" s="6">
        <v>15000</v>
      </c>
      <c r="E423" s="8">
        <v>301</v>
      </c>
      <c r="F423" t="s">
        <v>359</v>
      </c>
      <c r="G423" t="s">
        <v>19</v>
      </c>
      <c r="H423" t="s">
        <v>20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887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890</v>
      </c>
      <c r="C424" s="3" t="s">
        <v>891</v>
      </c>
      <c r="D424" s="6">
        <v>40000</v>
      </c>
      <c r="E424" s="8">
        <v>430</v>
      </c>
      <c r="F424" t="s">
        <v>359</v>
      </c>
      <c r="G424" t="s">
        <v>19</v>
      </c>
      <c r="H424" t="s">
        <v>20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887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892</v>
      </c>
      <c r="C425" s="3" t="s">
        <v>893</v>
      </c>
      <c r="D425" s="6">
        <v>20000</v>
      </c>
      <c r="E425" s="8">
        <v>153</v>
      </c>
      <c r="F425" t="s">
        <v>359</v>
      </c>
      <c r="G425" t="s">
        <v>19</v>
      </c>
      <c r="H425" t="s">
        <v>20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887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894</v>
      </c>
      <c r="C426" s="3" t="s">
        <v>895</v>
      </c>
      <c r="D426" s="6">
        <v>3000</v>
      </c>
      <c r="E426" s="8">
        <v>203.9</v>
      </c>
      <c r="F426" t="s">
        <v>359</v>
      </c>
      <c r="G426" t="s">
        <v>19</v>
      </c>
      <c r="H426" t="s">
        <v>20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887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896</v>
      </c>
      <c r="C427" s="3" t="s">
        <v>897</v>
      </c>
      <c r="D427" s="6">
        <v>50000</v>
      </c>
      <c r="E427" s="8">
        <v>6</v>
      </c>
      <c r="F427" t="s">
        <v>359</v>
      </c>
      <c r="G427" t="s">
        <v>19</v>
      </c>
      <c r="H427" t="s">
        <v>20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887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898</v>
      </c>
      <c r="C428" s="3" t="s">
        <v>899</v>
      </c>
      <c r="D428" s="6">
        <v>10000</v>
      </c>
      <c r="E428" s="8">
        <v>133</v>
      </c>
      <c r="F428" t="s">
        <v>359</v>
      </c>
      <c r="G428" t="s">
        <v>19</v>
      </c>
      <c r="H428" t="s">
        <v>20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887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900</v>
      </c>
      <c r="C429" s="3" t="s">
        <v>901</v>
      </c>
      <c r="D429" s="6">
        <v>6500</v>
      </c>
      <c r="E429" s="8">
        <v>0</v>
      </c>
      <c r="F429" t="s">
        <v>359</v>
      </c>
      <c r="G429" t="s">
        <v>19</v>
      </c>
      <c r="H429" t="s">
        <v>20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887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902</v>
      </c>
      <c r="C430" s="3" t="s">
        <v>903</v>
      </c>
      <c r="D430" s="6">
        <v>12000</v>
      </c>
      <c r="E430" s="8">
        <v>676</v>
      </c>
      <c r="F430" t="s">
        <v>359</v>
      </c>
      <c r="G430" t="s">
        <v>19</v>
      </c>
      <c r="H430" t="s">
        <v>20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887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904</v>
      </c>
      <c r="C431" s="3" t="s">
        <v>905</v>
      </c>
      <c r="D431" s="6">
        <v>5000</v>
      </c>
      <c r="E431" s="8">
        <v>0</v>
      </c>
      <c r="F431" t="s">
        <v>359</v>
      </c>
      <c r="G431" t="s">
        <v>19</v>
      </c>
      <c r="H431" t="s">
        <v>20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887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906</v>
      </c>
      <c r="C432" s="3" t="s">
        <v>907</v>
      </c>
      <c r="D432" s="6">
        <v>1000</v>
      </c>
      <c r="E432" s="8">
        <v>24</v>
      </c>
      <c r="F432" t="s">
        <v>359</v>
      </c>
      <c r="G432" t="s">
        <v>19</v>
      </c>
      <c r="H432" t="s">
        <v>20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887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908</v>
      </c>
      <c r="C433" s="3" t="s">
        <v>909</v>
      </c>
      <c r="D433" s="6">
        <v>3000</v>
      </c>
      <c r="E433" s="8">
        <v>415</v>
      </c>
      <c r="F433" t="s">
        <v>359</v>
      </c>
      <c r="G433" t="s">
        <v>26</v>
      </c>
      <c r="H433" t="s">
        <v>27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887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910</v>
      </c>
      <c r="C434" s="3" t="s">
        <v>911</v>
      </c>
      <c r="D434" s="6">
        <v>6000</v>
      </c>
      <c r="E434" s="8">
        <v>570</v>
      </c>
      <c r="F434" t="s">
        <v>359</v>
      </c>
      <c r="G434" t="s">
        <v>19</v>
      </c>
      <c r="H434" t="s">
        <v>20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887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912</v>
      </c>
      <c r="C435" s="3" t="s">
        <v>913</v>
      </c>
      <c r="D435" s="6">
        <v>3000</v>
      </c>
      <c r="E435" s="8">
        <v>0</v>
      </c>
      <c r="F435" t="s">
        <v>359</v>
      </c>
      <c r="G435" t="s">
        <v>19</v>
      </c>
      <c r="H435" t="s">
        <v>20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887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914</v>
      </c>
      <c r="C436" s="3" t="s">
        <v>915</v>
      </c>
      <c r="D436" s="6">
        <v>2500</v>
      </c>
      <c r="E436" s="8">
        <v>125</v>
      </c>
      <c r="F436" t="s">
        <v>359</v>
      </c>
      <c r="G436" t="s">
        <v>19</v>
      </c>
      <c r="H436" t="s">
        <v>20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887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916</v>
      </c>
      <c r="C437" s="3" t="s">
        <v>917</v>
      </c>
      <c r="D437" s="6">
        <v>110000</v>
      </c>
      <c r="E437" s="8">
        <v>3</v>
      </c>
      <c r="F437" t="s">
        <v>359</v>
      </c>
      <c r="G437" t="s">
        <v>19</v>
      </c>
      <c r="H437" t="s">
        <v>20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887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918</v>
      </c>
      <c r="C438" s="3" t="s">
        <v>919</v>
      </c>
      <c r="D438" s="6">
        <v>1000</v>
      </c>
      <c r="E438" s="8">
        <v>0</v>
      </c>
      <c r="F438" t="s">
        <v>359</v>
      </c>
      <c r="G438" t="s">
        <v>19</v>
      </c>
      <c r="H438" t="s">
        <v>20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887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920</v>
      </c>
      <c r="C439" s="3" t="s">
        <v>921</v>
      </c>
      <c r="D439" s="6">
        <v>7000</v>
      </c>
      <c r="E439" s="8">
        <v>0</v>
      </c>
      <c r="F439" t="s">
        <v>359</v>
      </c>
      <c r="G439" t="s">
        <v>161</v>
      </c>
      <c r="H439" t="s">
        <v>162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887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922</v>
      </c>
      <c r="C440" s="3" t="s">
        <v>923</v>
      </c>
      <c r="D440" s="6">
        <v>20000</v>
      </c>
      <c r="E440" s="8">
        <v>1876</v>
      </c>
      <c r="F440" t="s">
        <v>359</v>
      </c>
      <c r="G440" t="s">
        <v>19</v>
      </c>
      <c r="H440" t="s">
        <v>20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887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924</v>
      </c>
      <c r="C441" s="3" t="s">
        <v>925</v>
      </c>
      <c r="D441" s="6">
        <v>450</v>
      </c>
      <c r="E441" s="8">
        <v>0</v>
      </c>
      <c r="F441" t="s">
        <v>359</v>
      </c>
      <c r="G441" t="s">
        <v>19</v>
      </c>
      <c r="H441" t="s">
        <v>20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887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926</v>
      </c>
      <c r="C442" s="3" t="s">
        <v>927</v>
      </c>
      <c r="D442" s="6">
        <v>5000</v>
      </c>
      <c r="E442" s="8">
        <v>5</v>
      </c>
      <c r="F442" t="s">
        <v>359</v>
      </c>
      <c r="G442" t="s">
        <v>19</v>
      </c>
      <c r="H442" t="s">
        <v>20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887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928</v>
      </c>
      <c r="C443" s="3" t="s">
        <v>929</v>
      </c>
      <c r="D443" s="6">
        <v>400</v>
      </c>
      <c r="E443" s="8">
        <v>0</v>
      </c>
      <c r="F443" t="s">
        <v>359</v>
      </c>
      <c r="G443" t="s">
        <v>26</v>
      </c>
      <c r="H443" t="s">
        <v>27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887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930</v>
      </c>
      <c r="C444" s="3" t="s">
        <v>931</v>
      </c>
      <c r="D444" s="6">
        <v>17000</v>
      </c>
      <c r="E444" s="8">
        <v>6691</v>
      </c>
      <c r="F444" t="s">
        <v>359</v>
      </c>
      <c r="G444" t="s">
        <v>19</v>
      </c>
      <c r="H444" t="s">
        <v>20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887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932</v>
      </c>
      <c r="C445" s="3" t="s">
        <v>933</v>
      </c>
      <c r="D445" s="6">
        <v>10000</v>
      </c>
      <c r="E445" s="8">
        <v>10</v>
      </c>
      <c r="F445" t="s">
        <v>359</v>
      </c>
      <c r="G445" t="s">
        <v>161</v>
      </c>
      <c r="H445" t="s">
        <v>162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887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934</v>
      </c>
      <c r="C446" s="3" t="s">
        <v>935</v>
      </c>
      <c r="D446" s="6">
        <v>1000</v>
      </c>
      <c r="E446" s="8">
        <v>50</v>
      </c>
      <c r="F446" t="s">
        <v>359</v>
      </c>
      <c r="G446" t="s">
        <v>19</v>
      </c>
      <c r="H446" t="s">
        <v>20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887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936</v>
      </c>
      <c r="C447" s="3" t="s">
        <v>937</v>
      </c>
      <c r="D447" s="6">
        <v>60000</v>
      </c>
      <c r="E447" s="8">
        <v>2</v>
      </c>
      <c r="F447" t="s">
        <v>359</v>
      </c>
      <c r="G447" t="s">
        <v>19</v>
      </c>
      <c r="H447" t="s">
        <v>20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887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938</v>
      </c>
      <c r="C448" s="3" t="s">
        <v>939</v>
      </c>
      <c r="D448" s="6">
        <v>10500</v>
      </c>
      <c r="E448" s="8">
        <v>766</v>
      </c>
      <c r="F448" t="s">
        <v>359</v>
      </c>
      <c r="G448" t="s">
        <v>19</v>
      </c>
      <c r="H448" t="s">
        <v>20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887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940</v>
      </c>
      <c r="C449" s="3" t="s">
        <v>941</v>
      </c>
      <c r="D449" s="6">
        <v>30000</v>
      </c>
      <c r="E449" s="8">
        <v>5</v>
      </c>
      <c r="F449" t="s">
        <v>359</v>
      </c>
      <c r="G449" t="s">
        <v>26</v>
      </c>
      <c r="H449" t="s">
        <v>27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887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942</v>
      </c>
      <c r="C450" s="3" t="s">
        <v>943</v>
      </c>
      <c r="D450" s="6">
        <v>2500</v>
      </c>
      <c r="E450" s="8">
        <v>82.01</v>
      </c>
      <c r="F450" t="s">
        <v>359</v>
      </c>
      <c r="G450" t="s">
        <v>19</v>
      </c>
      <c r="H450" t="s">
        <v>20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887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944</v>
      </c>
      <c r="C451" s="3" t="s">
        <v>945</v>
      </c>
      <c r="D451" s="6">
        <v>2000</v>
      </c>
      <c r="E451" s="8">
        <v>45</v>
      </c>
      <c r="F451" t="s">
        <v>359</v>
      </c>
      <c r="G451" t="s">
        <v>26</v>
      </c>
      <c r="H451" t="s">
        <v>27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887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946</v>
      </c>
      <c r="C452" s="3" t="s">
        <v>947</v>
      </c>
      <c r="D452" s="6">
        <v>50000</v>
      </c>
      <c r="E452" s="8">
        <v>396</v>
      </c>
      <c r="F452" t="s">
        <v>359</v>
      </c>
      <c r="G452" t="s">
        <v>19</v>
      </c>
      <c r="H452" t="s">
        <v>20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887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948</v>
      </c>
      <c r="C453" s="3" t="s">
        <v>949</v>
      </c>
      <c r="D453" s="6">
        <v>20000</v>
      </c>
      <c r="E453" s="8">
        <v>0</v>
      </c>
      <c r="F453" t="s">
        <v>359</v>
      </c>
      <c r="G453" t="s">
        <v>19</v>
      </c>
      <c r="H453" t="s">
        <v>20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887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950</v>
      </c>
      <c r="C454" s="3" t="s">
        <v>951</v>
      </c>
      <c r="D454" s="6">
        <v>750</v>
      </c>
      <c r="E454" s="8">
        <v>480</v>
      </c>
      <c r="F454" t="s">
        <v>359</v>
      </c>
      <c r="G454" t="s">
        <v>19</v>
      </c>
      <c r="H454" t="s">
        <v>20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887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952</v>
      </c>
      <c r="C455" s="3" t="s">
        <v>953</v>
      </c>
      <c r="D455" s="6">
        <v>94875</v>
      </c>
      <c r="E455" s="8">
        <v>26</v>
      </c>
      <c r="F455" t="s">
        <v>359</v>
      </c>
      <c r="G455" t="s">
        <v>19</v>
      </c>
      <c r="H455" t="s">
        <v>20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887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954</v>
      </c>
      <c r="C456" s="3" t="s">
        <v>955</v>
      </c>
      <c r="D456" s="6">
        <v>10000</v>
      </c>
      <c r="E456" s="8">
        <v>82</v>
      </c>
      <c r="F456" t="s">
        <v>359</v>
      </c>
      <c r="G456" t="s">
        <v>19</v>
      </c>
      <c r="H456" t="s">
        <v>20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887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956</v>
      </c>
      <c r="C457" s="3" t="s">
        <v>957</v>
      </c>
      <c r="D457" s="6">
        <v>65000</v>
      </c>
      <c r="E457" s="8">
        <v>45</v>
      </c>
      <c r="F457" t="s">
        <v>359</v>
      </c>
      <c r="G457" t="s">
        <v>19</v>
      </c>
      <c r="H457" t="s">
        <v>20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887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958</v>
      </c>
      <c r="C458" s="3" t="s">
        <v>959</v>
      </c>
      <c r="D458" s="6">
        <v>8888</v>
      </c>
      <c r="E458" s="8">
        <v>61</v>
      </c>
      <c r="F458" t="s">
        <v>359</v>
      </c>
      <c r="G458" t="s">
        <v>19</v>
      </c>
      <c r="H458" t="s">
        <v>20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887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960</v>
      </c>
      <c r="C459" s="3" t="s">
        <v>961</v>
      </c>
      <c r="D459" s="6">
        <v>20000</v>
      </c>
      <c r="E459" s="8">
        <v>0</v>
      </c>
      <c r="F459" t="s">
        <v>359</v>
      </c>
      <c r="G459" t="s">
        <v>161</v>
      </c>
      <c r="H459" t="s">
        <v>162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887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962</v>
      </c>
      <c r="C460" s="3" t="s">
        <v>963</v>
      </c>
      <c r="D460" s="6">
        <v>10000</v>
      </c>
      <c r="E460" s="8">
        <v>821</v>
      </c>
      <c r="F460" t="s">
        <v>359</v>
      </c>
      <c r="G460" t="s">
        <v>26</v>
      </c>
      <c r="H460" t="s">
        <v>27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887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964</v>
      </c>
      <c r="C461" s="3" t="s">
        <v>965</v>
      </c>
      <c r="D461" s="6">
        <v>39000</v>
      </c>
      <c r="E461" s="8">
        <v>25</v>
      </c>
      <c r="F461" t="s">
        <v>359</v>
      </c>
      <c r="G461" t="s">
        <v>19</v>
      </c>
      <c r="H461" t="s">
        <v>20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887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966</v>
      </c>
      <c r="C462" s="3" t="s">
        <v>967</v>
      </c>
      <c r="D462" s="6">
        <v>8500</v>
      </c>
      <c r="E462" s="8">
        <v>25</v>
      </c>
      <c r="F462" t="s">
        <v>359</v>
      </c>
      <c r="G462" t="s">
        <v>19</v>
      </c>
      <c r="H462" t="s">
        <v>20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887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968</v>
      </c>
      <c r="C463" s="3" t="s">
        <v>969</v>
      </c>
      <c r="D463" s="6">
        <v>550</v>
      </c>
      <c r="E463" s="8">
        <v>0</v>
      </c>
      <c r="F463" t="s">
        <v>359</v>
      </c>
      <c r="G463" t="s">
        <v>26</v>
      </c>
      <c r="H463" t="s">
        <v>27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887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970</v>
      </c>
      <c r="C464" s="3" t="s">
        <v>971</v>
      </c>
      <c r="D464" s="6">
        <v>100000</v>
      </c>
      <c r="E464" s="8">
        <v>0</v>
      </c>
      <c r="F464" t="s">
        <v>359</v>
      </c>
      <c r="G464" t="s">
        <v>19</v>
      </c>
      <c r="H464" t="s">
        <v>20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887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972</v>
      </c>
      <c r="C465" s="3" t="s">
        <v>973</v>
      </c>
      <c r="D465" s="6">
        <v>55000</v>
      </c>
      <c r="E465" s="8">
        <v>1250</v>
      </c>
      <c r="F465" t="s">
        <v>359</v>
      </c>
      <c r="G465" t="s">
        <v>19</v>
      </c>
      <c r="H465" t="s">
        <v>20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887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974</v>
      </c>
      <c r="C466" s="3" t="s">
        <v>975</v>
      </c>
      <c r="D466" s="6">
        <v>1010</v>
      </c>
      <c r="E466" s="8">
        <v>1</v>
      </c>
      <c r="F466" t="s">
        <v>359</v>
      </c>
      <c r="G466" t="s">
        <v>504</v>
      </c>
      <c r="H466" t="s">
        <v>57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887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976</v>
      </c>
      <c r="C467" s="3" t="s">
        <v>977</v>
      </c>
      <c r="D467" s="6">
        <v>512</v>
      </c>
      <c r="E467" s="8">
        <v>138</v>
      </c>
      <c r="F467" t="s">
        <v>359</v>
      </c>
      <c r="G467" t="s">
        <v>19</v>
      </c>
      <c r="H467" t="s">
        <v>20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887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978</v>
      </c>
      <c r="C468" s="3" t="s">
        <v>979</v>
      </c>
      <c r="D468" s="6">
        <v>10000</v>
      </c>
      <c r="E468" s="8">
        <v>76</v>
      </c>
      <c r="F468" t="s">
        <v>359</v>
      </c>
      <c r="G468" t="s">
        <v>19</v>
      </c>
      <c r="H468" t="s">
        <v>20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887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980</v>
      </c>
      <c r="C469" s="3" t="s">
        <v>981</v>
      </c>
      <c r="D469" s="6">
        <v>20000</v>
      </c>
      <c r="E469" s="8">
        <v>4315</v>
      </c>
      <c r="F469" t="s">
        <v>359</v>
      </c>
      <c r="G469" t="s">
        <v>19</v>
      </c>
      <c r="H469" t="s">
        <v>20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887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982</v>
      </c>
      <c r="C470" s="3" t="s">
        <v>983</v>
      </c>
      <c r="D470" s="6">
        <v>7500</v>
      </c>
      <c r="E470" s="8">
        <v>0</v>
      </c>
      <c r="F470" t="s">
        <v>359</v>
      </c>
      <c r="G470" t="s">
        <v>19</v>
      </c>
      <c r="H470" t="s">
        <v>20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887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984</v>
      </c>
      <c r="C471" s="3" t="s">
        <v>985</v>
      </c>
      <c r="D471" s="6">
        <v>6000</v>
      </c>
      <c r="E471" s="8">
        <v>0</v>
      </c>
      <c r="F471" t="s">
        <v>359</v>
      </c>
      <c r="G471" t="s">
        <v>26</v>
      </c>
      <c r="H471" t="s">
        <v>27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887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986</v>
      </c>
      <c r="C472" s="3" t="s">
        <v>987</v>
      </c>
      <c r="D472" s="6">
        <v>5000</v>
      </c>
      <c r="E472" s="8">
        <v>51</v>
      </c>
      <c r="F472" t="s">
        <v>359</v>
      </c>
      <c r="G472" t="s">
        <v>19</v>
      </c>
      <c r="H472" t="s">
        <v>20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887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988</v>
      </c>
      <c r="C473" s="3" t="s">
        <v>989</v>
      </c>
      <c r="D473" s="6">
        <v>55000</v>
      </c>
      <c r="E473" s="8">
        <v>6541</v>
      </c>
      <c r="F473" t="s">
        <v>359</v>
      </c>
      <c r="G473" t="s">
        <v>19</v>
      </c>
      <c r="H473" t="s">
        <v>20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887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990</v>
      </c>
      <c r="C474" s="3" t="s">
        <v>991</v>
      </c>
      <c r="D474" s="6">
        <v>800</v>
      </c>
      <c r="E474" s="8">
        <v>141</v>
      </c>
      <c r="F474" t="s">
        <v>359</v>
      </c>
      <c r="G474" t="s">
        <v>19</v>
      </c>
      <c r="H474" t="s">
        <v>20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887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992</v>
      </c>
      <c r="C475" s="3" t="s">
        <v>993</v>
      </c>
      <c r="D475" s="6">
        <v>30000</v>
      </c>
      <c r="E475" s="8">
        <v>861</v>
      </c>
      <c r="F475" t="s">
        <v>359</v>
      </c>
      <c r="G475" t="s">
        <v>19</v>
      </c>
      <c r="H475" t="s">
        <v>20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887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994</v>
      </c>
      <c r="C476" s="3" t="s">
        <v>995</v>
      </c>
      <c r="D476" s="6">
        <v>3300</v>
      </c>
      <c r="E476" s="8">
        <v>1</v>
      </c>
      <c r="F476" t="s">
        <v>359</v>
      </c>
      <c r="G476" t="s">
        <v>19</v>
      </c>
      <c r="H476" t="s">
        <v>20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887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996</v>
      </c>
      <c r="C477" s="3" t="s">
        <v>997</v>
      </c>
      <c r="D477" s="6">
        <v>2000</v>
      </c>
      <c r="E477" s="8">
        <v>0</v>
      </c>
      <c r="F477" t="s">
        <v>359</v>
      </c>
      <c r="G477" t="s">
        <v>19</v>
      </c>
      <c r="H477" t="s">
        <v>20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887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998</v>
      </c>
      <c r="C478" s="3" t="s">
        <v>999</v>
      </c>
      <c r="D478" s="6">
        <v>220000</v>
      </c>
      <c r="E478" s="8">
        <v>4906.59</v>
      </c>
      <c r="F478" t="s">
        <v>359</v>
      </c>
      <c r="G478" t="s">
        <v>19</v>
      </c>
      <c r="H478" t="s">
        <v>20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887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1000</v>
      </c>
      <c r="C479" s="3" t="s">
        <v>1001</v>
      </c>
      <c r="D479" s="6">
        <v>1500</v>
      </c>
      <c r="E479" s="8">
        <v>0</v>
      </c>
      <c r="F479" t="s">
        <v>359</v>
      </c>
      <c r="G479" t="s">
        <v>19</v>
      </c>
      <c r="H479" t="s">
        <v>20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887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1002</v>
      </c>
      <c r="C480" s="3" t="s">
        <v>1003</v>
      </c>
      <c r="D480" s="6">
        <v>10000</v>
      </c>
      <c r="E480" s="8">
        <v>0</v>
      </c>
      <c r="F480" t="s">
        <v>359</v>
      </c>
      <c r="G480" t="s">
        <v>19</v>
      </c>
      <c r="H480" t="s">
        <v>20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887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1004</v>
      </c>
      <c r="C481" s="3" t="s">
        <v>1005</v>
      </c>
      <c r="D481" s="6">
        <v>15000</v>
      </c>
      <c r="E481" s="8">
        <v>4884</v>
      </c>
      <c r="F481" t="s">
        <v>359</v>
      </c>
      <c r="G481" t="s">
        <v>19</v>
      </c>
      <c r="H481" t="s">
        <v>20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887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1006</v>
      </c>
      <c r="C482" s="3" t="s">
        <v>1007</v>
      </c>
      <c r="D482" s="6">
        <v>40000</v>
      </c>
      <c r="E482" s="8">
        <v>7764</v>
      </c>
      <c r="F482" t="s">
        <v>359</v>
      </c>
      <c r="G482" t="s">
        <v>19</v>
      </c>
      <c r="H482" t="s">
        <v>20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887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1008</v>
      </c>
      <c r="C483" s="3" t="s">
        <v>1009</v>
      </c>
      <c r="D483" s="6">
        <v>30000</v>
      </c>
      <c r="E483" s="8">
        <v>1830</v>
      </c>
      <c r="F483" t="s">
        <v>359</v>
      </c>
      <c r="G483" t="s">
        <v>19</v>
      </c>
      <c r="H483" t="s">
        <v>20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887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1010</v>
      </c>
      <c r="C484" s="3" t="s">
        <v>1011</v>
      </c>
      <c r="D484" s="6">
        <v>10000</v>
      </c>
      <c r="E484" s="8">
        <v>10</v>
      </c>
      <c r="F484" t="s">
        <v>359</v>
      </c>
      <c r="G484" t="s">
        <v>19</v>
      </c>
      <c r="H484" t="s">
        <v>20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887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1012</v>
      </c>
      <c r="C485" s="3" t="s">
        <v>1013</v>
      </c>
      <c r="D485" s="6">
        <v>15000</v>
      </c>
      <c r="E485" s="8">
        <v>7530</v>
      </c>
      <c r="F485" t="s">
        <v>359</v>
      </c>
      <c r="G485" t="s">
        <v>26</v>
      </c>
      <c r="H485" t="s">
        <v>27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887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1014</v>
      </c>
      <c r="C486" s="3" t="s">
        <v>1015</v>
      </c>
      <c r="D486" s="6">
        <v>80000</v>
      </c>
      <c r="E486" s="8">
        <v>149</v>
      </c>
      <c r="F486" t="s">
        <v>359</v>
      </c>
      <c r="G486" t="s">
        <v>26</v>
      </c>
      <c r="H486" t="s">
        <v>27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887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1016</v>
      </c>
      <c r="C487" s="3" t="s">
        <v>1017</v>
      </c>
      <c r="D487" s="6">
        <v>37956</v>
      </c>
      <c r="E487" s="8">
        <v>8315.01</v>
      </c>
      <c r="F487" t="s">
        <v>359</v>
      </c>
      <c r="G487" t="s">
        <v>26</v>
      </c>
      <c r="H487" t="s">
        <v>27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887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1018</v>
      </c>
      <c r="C488" s="3" t="s">
        <v>1019</v>
      </c>
      <c r="D488" s="6">
        <v>550000</v>
      </c>
      <c r="E488" s="8">
        <v>50</v>
      </c>
      <c r="F488" t="s">
        <v>359</v>
      </c>
      <c r="G488" t="s">
        <v>52</v>
      </c>
      <c r="H488" t="s">
        <v>53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887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1020</v>
      </c>
      <c r="C489" s="3" t="s">
        <v>1021</v>
      </c>
      <c r="D489" s="6">
        <v>50000</v>
      </c>
      <c r="E489" s="8">
        <v>0</v>
      </c>
      <c r="F489" t="s">
        <v>359</v>
      </c>
      <c r="G489" t="s">
        <v>161</v>
      </c>
      <c r="H489" t="s">
        <v>162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887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1022</v>
      </c>
      <c r="C490" s="3" t="s">
        <v>1023</v>
      </c>
      <c r="D490" s="6">
        <v>12000</v>
      </c>
      <c r="E490" s="8">
        <v>0</v>
      </c>
      <c r="F490" t="s">
        <v>359</v>
      </c>
      <c r="G490" t="s">
        <v>19</v>
      </c>
      <c r="H490" t="s">
        <v>20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887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1024</v>
      </c>
      <c r="C491" s="3" t="s">
        <v>1025</v>
      </c>
      <c r="D491" s="6">
        <v>74997</v>
      </c>
      <c r="E491" s="8">
        <v>215</v>
      </c>
      <c r="F491" t="s">
        <v>359</v>
      </c>
      <c r="G491" t="s">
        <v>19</v>
      </c>
      <c r="H491" t="s">
        <v>20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887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1026</v>
      </c>
      <c r="C492" s="3" t="s">
        <v>1027</v>
      </c>
      <c r="D492" s="6">
        <v>1000</v>
      </c>
      <c r="E492" s="8">
        <v>0</v>
      </c>
      <c r="F492" t="s">
        <v>359</v>
      </c>
      <c r="G492" t="s">
        <v>19</v>
      </c>
      <c r="H492" t="s">
        <v>20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887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1028</v>
      </c>
      <c r="C493" s="3" t="s">
        <v>1029</v>
      </c>
      <c r="D493" s="6">
        <v>10000</v>
      </c>
      <c r="E493" s="8">
        <v>0</v>
      </c>
      <c r="F493" t="s">
        <v>359</v>
      </c>
      <c r="G493" t="s">
        <v>19</v>
      </c>
      <c r="H493" t="s">
        <v>20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887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1030</v>
      </c>
      <c r="C494" s="3" t="s">
        <v>1031</v>
      </c>
      <c r="D494" s="6">
        <v>10000000</v>
      </c>
      <c r="E494" s="8">
        <v>0</v>
      </c>
      <c r="F494" t="s">
        <v>359</v>
      </c>
      <c r="G494" t="s">
        <v>478</v>
      </c>
      <c r="H494" t="s">
        <v>479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887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1032</v>
      </c>
      <c r="C495" s="3" t="s">
        <v>1033</v>
      </c>
      <c r="D495" s="6">
        <v>30000</v>
      </c>
      <c r="E495" s="8">
        <v>0</v>
      </c>
      <c r="F495" t="s">
        <v>359</v>
      </c>
      <c r="G495" t="s">
        <v>26</v>
      </c>
      <c r="H495" t="s">
        <v>27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887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1034</v>
      </c>
      <c r="C496" s="3" t="s">
        <v>1035</v>
      </c>
      <c r="D496" s="6">
        <v>20000</v>
      </c>
      <c r="E496" s="8">
        <v>31</v>
      </c>
      <c r="F496" t="s">
        <v>359</v>
      </c>
      <c r="G496" t="s">
        <v>19</v>
      </c>
      <c r="H496" t="s">
        <v>20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887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1036</v>
      </c>
      <c r="C497" s="3" t="s">
        <v>1037</v>
      </c>
      <c r="D497" s="6">
        <v>7000</v>
      </c>
      <c r="E497" s="8">
        <v>0</v>
      </c>
      <c r="F497" t="s">
        <v>359</v>
      </c>
      <c r="G497" t="s">
        <v>19</v>
      </c>
      <c r="H497" t="s">
        <v>20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887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1038</v>
      </c>
      <c r="C498" s="3" t="s">
        <v>1039</v>
      </c>
      <c r="D498" s="6">
        <v>60000</v>
      </c>
      <c r="E498" s="8">
        <v>1</v>
      </c>
      <c r="F498" t="s">
        <v>359</v>
      </c>
      <c r="G498" t="s">
        <v>19</v>
      </c>
      <c r="H498" t="s">
        <v>20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887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1040</v>
      </c>
      <c r="C499" s="3" t="s">
        <v>1041</v>
      </c>
      <c r="D499" s="6">
        <v>4480</v>
      </c>
      <c r="E499" s="8">
        <v>30</v>
      </c>
      <c r="F499" t="s">
        <v>359</v>
      </c>
      <c r="G499" t="s">
        <v>19</v>
      </c>
      <c r="H499" t="s">
        <v>20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887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1042</v>
      </c>
      <c r="C500" s="3" t="s">
        <v>1043</v>
      </c>
      <c r="D500" s="6">
        <v>65108</v>
      </c>
      <c r="E500" s="8">
        <v>2994</v>
      </c>
      <c r="F500" t="s">
        <v>359</v>
      </c>
      <c r="G500" t="s">
        <v>19</v>
      </c>
      <c r="H500" t="s">
        <v>20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887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1044</v>
      </c>
      <c r="C501" s="3" t="s">
        <v>1045</v>
      </c>
      <c r="D501" s="6">
        <v>20000</v>
      </c>
      <c r="E501" s="8">
        <v>1910</v>
      </c>
      <c r="F501" t="s">
        <v>359</v>
      </c>
      <c r="G501" t="s">
        <v>19</v>
      </c>
      <c r="H501" t="s">
        <v>20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887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1046</v>
      </c>
      <c r="C502" s="3" t="s">
        <v>1047</v>
      </c>
      <c r="D502" s="6">
        <v>6500</v>
      </c>
      <c r="E502" s="8">
        <v>215</v>
      </c>
      <c r="F502" t="s">
        <v>359</v>
      </c>
      <c r="G502" t="s">
        <v>19</v>
      </c>
      <c r="H502" t="s">
        <v>20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887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1048</v>
      </c>
      <c r="C503" s="3" t="s">
        <v>1049</v>
      </c>
      <c r="D503" s="6">
        <v>10000</v>
      </c>
      <c r="E503" s="8">
        <v>0</v>
      </c>
      <c r="F503" t="s">
        <v>359</v>
      </c>
      <c r="G503" t="s">
        <v>19</v>
      </c>
      <c r="H503" t="s">
        <v>20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887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1050</v>
      </c>
      <c r="C504" s="3" t="s">
        <v>1051</v>
      </c>
      <c r="D504" s="6">
        <v>20000</v>
      </c>
      <c r="E504" s="8">
        <v>230</v>
      </c>
      <c r="F504" t="s">
        <v>359</v>
      </c>
      <c r="G504" t="s">
        <v>19</v>
      </c>
      <c r="H504" t="s">
        <v>20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887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1052</v>
      </c>
      <c r="C505" s="3" t="s">
        <v>1053</v>
      </c>
      <c r="D505" s="6">
        <v>6500</v>
      </c>
      <c r="E505" s="8">
        <v>114</v>
      </c>
      <c r="F505" t="s">
        <v>359</v>
      </c>
      <c r="G505" t="s">
        <v>26</v>
      </c>
      <c r="H505" t="s">
        <v>27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887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1054</v>
      </c>
      <c r="C506" s="3" t="s">
        <v>1055</v>
      </c>
      <c r="D506" s="6">
        <v>24500</v>
      </c>
      <c r="E506" s="8">
        <v>335</v>
      </c>
      <c r="F506" t="s">
        <v>359</v>
      </c>
      <c r="G506" t="s">
        <v>19</v>
      </c>
      <c r="H506" t="s">
        <v>20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887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1056</v>
      </c>
      <c r="C507" s="3" t="s">
        <v>1057</v>
      </c>
      <c r="D507" s="6">
        <v>12000</v>
      </c>
      <c r="E507" s="8">
        <v>52</v>
      </c>
      <c r="F507" t="s">
        <v>359</v>
      </c>
      <c r="G507" t="s">
        <v>19</v>
      </c>
      <c r="H507" t="s">
        <v>20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887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1058</v>
      </c>
      <c r="C508" s="3" t="s">
        <v>1059</v>
      </c>
      <c r="D508" s="6">
        <v>200000</v>
      </c>
      <c r="E508" s="8">
        <v>250</v>
      </c>
      <c r="F508" t="s">
        <v>359</v>
      </c>
      <c r="G508" t="s">
        <v>19</v>
      </c>
      <c r="H508" t="s">
        <v>20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887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1060</v>
      </c>
      <c r="C509" s="3" t="s">
        <v>1061</v>
      </c>
      <c r="D509" s="6">
        <v>20000</v>
      </c>
      <c r="E509" s="8">
        <v>640</v>
      </c>
      <c r="F509" t="s">
        <v>359</v>
      </c>
      <c r="G509" t="s">
        <v>19</v>
      </c>
      <c r="H509" t="s">
        <v>20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887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1062</v>
      </c>
      <c r="C510" s="3" t="s">
        <v>1063</v>
      </c>
      <c r="D510" s="6">
        <v>50000</v>
      </c>
      <c r="E510" s="8">
        <v>400</v>
      </c>
      <c r="F510" t="s">
        <v>359</v>
      </c>
      <c r="G510" t="s">
        <v>19</v>
      </c>
      <c r="H510" t="s">
        <v>20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887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1064</v>
      </c>
      <c r="C511" s="3" t="s">
        <v>1065</v>
      </c>
      <c r="D511" s="6">
        <v>5000</v>
      </c>
      <c r="E511" s="8">
        <v>10</v>
      </c>
      <c r="F511" t="s">
        <v>359</v>
      </c>
      <c r="G511" t="s">
        <v>26</v>
      </c>
      <c r="H511" t="s">
        <v>27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887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1066</v>
      </c>
      <c r="C512" s="3" t="s">
        <v>1067</v>
      </c>
      <c r="D512" s="6">
        <v>14000</v>
      </c>
      <c r="E512" s="8">
        <v>0</v>
      </c>
      <c r="F512" t="s">
        <v>359</v>
      </c>
      <c r="G512" t="s">
        <v>19</v>
      </c>
      <c r="H512" t="s">
        <v>20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887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1068</v>
      </c>
      <c r="C513" s="3" t="s">
        <v>1069</v>
      </c>
      <c r="D513" s="6">
        <v>5000</v>
      </c>
      <c r="E513" s="8">
        <v>150</v>
      </c>
      <c r="F513" t="s">
        <v>359</v>
      </c>
      <c r="G513" t="s">
        <v>19</v>
      </c>
      <c r="H513" t="s">
        <v>20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887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1070</v>
      </c>
      <c r="C514" s="3" t="s">
        <v>1071</v>
      </c>
      <c r="D514" s="6">
        <v>8000</v>
      </c>
      <c r="E514" s="8">
        <v>11</v>
      </c>
      <c r="F514" t="s">
        <v>359</v>
      </c>
      <c r="G514" t="s">
        <v>19</v>
      </c>
      <c r="H514" t="s">
        <v>20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887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1072</v>
      </c>
      <c r="C515" s="3" t="s">
        <v>1073</v>
      </c>
      <c r="D515" s="6">
        <v>50000</v>
      </c>
      <c r="E515" s="8">
        <v>6962</v>
      </c>
      <c r="F515" t="s">
        <v>359</v>
      </c>
      <c r="G515" t="s">
        <v>19</v>
      </c>
      <c r="H515" t="s">
        <v>20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887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1074</v>
      </c>
      <c r="C516" s="3" t="s">
        <v>1075</v>
      </c>
      <c r="D516" s="6">
        <v>1500</v>
      </c>
      <c r="E516" s="8">
        <v>50</v>
      </c>
      <c r="F516" t="s">
        <v>359</v>
      </c>
      <c r="G516" t="s">
        <v>161</v>
      </c>
      <c r="H516" t="s">
        <v>162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887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1076</v>
      </c>
      <c r="C517" s="3" t="s">
        <v>1077</v>
      </c>
      <c r="D517" s="6">
        <v>97000</v>
      </c>
      <c r="E517" s="8">
        <v>24651</v>
      </c>
      <c r="F517" t="s">
        <v>359</v>
      </c>
      <c r="G517" t="s">
        <v>19</v>
      </c>
      <c r="H517" t="s">
        <v>20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887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1078</v>
      </c>
      <c r="C518" s="3" t="s">
        <v>1079</v>
      </c>
      <c r="D518" s="6">
        <v>5000</v>
      </c>
      <c r="E518" s="8">
        <v>0</v>
      </c>
      <c r="F518" t="s">
        <v>359</v>
      </c>
      <c r="G518" t="s">
        <v>26</v>
      </c>
      <c r="H518" t="s">
        <v>27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887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1080</v>
      </c>
      <c r="C519" s="3" t="s">
        <v>1081</v>
      </c>
      <c r="D519" s="6">
        <v>15000</v>
      </c>
      <c r="E519" s="8">
        <v>205</v>
      </c>
      <c r="F519" t="s">
        <v>359</v>
      </c>
      <c r="G519" t="s">
        <v>19</v>
      </c>
      <c r="H519" t="s">
        <v>20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887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1082</v>
      </c>
      <c r="C520" s="3" t="s">
        <v>1083</v>
      </c>
      <c r="D520" s="6">
        <v>7175</v>
      </c>
      <c r="E520" s="8">
        <v>0</v>
      </c>
      <c r="F520" t="s">
        <v>359</v>
      </c>
      <c r="G520" t="s">
        <v>19</v>
      </c>
      <c r="H520" t="s">
        <v>20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887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1084</v>
      </c>
      <c r="C521" s="3" t="s">
        <v>1085</v>
      </c>
      <c r="D521" s="6">
        <v>12001</v>
      </c>
      <c r="E521" s="8">
        <v>2746</v>
      </c>
      <c r="F521" t="s">
        <v>359</v>
      </c>
      <c r="G521" t="s">
        <v>19</v>
      </c>
      <c r="H521" t="s">
        <v>20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887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57.6" x14ac:dyDescent="0.3">
      <c r="A522">
        <v>3150</v>
      </c>
      <c r="B522" s="3" t="s">
        <v>6390</v>
      </c>
      <c r="C522" s="3" t="s">
        <v>6391</v>
      </c>
      <c r="D522" s="6">
        <v>3500</v>
      </c>
      <c r="E522" s="8">
        <v>3535</v>
      </c>
      <c r="F522" t="s">
        <v>18</v>
      </c>
      <c r="G522" t="s">
        <v>19</v>
      </c>
      <c r="H522" t="s">
        <v>20</v>
      </c>
      <c r="I522">
        <v>1295928000</v>
      </c>
      <c r="J522">
        <v>1288160403</v>
      </c>
      <c r="K522" t="b">
        <v>1</v>
      </c>
      <c r="L522">
        <v>104</v>
      </c>
      <c r="M522" t="b">
        <v>1</v>
      </c>
      <c r="N522" t="s">
        <v>1088</v>
      </c>
      <c r="O522">
        <f t="shared" si="40"/>
        <v>101</v>
      </c>
      <c r="P522">
        <f t="shared" si="41"/>
        <v>33.99</v>
      </c>
      <c r="Q522" s="10" t="s">
        <v>8315</v>
      </c>
      <c r="R522" t="s">
        <v>8316</v>
      </c>
      <c r="S522" s="13">
        <f t="shared" si="42"/>
        <v>40478.263923611114</v>
      </c>
      <c r="T522" s="13">
        <f t="shared" si="43"/>
        <v>40568.166666666664</v>
      </c>
      <c r="U522">
        <f t="shared" si="44"/>
        <v>2010</v>
      </c>
    </row>
    <row r="523" spans="1:21" ht="57.6" x14ac:dyDescent="0.3">
      <c r="A523">
        <v>3175</v>
      </c>
      <c r="B523" s="3" t="s">
        <v>6440</v>
      </c>
      <c r="C523" s="3" t="s">
        <v>6441</v>
      </c>
      <c r="D523" s="6">
        <v>5000</v>
      </c>
      <c r="E523" s="8">
        <v>5478</v>
      </c>
      <c r="F523" t="s">
        <v>18</v>
      </c>
      <c r="G523" t="s">
        <v>19</v>
      </c>
      <c r="H523" t="s">
        <v>20</v>
      </c>
      <c r="I523">
        <v>1297977427</v>
      </c>
      <c r="J523">
        <v>1292793427</v>
      </c>
      <c r="K523" t="b">
        <v>1</v>
      </c>
      <c r="L523">
        <v>60</v>
      </c>
      <c r="M523" t="b">
        <v>1</v>
      </c>
      <c r="N523" t="s">
        <v>1088</v>
      </c>
      <c r="O523">
        <f t="shared" si="40"/>
        <v>110</v>
      </c>
      <c r="P523">
        <f t="shared" si="41"/>
        <v>91.3</v>
      </c>
      <c r="Q523" s="10" t="s">
        <v>8315</v>
      </c>
      <c r="R523" t="s">
        <v>8316</v>
      </c>
      <c r="S523" s="13">
        <f t="shared" si="42"/>
        <v>40531.886886574073</v>
      </c>
      <c r="T523" s="13">
        <f t="shared" si="43"/>
        <v>40591.886886574073</v>
      </c>
      <c r="U523">
        <f t="shared" si="44"/>
        <v>2010</v>
      </c>
    </row>
    <row r="524" spans="1:21" ht="43.2" x14ac:dyDescent="0.3">
      <c r="A524">
        <v>3153</v>
      </c>
      <c r="B524" s="3" t="s">
        <v>6396</v>
      </c>
      <c r="C524" s="3" t="s">
        <v>6397</v>
      </c>
      <c r="D524" s="6">
        <v>3000</v>
      </c>
      <c r="E524" s="8">
        <v>10067.5</v>
      </c>
      <c r="F524" t="s">
        <v>18</v>
      </c>
      <c r="G524" t="s">
        <v>19</v>
      </c>
      <c r="H524" t="s">
        <v>20</v>
      </c>
      <c r="I524">
        <v>1304225940</v>
      </c>
      <c r="J524">
        <v>1301542937</v>
      </c>
      <c r="K524" t="b">
        <v>1</v>
      </c>
      <c r="L524">
        <v>241</v>
      </c>
      <c r="M524" t="b">
        <v>1</v>
      </c>
      <c r="N524" t="s">
        <v>1088</v>
      </c>
      <c r="O524">
        <f t="shared" si="40"/>
        <v>336</v>
      </c>
      <c r="P524">
        <f t="shared" si="41"/>
        <v>41.77</v>
      </c>
      <c r="Q524" s="10" t="s">
        <v>8315</v>
      </c>
      <c r="R524" t="s">
        <v>8316</v>
      </c>
      <c r="S524" s="13">
        <f t="shared" si="42"/>
        <v>40633.154363425929</v>
      </c>
      <c r="T524" s="13">
        <f t="shared" si="43"/>
        <v>40664.207638888889</v>
      </c>
      <c r="U524">
        <f t="shared" si="44"/>
        <v>2011</v>
      </c>
    </row>
    <row r="525" spans="1:21" ht="57.6" x14ac:dyDescent="0.3">
      <c r="A525">
        <v>3165</v>
      </c>
      <c r="B525" s="3" t="s">
        <v>6420</v>
      </c>
      <c r="C525" s="3" t="s">
        <v>6421</v>
      </c>
      <c r="D525" s="6">
        <v>750</v>
      </c>
      <c r="E525" s="8">
        <v>1220</v>
      </c>
      <c r="F525" t="s">
        <v>18</v>
      </c>
      <c r="G525" t="s">
        <v>19</v>
      </c>
      <c r="H525" t="s">
        <v>20</v>
      </c>
      <c r="I525">
        <v>1304395140</v>
      </c>
      <c r="J525">
        <v>1302493760</v>
      </c>
      <c r="K525" t="b">
        <v>1</v>
      </c>
      <c r="L525">
        <v>21</v>
      </c>
      <c r="M525" t="b">
        <v>1</v>
      </c>
      <c r="N525" t="s">
        <v>1088</v>
      </c>
      <c r="O525">
        <f t="shared" si="40"/>
        <v>163</v>
      </c>
      <c r="P525">
        <f t="shared" si="41"/>
        <v>58.1</v>
      </c>
      <c r="Q525" s="10" t="s">
        <v>8315</v>
      </c>
      <c r="R525" t="s">
        <v>8316</v>
      </c>
      <c r="S525" s="13">
        <f t="shared" si="42"/>
        <v>40644.159259259257</v>
      </c>
      <c r="T525" s="13">
        <f t="shared" si="43"/>
        <v>40666.165972222225</v>
      </c>
      <c r="U525">
        <f t="shared" si="44"/>
        <v>2011</v>
      </c>
    </row>
    <row r="526" spans="1:21" ht="57.6" x14ac:dyDescent="0.3">
      <c r="A526">
        <v>3182</v>
      </c>
      <c r="B526" s="3" t="s">
        <v>6454</v>
      </c>
      <c r="C526" s="3" t="s">
        <v>6455</v>
      </c>
      <c r="D526" s="6">
        <v>7000</v>
      </c>
      <c r="E526" s="8">
        <v>7062</v>
      </c>
      <c r="F526" t="s">
        <v>18</v>
      </c>
      <c r="G526" t="s">
        <v>19</v>
      </c>
      <c r="H526" t="s">
        <v>20</v>
      </c>
      <c r="I526">
        <v>1328029200</v>
      </c>
      <c r="J526">
        <v>1323211621</v>
      </c>
      <c r="K526" t="b">
        <v>1</v>
      </c>
      <c r="L526">
        <v>151</v>
      </c>
      <c r="M526" t="b">
        <v>1</v>
      </c>
      <c r="N526" t="s">
        <v>1088</v>
      </c>
      <c r="O526">
        <f t="shared" si="40"/>
        <v>101</v>
      </c>
      <c r="P526">
        <f t="shared" si="41"/>
        <v>46.77</v>
      </c>
      <c r="Q526" s="10" t="s">
        <v>8315</v>
      </c>
      <c r="R526" t="s">
        <v>8316</v>
      </c>
      <c r="S526" s="13">
        <f t="shared" si="42"/>
        <v>40883.949317129627</v>
      </c>
      <c r="T526" s="13">
        <f t="shared" si="43"/>
        <v>40939.708333333336</v>
      </c>
      <c r="U526">
        <f t="shared" si="44"/>
        <v>2011</v>
      </c>
    </row>
    <row r="527" spans="1:21" ht="43.2" x14ac:dyDescent="0.3">
      <c r="A527">
        <v>3159</v>
      </c>
      <c r="B527" s="3" t="s">
        <v>6408</v>
      </c>
      <c r="C527" s="3" t="s">
        <v>6409</v>
      </c>
      <c r="D527" s="6">
        <v>1500</v>
      </c>
      <c r="E527" s="8">
        <v>2002.22</v>
      </c>
      <c r="F527" t="s">
        <v>18</v>
      </c>
      <c r="G527" t="s">
        <v>19</v>
      </c>
      <c r="H527" t="s">
        <v>20</v>
      </c>
      <c r="I527">
        <v>1326927600</v>
      </c>
      <c r="J527">
        <v>1323221761</v>
      </c>
      <c r="K527" t="b">
        <v>1</v>
      </c>
      <c r="L527">
        <v>52</v>
      </c>
      <c r="M527" t="b">
        <v>1</v>
      </c>
      <c r="N527" t="s">
        <v>1088</v>
      </c>
      <c r="O527">
        <f t="shared" si="40"/>
        <v>133</v>
      </c>
      <c r="P527">
        <f t="shared" si="41"/>
        <v>38.5</v>
      </c>
      <c r="Q527" s="10" t="s">
        <v>8315</v>
      </c>
      <c r="R527" t="s">
        <v>8316</v>
      </c>
      <c r="S527" s="13">
        <f t="shared" si="42"/>
        <v>40884.066678240742</v>
      </c>
      <c r="T527" s="13">
        <f t="shared" si="43"/>
        <v>40926.958333333336</v>
      </c>
      <c r="U527">
        <f t="shared" si="44"/>
        <v>2011</v>
      </c>
    </row>
    <row r="528" spans="1:21" ht="43.2" x14ac:dyDescent="0.3">
      <c r="A528">
        <v>3172</v>
      </c>
      <c r="B528" s="3" t="s">
        <v>6434</v>
      </c>
      <c r="C528" s="3" t="s">
        <v>6435</v>
      </c>
      <c r="D528" s="6">
        <v>2000</v>
      </c>
      <c r="E528" s="8">
        <v>2300</v>
      </c>
      <c r="F528" t="s">
        <v>18</v>
      </c>
      <c r="G528" t="s">
        <v>19</v>
      </c>
      <c r="H528" t="s">
        <v>20</v>
      </c>
      <c r="I528">
        <v>1329240668</v>
      </c>
      <c r="J528">
        <v>1326648668</v>
      </c>
      <c r="K528" t="b">
        <v>1</v>
      </c>
      <c r="L528">
        <v>29</v>
      </c>
      <c r="M528" t="b">
        <v>1</v>
      </c>
      <c r="N528" t="s">
        <v>1088</v>
      </c>
      <c r="O528">
        <f t="shared" si="40"/>
        <v>115</v>
      </c>
      <c r="P528">
        <f t="shared" si="41"/>
        <v>79.31</v>
      </c>
      <c r="Q528" s="10" t="s">
        <v>8315</v>
      </c>
      <c r="R528" t="s">
        <v>8316</v>
      </c>
      <c r="S528" s="13">
        <f t="shared" si="42"/>
        <v>40923.729953703703</v>
      </c>
      <c r="T528" s="13">
        <f t="shared" si="43"/>
        <v>40953.729953703703</v>
      </c>
      <c r="U528">
        <f t="shared" si="44"/>
        <v>2012</v>
      </c>
    </row>
    <row r="529" spans="1:21" ht="43.2" x14ac:dyDescent="0.3">
      <c r="A529">
        <v>3154</v>
      </c>
      <c r="B529" s="3" t="s">
        <v>6398</v>
      </c>
      <c r="C529" s="3" t="s">
        <v>6399</v>
      </c>
      <c r="D529" s="6">
        <v>7000</v>
      </c>
      <c r="E529" s="8">
        <v>7905</v>
      </c>
      <c r="F529" t="s">
        <v>18</v>
      </c>
      <c r="G529" t="s">
        <v>19</v>
      </c>
      <c r="H529" t="s">
        <v>20</v>
      </c>
      <c r="I529">
        <v>1333310458</v>
      </c>
      <c r="J529">
        <v>1330722058</v>
      </c>
      <c r="K529" t="b">
        <v>1</v>
      </c>
      <c r="L529">
        <v>123</v>
      </c>
      <c r="M529" t="b">
        <v>1</v>
      </c>
      <c r="N529" t="s">
        <v>1088</v>
      </c>
      <c r="O529">
        <f t="shared" si="40"/>
        <v>113</v>
      </c>
      <c r="P529">
        <f t="shared" si="41"/>
        <v>64.27</v>
      </c>
      <c r="Q529" s="10" t="s">
        <v>8315</v>
      </c>
      <c r="R529" t="s">
        <v>8316</v>
      </c>
      <c r="S529" s="13">
        <f t="shared" si="42"/>
        <v>40970.875671296293</v>
      </c>
      <c r="T529" s="13">
        <f t="shared" si="43"/>
        <v>41000.834004629629</v>
      </c>
      <c r="U529">
        <f t="shared" si="44"/>
        <v>2012</v>
      </c>
    </row>
    <row r="530" spans="1:21" ht="43.2" x14ac:dyDescent="0.3">
      <c r="A530">
        <v>3210</v>
      </c>
      <c r="B530" s="3" t="s">
        <v>6510</v>
      </c>
      <c r="C530" s="3" t="s">
        <v>6511</v>
      </c>
      <c r="D530" s="6">
        <v>3000</v>
      </c>
      <c r="E530" s="8">
        <v>3773</v>
      </c>
      <c r="F530" t="s">
        <v>18</v>
      </c>
      <c r="G530" t="s">
        <v>19</v>
      </c>
      <c r="H530" t="s">
        <v>20</v>
      </c>
      <c r="I530">
        <v>1338523140</v>
      </c>
      <c r="J530">
        <v>1334442519</v>
      </c>
      <c r="K530" t="b">
        <v>1</v>
      </c>
      <c r="L530">
        <v>60</v>
      </c>
      <c r="M530" t="b">
        <v>1</v>
      </c>
      <c r="N530" t="s">
        <v>1088</v>
      </c>
      <c r="O530">
        <f t="shared" si="40"/>
        <v>126</v>
      </c>
      <c r="P530">
        <f t="shared" si="41"/>
        <v>62.88</v>
      </c>
      <c r="Q530" s="10" t="s">
        <v>8315</v>
      </c>
      <c r="R530" t="s">
        <v>8316</v>
      </c>
      <c r="S530" s="13">
        <f t="shared" si="42"/>
        <v>41013.936562499999</v>
      </c>
      <c r="T530" s="13">
        <f t="shared" si="43"/>
        <v>41061.165972222225</v>
      </c>
      <c r="U530">
        <f t="shared" si="44"/>
        <v>2012</v>
      </c>
    </row>
    <row r="531" spans="1:21" ht="43.2" x14ac:dyDescent="0.3">
      <c r="A531">
        <v>3156</v>
      </c>
      <c r="B531" s="3" t="s">
        <v>6402</v>
      </c>
      <c r="C531" s="3" t="s">
        <v>6403</v>
      </c>
      <c r="D531" s="6">
        <v>5500</v>
      </c>
      <c r="E531" s="8">
        <v>5600</v>
      </c>
      <c r="F531" t="s">
        <v>18</v>
      </c>
      <c r="G531" t="s">
        <v>19</v>
      </c>
      <c r="H531" t="s">
        <v>20</v>
      </c>
      <c r="I531">
        <v>1338591144</v>
      </c>
      <c r="J531">
        <v>1335567144</v>
      </c>
      <c r="K531" t="b">
        <v>1</v>
      </c>
      <c r="L531">
        <v>89</v>
      </c>
      <c r="M531" t="b">
        <v>1</v>
      </c>
      <c r="N531" t="s">
        <v>1088</v>
      </c>
      <c r="O531">
        <f t="shared" si="40"/>
        <v>102</v>
      </c>
      <c r="P531">
        <f t="shared" si="41"/>
        <v>62.92</v>
      </c>
      <c r="Q531" s="10" t="s">
        <v>8315</v>
      </c>
      <c r="R531" t="s">
        <v>8316</v>
      </c>
      <c r="S531" s="13">
        <f t="shared" si="42"/>
        <v>41026.953055555554</v>
      </c>
      <c r="T531" s="13">
        <f t="shared" si="43"/>
        <v>41061.953055555554</v>
      </c>
      <c r="U531">
        <f t="shared" si="44"/>
        <v>2012</v>
      </c>
    </row>
    <row r="532" spans="1:21" ht="43.2" x14ac:dyDescent="0.3">
      <c r="A532">
        <v>3149</v>
      </c>
      <c r="B532" s="3" t="s">
        <v>6388</v>
      </c>
      <c r="C532" s="3" t="s">
        <v>6389</v>
      </c>
      <c r="D532" s="6">
        <v>1250</v>
      </c>
      <c r="E532" s="8">
        <v>1300</v>
      </c>
      <c r="F532" t="s">
        <v>18</v>
      </c>
      <c r="G532" t="s">
        <v>19</v>
      </c>
      <c r="H532" t="s">
        <v>20</v>
      </c>
      <c r="I532">
        <v>1354845600</v>
      </c>
      <c r="J532">
        <v>1352766300</v>
      </c>
      <c r="K532" t="b">
        <v>1</v>
      </c>
      <c r="L532">
        <v>25</v>
      </c>
      <c r="M532" t="b">
        <v>1</v>
      </c>
      <c r="N532" t="s">
        <v>1088</v>
      </c>
      <c r="O532">
        <f t="shared" si="40"/>
        <v>104</v>
      </c>
      <c r="P532">
        <f t="shared" si="41"/>
        <v>52</v>
      </c>
      <c r="Q532" s="10" t="s">
        <v>8315</v>
      </c>
      <c r="R532" t="s">
        <v>8316</v>
      </c>
      <c r="S532" s="13">
        <f t="shared" si="42"/>
        <v>41226.017361111109</v>
      </c>
      <c r="T532" s="13">
        <f t="shared" si="43"/>
        <v>41250.083333333336</v>
      </c>
      <c r="U532">
        <f t="shared" si="44"/>
        <v>2012</v>
      </c>
    </row>
    <row r="533" spans="1:21" ht="43.2" x14ac:dyDescent="0.3">
      <c r="A533">
        <v>3155</v>
      </c>
      <c r="B533" s="3" t="s">
        <v>6400</v>
      </c>
      <c r="C533" s="3" t="s">
        <v>6401</v>
      </c>
      <c r="D533" s="6">
        <v>5000</v>
      </c>
      <c r="E533" s="8">
        <v>9425.23</v>
      </c>
      <c r="F533" t="s">
        <v>18</v>
      </c>
      <c r="G533" t="s">
        <v>26</v>
      </c>
      <c r="H533" t="s">
        <v>27</v>
      </c>
      <c r="I533">
        <v>1356004725</v>
      </c>
      <c r="J533">
        <v>1353412725</v>
      </c>
      <c r="K533" t="b">
        <v>1</v>
      </c>
      <c r="L533">
        <v>302</v>
      </c>
      <c r="M533" t="b">
        <v>1</v>
      </c>
      <c r="N533" t="s">
        <v>1088</v>
      </c>
      <c r="O533">
        <f t="shared" si="40"/>
        <v>189</v>
      </c>
      <c r="P533">
        <f t="shared" si="41"/>
        <v>31.21</v>
      </c>
      <c r="Q533" s="10" t="s">
        <v>8315</v>
      </c>
      <c r="R533" t="s">
        <v>8316</v>
      </c>
      <c r="S533" s="13">
        <f t="shared" si="42"/>
        <v>41233.499131944445</v>
      </c>
      <c r="T533" s="13">
        <f t="shared" si="43"/>
        <v>41263.499131944445</v>
      </c>
      <c r="U533">
        <f t="shared" si="44"/>
        <v>2012</v>
      </c>
    </row>
    <row r="534" spans="1:21" ht="43.2" x14ac:dyDescent="0.3">
      <c r="A534">
        <v>3179</v>
      </c>
      <c r="B534" s="3" t="s">
        <v>6448</v>
      </c>
      <c r="C534" s="3" t="s">
        <v>6449</v>
      </c>
      <c r="D534" s="6">
        <v>4200</v>
      </c>
      <c r="E534" s="8">
        <v>4794.82</v>
      </c>
      <c r="F534" t="s">
        <v>18</v>
      </c>
      <c r="G534" t="s">
        <v>19</v>
      </c>
      <c r="H534" t="s">
        <v>20</v>
      </c>
      <c r="I534">
        <v>1367859071</v>
      </c>
      <c r="J534">
        <v>1365699071</v>
      </c>
      <c r="K534" t="b">
        <v>1</v>
      </c>
      <c r="L534">
        <v>62</v>
      </c>
      <c r="M534" t="b">
        <v>1</v>
      </c>
      <c r="N534" t="s">
        <v>1088</v>
      </c>
      <c r="O534">
        <f t="shared" si="40"/>
        <v>114</v>
      </c>
      <c r="P534">
        <f t="shared" si="41"/>
        <v>77.34</v>
      </c>
      <c r="Q534" s="10" t="s">
        <v>8315</v>
      </c>
      <c r="R534" t="s">
        <v>8316</v>
      </c>
      <c r="S534" s="13">
        <f t="shared" si="42"/>
        <v>41375.702210648145</v>
      </c>
      <c r="T534" s="13">
        <f t="shared" si="43"/>
        <v>41400.702210648145</v>
      </c>
      <c r="U534">
        <f t="shared" si="44"/>
        <v>2013</v>
      </c>
    </row>
    <row r="535" spans="1:21" ht="28.8" x14ac:dyDescent="0.3">
      <c r="A535">
        <v>3158</v>
      </c>
      <c r="B535" s="3" t="s">
        <v>6406</v>
      </c>
      <c r="C535" s="3" t="s">
        <v>6407</v>
      </c>
      <c r="D535" s="6">
        <v>5000</v>
      </c>
      <c r="E535" s="8">
        <v>5700</v>
      </c>
      <c r="F535" t="s">
        <v>18</v>
      </c>
      <c r="G535" t="s">
        <v>19</v>
      </c>
      <c r="H535" t="s">
        <v>20</v>
      </c>
      <c r="I535">
        <v>1374523752</v>
      </c>
      <c r="J535">
        <v>1371931752</v>
      </c>
      <c r="K535" t="b">
        <v>1</v>
      </c>
      <c r="L535">
        <v>69</v>
      </c>
      <c r="M535" t="b">
        <v>1</v>
      </c>
      <c r="N535" t="s">
        <v>1088</v>
      </c>
      <c r="O535">
        <f t="shared" si="40"/>
        <v>114</v>
      </c>
      <c r="P535">
        <f t="shared" si="41"/>
        <v>82.61</v>
      </c>
      <c r="Q535" s="10" t="s">
        <v>8315</v>
      </c>
      <c r="R535" t="s">
        <v>8316</v>
      </c>
      <c r="S535" s="13">
        <f t="shared" si="42"/>
        <v>41447.839722222219</v>
      </c>
      <c r="T535" s="13">
        <f t="shared" si="43"/>
        <v>41477.839722222219</v>
      </c>
      <c r="U535">
        <f t="shared" si="44"/>
        <v>2013</v>
      </c>
    </row>
    <row r="536" spans="1:21" ht="57.6" x14ac:dyDescent="0.3">
      <c r="A536">
        <v>3176</v>
      </c>
      <c r="B536" s="3" t="s">
        <v>6442</v>
      </c>
      <c r="C536" s="3" t="s">
        <v>6443</v>
      </c>
      <c r="D536" s="6">
        <v>1900</v>
      </c>
      <c r="E536" s="8">
        <v>2182</v>
      </c>
      <c r="F536" t="s">
        <v>18</v>
      </c>
      <c r="G536" t="s">
        <v>19</v>
      </c>
      <c r="H536" t="s">
        <v>20</v>
      </c>
      <c r="I536">
        <v>1376838000</v>
      </c>
      <c r="J536">
        <v>1374531631</v>
      </c>
      <c r="K536" t="b">
        <v>1</v>
      </c>
      <c r="L536">
        <v>55</v>
      </c>
      <c r="M536" t="b">
        <v>1</v>
      </c>
      <c r="N536" t="s">
        <v>1088</v>
      </c>
      <c r="O536">
        <f t="shared" si="40"/>
        <v>115</v>
      </c>
      <c r="P536">
        <f t="shared" si="41"/>
        <v>39.67</v>
      </c>
      <c r="Q536" s="10" t="s">
        <v>8315</v>
      </c>
      <c r="R536" t="s">
        <v>8316</v>
      </c>
      <c r="S536" s="13">
        <f t="shared" si="42"/>
        <v>41477.930914351848</v>
      </c>
      <c r="T536" s="13">
        <f t="shared" si="43"/>
        <v>41504.625</v>
      </c>
      <c r="U536">
        <f t="shared" si="44"/>
        <v>2013</v>
      </c>
    </row>
    <row r="537" spans="1:21" ht="43.2" x14ac:dyDescent="0.3">
      <c r="A537">
        <v>3183</v>
      </c>
      <c r="B537" s="3" t="s">
        <v>6456</v>
      </c>
      <c r="C537" s="3" t="s">
        <v>6457</v>
      </c>
      <c r="D537" s="6">
        <v>2500</v>
      </c>
      <c r="E537" s="8">
        <v>2725</v>
      </c>
      <c r="F537" t="s">
        <v>18</v>
      </c>
      <c r="G537" t="s">
        <v>19</v>
      </c>
      <c r="H537" t="s">
        <v>20</v>
      </c>
      <c r="I537">
        <v>1377284669</v>
      </c>
      <c r="J537">
        <v>1375729469</v>
      </c>
      <c r="K537" t="b">
        <v>1</v>
      </c>
      <c r="L537">
        <v>68</v>
      </c>
      <c r="M537" t="b">
        <v>1</v>
      </c>
      <c r="N537" t="s">
        <v>1088</v>
      </c>
      <c r="O537">
        <f t="shared" si="40"/>
        <v>109</v>
      </c>
      <c r="P537">
        <f t="shared" si="41"/>
        <v>40.07</v>
      </c>
      <c r="Q537" s="10" t="s">
        <v>8315</v>
      </c>
      <c r="R537" t="s">
        <v>8316</v>
      </c>
      <c r="S537" s="13">
        <f t="shared" si="42"/>
        <v>41491.79478009259</v>
      </c>
      <c r="T537" s="13">
        <f t="shared" si="43"/>
        <v>41509.79478009259</v>
      </c>
      <c r="U537">
        <f t="shared" si="44"/>
        <v>2013</v>
      </c>
    </row>
    <row r="538" spans="1:21" ht="43.2" x14ac:dyDescent="0.3">
      <c r="A538">
        <v>3152</v>
      </c>
      <c r="B538" s="3" t="s">
        <v>6394</v>
      </c>
      <c r="C538" s="3" t="s">
        <v>6395</v>
      </c>
      <c r="D538" s="6">
        <v>2200</v>
      </c>
      <c r="E538" s="8">
        <v>2331</v>
      </c>
      <c r="F538" t="s">
        <v>18</v>
      </c>
      <c r="G538" t="s">
        <v>26</v>
      </c>
      <c r="H538" t="s">
        <v>27</v>
      </c>
      <c r="I538">
        <v>1383425367</v>
      </c>
      <c r="J538">
        <v>1380833367</v>
      </c>
      <c r="K538" t="b">
        <v>1</v>
      </c>
      <c r="L538">
        <v>67</v>
      </c>
      <c r="M538" t="b">
        <v>1</v>
      </c>
      <c r="N538" t="s">
        <v>1088</v>
      </c>
      <c r="O538">
        <f t="shared" si="40"/>
        <v>106</v>
      </c>
      <c r="P538">
        <f t="shared" si="41"/>
        <v>34.79</v>
      </c>
      <c r="Q538" s="10" t="s">
        <v>8315</v>
      </c>
      <c r="R538" t="s">
        <v>8316</v>
      </c>
      <c r="S538" s="13">
        <f t="shared" si="42"/>
        <v>41550.867673611108</v>
      </c>
      <c r="T538" s="13">
        <f t="shared" si="43"/>
        <v>41580.867673611108</v>
      </c>
      <c r="U538">
        <f t="shared" si="44"/>
        <v>2013</v>
      </c>
    </row>
    <row r="539" spans="1:21" ht="28.8" x14ac:dyDescent="0.3">
      <c r="A539">
        <v>3169</v>
      </c>
      <c r="B539" s="3" t="s">
        <v>6428</v>
      </c>
      <c r="C539" s="3" t="s">
        <v>6429</v>
      </c>
      <c r="D539" s="6">
        <v>8000</v>
      </c>
      <c r="E539" s="8">
        <v>8241</v>
      </c>
      <c r="F539" t="s">
        <v>18</v>
      </c>
      <c r="G539" t="s">
        <v>19</v>
      </c>
      <c r="H539" t="s">
        <v>20</v>
      </c>
      <c r="I539">
        <v>1386910740</v>
      </c>
      <c r="J539">
        <v>1384364561</v>
      </c>
      <c r="K539" t="b">
        <v>1</v>
      </c>
      <c r="L539">
        <v>82</v>
      </c>
      <c r="M539" t="b">
        <v>1</v>
      </c>
      <c r="N539" t="s">
        <v>1088</v>
      </c>
      <c r="O539">
        <f t="shared" si="40"/>
        <v>103</v>
      </c>
      <c r="P539">
        <f t="shared" si="41"/>
        <v>100.5</v>
      </c>
      <c r="Q539" s="10" t="s">
        <v>8315</v>
      </c>
      <c r="R539" t="s">
        <v>8316</v>
      </c>
      <c r="S539" s="13">
        <f t="shared" si="42"/>
        <v>41591.737974537034</v>
      </c>
      <c r="T539" s="13">
        <f t="shared" si="43"/>
        <v>41621.207638888889</v>
      </c>
      <c r="U539">
        <f t="shared" si="44"/>
        <v>2013</v>
      </c>
    </row>
    <row r="540" spans="1:21" ht="57.6" x14ac:dyDescent="0.3">
      <c r="A540">
        <v>3557</v>
      </c>
      <c r="B540" s="3" t="s">
        <v>7205</v>
      </c>
      <c r="C540" s="3" t="s">
        <v>7206</v>
      </c>
      <c r="D540" s="6">
        <v>100000</v>
      </c>
      <c r="E540" s="8">
        <v>100036</v>
      </c>
      <c r="F540" t="s">
        <v>18</v>
      </c>
      <c r="G540" t="s">
        <v>19</v>
      </c>
      <c r="H540" t="s">
        <v>20</v>
      </c>
      <c r="I540">
        <v>1399271911</v>
      </c>
      <c r="J540">
        <v>1396334311</v>
      </c>
      <c r="K540" t="b">
        <v>0</v>
      </c>
      <c r="L540">
        <v>558</v>
      </c>
      <c r="M540" t="b">
        <v>1</v>
      </c>
      <c r="N540" t="s">
        <v>1088</v>
      </c>
      <c r="O540">
        <f t="shared" si="40"/>
        <v>100</v>
      </c>
      <c r="P540">
        <f t="shared" si="41"/>
        <v>179.28</v>
      </c>
      <c r="Q540" s="10" t="s">
        <v>8315</v>
      </c>
      <c r="R540" t="s">
        <v>8316</v>
      </c>
      <c r="S540" s="13">
        <f t="shared" si="42"/>
        <v>41730.276747685188</v>
      </c>
      <c r="T540" s="13">
        <f t="shared" si="43"/>
        <v>41764.276747685188</v>
      </c>
      <c r="U540">
        <f t="shared" si="44"/>
        <v>2014</v>
      </c>
    </row>
    <row r="541" spans="1:21" ht="43.2" x14ac:dyDescent="0.3">
      <c r="A541">
        <v>3842</v>
      </c>
      <c r="B541" s="3" t="s">
        <v>7772</v>
      </c>
      <c r="C541" s="3" t="s">
        <v>7773</v>
      </c>
      <c r="D541" s="6">
        <v>5000</v>
      </c>
      <c r="E541" s="8">
        <v>1097</v>
      </c>
      <c r="F541" t="s">
        <v>359</v>
      </c>
      <c r="G541" t="s">
        <v>26</v>
      </c>
      <c r="H541" t="s">
        <v>27</v>
      </c>
      <c r="I541">
        <v>1399809052</v>
      </c>
      <c r="J541">
        <v>1397217052</v>
      </c>
      <c r="K541" t="b">
        <v>1</v>
      </c>
      <c r="L541">
        <v>23</v>
      </c>
      <c r="M541" t="b">
        <v>0</v>
      </c>
      <c r="N541" t="s">
        <v>1088</v>
      </c>
      <c r="O541">
        <f t="shared" si="40"/>
        <v>22</v>
      </c>
      <c r="P541">
        <f t="shared" si="41"/>
        <v>47.7</v>
      </c>
      <c r="Q541" s="10" t="s">
        <v>8315</v>
      </c>
      <c r="R541" t="s">
        <v>8316</v>
      </c>
      <c r="S541" s="13">
        <f t="shared" si="42"/>
        <v>41740.493657407409</v>
      </c>
      <c r="T541" s="13">
        <f t="shared" si="43"/>
        <v>41770.493657407409</v>
      </c>
      <c r="U541">
        <f t="shared" si="44"/>
        <v>2014</v>
      </c>
    </row>
    <row r="542" spans="1:21" ht="57.6" x14ac:dyDescent="0.3">
      <c r="A542">
        <v>540</v>
      </c>
      <c r="B542" s="3" t="s">
        <v>1127</v>
      </c>
      <c r="C542" s="3" t="s">
        <v>1128</v>
      </c>
      <c r="D542" s="6">
        <v>15000</v>
      </c>
      <c r="E542" s="8">
        <v>1</v>
      </c>
      <c r="F542" t="s">
        <v>359</v>
      </c>
      <c r="G542" t="s">
        <v>19</v>
      </c>
      <c r="H542" t="s">
        <v>20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1129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1130</v>
      </c>
      <c r="C543" s="3" t="s">
        <v>1131</v>
      </c>
      <c r="D543" s="6">
        <v>4500</v>
      </c>
      <c r="E543" s="8">
        <v>25</v>
      </c>
      <c r="F543" t="s">
        <v>359</v>
      </c>
      <c r="G543" t="s">
        <v>19</v>
      </c>
      <c r="H543" t="s">
        <v>20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1129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1132</v>
      </c>
      <c r="C544" s="3" t="s">
        <v>1133</v>
      </c>
      <c r="D544" s="6">
        <v>250000</v>
      </c>
      <c r="E544" s="8">
        <v>1</v>
      </c>
      <c r="F544" t="s">
        <v>359</v>
      </c>
      <c r="G544" t="s">
        <v>19</v>
      </c>
      <c r="H544" t="s">
        <v>20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1129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1134</v>
      </c>
      <c r="C545" s="3" t="s">
        <v>1135</v>
      </c>
      <c r="D545" s="6">
        <v>22000</v>
      </c>
      <c r="E545" s="8">
        <v>70</v>
      </c>
      <c r="F545" t="s">
        <v>359</v>
      </c>
      <c r="G545" t="s">
        <v>52</v>
      </c>
      <c r="H545" t="s">
        <v>53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1129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1136</v>
      </c>
      <c r="C546" s="3" t="s">
        <v>1137</v>
      </c>
      <c r="D546" s="6">
        <v>500</v>
      </c>
      <c r="E546" s="8">
        <v>6</v>
      </c>
      <c r="F546" t="s">
        <v>359</v>
      </c>
      <c r="G546" t="s">
        <v>19</v>
      </c>
      <c r="H546" t="s">
        <v>20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1129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1138</v>
      </c>
      <c r="C547" s="3" t="s">
        <v>1139</v>
      </c>
      <c r="D547" s="6">
        <v>50000</v>
      </c>
      <c r="E547" s="8">
        <v>13692</v>
      </c>
      <c r="F547" t="s">
        <v>359</v>
      </c>
      <c r="G547" t="s">
        <v>181</v>
      </c>
      <c r="H547" t="s">
        <v>57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1129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1140</v>
      </c>
      <c r="C548" s="3" t="s">
        <v>1141</v>
      </c>
      <c r="D548" s="6">
        <v>60000</v>
      </c>
      <c r="E548" s="8">
        <v>52</v>
      </c>
      <c r="F548" t="s">
        <v>359</v>
      </c>
      <c r="G548" t="s">
        <v>19</v>
      </c>
      <c r="H548" t="s">
        <v>20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1129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1142</v>
      </c>
      <c r="C549" s="3" t="s">
        <v>1143</v>
      </c>
      <c r="D549" s="6">
        <v>7500</v>
      </c>
      <c r="E549" s="8">
        <v>0</v>
      </c>
      <c r="F549" t="s">
        <v>359</v>
      </c>
      <c r="G549" t="s">
        <v>26</v>
      </c>
      <c r="H549" t="s">
        <v>27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1129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1144</v>
      </c>
      <c r="C550" s="3" t="s">
        <v>1145</v>
      </c>
      <c r="D550" s="6">
        <v>10000</v>
      </c>
      <c r="E550" s="8">
        <v>9</v>
      </c>
      <c r="F550" t="s">
        <v>359</v>
      </c>
      <c r="G550" t="s">
        <v>26</v>
      </c>
      <c r="H550" t="s">
        <v>27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1129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1146</v>
      </c>
      <c r="C551" s="3" t="s">
        <v>1147</v>
      </c>
      <c r="D551" s="6">
        <v>2500</v>
      </c>
      <c r="E551" s="8">
        <v>68</v>
      </c>
      <c r="F551" t="s">
        <v>359</v>
      </c>
      <c r="G551" t="s">
        <v>26</v>
      </c>
      <c r="H551" t="s">
        <v>27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1129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1148</v>
      </c>
      <c r="C552" s="3" t="s">
        <v>1149</v>
      </c>
      <c r="D552" s="6">
        <v>5000</v>
      </c>
      <c r="E552" s="8">
        <v>35</v>
      </c>
      <c r="F552" t="s">
        <v>359</v>
      </c>
      <c r="G552" t="s">
        <v>161</v>
      </c>
      <c r="H552" t="s">
        <v>162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1129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1150</v>
      </c>
      <c r="C553" s="3" t="s">
        <v>1151</v>
      </c>
      <c r="D553" s="6">
        <v>75000</v>
      </c>
      <c r="E553" s="8">
        <v>3781</v>
      </c>
      <c r="F553" t="s">
        <v>359</v>
      </c>
      <c r="G553" t="s">
        <v>19</v>
      </c>
      <c r="H553" t="s">
        <v>20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1129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1152</v>
      </c>
      <c r="C554" s="3" t="s">
        <v>1153</v>
      </c>
      <c r="D554" s="6">
        <v>45000</v>
      </c>
      <c r="E554" s="8">
        <v>0</v>
      </c>
      <c r="F554" t="s">
        <v>359</v>
      </c>
      <c r="G554" t="s">
        <v>161</v>
      </c>
      <c r="H554" t="s">
        <v>162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1129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1154</v>
      </c>
      <c r="C555" s="3" t="s">
        <v>1155</v>
      </c>
      <c r="D555" s="6">
        <v>25000</v>
      </c>
      <c r="E555" s="8">
        <v>123</v>
      </c>
      <c r="F555" t="s">
        <v>359</v>
      </c>
      <c r="G555" t="s">
        <v>19</v>
      </c>
      <c r="H555" t="s">
        <v>20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1129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1156</v>
      </c>
      <c r="C556" s="3" t="s">
        <v>1157</v>
      </c>
      <c r="D556" s="6">
        <v>3870</v>
      </c>
      <c r="E556" s="8">
        <v>1416</v>
      </c>
      <c r="F556" t="s">
        <v>359</v>
      </c>
      <c r="G556" t="s">
        <v>19</v>
      </c>
      <c r="H556" t="s">
        <v>20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1129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1158</v>
      </c>
      <c r="C557" s="3" t="s">
        <v>1159</v>
      </c>
      <c r="D557" s="6">
        <v>7500</v>
      </c>
      <c r="E557" s="8">
        <v>0</v>
      </c>
      <c r="F557" t="s">
        <v>359</v>
      </c>
      <c r="G557" t="s">
        <v>26</v>
      </c>
      <c r="H557" t="s">
        <v>27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1129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1160</v>
      </c>
      <c r="C558" s="3" t="s">
        <v>1161</v>
      </c>
      <c r="D558" s="6">
        <v>8000</v>
      </c>
      <c r="E558" s="8">
        <v>200</v>
      </c>
      <c r="F558" t="s">
        <v>359</v>
      </c>
      <c r="G558" t="s">
        <v>19</v>
      </c>
      <c r="H558" t="s">
        <v>20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1129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1162</v>
      </c>
      <c r="C559" s="3" t="s">
        <v>1163</v>
      </c>
      <c r="D559" s="6">
        <v>150000</v>
      </c>
      <c r="E559" s="8">
        <v>1366</v>
      </c>
      <c r="F559" t="s">
        <v>359</v>
      </c>
      <c r="G559" t="s">
        <v>504</v>
      </c>
      <c r="H559" t="s">
        <v>57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1129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1164</v>
      </c>
      <c r="C560" s="3" t="s">
        <v>1165</v>
      </c>
      <c r="D560" s="6">
        <v>750</v>
      </c>
      <c r="E560" s="8">
        <v>0</v>
      </c>
      <c r="F560" t="s">
        <v>359</v>
      </c>
      <c r="G560" t="s">
        <v>19</v>
      </c>
      <c r="H560" t="s">
        <v>20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1129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1166</v>
      </c>
      <c r="C561" s="3" t="s">
        <v>1167</v>
      </c>
      <c r="D561" s="6">
        <v>240000</v>
      </c>
      <c r="E561" s="8">
        <v>50</v>
      </c>
      <c r="F561" t="s">
        <v>359</v>
      </c>
      <c r="G561" t="s">
        <v>19</v>
      </c>
      <c r="H561" t="s">
        <v>20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1129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1168</v>
      </c>
      <c r="C562" s="3" t="s">
        <v>1169</v>
      </c>
      <c r="D562" s="6">
        <v>100000</v>
      </c>
      <c r="E562" s="8">
        <v>12</v>
      </c>
      <c r="F562" t="s">
        <v>359</v>
      </c>
      <c r="G562" t="s">
        <v>161</v>
      </c>
      <c r="H562" t="s">
        <v>162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1129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1170</v>
      </c>
      <c r="C563" s="3" t="s">
        <v>1171</v>
      </c>
      <c r="D563" s="6">
        <v>15000</v>
      </c>
      <c r="E563" s="8">
        <v>55</v>
      </c>
      <c r="F563" t="s">
        <v>359</v>
      </c>
      <c r="G563" t="s">
        <v>19</v>
      </c>
      <c r="H563" t="s">
        <v>20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1129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1172</v>
      </c>
      <c r="C564" s="3" t="s">
        <v>1173</v>
      </c>
      <c r="D564" s="6">
        <v>50000</v>
      </c>
      <c r="E564" s="8">
        <v>0</v>
      </c>
      <c r="F564" t="s">
        <v>359</v>
      </c>
      <c r="G564" t="s">
        <v>389</v>
      </c>
      <c r="H564" t="s">
        <v>57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1129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1174</v>
      </c>
      <c r="C565" s="3" t="s">
        <v>1175</v>
      </c>
      <c r="D565" s="6">
        <v>75000</v>
      </c>
      <c r="E565" s="8">
        <v>68</v>
      </c>
      <c r="F565" t="s">
        <v>359</v>
      </c>
      <c r="G565" t="s">
        <v>52</v>
      </c>
      <c r="H565" t="s">
        <v>53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1129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1176</v>
      </c>
      <c r="C566" s="3" t="s">
        <v>1177</v>
      </c>
      <c r="D566" s="6">
        <v>18000</v>
      </c>
      <c r="E566" s="8">
        <v>1</v>
      </c>
      <c r="F566" t="s">
        <v>359</v>
      </c>
      <c r="G566" t="s">
        <v>181</v>
      </c>
      <c r="H566" t="s">
        <v>57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1129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1178</v>
      </c>
      <c r="C567" s="3" t="s">
        <v>1179</v>
      </c>
      <c r="D567" s="6">
        <v>25000</v>
      </c>
      <c r="E567" s="8">
        <v>0</v>
      </c>
      <c r="F567" t="s">
        <v>359</v>
      </c>
      <c r="G567" t="s">
        <v>26</v>
      </c>
      <c r="H567" t="s">
        <v>27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1129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1180</v>
      </c>
      <c r="C568" s="3" t="s">
        <v>1181</v>
      </c>
      <c r="D568" s="6">
        <v>5000</v>
      </c>
      <c r="E568" s="8">
        <v>1</v>
      </c>
      <c r="F568" t="s">
        <v>359</v>
      </c>
      <c r="G568" t="s">
        <v>19</v>
      </c>
      <c r="H568" t="s">
        <v>20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1129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1182</v>
      </c>
      <c r="C569" s="3" t="s">
        <v>1183</v>
      </c>
      <c r="D569" s="6">
        <v>10000</v>
      </c>
      <c r="E569" s="8">
        <v>0</v>
      </c>
      <c r="F569" t="s">
        <v>359</v>
      </c>
      <c r="G569" t="s">
        <v>19</v>
      </c>
      <c r="H569" t="s">
        <v>20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1129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1184</v>
      </c>
      <c r="C570" s="3" t="s">
        <v>1185</v>
      </c>
      <c r="D570" s="6">
        <v>24500</v>
      </c>
      <c r="E570" s="8">
        <v>245</v>
      </c>
      <c r="F570" t="s">
        <v>359</v>
      </c>
      <c r="G570" t="s">
        <v>82</v>
      </c>
      <c r="H570" t="s">
        <v>83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1129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1186</v>
      </c>
      <c r="C571" s="3" t="s">
        <v>1187</v>
      </c>
      <c r="D571" s="6">
        <v>2500</v>
      </c>
      <c r="E571" s="8">
        <v>20</v>
      </c>
      <c r="F571" t="s">
        <v>359</v>
      </c>
      <c r="G571" t="s">
        <v>161</v>
      </c>
      <c r="H571" t="s">
        <v>162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1129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1188</v>
      </c>
      <c r="C572" s="3" t="s">
        <v>1189</v>
      </c>
      <c r="D572" s="6">
        <v>85000</v>
      </c>
      <c r="E572" s="8">
        <v>142</v>
      </c>
      <c r="F572" t="s">
        <v>359</v>
      </c>
      <c r="G572" t="s">
        <v>19</v>
      </c>
      <c r="H572" t="s">
        <v>20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1129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1190</v>
      </c>
      <c r="C573" s="3" t="s">
        <v>1191</v>
      </c>
      <c r="D573" s="6">
        <v>25000</v>
      </c>
      <c r="E573" s="8">
        <v>106</v>
      </c>
      <c r="F573" t="s">
        <v>359</v>
      </c>
      <c r="G573" t="s">
        <v>19</v>
      </c>
      <c r="H573" t="s">
        <v>20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1129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1192</v>
      </c>
      <c r="C574" s="3" t="s">
        <v>1193</v>
      </c>
      <c r="D574" s="6">
        <v>2500</v>
      </c>
      <c r="E574" s="8">
        <v>0</v>
      </c>
      <c r="F574" t="s">
        <v>359</v>
      </c>
      <c r="G574" t="s">
        <v>19</v>
      </c>
      <c r="H574" t="s">
        <v>20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1129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1194</v>
      </c>
      <c r="C575" s="3" t="s">
        <v>1195</v>
      </c>
      <c r="D575" s="6">
        <v>88888</v>
      </c>
      <c r="E575" s="8">
        <v>346</v>
      </c>
      <c r="F575" t="s">
        <v>359</v>
      </c>
      <c r="G575" t="s">
        <v>19</v>
      </c>
      <c r="H575" t="s">
        <v>20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1129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1196</v>
      </c>
      <c r="C576" s="3" t="s">
        <v>1197</v>
      </c>
      <c r="D576" s="6">
        <v>11180</v>
      </c>
      <c r="E576" s="8">
        <v>80</v>
      </c>
      <c r="F576" t="s">
        <v>359</v>
      </c>
      <c r="G576" t="s">
        <v>26</v>
      </c>
      <c r="H576" t="s">
        <v>27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1129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1198</v>
      </c>
      <c r="C577" s="3" t="s">
        <v>1199</v>
      </c>
      <c r="D577" s="6">
        <v>60000</v>
      </c>
      <c r="E577" s="8">
        <v>259</v>
      </c>
      <c r="F577" t="s">
        <v>359</v>
      </c>
      <c r="G577" t="s">
        <v>504</v>
      </c>
      <c r="H577" t="s">
        <v>57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1129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1200</v>
      </c>
      <c r="C578" s="3" t="s">
        <v>1201</v>
      </c>
      <c r="D578" s="6">
        <v>80000</v>
      </c>
      <c r="E578" s="8">
        <v>1</v>
      </c>
      <c r="F578" t="s">
        <v>359</v>
      </c>
      <c r="G578" t="s">
        <v>19</v>
      </c>
      <c r="H578" t="s">
        <v>20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1129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1202</v>
      </c>
      <c r="C579" s="3" t="s">
        <v>1203</v>
      </c>
      <c r="D579" s="6">
        <v>5000</v>
      </c>
      <c r="E579" s="8">
        <v>10</v>
      </c>
      <c r="F579" t="s">
        <v>359</v>
      </c>
      <c r="G579" t="s">
        <v>19</v>
      </c>
      <c r="H579" t="s">
        <v>20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1129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1204</v>
      </c>
      <c r="C580" s="3" t="s">
        <v>1205</v>
      </c>
      <c r="D580" s="6">
        <v>125000</v>
      </c>
      <c r="E580" s="8">
        <v>14</v>
      </c>
      <c r="F580" t="s">
        <v>359</v>
      </c>
      <c r="G580" t="s">
        <v>26</v>
      </c>
      <c r="H580" t="s">
        <v>27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1129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1206</v>
      </c>
      <c r="C581" s="3" t="s">
        <v>1207</v>
      </c>
      <c r="D581" s="6">
        <v>12000</v>
      </c>
      <c r="E581" s="8">
        <v>175</v>
      </c>
      <c r="F581" t="s">
        <v>359</v>
      </c>
      <c r="G581" t="s">
        <v>19</v>
      </c>
      <c r="H581" t="s">
        <v>20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1129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1208</v>
      </c>
      <c r="C582" s="3" t="s">
        <v>1209</v>
      </c>
      <c r="D582" s="6">
        <v>3000</v>
      </c>
      <c r="E582" s="8">
        <v>1</v>
      </c>
      <c r="F582" t="s">
        <v>359</v>
      </c>
      <c r="G582" t="s">
        <v>19</v>
      </c>
      <c r="H582" t="s">
        <v>20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1129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1210</v>
      </c>
      <c r="C583" s="3" t="s">
        <v>1211</v>
      </c>
      <c r="D583" s="6">
        <v>400</v>
      </c>
      <c r="E583" s="8">
        <v>0</v>
      </c>
      <c r="F583" t="s">
        <v>359</v>
      </c>
      <c r="G583" t="s">
        <v>19</v>
      </c>
      <c r="H583" t="s">
        <v>20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1129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1212</v>
      </c>
      <c r="C584" s="3" t="s">
        <v>1213</v>
      </c>
      <c r="D584" s="6">
        <v>100000</v>
      </c>
      <c r="E584" s="8">
        <v>0</v>
      </c>
      <c r="F584" t="s">
        <v>359</v>
      </c>
      <c r="G584" t="s">
        <v>19</v>
      </c>
      <c r="H584" t="s">
        <v>20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1129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1214</v>
      </c>
      <c r="C585" s="3" t="s">
        <v>1215</v>
      </c>
      <c r="D585" s="6">
        <v>9000</v>
      </c>
      <c r="E585" s="8">
        <v>1</v>
      </c>
      <c r="F585" t="s">
        <v>359</v>
      </c>
      <c r="G585" t="s">
        <v>19</v>
      </c>
      <c r="H585" t="s">
        <v>20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1129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1216</v>
      </c>
      <c r="C586" s="3" t="s">
        <v>1217</v>
      </c>
      <c r="D586" s="6">
        <v>1000</v>
      </c>
      <c r="E586" s="8">
        <v>10</v>
      </c>
      <c r="F586" t="s">
        <v>359</v>
      </c>
      <c r="G586" t="s">
        <v>19</v>
      </c>
      <c r="H586" t="s">
        <v>20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1129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1218</v>
      </c>
      <c r="C587" s="3" t="s">
        <v>1219</v>
      </c>
      <c r="D587" s="6">
        <v>9000</v>
      </c>
      <c r="E587" s="8">
        <v>0</v>
      </c>
      <c r="F587" t="s">
        <v>359</v>
      </c>
      <c r="G587" t="s">
        <v>26</v>
      </c>
      <c r="H587" t="s">
        <v>27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1129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1220</v>
      </c>
      <c r="C588" s="3" t="s">
        <v>1221</v>
      </c>
      <c r="D588" s="6">
        <v>10000</v>
      </c>
      <c r="E588" s="8">
        <v>56</v>
      </c>
      <c r="F588" t="s">
        <v>359</v>
      </c>
      <c r="G588" t="s">
        <v>19</v>
      </c>
      <c r="H588" t="s">
        <v>20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1129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1222</v>
      </c>
      <c r="C589" s="3" t="s">
        <v>1223</v>
      </c>
      <c r="D589" s="6">
        <v>30000</v>
      </c>
      <c r="E589" s="8">
        <v>2725</v>
      </c>
      <c r="F589" t="s">
        <v>359</v>
      </c>
      <c r="G589" t="s">
        <v>161</v>
      </c>
      <c r="H589" t="s">
        <v>162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1129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1224</v>
      </c>
      <c r="C590" s="3" t="s">
        <v>1225</v>
      </c>
      <c r="D590" s="6">
        <v>9000</v>
      </c>
      <c r="E590" s="8">
        <v>301</v>
      </c>
      <c r="F590" t="s">
        <v>359</v>
      </c>
      <c r="G590" t="s">
        <v>1226</v>
      </c>
      <c r="H590" t="s">
        <v>57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1129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1227</v>
      </c>
      <c r="C591" s="3" t="s">
        <v>1228</v>
      </c>
      <c r="D591" s="6">
        <v>7500</v>
      </c>
      <c r="E591" s="8">
        <v>1</v>
      </c>
      <c r="F591" t="s">
        <v>359</v>
      </c>
      <c r="G591" t="s">
        <v>19</v>
      </c>
      <c r="H591" t="s">
        <v>20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1129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1229</v>
      </c>
      <c r="C592" s="3" t="s">
        <v>1230</v>
      </c>
      <c r="D592" s="6">
        <v>5000</v>
      </c>
      <c r="E592" s="8">
        <v>223</v>
      </c>
      <c r="F592" t="s">
        <v>359</v>
      </c>
      <c r="G592" t="s">
        <v>26</v>
      </c>
      <c r="H592" t="s">
        <v>27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1129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1231</v>
      </c>
      <c r="C593" s="3" t="s">
        <v>1232</v>
      </c>
      <c r="D593" s="6">
        <v>100000</v>
      </c>
      <c r="E593" s="8">
        <v>61</v>
      </c>
      <c r="F593" t="s">
        <v>359</v>
      </c>
      <c r="G593" t="s">
        <v>19</v>
      </c>
      <c r="H593" t="s">
        <v>20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1129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1233</v>
      </c>
      <c r="C594" s="3" t="s">
        <v>1234</v>
      </c>
      <c r="D594" s="6">
        <v>7500</v>
      </c>
      <c r="E594" s="8">
        <v>250</v>
      </c>
      <c r="F594" t="s">
        <v>359</v>
      </c>
      <c r="G594" t="s">
        <v>19</v>
      </c>
      <c r="H594" t="s">
        <v>20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1129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1235</v>
      </c>
      <c r="C595" s="3" t="s">
        <v>1236</v>
      </c>
      <c r="D595" s="6">
        <v>500</v>
      </c>
      <c r="E595" s="8">
        <v>115</v>
      </c>
      <c r="F595" t="s">
        <v>359</v>
      </c>
      <c r="G595" t="s">
        <v>26</v>
      </c>
      <c r="H595" t="s">
        <v>27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1129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1237</v>
      </c>
      <c r="C596" s="3" t="s">
        <v>1238</v>
      </c>
      <c r="D596" s="6">
        <v>25000</v>
      </c>
      <c r="E596" s="8">
        <v>26</v>
      </c>
      <c r="F596" t="s">
        <v>359</v>
      </c>
      <c r="G596" t="s">
        <v>19</v>
      </c>
      <c r="H596" t="s">
        <v>20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1129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1239</v>
      </c>
      <c r="C597" s="3" t="s">
        <v>1240</v>
      </c>
      <c r="D597" s="6">
        <v>100000</v>
      </c>
      <c r="E597" s="8">
        <v>426</v>
      </c>
      <c r="F597" t="s">
        <v>359</v>
      </c>
      <c r="G597" t="s">
        <v>19</v>
      </c>
      <c r="H597" t="s">
        <v>20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1129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1241</v>
      </c>
      <c r="C598" s="3" t="s">
        <v>1242</v>
      </c>
      <c r="D598" s="6">
        <v>20000</v>
      </c>
      <c r="E598" s="8">
        <v>6</v>
      </c>
      <c r="F598" t="s">
        <v>359</v>
      </c>
      <c r="G598" t="s">
        <v>19</v>
      </c>
      <c r="H598" t="s">
        <v>20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1129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1243</v>
      </c>
      <c r="C599" s="3" t="s">
        <v>1244</v>
      </c>
      <c r="D599" s="6">
        <v>7500</v>
      </c>
      <c r="E599" s="8">
        <v>20</v>
      </c>
      <c r="F599" t="s">
        <v>359</v>
      </c>
      <c r="G599" t="s">
        <v>19</v>
      </c>
      <c r="H599" t="s">
        <v>20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1129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1245</v>
      </c>
      <c r="C600" s="3" t="s">
        <v>1246</v>
      </c>
      <c r="D600" s="6">
        <v>2500</v>
      </c>
      <c r="E600" s="8">
        <v>850</v>
      </c>
      <c r="F600" t="s">
        <v>359</v>
      </c>
      <c r="G600" t="s">
        <v>19</v>
      </c>
      <c r="H600" t="s">
        <v>20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1129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1247</v>
      </c>
      <c r="C601" s="3" t="s">
        <v>1248</v>
      </c>
      <c r="D601" s="6">
        <v>50000</v>
      </c>
      <c r="E601" s="8">
        <v>31</v>
      </c>
      <c r="F601" t="s">
        <v>359</v>
      </c>
      <c r="G601" t="s">
        <v>19</v>
      </c>
      <c r="H601" t="s">
        <v>20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1129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1249</v>
      </c>
      <c r="C602" s="3" t="s">
        <v>1250</v>
      </c>
      <c r="D602" s="6">
        <v>5000</v>
      </c>
      <c r="E602" s="8">
        <v>100</v>
      </c>
      <c r="F602" t="s">
        <v>274</v>
      </c>
      <c r="G602" t="s">
        <v>19</v>
      </c>
      <c r="H602" t="s">
        <v>20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1129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1251</v>
      </c>
      <c r="C603" s="3" t="s">
        <v>1252</v>
      </c>
      <c r="D603" s="6">
        <v>10000</v>
      </c>
      <c r="E603" s="8">
        <v>140</v>
      </c>
      <c r="F603" t="s">
        <v>274</v>
      </c>
      <c r="G603" t="s">
        <v>161</v>
      </c>
      <c r="H603" t="s">
        <v>162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1129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1253</v>
      </c>
      <c r="C604" s="3" t="s">
        <v>1254</v>
      </c>
      <c r="D604" s="6">
        <v>70000</v>
      </c>
      <c r="E604" s="8">
        <v>0</v>
      </c>
      <c r="F604" t="s">
        <v>274</v>
      </c>
      <c r="G604" t="s">
        <v>19</v>
      </c>
      <c r="H604" t="s">
        <v>20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1129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1255</v>
      </c>
      <c r="C605" s="3" t="s">
        <v>1256</v>
      </c>
      <c r="D605" s="6">
        <v>15000</v>
      </c>
      <c r="E605" s="8">
        <v>590.02</v>
      </c>
      <c r="F605" t="s">
        <v>274</v>
      </c>
      <c r="G605" t="s">
        <v>19</v>
      </c>
      <c r="H605" t="s">
        <v>20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1129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1257</v>
      </c>
      <c r="C606" s="3" t="s">
        <v>1258</v>
      </c>
      <c r="D606" s="6">
        <v>1500</v>
      </c>
      <c r="E606" s="8">
        <v>0</v>
      </c>
      <c r="F606" t="s">
        <v>274</v>
      </c>
      <c r="G606" t="s">
        <v>19</v>
      </c>
      <c r="H606" t="s">
        <v>20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1129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1259</v>
      </c>
      <c r="C607" s="3" t="s">
        <v>1260</v>
      </c>
      <c r="D607" s="6">
        <v>5000</v>
      </c>
      <c r="E607" s="8">
        <v>131</v>
      </c>
      <c r="F607" t="s">
        <v>274</v>
      </c>
      <c r="G607" t="s">
        <v>19</v>
      </c>
      <c r="H607" t="s">
        <v>20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1129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1261</v>
      </c>
      <c r="C608" s="3" t="s">
        <v>1262</v>
      </c>
      <c r="D608" s="6">
        <v>5000</v>
      </c>
      <c r="E608" s="8">
        <v>10</v>
      </c>
      <c r="F608" t="s">
        <v>274</v>
      </c>
      <c r="G608" t="s">
        <v>389</v>
      </c>
      <c r="H608" t="s">
        <v>57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1129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1263</v>
      </c>
      <c r="C609" s="3" t="s">
        <v>1264</v>
      </c>
      <c r="D609" s="6">
        <v>250</v>
      </c>
      <c r="E609" s="8">
        <v>0</v>
      </c>
      <c r="F609" t="s">
        <v>274</v>
      </c>
      <c r="G609" t="s">
        <v>19</v>
      </c>
      <c r="H609" t="s">
        <v>20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1129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1265</v>
      </c>
      <c r="C610" s="3" t="s">
        <v>1266</v>
      </c>
      <c r="D610" s="6">
        <v>150000</v>
      </c>
      <c r="E610" s="8">
        <v>1461</v>
      </c>
      <c r="F610" t="s">
        <v>274</v>
      </c>
      <c r="G610" t="s">
        <v>19</v>
      </c>
      <c r="H610" t="s">
        <v>20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1129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1267</v>
      </c>
      <c r="C611" s="3" t="s">
        <v>1268</v>
      </c>
      <c r="D611" s="6">
        <v>780</v>
      </c>
      <c r="E611" s="8">
        <v>5</v>
      </c>
      <c r="F611" t="s">
        <v>274</v>
      </c>
      <c r="G611" t="s">
        <v>26</v>
      </c>
      <c r="H611" t="s">
        <v>27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1129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1269</v>
      </c>
      <c r="C612" s="3" t="s">
        <v>1270</v>
      </c>
      <c r="D612" s="6">
        <v>13803</v>
      </c>
      <c r="E612" s="8">
        <v>0</v>
      </c>
      <c r="F612" t="s">
        <v>274</v>
      </c>
      <c r="G612" t="s">
        <v>19</v>
      </c>
      <c r="H612" t="s">
        <v>20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1129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1271</v>
      </c>
      <c r="C613" s="3" t="s">
        <v>1272</v>
      </c>
      <c r="D613" s="6">
        <v>80000</v>
      </c>
      <c r="E613" s="8">
        <v>0</v>
      </c>
      <c r="F613" t="s">
        <v>274</v>
      </c>
      <c r="G613" t="s">
        <v>181</v>
      </c>
      <c r="H613" t="s">
        <v>57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1129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1273</v>
      </c>
      <c r="C614" s="3" t="s">
        <v>1274</v>
      </c>
      <c r="D614" s="6">
        <v>10000</v>
      </c>
      <c r="E614" s="8">
        <v>0</v>
      </c>
      <c r="F614" t="s">
        <v>274</v>
      </c>
      <c r="G614" t="s">
        <v>1226</v>
      </c>
      <c r="H614" t="s">
        <v>57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1129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1275</v>
      </c>
      <c r="C615" s="3" t="s">
        <v>1276</v>
      </c>
      <c r="D615" s="6">
        <v>60000</v>
      </c>
      <c r="E615" s="8">
        <v>12818</v>
      </c>
      <c r="F615" t="s">
        <v>274</v>
      </c>
      <c r="G615" t="s">
        <v>19</v>
      </c>
      <c r="H615" t="s">
        <v>20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1129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1277</v>
      </c>
      <c r="C616" s="3" t="s">
        <v>1278</v>
      </c>
      <c r="D616" s="6">
        <v>10000</v>
      </c>
      <c r="E616" s="8">
        <v>0</v>
      </c>
      <c r="F616" t="s">
        <v>274</v>
      </c>
      <c r="G616" t="s">
        <v>19</v>
      </c>
      <c r="H616" t="s">
        <v>20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1129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1279</v>
      </c>
      <c r="C617" s="3" t="s">
        <v>1280</v>
      </c>
      <c r="D617" s="6">
        <v>515</v>
      </c>
      <c r="E617" s="8">
        <v>0</v>
      </c>
      <c r="F617" t="s">
        <v>274</v>
      </c>
      <c r="G617" t="s">
        <v>82</v>
      </c>
      <c r="H617" t="s">
        <v>83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1129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1281</v>
      </c>
      <c r="C618" s="3" t="s">
        <v>1282</v>
      </c>
      <c r="D618" s="6">
        <v>5000</v>
      </c>
      <c r="E618" s="8">
        <v>0</v>
      </c>
      <c r="F618" t="s">
        <v>274</v>
      </c>
      <c r="G618" t="s">
        <v>181</v>
      </c>
      <c r="H618" t="s">
        <v>57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1129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1283</v>
      </c>
      <c r="C619" s="3" t="s">
        <v>1284</v>
      </c>
      <c r="D619" s="6">
        <v>2000</v>
      </c>
      <c r="E619" s="8">
        <v>60</v>
      </c>
      <c r="F619" t="s">
        <v>274</v>
      </c>
      <c r="G619" t="s">
        <v>26</v>
      </c>
      <c r="H619" t="s">
        <v>27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1129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1285</v>
      </c>
      <c r="C620" s="3" t="s">
        <v>1286</v>
      </c>
      <c r="D620" s="6">
        <v>400</v>
      </c>
      <c r="E620" s="8">
        <v>0</v>
      </c>
      <c r="F620" t="s">
        <v>274</v>
      </c>
      <c r="G620" t="s">
        <v>19</v>
      </c>
      <c r="H620" t="s">
        <v>20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1129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1287</v>
      </c>
      <c r="C621" s="3" t="s">
        <v>1288</v>
      </c>
      <c r="D621" s="6">
        <v>2500000</v>
      </c>
      <c r="E621" s="8">
        <v>1</v>
      </c>
      <c r="F621" t="s">
        <v>274</v>
      </c>
      <c r="G621" t="s">
        <v>19</v>
      </c>
      <c r="H621" t="s">
        <v>20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1129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1289</v>
      </c>
      <c r="C622" s="3" t="s">
        <v>1290</v>
      </c>
      <c r="D622" s="6">
        <v>30000</v>
      </c>
      <c r="E622" s="8">
        <v>300</v>
      </c>
      <c r="F622" t="s">
        <v>274</v>
      </c>
      <c r="G622" t="s">
        <v>161</v>
      </c>
      <c r="H622" t="s">
        <v>162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1129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1291</v>
      </c>
      <c r="C623" s="3" t="s">
        <v>1292</v>
      </c>
      <c r="D623" s="6">
        <v>25000</v>
      </c>
      <c r="E623" s="8">
        <v>261</v>
      </c>
      <c r="F623" t="s">
        <v>274</v>
      </c>
      <c r="G623" t="s">
        <v>19</v>
      </c>
      <c r="H623" t="s">
        <v>20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1129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1293</v>
      </c>
      <c r="C624" s="3" t="s">
        <v>1294</v>
      </c>
      <c r="D624" s="6">
        <v>6000</v>
      </c>
      <c r="E624" s="8">
        <v>341</v>
      </c>
      <c r="F624" t="s">
        <v>274</v>
      </c>
      <c r="G624" t="s">
        <v>19</v>
      </c>
      <c r="H624" t="s">
        <v>20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1129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1295</v>
      </c>
      <c r="C625" s="3" t="s">
        <v>1296</v>
      </c>
      <c r="D625" s="6">
        <v>75000</v>
      </c>
      <c r="E625" s="8">
        <v>0</v>
      </c>
      <c r="F625" t="s">
        <v>274</v>
      </c>
      <c r="G625" t="s">
        <v>52</v>
      </c>
      <c r="H625" t="s">
        <v>53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1129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1297</v>
      </c>
      <c r="C626" s="3" t="s">
        <v>1298</v>
      </c>
      <c r="D626" s="6">
        <v>5000</v>
      </c>
      <c r="E626" s="8">
        <v>0</v>
      </c>
      <c r="F626" t="s">
        <v>274</v>
      </c>
      <c r="G626" t="s">
        <v>19</v>
      </c>
      <c r="H626" t="s">
        <v>20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1129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1299</v>
      </c>
      <c r="C627" s="3" t="s">
        <v>1300</v>
      </c>
      <c r="D627" s="6">
        <v>25000</v>
      </c>
      <c r="E627" s="8">
        <v>0</v>
      </c>
      <c r="F627" t="s">
        <v>274</v>
      </c>
      <c r="G627" t="s">
        <v>161</v>
      </c>
      <c r="H627" t="s">
        <v>162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1129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1301</v>
      </c>
      <c r="C628" s="3" t="s">
        <v>1302</v>
      </c>
      <c r="D628" s="6">
        <v>25000</v>
      </c>
      <c r="E628" s="8">
        <v>4345</v>
      </c>
      <c r="F628" t="s">
        <v>274</v>
      </c>
      <c r="G628" t="s">
        <v>19</v>
      </c>
      <c r="H628" t="s">
        <v>20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1129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1303</v>
      </c>
      <c r="C629" s="3" t="s">
        <v>1304</v>
      </c>
      <c r="D629" s="6">
        <v>450000</v>
      </c>
      <c r="E629" s="8">
        <v>90</v>
      </c>
      <c r="F629" t="s">
        <v>274</v>
      </c>
      <c r="G629" t="s">
        <v>478</v>
      </c>
      <c r="H629" t="s">
        <v>479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1129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1305</v>
      </c>
      <c r="C630" s="3" t="s">
        <v>1306</v>
      </c>
      <c r="D630" s="6">
        <v>5000</v>
      </c>
      <c r="E630" s="8">
        <v>0</v>
      </c>
      <c r="F630" t="s">
        <v>274</v>
      </c>
      <c r="G630" t="s">
        <v>19</v>
      </c>
      <c r="H630" t="s">
        <v>20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1129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1307</v>
      </c>
      <c r="C631" s="3" t="s">
        <v>1308</v>
      </c>
      <c r="D631" s="6">
        <v>200000</v>
      </c>
      <c r="E631" s="8">
        <v>350</v>
      </c>
      <c r="F631" t="s">
        <v>274</v>
      </c>
      <c r="G631" t="s">
        <v>52</v>
      </c>
      <c r="H631" t="s">
        <v>53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1129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1309</v>
      </c>
      <c r="C632" s="3" t="s">
        <v>1310</v>
      </c>
      <c r="D632" s="6">
        <v>11999</v>
      </c>
      <c r="E632" s="8">
        <v>10</v>
      </c>
      <c r="F632" t="s">
        <v>274</v>
      </c>
      <c r="G632" t="s">
        <v>19</v>
      </c>
      <c r="H632" t="s">
        <v>20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1129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1311</v>
      </c>
      <c r="C633" s="3" t="s">
        <v>1312</v>
      </c>
      <c r="D633" s="6">
        <v>50000</v>
      </c>
      <c r="E633" s="8">
        <v>690</v>
      </c>
      <c r="F633" t="s">
        <v>274</v>
      </c>
      <c r="G633" t="s">
        <v>161</v>
      </c>
      <c r="H633" t="s">
        <v>162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1129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1313</v>
      </c>
      <c r="C634" s="3" t="s">
        <v>1314</v>
      </c>
      <c r="D634" s="6">
        <v>20000</v>
      </c>
      <c r="E634" s="8">
        <v>0</v>
      </c>
      <c r="F634" t="s">
        <v>274</v>
      </c>
      <c r="G634" t="s">
        <v>389</v>
      </c>
      <c r="H634" t="s">
        <v>57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1129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1315</v>
      </c>
      <c r="C635" s="3" t="s">
        <v>1316</v>
      </c>
      <c r="D635" s="6">
        <v>10000</v>
      </c>
      <c r="E635" s="8">
        <v>1245</v>
      </c>
      <c r="F635" t="s">
        <v>274</v>
      </c>
      <c r="G635" t="s">
        <v>19</v>
      </c>
      <c r="H635" t="s">
        <v>20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1129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1317</v>
      </c>
      <c r="C636" s="3" t="s">
        <v>1318</v>
      </c>
      <c r="D636" s="6">
        <v>5000</v>
      </c>
      <c r="E636" s="8">
        <v>1</v>
      </c>
      <c r="F636" t="s">
        <v>274</v>
      </c>
      <c r="G636" t="s">
        <v>19</v>
      </c>
      <c r="H636" t="s">
        <v>20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1129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1319</v>
      </c>
      <c r="C637" s="3" t="s">
        <v>1320</v>
      </c>
      <c r="D637" s="6">
        <v>25000</v>
      </c>
      <c r="E637" s="8">
        <v>2</v>
      </c>
      <c r="F637" t="s">
        <v>274</v>
      </c>
      <c r="G637" t="s">
        <v>19</v>
      </c>
      <c r="H637" t="s">
        <v>20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1129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1321</v>
      </c>
      <c r="C638" s="3" t="s">
        <v>1322</v>
      </c>
      <c r="D638" s="6">
        <v>2000</v>
      </c>
      <c r="E638" s="8">
        <v>4</v>
      </c>
      <c r="F638" t="s">
        <v>274</v>
      </c>
      <c r="G638" t="s">
        <v>26</v>
      </c>
      <c r="H638" t="s">
        <v>27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1129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1323</v>
      </c>
      <c r="C639" s="3" t="s">
        <v>1324</v>
      </c>
      <c r="D639" s="6">
        <v>100000</v>
      </c>
      <c r="E639" s="8">
        <v>0</v>
      </c>
      <c r="F639" t="s">
        <v>274</v>
      </c>
      <c r="G639" t="s">
        <v>26</v>
      </c>
      <c r="H639" t="s">
        <v>27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1129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1325</v>
      </c>
      <c r="C640" s="3" t="s">
        <v>1326</v>
      </c>
      <c r="D640" s="6">
        <v>200000</v>
      </c>
      <c r="E640" s="8">
        <v>18</v>
      </c>
      <c r="F640" t="s">
        <v>274</v>
      </c>
      <c r="G640" t="s">
        <v>504</v>
      </c>
      <c r="H640" t="s">
        <v>57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1129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1327</v>
      </c>
      <c r="C641" s="3" t="s">
        <v>1328</v>
      </c>
      <c r="D641" s="6">
        <v>1000000</v>
      </c>
      <c r="E641" s="8">
        <v>1</v>
      </c>
      <c r="F641" t="s">
        <v>274</v>
      </c>
      <c r="G641" t="s">
        <v>19</v>
      </c>
      <c r="H641" t="s">
        <v>20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1129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1329</v>
      </c>
      <c r="C642" s="3" t="s">
        <v>1330</v>
      </c>
      <c r="D642" s="6">
        <v>70</v>
      </c>
      <c r="E642" s="8">
        <v>101</v>
      </c>
      <c r="F642" t="s">
        <v>18</v>
      </c>
      <c r="G642" t="s">
        <v>181</v>
      </c>
      <c r="H642" t="s">
        <v>57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1332</v>
      </c>
      <c r="C643" s="3" t="s">
        <v>1333</v>
      </c>
      <c r="D643" s="6">
        <v>40000</v>
      </c>
      <c r="E643" s="8">
        <v>47665</v>
      </c>
      <c r="F643" t="s">
        <v>18</v>
      </c>
      <c r="G643" t="s">
        <v>19</v>
      </c>
      <c r="H643" t="s">
        <v>20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1334</v>
      </c>
      <c r="C644" s="3" t="s">
        <v>1335</v>
      </c>
      <c r="D644" s="6">
        <v>20000</v>
      </c>
      <c r="E644" s="8">
        <v>292097</v>
      </c>
      <c r="F644" t="s">
        <v>18</v>
      </c>
      <c r="G644" t="s">
        <v>504</v>
      </c>
      <c r="H644" t="s">
        <v>57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1336</v>
      </c>
      <c r="C645" s="3" t="s">
        <v>1337</v>
      </c>
      <c r="D645" s="6">
        <v>25000</v>
      </c>
      <c r="E645" s="8">
        <v>26452</v>
      </c>
      <c r="F645" t="s">
        <v>18</v>
      </c>
      <c r="G645" t="s">
        <v>19</v>
      </c>
      <c r="H645" t="s">
        <v>20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1338</v>
      </c>
      <c r="C646" s="3" t="s">
        <v>1339</v>
      </c>
      <c r="D646" s="6">
        <v>25000</v>
      </c>
      <c r="E646" s="8">
        <v>75029.48</v>
      </c>
      <c r="F646" t="s">
        <v>18</v>
      </c>
      <c r="G646" t="s">
        <v>19</v>
      </c>
      <c r="H646" t="s">
        <v>20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1340</v>
      </c>
      <c r="C647" s="3" t="s">
        <v>1341</v>
      </c>
      <c r="D647" s="6">
        <v>2000</v>
      </c>
      <c r="E647" s="8">
        <v>5574</v>
      </c>
      <c r="F647" t="s">
        <v>18</v>
      </c>
      <c r="G647" t="s">
        <v>19</v>
      </c>
      <c r="H647" t="s">
        <v>20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1342</v>
      </c>
      <c r="C648" s="3" t="s">
        <v>1343</v>
      </c>
      <c r="D648" s="6">
        <v>800</v>
      </c>
      <c r="E648" s="8">
        <v>1055.01</v>
      </c>
      <c r="F648" t="s">
        <v>18</v>
      </c>
      <c r="G648" t="s">
        <v>19</v>
      </c>
      <c r="H648" t="s">
        <v>20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1344</v>
      </c>
      <c r="C649" s="3" t="s">
        <v>1345</v>
      </c>
      <c r="D649" s="6">
        <v>2000</v>
      </c>
      <c r="E649" s="8">
        <v>2141</v>
      </c>
      <c r="F649" t="s">
        <v>18</v>
      </c>
      <c r="G649" t="s">
        <v>161</v>
      </c>
      <c r="H649" t="s">
        <v>162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1346</v>
      </c>
      <c r="C650" s="3" t="s">
        <v>1347</v>
      </c>
      <c r="D650" s="6">
        <v>35000</v>
      </c>
      <c r="E650" s="8">
        <v>44388</v>
      </c>
      <c r="F650" t="s">
        <v>18</v>
      </c>
      <c r="G650" t="s">
        <v>19</v>
      </c>
      <c r="H650" t="s">
        <v>20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1348</v>
      </c>
      <c r="C651" s="3" t="s">
        <v>1349</v>
      </c>
      <c r="D651" s="6">
        <v>2500</v>
      </c>
      <c r="E651" s="8">
        <v>3499</v>
      </c>
      <c r="F651" t="s">
        <v>18</v>
      </c>
      <c r="G651" t="s">
        <v>19</v>
      </c>
      <c r="H651" t="s">
        <v>20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1350</v>
      </c>
      <c r="C652" s="3" t="s">
        <v>1351</v>
      </c>
      <c r="D652" s="6">
        <v>1500</v>
      </c>
      <c r="E652" s="8">
        <v>1686</v>
      </c>
      <c r="F652" t="s">
        <v>18</v>
      </c>
      <c r="G652" t="s">
        <v>19</v>
      </c>
      <c r="H652" t="s">
        <v>20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1352</v>
      </c>
      <c r="C653" s="3" t="s">
        <v>1353</v>
      </c>
      <c r="D653" s="6">
        <v>25000</v>
      </c>
      <c r="E653" s="8">
        <v>25132</v>
      </c>
      <c r="F653" t="s">
        <v>18</v>
      </c>
      <c r="G653" t="s">
        <v>19</v>
      </c>
      <c r="H653" t="s">
        <v>20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1354</v>
      </c>
      <c r="C654" s="3" t="s">
        <v>1355</v>
      </c>
      <c r="D654" s="6">
        <v>3000</v>
      </c>
      <c r="E654" s="8">
        <v>3014</v>
      </c>
      <c r="F654" t="s">
        <v>18</v>
      </c>
      <c r="G654" t="s">
        <v>19</v>
      </c>
      <c r="H654" t="s">
        <v>20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1356</v>
      </c>
      <c r="C655" s="3" t="s">
        <v>1357</v>
      </c>
      <c r="D655" s="6">
        <v>75000</v>
      </c>
      <c r="E655" s="8">
        <v>106084.5</v>
      </c>
      <c r="F655" t="s">
        <v>18</v>
      </c>
      <c r="G655" t="s">
        <v>19</v>
      </c>
      <c r="H655" t="s">
        <v>20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1358</v>
      </c>
      <c r="C656" s="3" t="s">
        <v>1359</v>
      </c>
      <c r="D656" s="6">
        <v>12000</v>
      </c>
      <c r="E656" s="8">
        <v>32075</v>
      </c>
      <c r="F656" t="s">
        <v>18</v>
      </c>
      <c r="G656" t="s">
        <v>19</v>
      </c>
      <c r="H656" t="s">
        <v>20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1360</v>
      </c>
      <c r="C657" s="3" t="s">
        <v>1361</v>
      </c>
      <c r="D657" s="6">
        <v>8000</v>
      </c>
      <c r="E657" s="8">
        <v>11751</v>
      </c>
      <c r="F657" t="s">
        <v>18</v>
      </c>
      <c r="G657" t="s">
        <v>19</v>
      </c>
      <c r="H657" t="s">
        <v>20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1362</v>
      </c>
      <c r="C658" s="3" t="s">
        <v>1363</v>
      </c>
      <c r="D658" s="6">
        <v>5000</v>
      </c>
      <c r="E658" s="8">
        <v>10678</v>
      </c>
      <c r="F658" t="s">
        <v>18</v>
      </c>
      <c r="G658" t="s">
        <v>19</v>
      </c>
      <c r="H658" t="s">
        <v>20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1364</v>
      </c>
      <c r="C659" s="3" t="s">
        <v>1365</v>
      </c>
      <c r="D659" s="6">
        <v>15000</v>
      </c>
      <c r="E659" s="8">
        <v>18855</v>
      </c>
      <c r="F659" t="s">
        <v>18</v>
      </c>
      <c r="G659" t="s">
        <v>19</v>
      </c>
      <c r="H659" t="s">
        <v>20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1366</v>
      </c>
      <c r="C660" s="3" t="s">
        <v>1367</v>
      </c>
      <c r="D660" s="6">
        <v>28888</v>
      </c>
      <c r="E660" s="8">
        <v>30177</v>
      </c>
      <c r="F660" t="s">
        <v>18</v>
      </c>
      <c r="G660" t="s">
        <v>19</v>
      </c>
      <c r="H660" t="s">
        <v>20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1368</v>
      </c>
      <c r="C661" s="3" t="s">
        <v>1369</v>
      </c>
      <c r="D661" s="6">
        <v>3000</v>
      </c>
      <c r="E661" s="8">
        <v>3017</v>
      </c>
      <c r="F661" t="s">
        <v>18</v>
      </c>
      <c r="G661" t="s">
        <v>19</v>
      </c>
      <c r="H661" t="s">
        <v>20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1370</v>
      </c>
      <c r="C662" s="3" t="s">
        <v>1371</v>
      </c>
      <c r="D662" s="6">
        <v>50000</v>
      </c>
      <c r="E662" s="8">
        <v>1529</v>
      </c>
      <c r="F662" t="s">
        <v>359</v>
      </c>
      <c r="G662" t="s">
        <v>19</v>
      </c>
      <c r="H662" t="s">
        <v>20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1372</v>
      </c>
      <c r="C663" s="3" t="s">
        <v>1373</v>
      </c>
      <c r="D663" s="6">
        <v>10000</v>
      </c>
      <c r="E663" s="8">
        <v>95</v>
      </c>
      <c r="F663" t="s">
        <v>359</v>
      </c>
      <c r="G663" t="s">
        <v>19</v>
      </c>
      <c r="H663" t="s">
        <v>20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1374</v>
      </c>
      <c r="C664" s="3" t="s">
        <v>1375</v>
      </c>
      <c r="D664" s="6">
        <v>39000</v>
      </c>
      <c r="E664" s="8">
        <v>156</v>
      </c>
      <c r="F664" t="s">
        <v>359</v>
      </c>
      <c r="G664" t="s">
        <v>19</v>
      </c>
      <c r="H664" t="s">
        <v>20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1376</v>
      </c>
      <c r="C665" s="3" t="s">
        <v>1377</v>
      </c>
      <c r="D665" s="6">
        <v>200000</v>
      </c>
      <c r="E665" s="8">
        <v>700</v>
      </c>
      <c r="F665" t="s">
        <v>359</v>
      </c>
      <c r="G665" t="s">
        <v>311</v>
      </c>
      <c r="H665" t="s">
        <v>312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1378</v>
      </c>
      <c r="C666" s="3" t="s">
        <v>1379</v>
      </c>
      <c r="D666" s="6">
        <v>12000</v>
      </c>
      <c r="E666" s="8">
        <v>904</v>
      </c>
      <c r="F666" t="s">
        <v>359</v>
      </c>
      <c r="G666" t="s">
        <v>19</v>
      </c>
      <c r="H666" t="s">
        <v>20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1380</v>
      </c>
      <c r="C667" s="3" t="s">
        <v>1381</v>
      </c>
      <c r="D667" s="6">
        <v>10000</v>
      </c>
      <c r="E667" s="8">
        <v>1864</v>
      </c>
      <c r="F667" t="s">
        <v>359</v>
      </c>
      <c r="G667" t="s">
        <v>19</v>
      </c>
      <c r="H667" t="s">
        <v>20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1382</v>
      </c>
      <c r="C668" s="3" t="s">
        <v>1383</v>
      </c>
      <c r="D668" s="6">
        <v>200000</v>
      </c>
      <c r="E668" s="8">
        <v>8</v>
      </c>
      <c r="F668" t="s">
        <v>359</v>
      </c>
      <c r="G668" t="s">
        <v>19</v>
      </c>
      <c r="H668" t="s">
        <v>20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1384</v>
      </c>
      <c r="C669" s="3" t="s">
        <v>1385</v>
      </c>
      <c r="D669" s="6">
        <v>50000</v>
      </c>
      <c r="E669" s="8">
        <v>5010</v>
      </c>
      <c r="F669" t="s">
        <v>359</v>
      </c>
      <c r="G669" t="s">
        <v>1226</v>
      </c>
      <c r="H669" t="s">
        <v>57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1386</v>
      </c>
      <c r="C670" s="3" t="s">
        <v>1387</v>
      </c>
      <c r="D670" s="6">
        <v>15000</v>
      </c>
      <c r="E670" s="8">
        <v>684</v>
      </c>
      <c r="F670" t="s">
        <v>359</v>
      </c>
      <c r="G670" t="s">
        <v>19</v>
      </c>
      <c r="H670" t="s">
        <v>20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1388</v>
      </c>
      <c r="C671" s="3" t="s">
        <v>1389</v>
      </c>
      <c r="D671" s="6">
        <v>200000</v>
      </c>
      <c r="E671" s="8">
        <v>43015</v>
      </c>
      <c r="F671" t="s">
        <v>359</v>
      </c>
      <c r="G671" t="s">
        <v>478</v>
      </c>
      <c r="H671" t="s">
        <v>479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1390</v>
      </c>
      <c r="C672" s="3" t="s">
        <v>1391</v>
      </c>
      <c r="D672" s="6">
        <v>90000</v>
      </c>
      <c r="E672" s="8">
        <v>26349</v>
      </c>
      <c r="F672" t="s">
        <v>359</v>
      </c>
      <c r="G672" t="s">
        <v>1226</v>
      </c>
      <c r="H672" t="s">
        <v>57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1392</v>
      </c>
      <c r="C673" s="3" t="s">
        <v>1393</v>
      </c>
      <c r="D673" s="6">
        <v>30000</v>
      </c>
      <c r="E673" s="8">
        <v>11828</v>
      </c>
      <c r="F673" t="s">
        <v>359</v>
      </c>
      <c r="G673" t="s">
        <v>19</v>
      </c>
      <c r="H673" t="s">
        <v>20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1394</v>
      </c>
      <c r="C674" s="3" t="s">
        <v>1395</v>
      </c>
      <c r="D674" s="6">
        <v>50000</v>
      </c>
      <c r="E674" s="8">
        <v>10814</v>
      </c>
      <c r="F674" t="s">
        <v>359</v>
      </c>
      <c r="G674" t="s">
        <v>19</v>
      </c>
      <c r="H674" t="s">
        <v>20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1396</v>
      </c>
      <c r="C675" s="3" t="s">
        <v>1397</v>
      </c>
      <c r="D675" s="6">
        <v>100000</v>
      </c>
      <c r="E675" s="8">
        <v>205</v>
      </c>
      <c r="F675" t="s">
        <v>359</v>
      </c>
      <c r="G675" t="s">
        <v>19</v>
      </c>
      <c r="H675" t="s">
        <v>20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1398</v>
      </c>
      <c r="C676" s="3" t="s">
        <v>1399</v>
      </c>
      <c r="D676" s="6">
        <v>50000</v>
      </c>
      <c r="E676" s="8">
        <v>15</v>
      </c>
      <c r="F676" t="s">
        <v>359</v>
      </c>
      <c r="G676" t="s">
        <v>19</v>
      </c>
      <c r="H676" t="s">
        <v>20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1400</v>
      </c>
      <c r="C677" s="3" t="s">
        <v>1401</v>
      </c>
      <c r="D677" s="6">
        <v>6000</v>
      </c>
      <c r="E677" s="8">
        <v>891</v>
      </c>
      <c r="F677" t="s">
        <v>359</v>
      </c>
      <c r="G677" t="s">
        <v>19</v>
      </c>
      <c r="H677" t="s">
        <v>20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1402</v>
      </c>
      <c r="C678" s="3" t="s">
        <v>1403</v>
      </c>
      <c r="D678" s="6">
        <v>100000</v>
      </c>
      <c r="E678" s="8">
        <v>1471</v>
      </c>
      <c r="F678" t="s">
        <v>359</v>
      </c>
      <c r="G678" t="s">
        <v>161</v>
      </c>
      <c r="H678" t="s">
        <v>162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1404</v>
      </c>
      <c r="C679" s="3" t="s">
        <v>1405</v>
      </c>
      <c r="D679" s="6">
        <v>50000</v>
      </c>
      <c r="E679" s="8">
        <v>12792</v>
      </c>
      <c r="F679" t="s">
        <v>359</v>
      </c>
      <c r="G679" t="s">
        <v>1226</v>
      </c>
      <c r="H679" t="s">
        <v>57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1406</v>
      </c>
      <c r="C680" s="3" t="s">
        <v>1407</v>
      </c>
      <c r="D680" s="6">
        <v>29000</v>
      </c>
      <c r="E680" s="8">
        <v>1108</v>
      </c>
      <c r="F680" t="s">
        <v>359</v>
      </c>
      <c r="G680" t="s">
        <v>19</v>
      </c>
      <c r="H680" t="s">
        <v>20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1408</v>
      </c>
      <c r="C681" s="3" t="s">
        <v>1409</v>
      </c>
      <c r="D681" s="6">
        <v>57000</v>
      </c>
      <c r="E681" s="8">
        <v>8827</v>
      </c>
      <c r="F681" t="s">
        <v>359</v>
      </c>
      <c r="G681" t="s">
        <v>19</v>
      </c>
      <c r="H681" t="s">
        <v>20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1410</v>
      </c>
      <c r="C682" s="3" t="s">
        <v>1411</v>
      </c>
      <c r="D682" s="6">
        <v>75000</v>
      </c>
      <c r="E682" s="8">
        <v>19434</v>
      </c>
      <c r="F682" t="s">
        <v>359</v>
      </c>
      <c r="G682" t="s">
        <v>19</v>
      </c>
      <c r="H682" t="s">
        <v>20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1412</v>
      </c>
      <c r="C683" s="3" t="s">
        <v>1413</v>
      </c>
      <c r="D683" s="6">
        <v>2500</v>
      </c>
      <c r="E683" s="8">
        <v>1</v>
      </c>
      <c r="F683" t="s">
        <v>359</v>
      </c>
      <c r="G683" t="s">
        <v>19</v>
      </c>
      <c r="H683" t="s">
        <v>20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1414</v>
      </c>
      <c r="C684" s="3" t="s">
        <v>1415</v>
      </c>
      <c r="D684" s="6">
        <v>50000</v>
      </c>
      <c r="E684" s="8">
        <v>53</v>
      </c>
      <c r="F684" t="s">
        <v>359</v>
      </c>
      <c r="G684" t="s">
        <v>19</v>
      </c>
      <c r="H684" t="s">
        <v>20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1416</v>
      </c>
      <c r="C685" s="3" t="s">
        <v>1417</v>
      </c>
      <c r="D685" s="6">
        <v>35000</v>
      </c>
      <c r="E685" s="8">
        <v>298</v>
      </c>
      <c r="F685" t="s">
        <v>359</v>
      </c>
      <c r="G685" t="s">
        <v>19</v>
      </c>
      <c r="H685" t="s">
        <v>20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1418</v>
      </c>
      <c r="C686" s="3" t="s">
        <v>1419</v>
      </c>
      <c r="D686" s="6">
        <v>320000</v>
      </c>
      <c r="E686" s="8">
        <v>23948</v>
      </c>
      <c r="F686" t="s">
        <v>359</v>
      </c>
      <c r="G686" t="s">
        <v>19</v>
      </c>
      <c r="H686" t="s">
        <v>20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1420</v>
      </c>
      <c r="C687" s="3" t="s">
        <v>1421</v>
      </c>
      <c r="D687" s="6">
        <v>2000</v>
      </c>
      <c r="E687" s="8">
        <v>553</v>
      </c>
      <c r="F687" t="s">
        <v>359</v>
      </c>
      <c r="G687" t="s">
        <v>19</v>
      </c>
      <c r="H687" t="s">
        <v>20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1422</v>
      </c>
      <c r="C688" s="3" t="s">
        <v>1423</v>
      </c>
      <c r="D688" s="6">
        <v>500000</v>
      </c>
      <c r="E688" s="8">
        <v>0</v>
      </c>
      <c r="F688" t="s">
        <v>359</v>
      </c>
      <c r="G688" t="s">
        <v>1226</v>
      </c>
      <c r="H688" t="s">
        <v>57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1424</v>
      </c>
      <c r="C689" s="3" t="s">
        <v>1425</v>
      </c>
      <c r="D689" s="6">
        <v>100000</v>
      </c>
      <c r="E689" s="8">
        <v>3550</v>
      </c>
      <c r="F689" t="s">
        <v>359</v>
      </c>
      <c r="G689" t="s">
        <v>1426</v>
      </c>
      <c r="H689" t="s">
        <v>1427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1428</v>
      </c>
      <c r="C690" s="3" t="s">
        <v>1429</v>
      </c>
      <c r="D690" s="6">
        <v>20000</v>
      </c>
      <c r="E690" s="8">
        <v>14598</v>
      </c>
      <c r="F690" t="s">
        <v>359</v>
      </c>
      <c r="G690" t="s">
        <v>19</v>
      </c>
      <c r="H690" t="s">
        <v>20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1430</v>
      </c>
      <c r="C691" s="3" t="s">
        <v>1431</v>
      </c>
      <c r="D691" s="6">
        <v>200000</v>
      </c>
      <c r="E691" s="8">
        <v>115297.5</v>
      </c>
      <c r="F691" t="s">
        <v>359</v>
      </c>
      <c r="G691" t="s">
        <v>19</v>
      </c>
      <c r="H691" t="s">
        <v>20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1432</v>
      </c>
      <c r="C692" s="3" t="s">
        <v>1433</v>
      </c>
      <c r="D692" s="6">
        <v>20000</v>
      </c>
      <c r="E692" s="8">
        <v>2468</v>
      </c>
      <c r="F692" t="s">
        <v>359</v>
      </c>
      <c r="G692" t="s">
        <v>19</v>
      </c>
      <c r="H692" t="s">
        <v>20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1434</v>
      </c>
      <c r="C693" s="3" t="s">
        <v>1435</v>
      </c>
      <c r="D693" s="6">
        <v>50000</v>
      </c>
      <c r="E693" s="8">
        <v>260</v>
      </c>
      <c r="F693" t="s">
        <v>359</v>
      </c>
      <c r="G693" t="s">
        <v>19</v>
      </c>
      <c r="H693" t="s">
        <v>20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1436</v>
      </c>
      <c r="C694" s="3" t="s">
        <v>1437</v>
      </c>
      <c r="D694" s="6">
        <v>20000</v>
      </c>
      <c r="E694" s="8">
        <v>1306</v>
      </c>
      <c r="F694" t="s">
        <v>359</v>
      </c>
      <c r="G694" t="s">
        <v>26</v>
      </c>
      <c r="H694" t="s">
        <v>27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1438</v>
      </c>
      <c r="C695" s="3" t="s">
        <v>1439</v>
      </c>
      <c r="D695" s="6">
        <v>100000</v>
      </c>
      <c r="E695" s="8">
        <v>35338</v>
      </c>
      <c r="F695" t="s">
        <v>359</v>
      </c>
      <c r="G695" t="s">
        <v>19</v>
      </c>
      <c r="H695" t="s">
        <v>20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1440</v>
      </c>
      <c r="C696" s="3" t="s">
        <v>1441</v>
      </c>
      <c r="D696" s="6">
        <v>150000</v>
      </c>
      <c r="E696" s="8">
        <v>590</v>
      </c>
      <c r="F696" t="s">
        <v>359</v>
      </c>
      <c r="G696" t="s">
        <v>19</v>
      </c>
      <c r="H696" t="s">
        <v>20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1442</v>
      </c>
      <c r="C697" s="3" t="s">
        <v>1443</v>
      </c>
      <c r="D697" s="6">
        <v>60000</v>
      </c>
      <c r="E697" s="8">
        <v>636</v>
      </c>
      <c r="F697" t="s">
        <v>359</v>
      </c>
      <c r="G697" t="s">
        <v>19</v>
      </c>
      <c r="H697" t="s">
        <v>20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1444</v>
      </c>
      <c r="C698" s="3" t="s">
        <v>1445</v>
      </c>
      <c r="D698" s="6">
        <v>175000</v>
      </c>
      <c r="E698" s="8">
        <v>1</v>
      </c>
      <c r="F698" t="s">
        <v>359</v>
      </c>
      <c r="G698" t="s">
        <v>389</v>
      </c>
      <c r="H698" t="s">
        <v>57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1446</v>
      </c>
      <c r="C699" s="3" t="s">
        <v>1447</v>
      </c>
      <c r="D699" s="6">
        <v>5000</v>
      </c>
      <c r="E699" s="8">
        <v>2319</v>
      </c>
      <c r="F699" t="s">
        <v>359</v>
      </c>
      <c r="G699" t="s">
        <v>504</v>
      </c>
      <c r="H699" t="s">
        <v>57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1448</v>
      </c>
      <c r="C700" s="3" t="s">
        <v>1449</v>
      </c>
      <c r="D700" s="6">
        <v>100000</v>
      </c>
      <c r="E700" s="8">
        <v>15390</v>
      </c>
      <c r="F700" t="s">
        <v>359</v>
      </c>
      <c r="G700" t="s">
        <v>19</v>
      </c>
      <c r="H700" t="s">
        <v>20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1450</v>
      </c>
      <c r="C701" s="3" t="s">
        <v>1451</v>
      </c>
      <c r="D701" s="6">
        <v>130000</v>
      </c>
      <c r="E701" s="8">
        <v>107148.74</v>
      </c>
      <c r="F701" t="s">
        <v>359</v>
      </c>
      <c r="G701" t="s">
        <v>19</v>
      </c>
      <c r="H701" t="s">
        <v>20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1452</v>
      </c>
      <c r="C702" s="3" t="s">
        <v>1453</v>
      </c>
      <c r="D702" s="6">
        <v>15000</v>
      </c>
      <c r="E702" s="8">
        <v>403</v>
      </c>
      <c r="F702" t="s">
        <v>359</v>
      </c>
      <c r="G702" t="s">
        <v>56</v>
      </c>
      <c r="H702" t="s">
        <v>57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1454</v>
      </c>
      <c r="C703" s="3" t="s">
        <v>1455</v>
      </c>
      <c r="D703" s="6">
        <v>23000</v>
      </c>
      <c r="E703" s="8">
        <v>6118</v>
      </c>
      <c r="F703" t="s">
        <v>359</v>
      </c>
      <c r="G703" t="s">
        <v>26</v>
      </c>
      <c r="H703" t="s">
        <v>27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1456</v>
      </c>
      <c r="C704" s="3" t="s">
        <v>1457</v>
      </c>
      <c r="D704" s="6">
        <v>15000</v>
      </c>
      <c r="E704" s="8">
        <v>4622.01</v>
      </c>
      <c r="F704" t="s">
        <v>359</v>
      </c>
      <c r="G704" t="s">
        <v>19</v>
      </c>
      <c r="H704" t="s">
        <v>20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1458</v>
      </c>
      <c r="C705" s="3" t="s">
        <v>1459</v>
      </c>
      <c r="D705" s="6">
        <v>15000</v>
      </c>
      <c r="E705" s="8">
        <v>837</v>
      </c>
      <c r="F705" t="s">
        <v>359</v>
      </c>
      <c r="G705" t="s">
        <v>19</v>
      </c>
      <c r="H705" t="s">
        <v>20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1460</v>
      </c>
      <c r="C706" s="3" t="s">
        <v>1461</v>
      </c>
      <c r="D706" s="6">
        <v>55000</v>
      </c>
      <c r="E706" s="8">
        <v>481</v>
      </c>
      <c r="F706" t="s">
        <v>359</v>
      </c>
      <c r="G706" t="s">
        <v>161</v>
      </c>
      <c r="H706" t="s">
        <v>162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1462</v>
      </c>
      <c r="C707" s="3" t="s">
        <v>1463</v>
      </c>
      <c r="D707" s="6">
        <v>100000</v>
      </c>
      <c r="E707" s="8">
        <v>977</v>
      </c>
      <c r="F707" t="s">
        <v>359</v>
      </c>
      <c r="G707" t="s">
        <v>389</v>
      </c>
      <c r="H707" t="s">
        <v>57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1464</v>
      </c>
      <c r="C708" s="3" t="s">
        <v>1465</v>
      </c>
      <c r="D708" s="6">
        <v>100000</v>
      </c>
      <c r="E708" s="8">
        <v>0</v>
      </c>
      <c r="F708" t="s">
        <v>359</v>
      </c>
      <c r="G708" t="s">
        <v>56</v>
      </c>
      <c r="H708" t="s">
        <v>57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1466</v>
      </c>
      <c r="C709" s="3" t="s">
        <v>1467</v>
      </c>
      <c r="D709" s="6">
        <v>68000</v>
      </c>
      <c r="E709" s="8">
        <v>53670.6</v>
      </c>
      <c r="F709" t="s">
        <v>359</v>
      </c>
      <c r="G709" t="s">
        <v>26</v>
      </c>
      <c r="H709" t="s">
        <v>27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1468</v>
      </c>
      <c r="C710" s="3" t="s">
        <v>1469</v>
      </c>
      <c r="D710" s="6">
        <v>40000</v>
      </c>
      <c r="E710" s="8">
        <v>8837</v>
      </c>
      <c r="F710" t="s">
        <v>359</v>
      </c>
      <c r="G710" t="s">
        <v>26</v>
      </c>
      <c r="H710" t="s">
        <v>27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1470</v>
      </c>
      <c r="C711" s="3" t="s">
        <v>1471</v>
      </c>
      <c r="D711" s="6">
        <v>15000</v>
      </c>
      <c r="E711" s="8">
        <v>61</v>
      </c>
      <c r="F711" t="s">
        <v>359</v>
      </c>
      <c r="G711" t="s">
        <v>19</v>
      </c>
      <c r="H711" t="s">
        <v>20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1472</v>
      </c>
      <c r="C712" s="3" t="s">
        <v>1473</v>
      </c>
      <c r="D712" s="6">
        <v>1200</v>
      </c>
      <c r="E712" s="8">
        <v>0</v>
      </c>
      <c r="F712" t="s">
        <v>359</v>
      </c>
      <c r="G712" t="s">
        <v>161</v>
      </c>
      <c r="H712" t="s">
        <v>162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1474</v>
      </c>
      <c r="C713" s="3" t="s">
        <v>1475</v>
      </c>
      <c r="D713" s="6">
        <v>100000</v>
      </c>
      <c r="E713" s="8">
        <v>33791</v>
      </c>
      <c r="F713" t="s">
        <v>359</v>
      </c>
      <c r="G713" t="s">
        <v>389</v>
      </c>
      <c r="H713" t="s">
        <v>57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1476</v>
      </c>
      <c r="C714" s="3" t="s">
        <v>1477</v>
      </c>
      <c r="D714" s="6">
        <v>48500</v>
      </c>
      <c r="E714" s="8">
        <v>105</v>
      </c>
      <c r="F714" t="s">
        <v>359</v>
      </c>
      <c r="G714" t="s">
        <v>19</v>
      </c>
      <c r="H714" t="s">
        <v>20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1478</v>
      </c>
      <c r="C715" s="3" t="s">
        <v>1479</v>
      </c>
      <c r="D715" s="6">
        <v>25000</v>
      </c>
      <c r="E715" s="8">
        <v>199</v>
      </c>
      <c r="F715" t="s">
        <v>359</v>
      </c>
      <c r="G715" t="s">
        <v>1226</v>
      </c>
      <c r="H715" t="s">
        <v>57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1480</v>
      </c>
      <c r="C716" s="3" t="s">
        <v>1481</v>
      </c>
      <c r="D716" s="6">
        <v>15000</v>
      </c>
      <c r="E716" s="8">
        <v>2249</v>
      </c>
      <c r="F716" t="s">
        <v>359</v>
      </c>
      <c r="G716" t="s">
        <v>19</v>
      </c>
      <c r="H716" t="s">
        <v>20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1482</v>
      </c>
      <c r="C717" s="3" t="s">
        <v>1483</v>
      </c>
      <c r="D717" s="6">
        <v>27500</v>
      </c>
      <c r="E717" s="8">
        <v>1389</v>
      </c>
      <c r="F717" t="s">
        <v>359</v>
      </c>
      <c r="G717" t="s">
        <v>19</v>
      </c>
      <c r="H717" t="s">
        <v>20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1484</v>
      </c>
      <c r="C718" s="3" t="s">
        <v>1485</v>
      </c>
      <c r="D718" s="6">
        <v>7000</v>
      </c>
      <c r="E718" s="8">
        <v>715</v>
      </c>
      <c r="F718" t="s">
        <v>359</v>
      </c>
      <c r="G718" t="s">
        <v>19</v>
      </c>
      <c r="H718" t="s">
        <v>20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1486</v>
      </c>
      <c r="C719" s="3" t="s">
        <v>1487</v>
      </c>
      <c r="D719" s="6">
        <v>100000</v>
      </c>
      <c r="E719" s="8">
        <v>305</v>
      </c>
      <c r="F719" t="s">
        <v>359</v>
      </c>
      <c r="G719" t="s">
        <v>19</v>
      </c>
      <c r="H719" t="s">
        <v>20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1488</v>
      </c>
      <c r="C720" s="3" t="s">
        <v>1489</v>
      </c>
      <c r="D720" s="6">
        <v>12000</v>
      </c>
      <c r="E720" s="8">
        <v>90</v>
      </c>
      <c r="F720" t="s">
        <v>359</v>
      </c>
      <c r="G720" t="s">
        <v>19</v>
      </c>
      <c r="H720" t="s">
        <v>20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1490</v>
      </c>
      <c r="C721" s="3" t="s">
        <v>1491</v>
      </c>
      <c r="D721" s="6">
        <v>15000</v>
      </c>
      <c r="E721" s="8">
        <v>194</v>
      </c>
      <c r="F721" t="s">
        <v>359</v>
      </c>
      <c r="G721" t="s">
        <v>19</v>
      </c>
      <c r="H721" t="s">
        <v>20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1492</v>
      </c>
      <c r="C722" s="3" t="s">
        <v>1493</v>
      </c>
      <c r="D722" s="6">
        <v>1900</v>
      </c>
      <c r="E722" s="8">
        <v>2735</v>
      </c>
      <c r="F722" t="s">
        <v>18</v>
      </c>
      <c r="G722" t="s">
        <v>19</v>
      </c>
      <c r="H722" t="s">
        <v>20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1494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1495</v>
      </c>
      <c r="C723" s="3" t="s">
        <v>1496</v>
      </c>
      <c r="D723" s="6">
        <v>8200</v>
      </c>
      <c r="E723" s="8">
        <v>10013</v>
      </c>
      <c r="F723" t="s">
        <v>18</v>
      </c>
      <c r="G723" t="s">
        <v>19</v>
      </c>
      <c r="H723" t="s">
        <v>20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1494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1497</v>
      </c>
      <c r="C724" s="3" t="s">
        <v>1498</v>
      </c>
      <c r="D724" s="6">
        <v>25000</v>
      </c>
      <c r="E724" s="8">
        <v>33006</v>
      </c>
      <c r="F724" t="s">
        <v>18</v>
      </c>
      <c r="G724" t="s">
        <v>19</v>
      </c>
      <c r="H724" t="s">
        <v>20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1494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1499</v>
      </c>
      <c r="C725" s="3" t="s">
        <v>1500</v>
      </c>
      <c r="D725" s="6">
        <v>5000</v>
      </c>
      <c r="E725" s="8">
        <v>5469</v>
      </c>
      <c r="F725" t="s">
        <v>18</v>
      </c>
      <c r="G725" t="s">
        <v>19</v>
      </c>
      <c r="H725" t="s">
        <v>20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1494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1501</v>
      </c>
      <c r="C726" s="3" t="s">
        <v>1502</v>
      </c>
      <c r="D726" s="6">
        <v>7000</v>
      </c>
      <c r="E726" s="8">
        <v>7383.01</v>
      </c>
      <c r="F726" t="s">
        <v>18</v>
      </c>
      <c r="G726" t="s">
        <v>19</v>
      </c>
      <c r="H726" t="s">
        <v>20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1494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1503</v>
      </c>
      <c r="C727" s="3" t="s">
        <v>1504</v>
      </c>
      <c r="D727" s="6">
        <v>20000</v>
      </c>
      <c r="E727" s="8">
        <v>20070</v>
      </c>
      <c r="F727" t="s">
        <v>18</v>
      </c>
      <c r="G727" t="s">
        <v>19</v>
      </c>
      <c r="H727" t="s">
        <v>20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1494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1505</v>
      </c>
      <c r="C728" s="3" t="s">
        <v>1506</v>
      </c>
      <c r="D728" s="6">
        <v>2500</v>
      </c>
      <c r="E728" s="8">
        <v>2535</v>
      </c>
      <c r="F728" t="s">
        <v>18</v>
      </c>
      <c r="G728" t="s">
        <v>19</v>
      </c>
      <c r="H728" t="s">
        <v>20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1494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1507</v>
      </c>
      <c r="C729" s="3" t="s">
        <v>1508</v>
      </c>
      <c r="D729" s="6">
        <v>3500</v>
      </c>
      <c r="E729" s="8">
        <v>5443</v>
      </c>
      <c r="F729" t="s">
        <v>18</v>
      </c>
      <c r="G729" t="s">
        <v>19</v>
      </c>
      <c r="H729" t="s">
        <v>20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1494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1509</v>
      </c>
      <c r="C730" s="3" t="s">
        <v>1510</v>
      </c>
      <c r="D730" s="6">
        <v>7500</v>
      </c>
      <c r="E730" s="8">
        <v>7917.45</v>
      </c>
      <c r="F730" t="s">
        <v>18</v>
      </c>
      <c r="G730" t="s">
        <v>19</v>
      </c>
      <c r="H730" t="s">
        <v>20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1494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1511</v>
      </c>
      <c r="C731" s="3" t="s">
        <v>1512</v>
      </c>
      <c r="D731" s="6">
        <v>4000</v>
      </c>
      <c r="E731" s="8">
        <v>5226</v>
      </c>
      <c r="F731" t="s">
        <v>18</v>
      </c>
      <c r="G731" t="s">
        <v>19</v>
      </c>
      <c r="H731" t="s">
        <v>20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1494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1513</v>
      </c>
      <c r="C732" s="3" t="s">
        <v>1514</v>
      </c>
      <c r="D732" s="6">
        <v>20000</v>
      </c>
      <c r="E732" s="8">
        <v>26438</v>
      </c>
      <c r="F732" t="s">
        <v>18</v>
      </c>
      <c r="G732" t="s">
        <v>19</v>
      </c>
      <c r="H732" t="s">
        <v>20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1494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1515</v>
      </c>
      <c r="C733" s="3" t="s">
        <v>1516</v>
      </c>
      <c r="D733" s="6">
        <v>5000</v>
      </c>
      <c r="E733" s="8">
        <v>6300</v>
      </c>
      <c r="F733" t="s">
        <v>18</v>
      </c>
      <c r="G733" t="s">
        <v>19</v>
      </c>
      <c r="H733" t="s">
        <v>20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1494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1517</v>
      </c>
      <c r="C734" s="3" t="s">
        <v>1518</v>
      </c>
      <c r="D734" s="6">
        <v>40</v>
      </c>
      <c r="E734" s="8">
        <v>64</v>
      </c>
      <c r="F734" t="s">
        <v>18</v>
      </c>
      <c r="G734" t="s">
        <v>26</v>
      </c>
      <c r="H734" t="s">
        <v>27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1494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1519</v>
      </c>
      <c r="C735" s="3" t="s">
        <v>1520</v>
      </c>
      <c r="D735" s="6">
        <v>2500</v>
      </c>
      <c r="E735" s="8">
        <v>3012</v>
      </c>
      <c r="F735" t="s">
        <v>18</v>
      </c>
      <c r="G735" t="s">
        <v>26</v>
      </c>
      <c r="H735" t="s">
        <v>27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1494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1521</v>
      </c>
      <c r="C736" s="3" t="s">
        <v>1522</v>
      </c>
      <c r="D736" s="6">
        <v>8500</v>
      </c>
      <c r="E736" s="8">
        <v>10670</v>
      </c>
      <c r="F736" t="s">
        <v>18</v>
      </c>
      <c r="G736" t="s">
        <v>161</v>
      </c>
      <c r="H736" t="s">
        <v>162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1494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1523</v>
      </c>
      <c r="C737" s="3" t="s">
        <v>1524</v>
      </c>
      <c r="D737" s="6">
        <v>47000</v>
      </c>
      <c r="E737" s="8">
        <v>53771</v>
      </c>
      <c r="F737" t="s">
        <v>18</v>
      </c>
      <c r="G737" t="s">
        <v>19</v>
      </c>
      <c r="H737" t="s">
        <v>20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1494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1525</v>
      </c>
      <c r="C738" s="3" t="s">
        <v>1526</v>
      </c>
      <c r="D738" s="6">
        <v>3600</v>
      </c>
      <c r="E738" s="8">
        <v>11345</v>
      </c>
      <c r="F738" t="s">
        <v>18</v>
      </c>
      <c r="G738" t="s">
        <v>19</v>
      </c>
      <c r="H738" t="s">
        <v>20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1494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1527</v>
      </c>
      <c r="C739" s="3" t="s">
        <v>1528</v>
      </c>
      <c r="D739" s="6">
        <v>5000</v>
      </c>
      <c r="E739" s="8">
        <v>6120</v>
      </c>
      <c r="F739" t="s">
        <v>18</v>
      </c>
      <c r="G739" t="s">
        <v>19</v>
      </c>
      <c r="H739" t="s">
        <v>20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1494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1529</v>
      </c>
      <c r="C740" s="3" t="s">
        <v>1530</v>
      </c>
      <c r="D740" s="6">
        <v>1500</v>
      </c>
      <c r="E740" s="8">
        <v>1601</v>
      </c>
      <c r="F740" t="s">
        <v>18</v>
      </c>
      <c r="G740" t="s">
        <v>19</v>
      </c>
      <c r="H740" t="s">
        <v>20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1494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1531</v>
      </c>
      <c r="C741" s="3" t="s">
        <v>1532</v>
      </c>
      <c r="D741" s="6">
        <v>6000</v>
      </c>
      <c r="E741" s="8">
        <v>9500</v>
      </c>
      <c r="F741" t="s">
        <v>18</v>
      </c>
      <c r="G741" t="s">
        <v>19</v>
      </c>
      <c r="H741" t="s">
        <v>20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1494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1533</v>
      </c>
      <c r="C742" s="3" t="s">
        <v>1534</v>
      </c>
      <c r="D742" s="6">
        <v>3000</v>
      </c>
      <c r="E742" s="8">
        <v>3222</v>
      </c>
      <c r="F742" t="s">
        <v>18</v>
      </c>
      <c r="G742" t="s">
        <v>19</v>
      </c>
      <c r="H742" t="s">
        <v>20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1494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1535</v>
      </c>
      <c r="C743" s="3" t="s">
        <v>1536</v>
      </c>
      <c r="D743" s="6">
        <v>13000</v>
      </c>
      <c r="E743" s="8">
        <v>13293.8</v>
      </c>
      <c r="F743" t="s">
        <v>18</v>
      </c>
      <c r="G743" t="s">
        <v>19</v>
      </c>
      <c r="H743" t="s">
        <v>20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1494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1537</v>
      </c>
      <c r="C744" s="3" t="s">
        <v>1538</v>
      </c>
      <c r="D744" s="6">
        <v>1400</v>
      </c>
      <c r="E744" s="8">
        <v>1550</v>
      </c>
      <c r="F744" t="s">
        <v>18</v>
      </c>
      <c r="G744" t="s">
        <v>19</v>
      </c>
      <c r="H744" t="s">
        <v>20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1494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1539</v>
      </c>
      <c r="C745" s="3" t="s">
        <v>1540</v>
      </c>
      <c r="D745" s="6">
        <v>550</v>
      </c>
      <c r="E745" s="8">
        <v>814</v>
      </c>
      <c r="F745" t="s">
        <v>18</v>
      </c>
      <c r="G745" t="s">
        <v>19</v>
      </c>
      <c r="H745" t="s">
        <v>20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1494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1541</v>
      </c>
      <c r="C746" s="3" t="s">
        <v>1542</v>
      </c>
      <c r="D746" s="6">
        <v>5000</v>
      </c>
      <c r="E746" s="8">
        <v>5116</v>
      </c>
      <c r="F746" t="s">
        <v>18</v>
      </c>
      <c r="G746" t="s">
        <v>19</v>
      </c>
      <c r="H746" t="s">
        <v>20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1494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1543</v>
      </c>
      <c r="C747" s="3" t="s">
        <v>1544</v>
      </c>
      <c r="D747" s="6">
        <v>2220</v>
      </c>
      <c r="E747" s="8">
        <v>3976</v>
      </c>
      <c r="F747" t="s">
        <v>18</v>
      </c>
      <c r="G747" t="s">
        <v>19</v>
      </c>
      <c r="H747" t="s">
        <v>20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1494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1545</v>
      </c>
      <c r="C748" s="3" t="s">
        <v>1546</v>
      </c>
      <c r="D748" s="6">
        <v>2987</v>
      </c>
      <c r="E748" s="8">
        <v>3318</v>
      </c>
      <c r="F748" t="s">
        <v>18</v>
      </c>
      <c r="G748" t="s">
        <v>19</v>
      </c>
      <c r="H748" t="s">
        <v>20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1494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1547</v>
      </c>
      <c r="C749" s="3" t="s">
        <v>1548</v>
      </c>
      <c r="D749" s="6">
        <v>7000</v>
      </c>
      <c r="E749" s="8">
        <v>7003</v>
      </c>
      <c r="F749" t="s">
        <v>18</v>
      </c>
      <c r="G749" t="s">
        <v>389</v>
      </c>
      <c r="H749" t="s">
        <v>57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1494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1549</v>
      </c>
      <c r="C750" s="3" t="s">
        <v>1550</v>
      </c>
      <c r="D750" s="6">
        <v>2000</v>
      </c>
      <c r="E750" s="8">
        <v>2005</v>
      </c>
      <c r="F750" t="s">
        <v>18</v>
      </c>
      <c r="G750" t="s">
        <v>19</v>
      </c>
      <c r="H750" t="s">
        <v>20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1494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1551</v>
      </c>
      <c r="C751" s="3" t="s">
        <v>1552</v>
      </c>
      <c r="D751" s="6">
        <v>10000</v>
      </c>
      <c r="E751" s="8">
        <v>10556</v>
      </c>
      <c r="F751" t="s">
        <v>18</v>
      </c>
      <c r="G751" t="s">
        <v>19</v>
      </c>
      <c r="H751" t="s">
        <v>20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1494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1553</v>
      </c>
      <c r="C752" s="3" t="s">
        <v>1554</v>
      </c>
      <c r="D752" s="6">
        <v>4444</v>
      </c>
      <c r="E752" s="8">
        <v>4559</v>
      </c>
      <c r="F752" t="s">
        <v>18</v>
      </c>
      <c r="G752" t="s">
        <v>19</v>
      </c>
      <c r="H752" t="s">
        <v>20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1494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1555</v>
      </c>
      <c r="C753" s="3" t="s">
        <v>1556</v>
      </c>
      <c r="D753" s="6">
        <v>3000</v>
      </c>
      <c r="E753" s="8">
        <v>3555</v>
      </c>
      <c r="F753" t="s">
        <v>18</v>
      </c>
      <c r="G753" t="s">
        <v>19</v>
      </c>
      <c r="H753" t="s">
        <v>20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1494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1557</v>
      </c>
      <c r="C754" s="3" t="s">
        <v>1558</v>
      </c>
      <c r="D754" s="6">
        <v>5000</v>
      </c>
      <c r="E754" s="8">
        <v>5585</v>
      </c>
      <c r="F754" t="s">
        <v>18</v>
      </c>
      <c r="G754" t="s">
        <v>52</v>
      </c>
      <c r="H754" t="s">
        <v>53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1494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1559</v>
      </c>
      <c r="C755" s="3" t="s">
        <v>1560</v>
      </c>
      <c r="D755" s="6">
        <v>10000</v>
      </c>
      <c r="E755" s="8">
        <v>12800</v>
      </c>
      <c r="F755" t="s">
        <v>18</v>
      </c>
      <c r="G755" t="s">
        <v>19</v>
      </c>
      <c r="H755" t="s">
        <v>20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1494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1561</v>
      </c>
      <c r="C756" s="3" t="s">
        <v>1562</v>
      </c>
      <c r="D756" s="6">
        <v>2000</v>
      </c>
      <c r="E756" s="8">
        <v>2075</v>
      </c>
      <c r="F756" t="s">
        <v>18</v>
      </c>
      <c r="G756" t="s">
        <v>19</v>
      </c>
      <c r="H756" t="s">
        <v>20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1494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1563</v>
      </c>
      <c r="C757" s="3" t="s">
        <v>1564</v>
      </c>
      <c r="D757" s="6">
        <v>2500</v>
      </c>
      <c r="E757" s="8">
        <v>2547.69</v>
      </c>
      <c r="F757" t="s">
        <v>18</v>
      </c>
      <c r="G757" t="s">
        <v>19</v>
      </c>
      <c r="H757" t="s">
        <v>20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1494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1565</v>
      </c>
      <c r="C758" s="3" t="s">
        <v>1566</v>
      </c>
      <c r="D758" s="6">
        <v>700</v>
      </c>
      <c r="E758" s="8">
        <v>824</v>
      </c>
      <c r="F758" t="s">
        <v>18</v>
      </c>
      <c r="G758" t="s">
        <v>19</v>
      </c>
      <c r="H758" t="s">
        <v>20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1494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1567</v>
      </c>
      <c r="C759" s="3" t="s">
        <v>1568</v>
      </c>
      <c r="D759" s="6">
        <v>250</v>
      </c>
      <c r="E759" s="8">
        <v>595</v>
      </c>
      <c r="F759" t="s">
        <v>18</v>
      </c>
      <c r="G759" t="s">
        <v>19</v>
      </c>
      <c r="H759" t="s">
        <v>20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1494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1569</v>
      </c>
      <c r="C760" s="3" t="s">
        <v>1570</v>
      </c>
      <c r="D760" s="6">
        <v>2500</v>
      </c>
      <c r="E760" s="8">
        <v>2550</v>
      </c>
      <c r="F760" t="s">
        <v>18</v>
      </c>
      <c r="G760" t="s">
        <v>19</v>
      </c>
      <c r="H760" t="s">
        <v>20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1494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1571</v>
      </c>
      <c r="C761" s="3" t="s">
        <v>1572</v>
      </c>
      <c r="D761" s="6">
        <v>5000</v>
      </c>
      <c r="E761" s="8">
        <v>5096</v>
      </c>
      <c r="F761" t="s">
        <v>18</v>
      </c>
      <c r="G761" t="s">
        <v>26</v>
      </c>
      <c r="H761" t="s">
        <v>27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1494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1573</v>
      </c>
      <c r="C762" s="3" t="s">
        <v>1574</v>
      </c>
      <c r="D762" s="6">
        <v>2200</v>
      </c>
      <c r="E762" s="8">
        <v>0</v>
      </c>
      <c r="F762" t="s">
        <v>359</v>
      </c>
      <c r="G762" t="s">
        <v>19</v>
      </c>
      <c r="H762" t="s">
        <v>20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1575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1576</v>
      </c>
      <c r="C763" s="3" t="s">
        <v>1577</v>
      </c>
      <c r="D763" s="6">
        <v>5000</v>
      </c>
      <c r="E763" s="8">
        <v>235</v>
      </c>
      <c r="F763" t="s">
        <v>359</v>
      </c>
      <c r="G763" t="s">
        <v>19</v>
      </c>
      <c r="H763" t="s">
        <v>20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1575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1578</v>
      </c>
      <c r="C764" s="3" t="s">
        <v>1579</v>
      </c>
      <c r="D764" s="6">
        <v>3500</v>
      </c>
      <c r="E764" s="8">
        <v>0</v>
      </c>
      <c r="F764" t="s">
        <v>359</v>
      </c>
      <c r="G764" t="s">
        <v>1426</v>
      </c>
      <c r="H764" t="s">
        <v>1427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1575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1580</v>
      </c>
      <c r="C765" s="3" t="s">
        <v>1581</v>
      </c>
      <c r="D765" s="6">
        <v>4290</v>
      </c>
      <c r="E765" s="8">
        <v>5</v>
      </c>
      <c r="F765" t="s">
        <v>359</v>
      </c>
      <c r="G765" t="s">
        <v>26</v>
      </c>
      <c r="H765" t="s">
        <v>27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1575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1582</v>
      </c>
      <c r="C766" s="3" t="s">
        <v>1583</v>
      </c>
      <c r="D766" s="6">
        <v>5000</v>
      </c>
      <c r="E766" s="8">
        <v>0</v>
      </c>
      <c r="F766" t="s">
        <v>359</v>
      </c>
      <c r="G766" t="s">
        <v>19</v>
      </c>
      <c r="H766" t="s">
        <v>20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1575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1584</v>
      </c>
      <c r="C767" s="3" t="s">
        <v>1585</v>
      </c>
      <c r="D767" s="6">
        <v>7000</v>
      </c>
      <c r="E767" s="8">
        <v>2521</v>
      </c>
      <c r="F767" t="s">
        <v>359</v>
      </c>
      <c r="G767" t="s">
        <v>19</v>
      </c>
      <c r="H767" t="s">
        <v>20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1575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1586</v>
      </c>
      <c r="C768" s="3" t="s">
        <v>1587</v>
      </c>
      <c r="D768" s="6">
        <v>4000</v>
      </c>
      <c r="E768" s="8">
        <v>0</v>
      </c>
      <c r="F768" t="s">
        <v>359</v>
      </c>
      <c r="G768" t="s">
        <v>161</v>
      </c>
      <c r="H768" t="s">
        <v>162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1575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1588</v>
      </c>
      <c r="C769" s="3" t="s">
        <v>1589</v>
      </c>
      <c r="D769" s="6">
        <v>5000</v>
      </c>
      <c r="E769" s="8">
        <v>177</v>
      </c>
      <c r="F769" t="s">
        <v>359</v>
      </c>
      <c r="G769" t="s">
        <v>19</v>
      </c>
      <c r="H769" t="s">
        <v>20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1575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1590</v>
      </c>
      <c r="C770" s="3" t="s">
        <v>1591</v>
      </c>
      <c r="D770" s="6">
        <v>2500</v>
      </c>
      <c r="E770" s="8">
        <v>0</v>
      </c>
      <c r="F770" t="s">
        <v>359</v>
      </c>
      <c r="G770" t="s">
        <v>19</v>
      </c>
      <c r="H770" t="s">
        <v>20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1575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1592</v>
      </c>
      <c r="C771" s="3" t="s">
        <v>1593</v>
      </c>
      <c r="D771" s="6">
        <v>4000</v>
      </c>
      <c r="E771" s="8">
        <v>1656</v>
      </c>
      <c r="F771" t="s">
        <v>359</v>
      </c>
      <c r="G771" t="s">
        <v>19</v>
      </c>
      <c r="H771" t="s">
        <v>20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1575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1594</v>
      </c>
      <c r="C772" s="3" t="s">
        <v>1595</v>
      </c>
      <c r="D772" s="6">
        <v>17500</v>
      </c>
      <c r="E772" s="8">
        <v>0</v>
      </c>
      <c r="F772" t="s">
        <v>359</v>
      </c>
      <c r="G772" t="s">
        <v>19</v>
      </c>
      <c r="H772" t="s">
        <v>20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1575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1596</v>
      </c>
      <c r="C773" s="3" t="s">
        <v>1597</v>
      </c>
      <c r="D773" s="6">
        <v>38000</v>
      </c>
      <c r="E773" s="8">
        <v>10</v>
      </c>
      <c r="F773" t="s">
        <v>359</v>
      </c>
      <c r="G773" t="s">
        <v>19</v>
      </c>
      <c r="H773" t="s">
        <v>20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1575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1598</v>
      </c>
      <c r="C774" s="3" t="s">
        <v>1599</v>
      </c>
      <c r="D774" s="6">
        <v>1500</v>
      </c>
      <c r="E774" s="8">
        <v>50</v>
      </c>
      <c r="F774" t="s">
        <v>359</v>
      </c>
      <c r="G774" t="s">
        <v>19</v>
      </c>
      <c r="H774" t="s">
        <v>20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1575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1600</v>
      </c>
      <c r="C775" s="3" t="s">
        <v>1601</v>
      </c>
      <c r="D775" s="6">
        <v>3759</v>
      </c>
      <c r="E775" s="8">
        <v>32</v>
      </c>
      <c r="F775" t="s">
        <v>359</v>
      </c>
      <c r="G775" t="s">
        <v>26</v>
      </c>
      <c r="H775" t="s">
        <v>27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1575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1602</v>
      </c>
      <c r="C776" s="3" t="s">
        <v>1603</v>
      </c>
      <c r="D776" s="6">
        <v>500</v>
      </c>
      <c r="E776" s="8">
        <v>351</v>
      </c>
      <c r="F776" t="s">
        <v>359</v>
      </c>
      <c r="G776" t="s">
        <v>19</v>
      </c>
      <c r="H776" t="s">
        <v>20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1575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1604</v>
      </c>
      <c r="C777" s="3" t="s">
        <v>1605</v>
      </c>
      <c r="D777" s="6">
        <v>10000</v>
      </c>
      <c r="E777" s="8">
        <v>170</v>
      </c>
      <c r="F777" t="s">
        <v>359</v>
      </c>
      <c r="G777" t="s">
        <v>19</v>
      </c>
      <c r="H777" t="s">
        <v>20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1575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1606</v>
      </c>
      <c r="C778" s="3" t="s">
        <v>1607</v>
      </c>
      <c r="D778" s="6">
        <v>7000</v>
      </c>
      <c r="E778" s="8">
        <v>3598</v>
      </c>
      <c r="F778" t="s">
        <v>359</v>
      </c>
      <c r="G778" t="s">
        <v>19</v>
      </c>
      <c r="H778" t="s">
        <v>20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1575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1608</v>
      </c>
      <c r="C779" s="3" t="s">
        <v>1609</v>
      </c>
      <c r="D779" s="6">
        <v>3000</v>
      </c>
      <c r="E779" s="8">
        <v>21</v>
      </c>
      <c r="F779" t="s">
        <v>359</v>
      </c>
      <c r="G779" t="s">
        <v>19</v>
      </c>
      <c r="H779" t="s">
        <v>20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1575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1610</v>
      </c>
      <c r="C780" s="3" t="s">
        <v>1611</v>
      </c>
      <c r="D780" s="6">
        <v>500</v>
      </c>
      <c r="E780" s="8">
        <v>2</v>
      </c>
      <c r="F780" t="s">
        <v>359</v>
      </c>
      <c r="G780" t="s">
        <v>19</v>
      </c>
      <c r="H780" t="s">
        <v>20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1575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1612</v>
      </c>
      <c r="C781" s="3" t="s">
        <v>1613</v>
      </c>
      <c r="D781" s="6">
        <v>15000</v>
      </c>
      <c r="E781" s="8">
        <v>400</v>
      </c>
      <c r="F781" t="s">
        <v>359</v>
      </c>
      <c r="G781" t="s">
        <v>19</v>
      </c>
      <c r="H781" t="s">
        <v>20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1575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1614</v>
      </c>
      <c r="C782" s="3" t="s">
        <v>1615</v>
      </c>
      <c r="D782" s="6">
        <v>1000</v>
      </c>
      <c r="E782" s="8">
        <v>1040</v>
      </c>
      <c r="F782" t="s">
        <v>18</v>
      </c>
      <c r="G782" t="s">
        <v>19</v>
      </c>
      <c r="H782" t="s">
        <v>20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1616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1617</v>
      </c>
      <c r="C783" s="3" t="s">
        <v>1618</v>
      </c>
      <c r="D783" s="6">
        <v>800</v>
      </c>
      <c r="E783" s="8">
        <v>1065.23</v>
      </c>
      <c r="F783" t="s">
        <v>18</v>
      </c>
      <c r="G783" t="s">
        <v>19</v>
      </c>
      <c r="H783" t="s">
        <v>20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1616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1619</v>
      </c>
      <c r="C784" s="3" t="s">
        <v>1620</v>
      </c>
      <c r="D784" s="6">
        <v>700</v>
      </c>
      <c r="E784" s="8">
        <v>700</v>
      </c>
      <c r="F784" t="s">
        <v>18</v>
      </c>
      <c r="G784" t="s">
        <v>19</v>
      </c>
      <c r="H784" t="s">
        <v>20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1616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1621</v>
      </c>
      <c r="C785" s="3" t="s">
        <v>1622</v>
      </c>
      <c r="D785" s="6">
        <v>1500</v>
      </c>
      <c r="E785" s="8">
        <v>2222</v>
      </c>
      <c r="F785" t="s">
        <v>18</v>
      </c>
      <c r="G785" t="s">
        <v>19</v>
      </c>
      <c r="H785" t="s">
        <v>20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1616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1623</v>
      </c>
      <c r="C786" s="3" t="s">
        <v>1624</v>
      </c>
      <c r="D786" s="6">
        <v>1000</v>
      </c>
      <c r="E786" s="8">
        <v>1025</v>
      </c>
      <c r="F786" t="s">
        <v>18</v>
      </c>
      <c r="G786" t="s">
        <v>19</v>
      </c>
      <c r="H786" t="s">
        <v>20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1616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1625</v>
      </c>
      <c r="C787" s="3" t="s">
        <v>1626</v>
      </c>
      <c r="D787" s="6">
        <v>500</v>
      </c>
      <c r="E787" s="8">
        <v>903.14</v>
      </c>
      <c r="F787" t="s">
        <v>18</v>
      </c>
      <c r="G787" t="s">
        <v>19</v>
      </c>
      <c r="H787" t="s">
        <v>20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1616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1627</v>
      </c>
      <c r="C788" s="3" t="s">
        <v>1628</v>
      </c>
      <c r="D788" s="6">
        <v>5000</v>
      </c>
      <c r="E788" s="8">
        <v>7140</v>
      </c>
      <c r="F788" t="s">
        <v>18</v>
      </c>
      <c r="G788" t="s">
        <v>19</v>
      </c>
      <c r="H788" t="s">
        <v>20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1616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1629</v>
      </c>
      <c r="C789" s="3" t="s">
        <v>1630</v>
      </c>
      <c r="D789" s="6">
        <v>1200</v>
      </c>
      <c r="E789" s="8">
        <v>1370</v>
      </c>
      <c r="F789" t="s">
        <v>18</v>
      </c>
      <c r="G789" t="s">
        <v>19</v>
      </c>
      <c r="H789" t="s">
        <v>20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1616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1631</v>
      </c>
      <c r="C790" s="3" t="s">
        <v>1632</v>
      </c>
      <c r="D790" s="6">
        <v>1000</v>
      </c>
      <c r="E790" s="8">
        <v>2035.05</v>
      </c>
      <c r="F790" t="s">
        <v>18</v>
      </c>
      <c r="G790" t="s">
        <v>19</v>
      </c>
      <c r="H790" t="s">
        <v>20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1616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1633</v>
      </c>
      <c r="C791" s="3" t="s">
        <v>1634</v>
      </c>
      <c r="D791" s="6">
        <v>1700</v>
      </c>
      <c r="E791" s="8">
        <v>1860</v>
      </c>
      <c r="F791" t="s">
        <v>18</v>
      </c>
      <c r="G791" t="s">
        <v>19</v>
      </c>
      <c r="H791" t="s">
        <v>20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1616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1635</v>
      </c>
      <c r="C792" s="3" t="s">
        <v>1636</v>
      </c>
      <c r="D792" s="6">
        <v>10000</v>
      </c>
      <c r="E792" s="8">
        <v>14437.46</v>
      </c>
      <c r="F792" t="s">
        <v>18</v>
      </c>
      <c r="G792" t="s">
        <v>19</v>
      </c>
      <c r="H792" t="s">
        <v>20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1616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1637</v>
      </c>
      <c r="C793" s="3" t="s">
        <v>1638</v>
      </c>
      <c r="D793" s="6">
        <v>7500</v>
      </c>
      <c r="E793" s="8">
        <v>7790</v>
      </c>
      <c r="F793" t="s">
        <v>18</v>
      </c>
      <c r="G793" t="s">
        <v>19</v>
      </c>
      <c r="H793" t="s">
        <v>20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1616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1639</v>
      </c>
      <c r="C794" s="3" t="s">
        <v>1640</v>
      </c>
      <c r="D794" s="6">
        <v>2500</v>
      </c>
      <c r="E794" s="8">
        <v>2511.11</v>
      </c>
      <c r="F794" t="s">
        <v>18</v>
      </c>
      <c r="G794" t="s">
        <v>19</v>
      </c>
      <c r="H794" t="s">
        <v>20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1616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1641</v>
      </c>
      <c r="C795" s="3" t="s">
        <v>1642</v>
      </c>
      <c r="D795" s="6">
        <v>2750</v>
      </c>
      <c r="E795" s="8">
        <v>2826.43</v>
      </c>
      <c r="F795" t="s">
        <v>18</v>
      </c>
      <c r="G795" t="s">
        <v>19</v>
      </c>
      <c r="H795" t="s">
        <v>20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1616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1643</v>
      </c>
      <c r="C796" s="3" t="s">
        <v>1644</v>
      </c>
      <c r="D796" s="6">
        <v>8000</v>
      </c>
      <c r="E796" s="8">
        <v>8425</v>
      </c>
      <c r="F796" t="s">
        <v>18</v>
      </c>
      <c r="G796" t="s">
        <v>19</v>
      </c>
      <c r="H796" t="s">
        <v>20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1616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1645</v>
      </c>
      <c r="C797" s="3" t="s">
        <v>1646</v>
      </c>
      <c r="D797" s="6">
        <v>14000</v>
      </c>
      <c r="E797" s="8">
        <v>15650</v>
      </c>
      <c r="F797" t="s">
        <v>18</v>
      </c>
      <c r="G797" t="s">
        <v>19</v>
      </c>
      <c r="H797" t="s">
        <v>20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1616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1647</v>
      </c>
      <c r="C798" s="3" t="s">
        <v>1648</v>
      </c>
      <c r="D798" s="6">
        <v>10000</v>
      </c>
      <c r="E798" s="8">
        <v>10135</v>
      </c>
      <c r="F798" t="s">
        <v>18</v>
      </c>
      <c r="G798" t="s">
        <v>19</v>
      </c>
      <c r="H798" t="s">
        <v>20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1616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1649</v>
      </c>
      <c r="C799" s="3" t="s">
        <v>1650</v>
      </c>
      <c r="D799" s="6">
        <v>3000</v>
      </c>
      <c r="E799" s="8">
        <v>3226</v>
      </c>
      <c r="F799" t="s">
        <v>18</v>
      </c>
      <c r="G799" t="s">
        <v>19</v>
      </c>
      <c r="H799" t="s">
        <v>20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1616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1651</v>
      </c>
      <c r="C800" s="3" t="s">
        <v>1652</v>
      </c>
      <c r="D800" s="6">
        <v>3500</v>
      </c>
      <c r="E800" s="8">
        <v>4021</v>
      </c>
      <c r="F800" t="s">
        <v>18</v>
      </c>
      <c r="G800" t="s">
        <v>19</v>
      </c>
      <c r="H800" t="s">
        <v>20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1616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1653</v>
      </c>
      <c r="C801" s="3" t="s">
        <v>1654</v>
      </c>
      <c r="D801" s="6">
        <v>5000</v>
      </c>
      <c r="E801" s="8">
        <v>5001</v>
      </c>
      <c r="F801" t="s">
        <v>18</v>
      </c>
      <c r="G801" t="s">
        <v>19</v>
      </c>
      <c r="H801" t="s">
        <v>20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1616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1655</v>
      </c>
      <c r="C802" s="3" t="s">
        <v>1656</v>
      </c>
      <c r="D802" s="6">
        <v>1500</v>
      </c>
      <c r="E802" s="8">
        <v>2282</v>
      </c>
      <c r="F802" t="s">
        <v>18</v>
      </c>
      <c r="G802" t="s">
        <v>26</v>
      </c>
      <c r="H802" t="s">
        <v>27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1616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1657</v>
      </c>
      <c r="C803" s="3" t="s">
        <v>1658</v>
      </c>
      <c r="D803" s="6">
        <v>2000</v>
      </c>
      <c r="E803" s="8">
        <v>2230.4299999999998</v>
      </c>
      <c r="F803" t="s">
        <v>18</v>
      </c>
      <c r="G803" t="s">
        <v>19</v>
      </c>
      <c r="H803" t="s">
        <v>20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1616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1659</v>
      </c>
      <c r="C804" s="3" t="s">
        <v>1660</v>
      </c>
      <c r="D804" s="6">
        <v>6000</v>
      </c>
      <c r="E804" s="8">
        <v>6080</v>
      </c>
      <c r="F804" t="s">
        <v>18</v>
      </c>
      <c r="G804" t="s">
        <v>19</v>
      </c>
      <c r="H804" t="s">
        <v>20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1616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1661</v>
      </c>
      <c r="C805" s="3" t="s">
        <v>1662</v>
      </c>
      <c r="D805" s="6">
        <v>2300</v>
      </c>
      <c r="E805" s="8">
        <v>2835</v>
      </c>
      <c r="F805" t="s">
        <v>18</v>
      </c>
      <c r="G805" t="s">
        <v>19</v>
      </c>
      <c r="H805" t="s">
        <v>20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1616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1663</v>
      </c>
      <c r="C806" s="3" t="s">
        <v>1664</v>
      </c>
      <c r="D806" s="6">
        <v>5500</v>
      </c>
      <c r="E806" s="8">
        <v>5500</v>
      </c>
      <c r="F806" t="s">
        <v>18</v>
      </c>
      <c r="G806" t="s">
        <v>19</v>
      </c>
      <c r="H806" t="s">
        <v>20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1616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1665</v>
      </c>
      <c r="C807" s="3" t="s">
        <v>1666</v>
      </c>
      <c r="D807" s="6">
        <v>3000</v>
      </c>
      <c r="E807" s="8">
        <v>3150</v>
      </c>
      <c r="F807" t="s">
        <v>18</v>
      </c>
      <c r="G807" t="s">
        <v>19</v>
      </c>
      <c r="H807" t="s">
        <v>20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1616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1667</v>
      </c>
      <c r="C808" s="3" t="s">
        <v>1668</v>
      </c>
      <c r="D808" s="6">
        <v>8000</v>
      </c>
      <c r="E808" s="8">
        <v>8355</v>
      </c>
      <c r="F808" t="s">
        <v>18</v>
      </c>
      <c r="G808" t="s">
        <v>19</v>
      </c>
      <c r="H808" t="s">
        <v>20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1616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1669</v>
      </c>
      <c r="C809" s="3" t="s">
        <v>1670</v>
      </c>
      <c r="D809" s="6">
        <v>4000</v>
      </c>
      <c r="E809" s="8">
        <v>4205</v>
      </c>
      <c r="F809" t="s">
        <v>18</v>
      </c>
      <c r="G809" t="s">
        <v>19</v>
      </c>
      <c r="H809" t="s">
        <v>20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1616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1671</v>
      </c>
      <c r="C810" s="3" t="s">
        <v>1672</v>
      </c>
      <c r="D810" s="6">
        <v>4500</v>
      </c>
      <c r="E810" s="8">
        <v>4500</v>
      </c>
      <c r="F810" t="s">
        <v>18</v>
      </c>
      <c r="G810" t="s">
        <v>161</v>
      </c>
      <c r="H810" t="s">
        <v>162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1616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1673</v>
      </c>
      <c r="C811" s="3" t="s">
        <v>1674</v>
      </c>
      <c r="D811" s="6">
        <v>4000</v>
      </c>
      <c r="E811" s="8">
        <v>4151</v>
      </c>
      <c r="F811" t="s">
        <v>18</v>
      </c>
      <c r="G811" t="s">
        <v>19</v>
      </c>
      <c r="H811" t="s">
        <v>20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1616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1675</v>
      </c>
      <c r="C812" s="3" t="s">
        <v>1676</v>
      </c>
      <c r="D812" s="6">
        <v>1500</v>
      </c>
      <c r="E812" s="8">
        <v>1575</v>
      </c>
      <c r="F812" t="s">
        <v>18</v>
      </c>
      <c r="G812" t="s">
        <v>19</v>
      </c>
      <c r="H812" t="s">
        <v>20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1616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1677</v>
      </c>
      <c r="C813" s="3" t="s">
        <v>1678</v>
      </c>
      <c r="D813" s="6">
        <v>1000</v>
      </c>
      <c r="E813" s="8">
        <v>1040</v>
      </c>
      <c r="F813" t="s">
        <v>18</v>
      </c>
      <c r="G813" t="s">
        <v>19</v>
      </c>
      <c r="H813" t="s">
        <v>20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1616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1679</v>
      </c>
      <c r="C814" s="3" t="s">
        <v>1680</v>
      </c>
      <c r="D814" s="6">
        <v>600</v>
      </c>
      <c r="E814" s="8">
        <v>911</v>
      </c>
      <c r="F814" t="s">
        <v>18</v>
      </c>
      <c r="G814" t="s">
        <v>19</v>
      </c>
      <c r="H814" t="s">
        <v>20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1616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1681</v>
      </c>
      <c r="C815" s="3" t="s">
        <v>1682</v>
      </c>
      <c r="D815" s="6">
        <v>1500</v>
      </c>
      <c r="E815" s="8">
        <v>2399.94</v>
      </c>
      <c r="F815" t="s">
        <v>18</v>
      </c>
      <c r="G815" t="s">
        <v>19</v>
      </c>
      <c r="H815" t="s">
        <v>20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1616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1683</v>
      </c>
      <c r="C816" s="3" t="s">
        <v>1684</v>
      </c>
      <c r="D816" s="6">
        <v>1000</v>
      </c>
      <c r="E816" s="8">
        <v>1273</v>
      </c>
      <c r="F816" t="s">
        <v>18</v>
      </c>
      <c r="G816" t="s">
        <v>19</v>
      </c>
      <c r="H816" t="s">
        <v>20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1616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1685</v>
      </c>
      <c r="C817" s="3" t="s">
        <v>1686</v>
      </c>
      <c r="D817" s="6">
        <v>4000</v>
      </c>
      <c r="E817" s="8">
        <v>4280</v>
      </c>
      <c r="F817" t="s">
        <v>18</v>
      </c>
      <c r="G817" t="s">
        <v>19</v>
      </c>
      <c r="H817" t="s">
        <v>20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1616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1687</v>
      </c>
      <c r="C818" s="3" t="s">
        <v>1688</v>
      </c>
      <c r="D818" s="6">
        <v>7000</v>
      </c>
      <c r="E818" s="8">
        <v>8058.55</v>
      </c>
      <c r="F818" t="s">
        <v>18</v>
      </c>
      <c r="G818" t="s">
        <v>19</v>
      </c>
      <c r="H818" t="s">
        <v>20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1616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1689</v>
      </c>
      <c r="C819" s="3" t="s">
        <v>1690</v>
      </c>
      <c r="D819" s="6">
        <v>1500</v>
      </c>
      <c r="E819" s="8">
        <v>2056.66</v>
      </c>
      <c r="F819" t="s">
        <v>18</v>
      </c>
      <c r="G819" t="s">
        <v>19</v>
      </c>
      <c r="H819" t="s">
        <v>20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1616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1691</v>
      </c>
      <c r="C820" s="3" t="s">
        <v>1692</v>
      </c>
      <c r="D820" s="6">
        <v>350</v>
      </c>
      <c r="E820" s="8">
        <v>545</v>
      </c>
      <c r="F820" t="s">
        <v>18</v>
      </c>
      <c r="G820" t="s">
        <v>19</v>
      </c>
      <c r="H820" t="s">
        <v>20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1616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1693</v>
      </c>
      <c r="C821" s="3" t="s">
        <v>1694</v>
      </c>
      <c r="D821" s="6">
        <v>400</v>
      </c>
      <c r="E821" s="8">
        <v>435</v>
      </c>
      <c r="F821" t="s">
        <v>18</v>
      </c>
      <c r="G821" t="s">
        <v>19</v>
      </c>
      <c r="H821" t="s">
        <v>20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1616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1695</v>
      </c>
      <c r="C822" s="3" t="s">
        <v>1696</v>
      </c>
      <c r="D822" s="6">
        <v>2000</v>
      </c>
      <c r="E822" s="8">
        <v>2681</v>
      </c>
      <c r="F822" t="s">
        <v>18</v>
      </c>
      <c r="G822" t="s">
        <v>19</v>
      </c>
      <c r="H822" t="s">
        <v>20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1616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1697</v>
      </c>
      <c r="C823" s="3" t="s">
        <v>1698</v>
      </c>
      <c r="D823" s="6">
        <v>17482</v>
      </c>
      <c r="E823" s="8">
        <v>17482</v>
      </c>
      <c r="F823" t="s">
        <v>18</v>
      </c>
      <c r="G823" t="s">
        <v>19</v>
      </c>
      <c r="H823" t="s">
        <v>20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1616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1699</v>
      </c>
      <c r="C824" s="3" t="s">
        <v>1700</v>
      </c>
      <c r="D824" s="6">
        <v>3000</v>
      </c>
      <c r="E824" s="8">
        <v>3575</v>
      </c>
      <c r="F824" t="s">
        <v>18</v>
      </c>
      <c r="G824" t="s">
        <v>19</v>
      </c>
      <c r="H824" t="s">
        <v>20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1616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1701</v>
      </c>
      <c r="C825" s="3" t="s">
        <v>1702</v>
      </c>
      <c r="D825" s="6">
        <v>800</v>
      </c>
      <c r="E825" s="8">
        <v>1436</v>
      </c>
      <c r="F825" t="s">
        <v>18</v>
      </c>
      <c r="G825" t="s">
        <v>19</v>
      </c>
      <c r="H825" t="s">
        <v>20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1616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1703</v>
      </c>
      <c r="C826" s="3" t="s">
        <v>1704</v>
      </c>
      <c r="D826" s="6">
        <v>1600</v>
      </c>
      <c r="E826" s="8">
        <v>2150.1</v>
      </c>
      <c r="F826" t="s">
        <v>18</v>
      </c>
      <c r="G826" t="s">
        <v>19</v>
      </c>
      <c r="H826" t="s">
        <v>20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1616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1705</v>
      </c>
      <c r="C827" s="3" t="s">
        <v>1706</v>
      </c>
      <c r="D827" s="6">
        <v>12500</v>
      </c>
      <c r="E827" s="8">
        <v>12554</v>
      </c>
      <c r="F827" t="s">
        <v>18</v>
      </c>
      <c r="G827" t="s">
        <v>19</v>
      </c>
      <c r="H827" t="s">
        <v>20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1616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1707</v>
      </c>
      <c r="C828" s="3" t="s">
        <v>1708</v>
      </c>
      <c r="D828" s="6">
        <v>5500</v>
      </c>
      <c r="E828" s="8">
        <v>5580</v>
      </c>
      <c r="F828" t="s">
        <v>18</v>
      </c>
      <c r="G828" t="s">
        <v>19</v>
      </c>
      <c r="H828" t="s">
        <v>20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1616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1709</v>
      </c>
      <c r="C829" s="3" t="s">
        <v>1710</v>
      </c>
      <c r="D829" s="6">
        <v>300</v>
      </c>
      <c r="E829" s="8">
        <v>310</v>
      </c>
      <c r="F829" t="s">
        <v>18</v>
      </c>
      <c r="G829" t="s">
        <v>19</v>
      </c>
      <c r="H829" t="s">
        <v>20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1616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1711</v>
      </c>
      <c r="C830" s="3" t="s">
        <v>1712</v>
      </c>
      <c r="D830" s="6">
        <v>1300</v>
      </c>
      <c r="E830" s="8">
        <v>1391</v>
      </c>
      <c r="F830" t="s">
        <v>18</v>
      </c>
      <c r="G830" t="s">
        <v>19</v>
      </c>
      <c r="H830" t="s">
        <v>20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1616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1713</v>
      </c>
      <c r="C831" s="3" t="s">
        <v>1714</v>
      </c>
      <c r="D831" s="6">
        <v>500</v>
      </c>
      <c r="E831" s="8">
        <v>520</v>
      </c>
      <c r="F831" t="s">
        <v>18</v>
      </c>
      <c r="G831" t="s">
        <v>26</v>
      </c>
      <c r="H831" t="s">
        <v>27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1616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1715</v>
      </c>
      <c r="C832" s="3" t="s">
        <v>1716</v>
      </c>
      <c r="D832" s="6">
        <v>1800</v>
      </c>
      <c r="E832" s="8">
        <v>1941</v>
      </c>
      <c r="F832" t="s">
        <v>18</v>
      </c>
      <c r="G832" t="s">
        <v>19</v>
      </c>
      <c r="H832" t="s">
        <v>20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1616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1717</v>
      </c>
      <c r="C833" s="3" t="s">
        <v>1718</v>
      </c>
      <c r="D833" s="6">
        <v>1500</v>
      </c>
      <c r="E833" s="8">
        <v>3500</v>
      </c>
      <c r="F833" t="s">
        <v>18</v>
      </c>
      <c r="G833" t="s">
        <v>19</v>
      </c>
      <c r="H833" t="s">
        <v>20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1616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1719</v>
      </c>
      <c r="C834" s="3" t="s">
        <v>1720</v>
      </c>
      <c r="D834" s="6">
        <v>15000</v>
      </c>
      <c r="E834" s="8">
        <v>15091.06</v>
      </c>
      <c r="F834" t="s">
        <v>18</v>
      </c>
      <c r="G834" t="s">
        <v>19</v>
      </c>
      <c r="H834" t="s">
        <v>20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1616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1721</v>
      </c>
      <c r="C835" s="3" t="s">
        <v>1722</v>
      </c>
      <c r="D835" s="6">
        <v>6000</v>
      </c>
      <c r="E835" s="8">
        <v>6100</v>
      </c>
      <c r="F835" t="s">
        <v>18</v>
      </c>
      <c r="G835" t="s">
        <v>19</v>
      </c>
      <c r="H835" t="s">
        <v>20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1616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1723</v>
      </c>
      <c r="C836" s="3" t="s">
        <v>1724</v>
      </c>
      <c r="D836" s="6">
        <v>5500</v>
      </c>
      <c r="E836" s="8">
        <v>7206</v>
      </c>
      <c r="F836" t="s">
        <v>18</v>
      </c>
      <c r="G836" t="s">
        <v>19</v>
      </c>
      <c r="H836" t="s">
        <v>20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1616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1725</v>
      </c>
      <c r="C837" s="3" t="s">
        <v>1726</v>
      </c>
      <c r="D837" s="6">
        <v>2000</v>
      </c>
      <c r="E837" s="8">
        <v>2345</v>
      </c>
      <c r="F837" t="s">
        <v>18</v>
      </c>
      <c r="G837" t="s">
        <v>19</v>
      </c>
      <c r="H837" t="s">
        <v>20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1616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1727</v>
      </c>
      <c r="C838" s="3" t="s">
        <v>1728</v>
      </c>
      <c r="D838" s="6">
        <v>5000</v>
      </c>
      <c r="E838" s="8">
        <v>5046.5200000000004</v>
      </c>
      <c r="F838" t="s">
        <v>18</v>
      </c>
      <c r="G838" t="s">
        <v>19</v>
      </c>
      <c r="H838" t="s">
        <v>20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1616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1729</v>
      </c>
      <c r="C839" s="3" t="s">
        <v>1730</v>
      </c>
      <c r="D839" s="6">
        <v>2500</v>
      </c>
      <c r="E839" s="8">
        <v>3045</v>
      </c>
      <c r="F839" t="s">
        <v>18</v>
      </c>
      <c r="G839" t="s">
        <v>19</v>
      </c>
      <c r="H839" t="s">
        <v>20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1616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1731</v>
      </c>
      <c r="C840" s="3" t="s">
        <v>1732</v>
      </c>
      <c r="D840" s="6">
        <v>2000</v>
      </c>
      <c r="E840" s="8">
        <v>2908</v>
      </c>
      <c r="F840" t="s">
        <v>18</v>
      </c>
      <c r="G840" t="s">
        <v>19</v>
      </c>
      <c r="H840" t="s">
        <v>20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1616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1733</v>
      </c>
      <c r="C841" s="3" t="s">
        <v>1734</v>
      </c>
      <c r="D841" s="6">
        <v>5000</v>
      </c>
      <c r="E841" s="8">
        <v>5830.83</v>
      </c>
      <c r="F841" t="s">
        <v>18</v>
      </c>
      <c r="G841" t="s">
        <v>19</v>
      </c>
      <c r="H841" t="s">
        <v>20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1616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1735</v>
      </c>
      <c r="C842" s="3" t="s">
        <v>1736</v>
      </c>
      <c r="D842" s="6">
        <v>10000</v>
      </c>
      <c r="E842" s="8">
        <v>12041.66</v>
      </c>
      <c r="F842" t="s">
        <v>18</v>
      </c>
      <c r="G842" t="s">
        <v>19</v>
      </c>
      <c r="H842" t="s">
        <v>20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1737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1738</v>
      </c>
      <c r="C843" s="3" t="s">
        <v>1739</v>
      </c>
      <c r="D843" s="6">
        <v>5000</v>
      </c>
      <c r="E843" s="8">
        <v>5066</v>
      </c>
      <c r="F843" t="s">
        <v>18</v>
      </c>
      <c r="G843" t="s">
        <v>19</v>
      </c>
      <c r="H843" t="s">
        <v>20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1737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1740</v>
      </c>
      <c r="C844" s="3" t="s">
        <v>1741</v>
      </c>
      <c r="D844" s="6">
        <v>2500</v>
      </c>
      <c r="E844" s="8">
        <v>2608</v>
      </c>
      <c r="F844" t="s">
        <v>18</v>
      </c>
      <c r="G844" t="s">
        <v>161</v>
      </c>
      <c r="H844" t="s">
        <v>162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1737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1742</v>
      </c>
      <c r="C845" s="3" t="s">
        <v>1743</v>
      </c>
      <c r="D845" s="6">
        <v>3000</v>
      </c>
      <c r="E845" s="8">
        <v>8014</v>
      </c>
      <c r="F845" t="s">
        <v>18</v>
      </c>
      <c r="G845" t="s">
        <v>19</v>
      </c>
      <c r="H845" t="s">
        <v>20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1737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1744</v>
      </c>
      <c r="C846" s="3" t="s">
        <v>1745</v>
      </c>
      <c r="D846" s="6">
        <v>3000</v>
      </c>
      <c r="E846" s="8">
        <v>5824</v>
      </c>
      <c r="F846" t="s">
        <v>18</v>
      </c>
      <c r="G846" t="s">
        <v>19</v>
      </c>
      <c r="H846" t="s">
        <v>20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1737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1746</v>
      </c>
      <c r="C847" s="3" t="s">
        <v>1747</v>
      </c>
      <c r="D847" s="6">
        <v>5000</v>
      </c>
      <c r="E847" s="8">
        <v>6019.01</v>
      </c>
      <c r="F847" t="s">
        <v>18</v>
      </c>
      <c r="G847" t="s">
        <v>19</v>
      </c>
      <c r="H847" t="s">
        <v>20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1737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1748</v>
      </c>
      <c r="C848" s="3" t="s">
        <v>1749</v>
      </c>
      <c r="D848" s="6">
        <v>1100</v>
      </c>
      <c r="E848" s="8">
        <v>1342.01</v>
      </c>
      <c r="F848" t="s">
        <v>18</v>
      </c>
      <c r="G848" t="s">
        <v>26</v>
      </c>
      <c r="H848" t="s">
        <v>27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1737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1750</v>
      </c>
      <c r="C849" s="3" t="s">
        <v>1751</v>
      </c>
      <c r="D849" s="6">
        <v>10</v>
      </c>
      <c r="E849" s="8">
        <v>10</v>
      </c>
      <c r="F849" t="s">
        <v>18</v>
      </c>
      <c r="G849" t="s">
        <v>19</v>
      </c>
      <c r="H849" t="s">
        <v>20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1737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1752</v>
      </c>
      <c r="C850" s="3" t="s">
        <v>1753</v>
      </c>
      <c r="D850" s="6">
        <v>300</v>
      </c>
      <c r="E850" s="8">
        <v>300</v>
      </c>
      <c r="F850" t="s">
        <v>18</v>
      </c>
      <c r="G850" t="s">
        <v>19</v>
      </c>
      <c r="H850" t="s">
        <v>20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1737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1754</v>
      </c>
      <c r="C851" s="3" t="s">
        <v>1755</v>
      </c>
      <c r="D851" s="6">
        <v>4000</v>
      </c>
      <c r="E851" s="8">
        <v>4796</v>
      </c>
      <c r="F851" t="s">
        <v>18</v>
      </c>
      <c r="G851" t="s">
        <v>19</v>
      </c>
      <c r="H851" t="s">
        <v>20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1737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1756</v>
      </c>
      <c r="C852" s="3" t="s">
        <v>1757</v>
      </c>
      <c r="D852" s="6">
        <v>4000</v>
      </c>
      <c r="E852" s="8">
        <v>6207</v>
      </c>
      <c r="F852" t="s">
        <v>18</v>
      </c>
      <c r="G852" t="s">
        <v>19</v>
      </c>
      <c r="H852" t="s">
        <v>20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1737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1758</v>
      </c>
      <c r="C853" s="3" t="s">
        <v>1759</v>
      </c>
      <c r="D853" s="6">
        <v>2000</v>
      </c>
      <c r="E853" s="8">
        <v>2609</v>
      </c>
      <c r="F853" t="s">
        <v>18</v>
      </c>
      <c r="G853" t="s">
        <v>181</v>
      </c>
      <c r="H853" t="s">
        <v>57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1737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1760</v>
      </c>
      <c r="C854" s="3" t="s">
        <v>1761</v>
      </c>
      <c r="D854" s="6">
        <v>3500</v>
      </c>
      <c r="E854" s="8">
        <v>3674</v>
      </c>
      <c r="F854" t="s">
        <v>18</v>
      </c>
      <c r="G854" t="s">
        <v>19</v>
      </c>
      <c r="H854" t="s">
        <v>20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1737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1762</v>
      </c>
      <c r="C855" s="3" t="s">
        <v>1763</v>
      </c>
      <c r="D855" s="6">
        <v>300</v>
      </c>
      <c r="E855" s="8">
        <v>300</v>
      </c>
      <c r="F855" t="s">
        <v>18</v>
      </c>
      <c r="G855" t="s">
        <v>19</v>
      </c>
      <c r="H855" t="s">
        <v>20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1737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1764</v>
      </c>
      <c r="C856" s="3" t="s">
        <v>1765</v>
      </c>
      <c r="D856" s="6">
        <v>27800</v>
      </c>
      <c r="E856" s="8">
        <v>32865.300000000003</v>
      </c>
      <c r="F856" t="s">
        <v>18</v>
      </c>
      <c r="G856" t="s">
        <v>19</v>
      </c>
      <c r="H856" t="s">
        <v>20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1737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1766</v>
      </c>
      <c r="C857" s="3" t="s">
        <v>1767</v>
      </c>
      <c r="D857" s="6">
        <v>1450</v>
      </c>
      <c r="E857" s="8">
        <v>1500</v>
      </c>
      <c r="F857" t="s">
        <v>18</v>
      </c>
      <c r="G857" t="s">
        <v>19</v>
      </c>
      <c r="H857" t="s">
        <v>20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1737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1768</v>
      </c>
      <c r="C858" s="3" t="s">
        <v>1769</v>
      </c>
      <c r="D858" s="6">
        <v>250</v>
      </c>
      <c r="E858" s="8">
        <v>545</v>
      </c>
      <c r="F858" t="s">
        <v>18</v>
      </c>
      <c r="G858" t="s">
        <v>504</v>
      </c>
      <c r="H858" t="s">
        <v>57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1737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1770</v>
      </c>
      <c r="C859" s="3" t="s">
        <v>1771</v>
      </c>
      <c r="D859" s="6">
        <v>1200</v>
      </c>
      <c r="E859" s="8">
        <v>1200</v>
      </c>
      <c r="F859" t="s">
        <v>18</v>
      </c>
      <c r="G859" t="s">
        <v>56</v>
      </c>
      <c r="H859" t="s">
        <v>57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1737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1772</v>
      </c>
      <c r="C860" s="3" t="s">
        <v>1773</v>
      </c>
      <c r="D860" s="6">
        <v>1200</v>
      </c>
      <c r="E860" s="8">
        <v>1728.07</v>
      </c>
      <c r="F860" t="s">
        <v>18</v>
      </c>
      <c r="G860" t="s">
        <v>26</v>
      </c>
      <c r="H860" t="s">
        <v>27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1737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1774</v>
      </c>
      <c r="C861" s="3" t="s">
        <v>1775</v>
      </c>
      <c r="D861" s="6">
        <v>4000</v>
      </c>
      <c r="E861" s="8">
        <v>4187</v>
      </c>
      <c r="F861" t="s">
        <v>18</v>
      </c>
      <c r="G861" t="s">
        <v>19</v>
      </c>
      <c r="H861" t="s">
        <v>20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1737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1776</v>
      </c>
      <c r="C862" s="3" t="s">
        <v>1777</v>
      </c>
      <c r="D862" s="6">
        <v>14000</v>
      </c>
      <c r="E862" s="8">
        <v>2540</v>
      </c>
      <c r="F862" t="s">
        <v>359</v>
      </c>
      <c r="G862" t="s">
        <v>19</v>
      </c>
      <c r="H862" t="s">
        <v>20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1778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1779</v>
      </c>
      <c r="C863" s="3" t="s">
        <v>1780</v>
      </c>
      <c r="D863" s="6">
        <v>4500</v>
      </c>
      <c r="E863" s="8">
        <v>101</v>
      </c>
      <c r="F863" t="s">
        <v>359</v>
      </c>
      <c r="G863" t="s">
        <v>19</v>
      </c>
      <c r="H863" t="s">
        <v>20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1778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1781</v>
      </c>
      <c r="C864" s="3" t="s">
        <v>1782</v>
      </c>
      <c r="D864" s="6">
        <v>50000</v>
      </c>
      <c r="E864" s="8">
        <v>170</v>
      </c>
      <c r="F864" t="s">
        <v>359</v>
      </c>
      <c r="G864" t="s">
        <v>26</v>
      </c>
      <c r="H864" t="s">
        <v>27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1778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1783</v>
      </c>
      <c r="C865" s="3" t="s">
        <v>1784</v>
      </c>
      <c r="D865" s="6">
        <v>2000</v>
      </c>
      <c r="E865" s="8">
        <v>90</v>
      </c>
      <c r="F865" t="s">
        <v>359</v>
      </c>
      <c r="G865" t="s">
        <v>19</v>
      </c>
      <c r="H865" t="s">
        <v>20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1778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1785</v>
      </c>
      <c r="C866" s="3" t="s">
        <v>1786</v>
      </c>
      <c r="D866" s="6">
        <v>6500</v>
      </c>
      <c r="E866" s="8">
        <v>2700</v>
      </c>
      <c r="F866" t="s">
        <v>359</v>
      </c>
      <c r="G866" t="s">
        <v>19</v>
      </c>
      <c r="H866" t="s">
        <v>20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1778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1787</v>
      </c>
      <c r="C867" s="3" t="s">
        <v>1788</v>
      </c>
      <c r="D867" s="6">
        <v>2200</v>
      </c>
      <c r="E867" s="8">
        <v>45</v>
      </c>
      <c r="F867" t="s">
        <v>359</v>
      </c>
      <c r="G867" t="s">
        <v>19</v>
      </c>
      <c r="H867" t="s">
        <v>20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1778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1789</v>
      </c>
      <c r="C868" s="3" t="s">
        <v>1790</v>
      </c>
      <c r="D868" s="6">
        <v>3500</v>
      </c>
      <c r="E868" s="8">
        <v>640</v>
      </c>
      <c r="F868" t="s">
        <v>359</v>
      </c>
      <c r="G868" t="s">
        <v>19</v>
      </c>
      <c r="H868" t="s">
        <v>20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1778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1791</v>
      </c>
      <c r="C869" s="3" t="s">
        <v>1792</v>
      </c>
      <c r="D869" s="6">
        <v>5000</v>
      </c>
      <c r="E869" s="8">
        <v>1201</v>
      </c>
      <c r="F869" t="s">
        <v>359</v>
      </c>
      <c r="G869" t="s">
        <v>19</v>
      </c>
      <c r="H869" t="s">
        <v>20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1778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1793</v>
      </c>
      <c r="C870" s="3" t="s">
        <v>1794</v>
      </c>
      <c r="D870" s="6">
        <v>45000</v>
      </c>
      <c r="E870" s="8">
        <v>50</v>
      </c>
      <c r="F870" t="s">
        <v>359</v>
      </c>
      <c r="G870" t="s">
        <v>19</v>
      </c>
      <c r="H870" t="s">
        <v>20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1778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1795</v>
      </c>
      <c r="C871" s="3" t="s">
        <v>1796</v>
      </c>
      <c r="D871" s="6">
        <v>8800</v>
      </c>
      <c r="E871" s="8">
        <v>1040</v>
      </c>
      <c r="F871" t="s">
        <v>359</v>
      </c>
      <c r="G871" t="s">
        <v>19</v>
      </c>
      <c r="H871" t="s">
        <v>20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1778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1797</v>
      </c>
      <c r="C872" s="3" t="s">
        <v>1798</v>
      </c>
      <c r="D872" s="6">
        <v>20000</v>
      </c>
      <c r="E872" s="8">
        <v>62</v>
      </c>
      <c r="F872" t="s">
        <v>359</v>
      </c>
      <c r="G872" t="s">
        <v>26</v>
      </c>
      <c r="H872" t="s">
        <v>27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1778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1799</v>
      </c>
      <c r="C873" s="3" t="s">
        <v>1800</v>
      </c>
      <c r="D873" s="6">
        <v>6000</v>
      </c>
      <c r="E873" s="8">
        <v>325</v>
      </c>
      <c r="F873" t="s">
        <v>359</v>
      </c>
      <c r="G873" t="s">
        <v>19</v>
      </c>
      <c r="H873" t="s">
        <v>20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1778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1801</v>
      </c>
      <c r="C874" s="3" t="s">
        <v>1802</v>
      </c>
      <c r="D874" s="6">
        <v>8000</v>
      </c>
      <c r="E874" s="8">
        <v>65</v>
      </c>
      <c r="F874" t="s">
        <v>359</v>
      </c>
      <c r="G874" t="s">
        <v>19</v>
      </c>
      <c r="H874" t="s">
        <v>20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1778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1803</v>
      </c>
      <c r="C875" s="3" t="s">
        <v>1804</v>
      </c>
      <c r="D875" s="6">
        <v>3500</v>
      </c>
      <c r="E875" s="8">
        <v>45</v>
      </c>
      <c r="F875" t="s">
        <v>359</v>
      </c>
      <c r="G875" t="s">
        <v>19</v>
      </c>
      <c r="H875" t="s">
        <v>20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1778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1805</v>
      </c>
      <c r="C876" s="3" t="s">
        <v>1806</v>
      </c>
      <c r="D876" s="6">
        <v>3000</v>
      </c>
      <c r="E876" s="8">
        <v>730</v>
      </c>
      <c r="F876" t="s">
        <v>359</v>
      </c>
      <c r="G876" t="s">
        <v>19</v>
      </c>
      <c r="H876" t="s">
        <v>20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1778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1807</v>
      </c>
      <c r="C877" s="3" t="s">
        <v>1808</v>
      </c>
      <c r="D877" s="6">
        <v>5000</v>
      </c>
      <c r="E877" s="8">
        <v>0</v>
      </c>
      <c r="F877" t="s">
        <v>359</v>
      </c>
      <c r="G877" t="s">
        <v>19</v>
      </c>
      <c r="H877" t="s">
        <v>20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1778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1809</v>
      </c>
      <c r="C878" s="3" t="s">
        <v>1810</v>
      </c>
      <c r="D878" s="6">
        <v>3152</v>
      </c>
      <c r="E878" s="8">
        <v>1286</v>
      </c>
      <c r="F878" t="s">
        <v>359</v>
      </c>
      <c r="G878" t="s">
        <v>26</v>
      </c>
      <c r="H878" t="s">
        <v>27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1778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1811</v>
      </c>
      <c r="C879" s="3" t="s">
        <v>1812</v>
      </c>
      <c r="D879" s="6">
        <v>2000</v>
      </c>
      <c r="E879" s="8">
        <v>1351</v>
      </c>
      <c r="F879" t="s">
        <v>359</v>
      </c>
      <c r="G879" t="s">
        <v>19</v>
      </c>
      <c r="H879" t="s">
        <v>20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1778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1813</v>
      </c>
      <c r="C880" s="3" t="s">
        <v>1814</v>
      </c>
      <c r="D880" s="6">
        <v>5000</v>
      </c>
      <c r="E880" s="8">
        <v>65</v>
      </c>
      <c r="F880" t="s">
        <v>359</v>
      </c>
      <c r="G880" t="s">
        <v>19</v>
      </c>
      <c r="H880" t="s">
        <v>20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1778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1815</v>
      </c>
      <c r="C881" s="3" t="s">
        <v>1816</v>
      </c>
      <c r="D881" s="6">
        <v>2100</v>
      </c>
      <c r="E881" s="8">
        <v>644</v>
      </c>
      <c r="F881" t="s">
        <v>359</v>
      </c>
      <c r="G881" t="s">
        <v>19</v>
      </c>
      <c r="H881" t="s">
        <v>20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1778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1817</v>
      </c>
      <c r="C882" s="3" t="s">
        <v>1818</v>
      </c>
      <c r="D882" s="6">
        <v>3780</v>
      </c>
      <c r="E882" s="8">
        <v>113</v>
      </c>
      <c r="F882" t="s">
        <v>359</v>
      </c>
      <c r="G882" t="s">
        <v>19</v>
      </c>
      <c r="H882" t="s">
        <v>20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1819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1820</v>
      </c>
      <c r="C883" s="3" t="s">
        <v>1821</v>
      </c>
      <c r="D883" s="6">
        <v>3750</v>
      </c>
      <c r="E883" s="8">
        <v>30</v>
      </c>
      <c r="F883" t="s">
        <v>359</v>
      </c>
      <c r="G883" t="s">
        <v>19</v>
      </c>
      <c r="H883" t="s">
        <v>20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1819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1822</v>
      </c>
      <c r="C884" s="3" t="s">
        <v>1823</v>
      </c>
      <c r="D884" s="6">
        <v>1500</v>
      </c>
      <c r="E884" s="8">
        <v>302</v>
      </c>
      <c r="F884" t="s">
        <v>359</v>
      </c>
      <c r="G884" t="s">
        <v>19</v>
      </c>
      <c r="H884" t="s">
        <v>20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1819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1824</v>
      </c>
      <c r="C885" s="3" t="s">
        <v>1825</v>
      </c>
      <c r="D885" s="6">
        <v>5000</v>
      </c>
      <c r="E885" s="8">
        <v>2001</v>
      </c>
      <c r="F885" t="s">
        <v>359</v>
      </c>
      <c r="G885" t="s">
        <v>19</v>
      </c>
      <c r="H885" t="s">
        <v>20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1819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1826</v>
      </c>
      <c r="C886" s="3" t="s">
        <v>1827</v>
      </c>
      <c r="D886" s="6">
        <v>2000</v>
      </c>
      <c r="E886" s="8">
        <v>20</v>
      </c>
      <c r="F886" t="s">
        <v>359</v>
      </c>
      <c r="G886" t="s">
        <v>19</v>
      </c>
      <c r="H886" t="s">
        <v>20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1819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1828</v>
      </c>
      <c r="C887" s="3" t="s">
        <v>1829</v>
      </c>
      <c r="D887" s="6">
        <v>1000</v>
      </c>
      <c r="E887" s="8">
        <v>750</v>
      </c>
      <c r="F887" t="s">
        <v>359</v>
      </c>
      <c r="G887" t="s">
        <v>19</v>
      </c>
      <c r="H887" t="s">
        <v>20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1819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1830</v>
      </c>
      <c r="C888" s="3" t="s">
        <v>1831</v>
      </c>
      <c r="D888" s="6">
        <v>500</v>
      </c>
      <c r="E888" s="8">
        <v>205</v>
      </c>
      <c r="F888" t="s">
        <v>359</v>
      </c>
      <c r="G888" t="s">
        <v>19</v>
      </c>
      <c r="H888" t="s">
        <v>20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1819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1832</v>
      </c>
      <c r="C889" s="3" t="s">
        <v>1833</v>
      </c>
      <c r="D889" s="6">
        <v>1000</v>
      </c>
      <c r="E889" s="8">
        <v>0</v>
      </c>
      <c r="F889" t="s">
        <v>359</v>
      </c>
      <c r="G889" t="s">
        <v>19</v>
      </c>
      <c r="H889" t="s">
        <v>20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1819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1834</v>
      </c>
      <c r="C890" s="3" t="s">
        <v>1835</v>
      </c>
      <c r="D890" s="6">
        <v>1000</v>
      </c>
      <c r="E890" s="8">
        <v>72</v>
      </c>
      <c r="F890" t="s">
        <v>359</v>
      </c>
      <c r="G890" t="s">
        <v>19</v>
      </c>
      <c r="H890" t="s">
        <v>20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1819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1836</v>
      </c>
      <c r="C891" s="3" t="s">
        <v>1837</v>
      </c>
      <c r="D891" s="6">
        <v>25000</v>
      </c>
      <c r="E891" s="8">
        <v>2360.3200000000002</v>
      </c>
      <c r="F891" t="s">
        <v>359</v>
      </c>
      <c r="G891" t="s">
        <v>19</v>
      </c>
      <c r="H891" t="s">
        <v>20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1819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1838</v>
      </c>
      <c r="C892" s="3" t="s">
        <v>1839</v>
      </c>
      <c r="D892" s="6">
        <v>3000</v>
      </c>
      <c r="E892" s="8">
        <v>125</v>
      </c>
      <c r="F892" t="s">
        <v>359</v>
      </c>
      <c r="G892" t="s">
        <v>19</v>
      </c>
      <c r="H892" t="s">
        <v>20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1819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1840</v>
      </c>
      <c r="C893" s="3" t="s">
        <v>1841</v>
      </c>
      <c r="D893" s="6">
        <v>8000</v>
      </c>
      <c r="E893" s="8">
        <v>260</v>
      </c>
      <c r="F893" t="s">
        <v>359</v>
      </c>
      <c r="G893" t="s">
        <v>19</v>
      </c>
      <c r="H893" t="s">
        <v>20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1819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1842</v>
      </c>
      <c r="C894" s="3" t="s">
        <v>1843</v>
      </c>
      <c r="D894" s="6">
        <v>6000</v>
      </c>
      <c r="E894" s="8">
        <v>2445</v>
      </c>
      <c r="F894" t="s">
        <v>359</v>
      </c>
      <c r="G894" t="s">
        <v>19</v>
      </c>
      <c r="H894" t="s">
        <v>20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1819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1844</v>
      </c>
      <c r="C895" s="3" t="s">
        <v>1845</v>
      </c>
      <c r="D895" s="6">
        <v>2000</v>
      </c>
      <c r="E895" s="8">
        <v>200</v>
      </c>
      <c r="F895" t="s">
        <v>359</v>
      </c>
      <c r="G895" t="s">
        <v>19</v>
      </c>
      <c r="H895" t="s">
        <v>20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1819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1846</v>
      </c>
      <c r="C896" s="3" t="s">
        <v>1847</v>
      </c>
      <c r="D896" s="6">
        <v>20000</v>
      </c>
      <c r="E896" s="8">
        <v>7834</v>
      </c>
      <c r="F896" t="s">
        <v>359</v>
      </c>
      <c r="G896" t="s">
        <v>19</v>
      </c>
      <c r="H896" t="s">
        <v>20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1819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1848</v>
      </c>
      <c r="C897" s="3" t="s">
        <v>1849</v>
      </c>
      <c r="D897" s="6">
        <v>8000</v>
      </c>
      <c r="E897" s="8">
        <v>195</v>
      </c>
      <c r="F897" t="s">
        <v>359</v>
      </c>
      <c r="G897" t="s">
        <v>19</v>
      </c>
      <c r="H897" t="s">
        <v>20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1819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1850</v>
      </c>
      <c r="C898" s="3" t="s">
        <v>1851</v>
      </c>
      <c r="D898" s="6">
        <v>8000</v>
      </c>
      <c r="E898" s="8">
        <v>3200</v>
      </c>
      <c r="F898" t="s">
        <v>359</v>
      </c>
      <c r="G898" t="s">
        <v>19</v>
      </c>
      <c r="H898" t="s">
        <v>20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1819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1852</v>
      </c>
      <c r="C899" s="3" t="s">
        <v>1853</v>
      </c>
      <c r="D899" s="6">
        <v>3000</v>
      </c>
      <c r="E899" s="8">
        <v>0</v>
      </c>
      <c r="F899" t="s">
        <v>359</v>
      </c>
      <c r="G899" t="s">
        <v>19</v>
      </c>
      <c r="H899" t="s">
        <v>20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1819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1854</v>
      </c>
      <c r="C900" s="3" t="s">
        <v>1855</v>
      </c>
      <c r="D900" s="6">
        <v>2500</v>
      </c>
      <c r="E900" s="8">
        <v>70</v>
      </c>
      <c r="F900" t="s">
        <v>359</v>
      </c>
      <c r="G900" t="s">
        <v>19</v>
      </c>
      <c r="H900" t="s">
        <v>20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1819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1856</v>
      </c>
      <c r="C901" s="3" t="s">
        <v>1857</v>
      </c>
      <c r="D901" s="6">
        <v>750</v>
      </c>
      <c r="E901" s="8">
        <v>280</v>
      </c>
      <c r="F901" t="s">
        <v>359</v>
      </c>
      <c r="G901" t="s">
        <v>19</v>
      </c>
      <c r="H901" t="s">
        <v>20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1819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1858</v>
      </c>
      <c r="C902" s="3" t="s">
        <v>1859</v>
      </c>
      <c r="D902" s="6">
        <v>5000</v>
      </c>
      <c r="E902" s="8">
        <v>21</v>
      </c>
      <c r="F902" t="s">
        <v>359</v>
      </c>
      <c r="G902" t="s">
        <v>19</v>
      </c>
      <c r="H902" t="s">
        <v>20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1778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1860</v>
      </c>
      <c r="C903" s="3" t="s">
        <v>1861</v>
      </c>
      <c r="D903" s="6">
        <v>6500</v>
      </c>
      <c r="E903" s="8">
        <v>0</v>
      </c>
      <c r="F903" t="s">
        <v>359</v>
      </c>
      <c r="G903" t="s">
        <v>19</v>
      </c>
      <c r="H903" t="s">
        <v>20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1778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1862</v>
      </c>
      <c r="C904" s="3" t="s">
        <v>1863</v>
      </c>
      <c r="D904" s="6">
        <v>30000</v>
      </c>
      <c r="E904" s="8">
        <v>90</v>
      </c>
      <c r="F904" t="s">
        <v>359</v>
      </c>
      <c r="G904" t="s">
        <v>19</v>
      </c>
      <c r="H904" t="s">
        <v>20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1778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1864</v>
      </c>
      <c r="C905" s="3" t="s">
        <v>1865</v>
      </c>
      <c r="D905" s="6">
        <v>5000</v>
      </c>
      <c r="E905" s="8">
        <v>160</v>
      </c>
      <c r="F905" t="s">
        <v>359</v>
      </c>
      <c r="G905" t="s">
        <v>19</v>
      </c>
      <c r="H905" t="s">
        <v>20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1778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1866</v>
      </c>
      <c r="C906" s="3" t="s">
        <v>1867</v>
      </c>
      <c r="D906" s="6">
        <v>50000</v>
      </c>
      <c r="E906" s="8">
        <v>151</v>
      </c>
      <c r="F906" t="s">
        <v>359</v>
      </c>
      <c r="G906" t="s">
        <v>19</v>
      </c>
      <c r="H906" t="s">
        <v>20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1778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1868</v>
      </c>
      <c r="C907" s="3" t="s">
        <v>1869</v>
      </c>
      <c r="D907" s="6">
        <v>6500</v>
      </c>
      <c r="E907" s="8">
        <v>196</v>
      </c>
      <c r="F907" t="s">
        <v>359</v>
      </c>
      <c r="G907" t="s">
        <v>19</v>
      </c>
      <c r="H907" t="s">
        <v>20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1778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1870</v>
      </c>
      <c r="C908" s="3" t="s">
        <v>1871</v>
      </c>
      <c r="D908" s="6">
        <v>15000</v>
      </c>
      <c r="E908" s="8">
        <v>0</v>
      </c>
      <c r="F908" t="s">
        <v>359</v>
      </c>
      <c r="G908" t="s">
        <v>19</v>
      </c>
      <c r="H908" t="s">
        <v>20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1778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1872</v>
      </c>
      <c r="C909" s="3" t="s">
        <v>1873</v>
      </c>
      <c r="D909" s="6">
        <v>2900</v>
      </c>
      <c r="E909" s="8">
        <v>0</v>
      </c>
      <c r="F909" t="s">
        <v>359</v>
      </c>
      <c r="G909" t="s">
        <v>19</v>
      </c>
      <c r="H909" t="s">
        <v>20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1778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1874</v>
      </c>
      <c r="C910" s="3" t="s">
        <v>1875</v>
      </c>
      <c r="D910" s="6">
        <v>2500</v>
      </c>
      <c r="E910" s="8">
        <v>0</v>
      </c>
      <c r="F910" t="s">
        <v>359</v>
      </c>
      <c r="G910" t="s">
        <v>19</v>
      </c>
      <c r="H910" t="s">
        <v>20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1778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1876</v>
      </c>
      <c r="C911" s="3" t="s">
        <v>1877</v>
      </c>
      <c r="D911" s="6">
        <v>16000</v>
      </c>
      <c r="E911" s="8">
        <v>520</v>
      </c>
      <c r="F911" t="s">
        <v>359</v>
      </c>
      <c r="G911" t="s">
        <v>19</v>
      </c>
      <c r="H911" t="s">
        <v>20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1778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1878</v>
      </c>
      <c r="C912" s="3" t="s">
        <v>1879</v>
      </c>
      <c r="D912" s="6">
        <v>550</v>
      </c>
      <c r="E912" s="8">
        <v>123</v>
      </c>
      <c r="F912" t="s">
        <v>359</v>
      </c>
      <c r="G912" t="s">
        <v>26</v>
      </c>
      <c r="H912" t="s">
        <v>27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1778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1880</v>
      </c>
      <c r="C913" s="3" t="s">
        <v>1881</v>
      </c>
      <c r="D913" s="6">
        <v>100000</v>
      </c>
      <c r="E913" s="8">
        <v>0</v>
      </c>
      <c r="F913" t="s">
        <v>359</v>
      </c>
      <c r="G913" t="s">
        <v>19</v>
      </c>
      <c r="H913" t="s">
        <v>20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1778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1882</v>
      </c>
      <c r="C914" s="3" t="s">
        <v>1883</v>
      </c>
      <c r="D914" s="6">
        <v>3500</v>
      </c>
      <c r="E914" s="8">
        <v>30</v>
      </c>
      <c r="F914" t="s">
        <v>359</v>
      </c>
      <c r="G914" t="s">
        <v>19</v>
      </c>
      <c r="H914" t="s">
        <v>20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1778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1884</v>
      </c>
      <c r="C915" s="3" t="s">
        <v>1885</v>
      </c>
      <c r="D915" s="6">
        <v>30000</v>
      </c>
      <c r="E915" s="8">
        <v>1982</v>
      </c>
      <c r="F915" t="s">
        <v>359</v>
      </c>
      <c r="G915" t="s">
        <v>19</v>
      </c>
      <c r="H915" t="s">
        <v>20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1778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1886</v>
      </c>
      <c r="C916" s="3" t="s">
        <v>1887</v>
      </c>
      <c r="D916" s="6">
        <v>1500</v>
      </c>
      <c r="E916" s="8">
        <v>0</v>
      </c>
      <c r="F916" t="s">
        <v>359</v>
      </c>
      <c r="G916" t="s">
        <v>19</v>
      </c>
      <c r="H916" t="s">
        <v>20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1778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1888</v>
      </c>
      <c r="C917" s="3" t="s">
        <v>1889</v>
      </c>
      <c r="D917" s="6">
        <v>6500</v>
      </c>
      <c r="E917" s="8">
        <v>375</v>
      </c>
      <c r="F917" t="s">
        <v>359</v>
      </c>
      <c r="G917" t="s">
        <v>19</v>
      </c>
      <c r="H917" t="s">
        <v>20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1778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1890</v>
      </c>
      <c r="C918" s="3" t="s">
        <v>1891</v>
      </c>
      <c r="D918" s="6">
        <v>3300</v>
      </c>
      <c r="E918" s="8">
        <v>0</v>
      </c>
      <c r="F918" t="s">
        <v>359</v>
      </c>
      <c r="G918" t="s">
        <v>19</v>
      </c>
      <c r="H918" t="s">
        <v>20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1778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1892</v>
      </c>
      <c r="C919" s="3" t="s">
        <v>1893</v>
      </c>
      <c r="D919" s="6">
        <v>5000</v>
      </c>
      <c r="E919" s="8">
        <v>30</v>
      </c>
      <c r="F919" t="s">
        <v>359</v>
      </c>
      <c r="G919" t="s">
        <v>19</v>
      </c>
      <c r="H919" t="s">
        <v>20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1778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1894</v>
      </c>
      <c r="C920" s="3" t="s">
        <v>1895</v>
      </c>
      <c r="D920" s="6">
        <v>3900</v>
      </c>
      <c r="E920" s="8">
        <v>196</v>
      </c>
      <c r="F920" t="s">
        <v>359</v>
      </c>
      <c r="G920" t="s">
        <v>26</v>
      </c>
      <c r="H920" t="s">
        <v>27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1778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1896</v>
      </c>
      <c r="C921" s="3" t="s">
        <v>1897</v>
      </c>
      <c r="D921" s="6">
        <v>20000</v>
      </c>
      <c r="E921" s="8">
        <v>100</v>
      </c>
      <c r="F921" t="s">
        <v>359</v>
      </c>
      <c r="G921" t="s">
        <v>19</v>
      </c>
      <c r="H921" t="s">
        <v>20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1778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1898</v>
      </c>
      <c r="C922" s="3" t="s">
        <v>1899</v>
      </c>
      <c r="D922" s="6">
        <v>5500</v>
      </c>
      <c r="E922" s="8">
        <v>0</v>
      </c>
      <c r="F922" t="s">
        <v>359</v>
      </c>
      <c r="G922" t="s">
        <v>19</v>
      </c>
      <c r="H922" t="s">
        <v>20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1778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1900</v>
      </c>
      <c r="C923" s="3" t="s">
        <v>1901</v>
      </c>
      <c r="D923" s="6">
        <v>15000</v>
      </c>
      <c r="E923" s="8">
        <v>4635</v>
      </c>
      <c r="F923" t="s">
        <v>359</v>
      </c>
      <c r="G923" t="s">
        <v>19</v>
      </c>
      <c r="H923" t="s">
        <v>20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1778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1902</v>
      </c>
      <c r="C924" s="3" t="s">
        <v>1903</v>
      </c>
      <c r="D924" s="6">
        <v>27000</v>
      </c>
      <c r="E924" s="8">
        <v>5680</v>
      </c>
      <c r="F924" t="s">
        <v>359</v>
      </c>
      <c r="G924" t="s">
        <v>19</v>
      </c>
      <c r="H924" t="s">
        <v>20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1778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1904</v>
      </c>
      <c r="C925" s="3" t="s">
        <v>1905</v>
      </c>
      <c r="D925" s="6">
        <v>15000</v>
      </c>
      <c r="E925" s="8">
        <v>330</v>
      </c>
      <c r="F925" t="s">
        <v>359</v>
      </c>
      <c r="G925" t="s">
        <v>19</v>
      </c>
      <c r="H925" t="s">
        <v>20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1778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1906</v>
      </c>
      <c r="C926" s="3" t="s">
        <v>1907</v>
      </c>
      <c r="D926" s="6">
        <v>3000</v>
      </c>
      <c r="E926" s="8">
        <v>327</v>
      </c>
      <c r="F926" t="s">
        <v>359</v>
      </c>
      <c r="G926" t="s">
        <v>19</v>
      </c>
      <c r="H926" t="s">
        <v>20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1778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1908</v>
      </c>
      <c r="C927" s="3" t="s">
        <v>1909</v>
      </c>
      <c r="D927" s="6">
        <v>6000</v>
      </c>
      <c r="E927" s="8">
        <v>160</v>
      </c>
      <c r="F927" t="s">
        <v>359</v>
      </c>
      <c r="G927" t="s">
        <v>19</v>
      </c>
      <c r="H927" t="s">
        <v>20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1778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1910</v>
      </c>
      <c r="C928" s="3" t="s">
        <v>1911</v>
      </c>
      <c r="D928" s="6">
        <v>7000</v>
      </c>
      <c r="E928" s="8">
        <v>0</v>
      </c>
      <c r="F928" t="s">
        <v>359</v>
      </c>
      <c r="G928" t="s">
        <v>19</v>
      </c>
      <c r="H928" t="s">
        <v>20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1778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1912</v>
      </c>
      <c r="C929" s="3" t="s">
        <v>1913</v>
      </c>
      <c r="D929" s="6">
        <v>20000</v>
      </c>
      <c r="E929" s="8">
        <v>0</v>
      </c>
      <c r="F929" t="s">
        <v>359</v>
      </c>
      <c r="G929" t="s">
        <v>19</v>
      </c>
      <c r="H929" t="s">
        <v>20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1778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1914</v>
      </c>
      <c r="C930" s="3" t="s">
        <v>1915</v>
      </c>
      <c r="D930" s="6">
        <v>14500</v>
      </c>
      <c r="E930" s="8">
        <v>1575</v>
      </c>
      <c r="F930" t="s">
        <v>359</v>
      </c>
      <c r="G930" t="s">
        <v>19</v>
      </c>
      <c r="H930" t="s">
        <v>20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1778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1916</v>
      </c>
      <c r="C931" s="3" t="s">
        <v>1917</v>
      </c>
      <c r="D931" s="6">
        <v>500</v>
      </c>
      <c r="E931" s="8">
        <v>0</v>
      </c>
      <c r="F931" t="s">
        <v>359</v>
      </c>
      <c r="G931" t="s">
        <v>19</v>
      </c>
      <c r="H931" t="s">
        <v>20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1778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1918</v>
      </c>
      <c r="C932" s="3" t="s">
        <v>1919</v>
      </c>
      <c r="D932" s="6">
        <v>900</v>
      </c>
      <c r="E932" s="8">
        <v>345</v>
      </c>
      <c r="F932" t="s">
        <v>359</v>
      </c>
      <c r="G932" t="s">
        <v>19</v>
      </c>
      <c r="H932" t="s">
        <v>20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1778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1920</v>
      </c>
      <c r="C933" s="3" t="s">
        <v>1921</v>
      </c>
      <c r="D933" s="6">
        <v>2000</v>
      </c>
      <c r="E933" s="8">
        <v>131</v>
      </c>
      <c r="F933" t="s">
        <v>359</v>
      </c>
      <c r="G933" t="s">
        <v>26</v>
      </c>
      <c r="H933" t="s">
        <v>27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1778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1922</v>
      </c>
      <c r="C934" s="3" t="s">
        <v>1923</v>
      </c>
      <c r="D934" s="6">
        <v>9500</v>
      </c>
      <c r="E934" s="8">
        <v>1381</v>
      </c>
      <c r="F934" t="s">
        <v>359</v>
      </c>
      <c r="G934" t="s">
        <v>19</v>
      </c>
      <c r="H934" t="s">
        <v>20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1778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1924</v>
      </c>
      <c r="C935" s="3" t="s">
        <v>1925</v>
      </c>
      <c r="D935" s="6">
        <v>2000</v>
      </c>
      <c r="E935" s="8">
        <v>120</v>
      </c>
      <c r="F935" t="s">
        <v>359</v>
      </c>
      <c r="G935" t="s">
        <v>19</v>
      </c>
      <c r="H935" t="s">
        <v>20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1778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1926</v>
      </c>
      <c r="C936" s="3" t="s">
        <v>1927</v>
      </c>
      <c r="D936" s="6">
        <v>5000</v>
      </c>
      <c r="E936" s="8">
        <v>1520</v>
      </c>
      <c r="F936" t="s">
        <v>359</v>
      </c>
      <c r="G936" t="s">
        <v>161</v>
      </c>
      <c r="H936" t="s">
        <v>162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1778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1928</v>
      </c>
      <c r="C937" s="3" t="s">
        <v>1929</v>
      </c>
      <c r="D937" s="6">
        <v>3500</v>
      </c>
      <c r="E937" s="8">
        <v>50</v>
      </c>
      <c r="F937" t="s">
        <v>359</v>
      </c>
      <c r="G937" t="s">
        <v>19</v>
      </c>
      <c r="H937" t="s">
        <v>20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1778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1930</v>
      </c>
      <c r="C938" s="3" t="s">
        <v>1931</v>
      </c>
      <c r="D938" s="6">
        <v>1400</v>
      </c>
      <c r="E938" s="8">
        <v>0</v>
      </c>
      <c r="F938" t="s">
        <v>359</v>
      </c>
      <c r="G938" t="s">
        <v>19</v>
      </c>
      <c r="H938" t="s">
        <v>20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1778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1932</v>
      </c>
      <c r="C939" s="3" t="s">
        <v>1933</v>
      </c>
      <c r="D939" s="6">
        <v>3500</v>
      </c>
      <c r="E939" s="8">
        <v>40</v>
      </c>
      <c r="F939" t="s">
        <v>359</v>
      </c>
      <c r="G939" t="s">
        <v>19</v>
      </c>
      <c r="H939" t="s">
        <v>20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1778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1934</v>
      </c>
      <c r="C940" s="3" t="s">
        <v>1935</v>
      </c>
      <c r="D940" s="6">
        <v>7000</v>
      </c>
      <c r="E940" s="8">
        <v>25</v>
      </c>
      <c r="F940" t="s">
        <v>359</v>
      </c>
      <c r="G940" t="s">
        <v>19</v>
      </c>
      <c r="H940" t="s">
        <v>20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1778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1936</v>
      </c>
      <c r="C941" s="3" t="s">
        <v>1937</v>
      </c>
      <c r="D941" s="6">
        <v>2750</v>
      </c>
      <c r="E941" s="8">
        <v>40</v>
      </c>
      <c r="F941" t="s">
        <v>359</v>
      </c>
      <c r="G941" t="s">
        <v>19</v>
      </c>
      <c r="H941" t="s">
        <v>20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1778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1938</v>
      </c>
      <c r="C942" s="3" t="s">
        <v>1939</v>
      </c>
      <c r="D942" s="6">
        <v>9000</v>
      </c>
      <c r="E942" s="8">
        <v>1544</v>
      </c>
      <c r="F942" t="s">
        <v>359</v>
      </c>
      <c r="G942" t="s">
        <v>19</v>
      </c>
      <c r="H942" t="s">
        <v>20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1940</v>
      </c>
      <c r="C943" s="3" t="s">
        <v>1941</v>
      </c>
      <c r="D943" s="6">
        <v>50000</v>
      </c>
      <c r="E943" s="8">
        <v>1161</v>
      </c>
      <c r="F943" t="s">
        <v>359</v>
      </c>
      <c r="G943" t="s">
        <v>19</v>
      </c>
      <c r="H943" t="s">
        <v>20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1942</v>
      </c>
      <c r="C944" s="3" t="s">
        <v>1943</v>
      </c>
      <c r="D944" s="6">
        <v>7500</v>
      </c>
      <c r="E944" s="8">
        <v>668</v>
      </c>
      <c r="F944" t="s">
        <v>359</v>
      </c>
      <c r="G944" t="s">
        <v>19</v>
      </c>
      <c r="H944" t="s">
        <v>20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1944</v>
      </c>
      <c r="C945" s="3" t="s">
        <v>1945</v>
      </c>
      <c r="D945" s="6">
        <v>3000</v>
      </c>
      <c r="E945" s="8">
        <v>289</v>
      </c>
      <c r="F945" t="s">
        <v>359</v>
      </c>
      <c r="G945" t="s">
        <v>19</v>
      </c>
      <c r="H945" t="s">
        <v>20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1946</v>
      </c>
      <c r="C946" s="3" t="s">
        <v>1947</v>
      </c>
      <c r="D946" s="6">
        <v>50000</v>
      </c>
      <c r="E946" s="8">
        <v>6663</v>
      </c>
      <c r="F946" t="s">
        <v>359</v>
      </c>
      <c r="G946" t="s">
        <v>19</v>
      </c>
      <c r="H946" t="s">
        <v>20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1948</v>
      </c>
      <c r="C947" s="3" t="s">
        <v>1949</v>
      </c>
      <c r="D947" s="6">
        <v>100000</v>
      </c>
      <c r="E947" s="8">
        <v>2484</v>
      </c>
      <c r="F947" t="s">
        <v>359</v>
      </c>
      <c r="G947" t="s">
        <v>181</v>
      </c>
      <c r="H947" t="s">
        <v>57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1950</v>
      </c>
      <c r="C948" s="3" t="s">
        <v>1951</v>
      </c>
      <c r="D948" s="6">
        <v>15000</v>
      </c>
      <c r="E948" s="8">
        <v>286</v>
      </c>
      <c r="F948" t="s">
        <v>359</v>
      </c>
      <c r="G948" t="s">
        <v>19</v>
      </c>
      <c r="H948" t="s">
        <v>20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1952</v>
      </c>
      <c r="C949" s="3" t="s">
        <v>1953</v>
      </c>
      <c r="D949" s="6">
        <v>850</v>
      </c>
      <c r="E949" s="8">
        <v>0</v>
      </c>
      <c r="F949" t="s">
        <v>359</v>
      </c>
      <c r="G949" t="s">
        <v>19</v>
      </c>
      <c r="H949" t="s">
        <v>20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1954</v>
      </c>
      <c r="C950" s="3" t="s">
        <v>1955</v>
      </c>
      <c r="D950" s="6">
        <v>4000</v>
      </c>
      <c r="E950" s="8">
        <v>480</v>
      </c>
      <c r="F950" t="s">
        <v>359</v>
      </c>
      <c r="G950" t="s">
        <v>389</v>
      </c>
      <c r="H950" t="s">
        <v>57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1956</v>
      </c>
      <c r="C951" s="3" t="s">
        <v>1957</v>
      </c>
      <c r="D951" s="6">
        <v>20000</v>
      </c>
      <c r="E951" s="8">
        <v>273</v>
      </c>
      <c r="F951" t="s">
        <v>359</v>
      </c>
      <c r="G951" t="s">
        <v>504</v>
      </c>
      <c r="H951" t="s">
        <v>57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1958</v>
      </c>
      <c r="C952" s="3" t="s">
        <v>1959</v>
      </c>
      <c r="D952" s="6">
        <v>5000</v>
      </c>
      <c r="E952" s="8">
        <v>1402</v>
      </c>
      <c r="F952" t="s">
        <v>359</v>
      </c>
      <c r="G952" t="s">
        <v>161</v>
      </c>
      <c r="H952" t="s">
        <v>162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1960</v>
      </c>
      <c r="C953" s="3" t="s">
        <v>1961</v>
      </c>
      <c r="D953" s="6">
        <v>50000</v>
      </c>
      <c r="E953" s="8">
        <v>19195</v>
      </c>
      <c r="F953" t="s">
        <v>359</v>
      </c>
      <c r="G953" t="s">
        <v>19</v>
      </c>
      <c r="H953" t="s">
        <v>20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1962</v>
      </c>
      <c r="C954" s="3" t="s">
        <v>1963</v>
      </c>
      <c r="D954" s="6">
        <v>49000</v>
      </c>
      <c r="E954" s="8">
        <v>19572</v>
      </c>
      <c r="F954" t="s">
        <v>359</v>
      </c>
      <c r="G954" t="s">
        <v>19</v>
      </c>
      <c r="H954" t="s">
        <v>20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1964</v>
      </c>
      <c r="C955" s="3" t="s">
        <v>1965</v>
      </c>
      <c r="D955" s="6">
        <v>15000</v>
      </c>
      <c r="E955" s="8">
        <v>126</v>
      </c>
      <c r="F955" t="s">
        <v>359</v>
      </c>
      <c r="G955" t="s">
        <v>19</v>
      </c>
      <c r="H955" t="s">
        <v>20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1966</v>
      </c>
      <c r="C956" s="3" t="s">
        <v>1967</v>
      </c>
      <c r="D956" s="6">
        <v>15000</v>
      </c>
      <c r="E956" s="8">
        <v>6511</v>
      </c>
      <c r="F956" t="s">
        <v>359</v>
      </c>
      <c r="G956" t="s">
        <v>19</v>
      </c>
      <c r="H956" t="s">
        <v>20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1968</v>
      </c>
      <c r="C957" s="3" t="s">
        <v>1969</v>
      </c>
      <c r="D957" s="6">
        <v>300000</v>
      </c>
      <c r="E957" s="8">
        <v>16984</v>
      </c>
      <c r="F957" t="s">
        <v>359</v>
      </c>
      <c r="G957" t="s">
        <v>19</v>
      </c>
      <c r="H957" t="s">
        <v>20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1970</v>
      </c>
      <c r="C958" s="3" t="s">
        <v>1971</v>
      </c>
      <c r="D958" s="6">
        <v>50000</v>
      </c>
      <c r="E958" s="8">
        <v>861</v>
      </c>
      <c r="F958" t="s">
        <v>359</v>
      </c>
      <c r="G958" t="s">
        <v>19</v>
      </c>
      <c r="H958" t="s">
        <v>20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1972</v>
      </c>
      <c r="C959" s="3" t="s">
        <v>1973</v>
      </c>
      <c r="D959" s="6">
        <v>12000</v>
      </c>
      <c r="E959" s="8">
        <v>233</v>
      </c>
      <c r="F959" t="s">
        <v>359</v>
      </c>
      <c r="G959" t="s">
        <v>19</v>
      </c>
      <c r="H959" t="s">
        <v>20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1974</v>
      </c>
      <c r="C960" s="3" t="s">
        <v>1975</v>
      </c>
      <c r="D960" s="6">
        <v>7777</v>
      </c>
      <c r="E960" s="8">
        <v>881</v>
      </c>
      <c r="F960" t="s">
        <v>359</v>
      </c>
      <c r="G960" t="s">
        <v>19</v>
      </c>
      <c r="H960" t="s">
        <v>20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1976</v>
      </c>
      <c r="C961" s="3" t="s">
        <v>1977</v>
      </c>
      <c r="D961" s="6">
        <v>50000</v>
      </c>
      <c r="E961" s="8">
        <v>19430</v>
      </c>
      <c r="F961" t="s">
        <v>359</v>
      </c>
      <c r="G961" t="s">
        <v>19</v>
      </c>
      <c r="H961" t="s">
        <v>20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1978</v>
      </c>
      <c r="C962" s="3" t="s">
        <v>1979</v>
      </c>
      <c r="D962" s="6">
        <v>55650</v>
      </c>
      <c r="E962" s="8">
        <v>25655</v>
      </c>
      <c r="F962" t="s">
        <v>359</v>
      </c>
      <c r="G962" t="s">
        <v>19</v>
      </c>
      <c r="H962" t="s">
        <v>20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1980</v>
      </c>
      <c r="C963" s="3" t="s">
        <v>1981</v>
      </c>
      <c r="D963" s="6">
        <v>95000</v>
      </c>
      <c r="E963" s="8">
        <v>40079</v>
      </c>
      <c r="F963" t="s">
        <v>359</v>
      </c>
      <c r="G963" t="s">
        <v>19</v>
      </c>
      <c r="H963" t="s">
        <v>20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1982</v>
      </c>
      <c r="C964" s="3" t="s">
        <v>1983</v>
      </c>
      <c r="D964" s="6">
        <v>2500</v>
      </c>
      <c r="E964" s="8">
        <v>712</v>
      </c>
      <c r="F964" t="s">
        <v>359</v>
      </c>
      <c r="G964" t="s">
        <v>19</v>
      </c>
      <c r="H964" t="s">
        <v>20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1984</v>
      </c>
      <c r="C965" s="3" t="s">
        <v>1985</v>
      </c>
      <c r="D965" s="6">
        <v>35000</v>
      </c>
      <c r="E965" s="8">
        <v>377</v>
      </c>
      <c r="F965" t="s">
        <v>359</v>
      </c>
      <c r="G965" t="s">
        <v>19</v>
      </c>
      <c r="H965" t="s">
        <v>20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1986</v>
      </c>
      <c r="C966" s="3" t="s">
        <v>1987</v>
      </c>
      <c r="D966" s="6">
        <v>110000</v>
      </c>
      <c r="E966" s="8">
        <v>879</v>
      </c>
      <c r="F966" t="s">
        <v>359</v>
      </c>
      <c r="G966" t="s">
        <v>161</v>
      </c>
      <c r="H966" t="s">
        <v>162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1988</v>
      </c>
      <c r="C967" s="3" t="s">
        <v>1989</v>
      </c>
      <c r="D967" s="6">
        <v>25000</v>
      </c>
      <c r="E967" s="8">
        <v>298</v>
      </c>
      <c r="F967" t="s">
        <v>359</v>
      </c>
      <c r="G967" t="s">
        <v>19</v>
      </c>
      <c r="H967" t="s">
        <v>20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1990</v>
      </c>
      <c r="C968" s="3" t="s">
        <v>1991</v>
      </c>
      <c r="D968" s="6">
        <v>12000</v>
      </c>
      <c r="E968" s="8">
        <v>1776</v>
      </c>
      <c r="F968" t="s">
        <v>359</v>
      </c>
      <c r="G968" t="s">
        <v>19</v>
      </c>
      <c r="H968" t="s">
        <v>20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1992</v>
      </c>
      <c r="C969" s="3" t="s">
        <v>1993</v>
      </c>
      <c r="D969" s="6">
        <v>20000</v>
      </c>
      <c r="E969" s="8">
        <v>3562</v>
      </c>
      <c r="F969" t="s">
        <v>359</v>
      </c>
      <c r="G969" t="s">
        <v>19</v>
      </c>
      <c r="H969" t="s">
        <v>20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1994</v>
      </c>
      <c r="C970" s="3" t="s">
        <v>1995</v>
      </c>
      <c r="D970" s="6">
        <v>8000</v>
      </c>
      <c r="E970" s="8">
        <v>106</v>
      </c>
      <c r="F970" t="s">
        <v>359</v>
      </c>
      <c r="G970" t="s">
        <v>19</v>
      </c>
      <c r="H970" t="s">
        <v>20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1996</v>
      </c>
      <c r="C971" s="3" t="s">
        <v>1997</v>
      </c>
      <c r="D971" s="6">
        <v>30000</v>
      </c>
      <c r="E971" s="8">
        <v>14000</v>
      </c>
      <c r="F971" t="s">
        <v>359</v>
      </c>
      <c r="G971" t="s">
        <v>1426</v>
      </c>
      <c r="H971" t="s">
        <v>1427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1998</v>
      </c>
      <c r="C972" s="3" t="s">
        <v>1999</v>
      </c>
      <c r="D972" s="6">
        <v>5000</v>
      </c>
      <c r="E972" s="8">
        <v>2296</v>
      </c>
      <c r="F972" t="s">
        <v>359</v>
      </c>
      <c r="G972" t="s">
        <v>161</v>
      </c>
      <c r="H972" t="s">
        <v>162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2000</v>
      </c>
      <c r="C973" s="3" t="s">
        <v>2001</v>
      </c>
      <c r="D973" s="6">
        <v>100000</v>
      </c>
      <c r="E973" s="8">
        <v>226</v>
      </c>
      <c r="F973" t="s">
        <v>359</v>
      </c>
      <c r="G973" t="s">
        <v>19</v>
      </c>
      <c r="H973" t="s">
        <v>20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2002</v>
      </c>
      <c r="C974" s="3" t="s">
        <v>2003</v>
      </c>
      <c r="D974" s="6">
        <v>20000</v>
      </c>
      <c r="E974" s="8">
        <v>6925</v>
      </c>
      <c r="F974" t="s">
        <v>359</v>
      </c>
      <c r="G974" t="s">
        <v>19</v>
      </c>
      <c r="H974" t="s">
        <v>20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2004</v>
      </c>
      <c r="C975" s="3" t="s">
        <v>2005</v>
      </c>
      <c r="D975" s="6">
        <v>20000</v>
      </c>
      <c r="E975" s="8">
        <v>411</v>
      </c>
      <c r="F975" t="s">
        <v>359</v>
      </c>
      <c r="G975" t="s">
        <v>19</v>
      </c>
      <c r="H975" t="s">
        <v>20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2006</v>
      </c>
      <c r="C976" s="3" t="s">
        <v>2007</v>
      </c>
      <c r="D976" s="6">
        <v>50000</v>
      </c>
      <c r="E976" s="8">
        <v>280</v>
      </c>
      <c r="F976" t="s">
        <v>359</v>
      </c>
      <c r="G976" t="s">
        <v>19</v>
      </c>
      <c r="H976" t="s">
        <v>20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2008</v>
      </c>
      <c r="C977" s="3" t="s">
        <v>2009</v>
      </c>
      <c r="D977" s="6">
        <v>100000</v>
      </c>
      <c r="E977" s="8">
        <v>2607</v>
      </c>
      <c r="F977" t="s">
        <v>359</v>
      </c>
      <c r="G977" t="s">
        <v>19</v>
      </c>
      <c r="H977" t="s">
        <v>20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2010</v>
      </c>
      <c r="C978" s="3" t="s">
        <v>2011</v>
      </c>
      <c r="D978" s="6">
        <v>150000</v>
      </c>
      <c r="E978" s="8">
        <v>2889</v>
      </c>
      <c r="F978" t="s">
        <v>359</v>
      </c>
      <c r="G978" t="s">
        <v>52</v>
      </c>
      <c r="H978" t="s">
        <v>53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2012</v>
      </c>
      <c r="C979" s="3" t="s">
        <v>2013</v>
      </c>
      <c r="D979" s="6">
        <v>2700</v>
      </c>
      <c r="E979" s="8">
        <v>909</v>
      </c>
      <c r="F979" t="s">
        <v>359</v>
      </c>
      <c r="G979" t="s">
        <v>2014</v>
      </c>
      <c r="H979" t="s">
        <v>57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2015</v>
      </c>
      <c r="C980" s="3" t="s">
        <v>2016</v>
      </c>
      <c r="D980" s="6">
        <v>172889</v>
      </c>
      <c r="E980" s="8">
        <v>97273</v>
      </c>
      <c r="F980" t="s">
        <v>359</v>
      </c>
      <c r="G980" t="s">
        <v>478</v>
      </c>
      <c r="H980" t="s">
        <v>479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2017</v>
      </c>
      <c r="C981" s="3" t="s">
        <v>2018</v>
      </c>
      <c r="D981" s="6">
        <v>35000</v>
      </c>
      <c r="E981" s="8">
        <v>28986.16</v>
      </c>
      <c r="F981" t="s">
        <v>359</v>
      </c>
      <c r="G981" t="s">
        <v>19</v>
      </c>
      <c r="H981" t="s">
        <v>20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2019</v>
      </c>
      <c r="C982" s="3" t="s">
        <v>2020</v>
      </c>
      <c r="D982" s="6">
        <v>10000</v>
      </c>
      <c r="E982" s="8">
        <v>1486</v>
      </c>
      <c r="F982" t="s">
        <v>359</v>
      </c>
      <c r="G982" t="s">
        <v>19</v>
      </c>
      <c r="H982" t="s">
        <v>20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2021</v>
      </c>
      <c r="C983" s="3" t="s">
        <v>2022</v>
      </c>
      <c r="D983" s="6">
        <v>88888</v>
      </c>
      <c r="E983" s="8">
        <v>11</v>
      </c>
      <c r="F983" t="s">
        <v>359</v>
      </c>
      <c r="G983" t="s">
        <v>19</v>
      </c>
      <c r="H983" t="s">
        <v>20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2023</v>
      </c>
      <c r="C984" s="3" t="s">
        <v>2024</v>
      </c>
      <c r="D984" s="6">
        <v>17500</v>
      </c>
      <c r="E984" s="8">
        <v>3</v>
      </c>
      <c r="F984" t="s">
        <v>359</v>
      </c>
      <c r="G984" t="s">
        <v>19</v>
      </c>
      <c r="H984" t="s">
        <v>20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2025</v>
      </c>
      <c r="C985" s="3" t="s">
        <v>2026</v>
      </c>
      <c r="D985" s="6">
        <v>104219</v>
      </c>
      <c r="E985" s="8">
        <v>30751</v>
      </c>
      <c r="F985" t="s">
        <v>359</v>
      </c>
      <c r="G985" t="s">
        <v>56</v>
      </c>
      <c r="H985" t="s">
        <v>57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2027</v>
      </c>
      <c r="C986" s="3" t="s">
        <v>2028</v>
      </c>
      <c r="D986" s="6">
        <v>10000</v>
      </c>
      <c r="E986" s="8">
        <v>106</v>
      </c>
      <c r="F986" t="s">
        <v>359</v>
      </c>
      <c r="G986" t="s">
        <v>19</v>
      </c>
      <c r="H986" t="s">
        <v>20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2029</v>
      </c>
      <c r="C987" s="3" t="s">
        <v>2030</v>
      </c>
      <c r="D987" s="6">
        <v>30000</v>
      </c>
      <c r="E987" s="8">
        <v>1888</v>
      </c>
      <c r="F987" t="s">
        <v>359</v>
      </c>
      <c r="G987" t="s">
        <v>504</v>
      </c>
      <c r="H987" t="s">
        <v>57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2031</v>
      </c>
      <c r="C988" s="3" t="s">
        <v>2032</v>
      </c>
      <c r="D988" s="6">
        <v>20000</v>
      </c>
      <c r="E988" s="8">
        <v>2550</v>
      </c>
      <c r="F988" t="s">
        <v>359</v>
      </c>
      <c r="G988" t="s">
        <v>26</v>
      </c>
      <c r="H988" t="s">
        <v>27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2033</v>
      </c>
      <c r="C989" s="3" t="s">
        <v>2034</v>
      </c>
      <c r="D989" s="6">
        <v>50000</v>
      </c>
      <c r="E989" s="8">
        <v>6610</v>
      </c>
      <c r="F989" t="s">
        <v>359</v>
      </c>
      <c r="G989" t="s">
        <v>389</v>
      </c>
      <c r="H989" t="s">
        <v>57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2035</v>
      </c>
      <c r="C990" s="3" t="s">
        <v>2036</v>
      </c>
      <c r="D990" s="6">
        <v>5000</v>
      </c>
      <c r="E990" s="8">
        <v>0</v>
      </c>
      <c r="F990" t="s">
        <v>359</v>
      </c>
      <c r="G990" t="s">
        <v>1226</v>
      </c>
      <c r="H990" t="s">
        <v>57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2037</v>
      </c>
      <c r="C991" s="3" t="s">
        <v>2038</v>
      </c>
      <c r="D991" s="6">
        <v>10000</v>
      </c>
      <c r="E991" s="8">
        <v>1677</v>
      </c>
      <c r="F991" t="s">
        <v>359</v>
      </c>
      <c r="G991" t="s">
        <v>19</v>
      </c>
      <c r="H991" t="s">
        <v>20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2039</v>
      </c>
      <c r="C992" s="3" t="s">
        <v>2040</v>
      </c>
      <c r="D992" s="6">
        <v>25000</v>
      </c>
      <c r="E992" s="8">
        <v>26</v>
      </c>
      <c r="F992" t="s">
        <v>359</v>
      </c>
      <c r="G992" t="s">
        <v>19</v>
      </c>
      <c r="H992" t="s">
        <v>20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2041</v>
      </c>
      <c r="C993" s="3" t="s">
        <v>2042</v>
      </c>
      <c r="D993" s="6">
        <v>5000</v>
      </c>
      <c r="E993" s="8">
        <v>212</v>
      </c>
      <c r="F993" t="s">
        <v>359</v>
      </c>
      <c r="G993" t="s">
        <v>26</v>
      </c>
      <c r="H993" t="s">
        <v>27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2043</v>
      </c>
      <c r="C994" s="3" t="s">
        <v>2044</v>
      </c>
      <c r="D994" s="6">
        <v>100000</v>
      </c>
      <c r="E994" s="8">
        <v>467</v>
      </c>
      <c r="F994" t="s">
        <v>359</v>
      </c>
      <c r="G994" t="s">
        <v>19</v>
      </c>
      <c r="H994" t="s">
        <v>20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2045</v>
      </c>
      <c r="C995" s="3" t="s">
        <v>2046</v>
      </c>
      <c r="D995" s="6">
        <v>70000</v>
      </c>
      <c r="E995" s="8">
        <v>17561</v>
      </c>
      <c r="F995" t="s">
        <v>359</v>
      </c>
      <c r="G995" t="s">
        <v>19</v>
      </c>
      <c r="H995" t="s">
        <v>20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2047</v>
      </c>
      <c r="C996" s="3" t="s">
        <v>2048</v>
      </c>
      <c r="D996" s="6">
        <v>200000</v>
      </c>
      <c r="E996" s="8">
        <v>4669</v>
      </c>
      <c r="F996" t="s">
        <v>359</v>
      </c>
      <c r="G996" t="s">
        <v>19</v>
      </c>
      <c r="H996" t="s">
        <v>20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2049</v>
      </c>
      <c r="C997" s="3" t="s">
        <v>2050</v>
      </c>
      <c r="D997" s="6">
        <v>10000</v>
      </c>
      <c r="E997" s="8">
        <v>726</v>
      </c>
      <c r="F997" t="s">
        <v>359</v>
      </c>
      <c r="G997" t="s">
        <v>19</v>
      </c>
      <c r="H997" t="s">
        <v>20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2051</v>
      </c>
      <c r="C998" s="3" t="s">
        <v>2052</v>
      </c>
      <c r="D998" s="6">
        <v>4000</v>
      </c>
      <c r="E998" s="8">
        <v>65</v>
      </c>
      <c r="F998" t="s">
        <v>359</v>
      </c>
      <c r="G998" t="s">
        <v>19</v>
      </c>
      <c r="H998" t="s">
        <v>20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2053</v>
      </c>
      <c r="C999" s="3" t="s">
        <v>2054</v>
      </c>
      <c r="D999" s="6">
        <v>5000</v>
      </c>
      <c r="E999" s="8">
        <v>65</v>
      </c>
      <c r="F999" t="s">
        <v>359</v>
      </c>
      <c r="G999" t="s">
        <v>19</v>
      </c>
      <c r="H999" t="s">
        <v>20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2055</v>
      </c>
      <c r="C1000" s="3" t="s">
        <v>2056</v>
      </c>
      <c r="D1000" s="6">
        <v>60000</v>
      </c>
      <c r="E1000" s="8">
        <v>35135</v>
      </c>
      <c r="F1000" t="s">
        <v>359</v>
      </c>
      <c r="G1000" t="s">
        <v>161</v>
      </c>
      <c r="H1000" t="s">
        <v>162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2057</v>
      </c>
      <c r="C1001" s="3" t="s">
        <v>2058</v>
      </c>
      <c r="D1001" s="6">
        <v>150000</v>
      </c>
      <c r="E1001" s="8">
        <v>11683</v>
      </c>
      <c r="F1001" t="s">
        <v>359</v>
      </c>
      <c r="G1001" t="s">
        <v>161</v>
      </c>
      <c r="H1001" t="s">
        <v>162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2059</v>
      </c>
      <c r="C1002" s="3" t="s">
        <v>2060</v>
      </c>
      <c r="D1002" s="6">
        <v>894700</v>
      </c>
      <c r="E1002" s="8">
        <v>19824</v>
      </c>
      <c r="F1002" t="s">
        <v>274</v>
      </c>
      <c r="G1002" t="s">
        <v>19</v>
      </c>
      <c r="H1002" t="s">
        <v>20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2061</v>
      </c>
      <c r="C1003" s="3" t="s">
        <v>2062</v>
      </c>
      <c r="D1003" s="6">
        <v>5000</v>
      </c>
      <c r="E1003" s="8">
        <v>5200</v>
      </c>
      <c r="F1003" t="s">
        <v>274</v>
      </c>
      <c r="G1003" t="s">
        <v>26</v>
      </c>
      <c r="H1003" t="s">
        <v>27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2063</v>
      </c>
      <c r="C1004" s="3" t="s">
        <v>2064</v>
      </c>
      <c r="D1004" s="6">
        <v>9999</v>
      </c>
      <c r="E1004" s="8">
        <v>2960</v>
      </c>
      <c r="F1004" t="s">
        <v>274</v>
      </c>
      <c r="G1004" t="s">
        <v>19</v>
      </c>
      <c r="H1004" t="s">
        <v>20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2065</v>
      </c>
      <c r="C1005" s="3" t="s">
        <v>2066</v>
      </c>
      <c r="D1005" s="6">
        <v>20000</v>
      </c>
      <c r="E1005" s="8">
        <v>3211</v>
      </c>
      <c r="F1005" t="s">
        <v>274</v>
      </c>
      <c r="G1005" t="s">
        <v>181</v>
      </c>
      <c r="H1005" t="s">
        <v>57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2067</v>
      </c>
      <c r="C1006" s="3" t="s">
        <v>2068</v>
      </c>
      <c r="D1006" s="6">
        <v>25000</v>
      </c>
      <c r="E1006" s="8">
        <v>20552</v>
      </c>
      <c r="F1006" t="s">
        <v>274</v>
      </c>
      <c r="G1006" t="s">
        <v>19</v>
      </c>
      <c r="H1006" t="s">
        <v>20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2069</v>
      </c>
      <c r="C1007" s="3" t="s">
        <v>2070</v>
      </c>
      <c r="D1007" s="6">
        <v>200000</v>
      </c>
      <c r="E1007" s="8">
        <v>150102</v>
      </c>
      <c r="F1007" t="s">
        <v>274</v>
      </c>
      <c r="G1007" t="s">
        <v>19</v>
      </c>
      <c r="H1007" t="s">
        <v>20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2071</v>
      </c>
      <c r="C1008" s="3" t="s">
        <v>2072</v>
      </c>
      <c r="D1008" s="6">
        <v>4000</v>
      </c>
      <c r="E1008" s="8">
        <v>234</v>
      </c>
      <c r="F1008" t="s">
        <v>274</v>
      </c>
      <c r="G1008" t="s">
        <v>19</v>
      </c>
      <c r="H1008" t="s">
        <v>20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2073</v>
      </c>
      <c r="C1009" s="3" t="s">
        <v>2074</v>
      </c>
      <c r="D1009" s="6">
        <v>30000</v>
      </c>
      <c r="E1009" s="8">
        <v>13296</v>
      </c>
      <c r="F1009" t="s">
        <v>274</v>
      </c>
      <c r="G1009" t="s">
        <v>19</v>
      </c>
      <c r="H1009" t="s">
        <v>20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2075</v>
      </c>
      <c r="C1010" s="3" t="s">
        <v>2076</v>
      </c>
      <c r="D1010" s="6">
        <v>93500</v>
      </c>
      <c r="E1010" s="8">
        <v>250</v>
      </c>
      <c r="F1010" t="s">
        <v>274</v>
      </c>
      <c r="G1010" t="s">
        <v>1426</v>
      </c>
      <c r="H1010" t="s">
        <v>1427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2077</v>
      </c>
      <c r="C1011" s="3" t="s">
        <v>2078</v>
      </c>
      <c r="D1011" s="6">
        <v>50000</v>
      </c>
      <c r="E1011" s="8">
        <v>6565</v>
      </c>
      <c r="F1011" t="s">
        <v>274</v>
      </c>
      <c r="G1011" t="s">
        <v>19</v>
      </c>
      <c r="H1011" t="s">
        <v>20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2079</v>
      </c>
      <c r="C1012" s="3" t="s">
        <v>2080</v>
      </c>
      <c r="D1012" s="6">
        <v>115250</v>
      </c>
      <c r="E1012" s="8">
        <v>220</v>
      </c>
      <c r="F1012" t="s">
        <v>274</v>
      </c>
      <c r="G1012" t="s">
        <v>19</v>
      </c>
      <c r="H1012" t="s">
        <v>20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2081</v>
      </c>
      <c r="C1013" s="3" t="s">
        <v>2082</v>
      </c>
      <c r="D1013" s="6">
        <v>20000</v>
      </c>
      <c r="E1013" s="8">
        <v>75</v>
      </c>
      <c r="F1013" t="s">
        <v>274</v>
      </c>
      <c r="G1013" t="s">
        <v>19</v>
      </c>
      <c r="H1013" t="s">
        <v>20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2083</v>
      </c>
      <c r="C1014" s="3" t="s">
        <v>2084</v>
      </c>
      <c r="D1014" s="6">
        <v>5000</v>
      </c>
      <c r="E1014" s="8">
        <v>1076751.05</v>
      </c>
      <c r="F1014" t="s">
        <v>274</v>
      </c>
      <c r="G1014" t="s">
        <v>19</v>
      </c>
      <c r="H1014" t="s">
        <v>20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2085</v>
      </c>
      <c r="C1015" s="3" t="s">
        <v>2086</v>
      </c>
      <c r="D1015" s="6">
        <v>25000</v>
      </c>
      <c r="E1015" s="8">
        <v>8632</v>
      </c>
      <c r="F1015" t="s">
        <v>274</v>
      </c>
      <c r="G1015" t="s">
        <v>19</v>
      </c>
      <c r="H1015" t="s">
        <v>20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2087</v>
      </c>
      <c r="C1016" s="3" t="s">
        <v>2088</v>
      </c>
      <c r="D1016" s="6">
        <v>10000</v>
      </c>
      <c r="E1016" s="8">
        <v>3060</v>
      </c>
      <c r="F1016" t="s">
        <v>274</v>
      </c>
      <c r="G1016" t="s">
        <v>19</v>
      </c>
      <c r="H1016" t="s">
        <v>20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2089</v>
      </c>
      <c r="C1017" s="3" t="s">
        <v>2090</v>
      </c>
      <c r="D1017" s="6">
        <v>9000</v>
      </c>
      <c r="E1017" s="8">
        <v>240</v>
      </c>
      <c r="F1017" t="s">
        <v>274</v>
      </c>
      <c r="G1017" t="s">
        <v>2091</v>
      </c>
      <c r="H1017" t="s">
        <v>2092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2093</v>
      </c>
      <c r="C1018" s="3" t="s">
        <v>2094</v>
      </c>
      <c r="D1018" s="6">
        <v>100000</v>
      </c>
      <c r="E1018" s="8">
        <v>2842</v>
      </c>
      <c r="F1018" t="s">
        <v>274</v>
      </c>
      <c r="G1018" t="s">
        <v>19</v>
      </c>
      <c r="H1018" t="s">
        <v>20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2095</v>
      </c>
      <c r="C1019" s="3" t="s">
        <v>2096</v>
      </c>
      <c r="D1019" s="6">
        <v>250000</v>
      </c>
      <c r="E1019" s="8">
        <v>57197</v>
      </c>
      <c r="F1019" t="s">
        <v>274</v>
      </c>
      <c r="G1019" t="s">
        <v>19</v>
      </c>
      <c r="H1019" t="s">
        <v>20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2097</v>
      </c>
      <c r="C1020" s="3" t="s">
        <v>2098</v>
      </c>
      <c r="D1020" s="6">
        <v>20000</v>
      </c>
      <c r="E1020" s="8">
        <v>621</v>
      </c>
      <c r="F1020" t="s">
        <v>274</v>
      </c>
      <c r="G1020" t="s">
        <v>19</v>
      </c>
      <c r="H1020" t="s">
        <v>20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2099</v>
      </c>
      <c r="C1021" s="3" t="s">
        <v>2100</v>
      </c>
      <c r="D1021" s="6">
        <v>45000</v>
      </c>
      <c r="E1021" s="8">
        <v>21300</v>
      </c>
      <c r="F1021" t="s">
        <v>274</v>
      </c>
      <c r="G1021" t="s">
        <v>19</v>
      </c>
      <c r="H1021" t="s">
        <v>20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2101</v>
      </c>
      <c r="C1022" s="3" t="s">
        <v>2102</v>
      </c>
      <c r="D1022" s="6">
        <v>1550</v>
      </c>
      <c r="E1022" s="8">
        <v>3186</v>
      </c>
      <c r="F1022" t="s">
        <v>18</v>
      </c>
      <c r="G1022" t="s">
        <v>161</v>
      </c>
      <c r="H1022" t="s">
        <v>162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2103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2104</v>
      </c>
      <c r="C1023" s="3" t="s">
        <v>2105</v>
      </c>
      <c r="D1023" s="6">
        <v>3000</v>
      </c>
      <c r="E1023" s="8">
        <v>10554.11</v>
      </c>
      <c r="F1023" t="s">
        <v>18</v>
      </c>
      <c r="G1023" t="s">
        <v>19</v>
      </c>
      <c r="H1023" t="s">
        <v>20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2103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2106</v>
      </c>
      <c r="C1024" s="3" t="s">
        <v>2107</v>
      </c>
      <c r="D1024" s="6">
        <v>2000</v>
      </c>
      <c r="E1024" s="8">
        <v>2298</v>
      </c>
      <c r="F1024" t="s">
        <v>18</v>
      </c>
      <c r="G1024" t="s">
        <v>19</v>
      </c>
      <c r="H1024" t="s">
        <v>20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2103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2108</v>
      </c>
      <c r="C1025" s="3" t="s">
        <v>2109</v>
      </c>
      <c r="D1025" s="6">
        <v>2000</v>
      </c>
      <c r="E1025" s="8">
        <v>4743</v>
      </c>
      <c r="F1025" t="s">
        <v>18</v>
      </c>
      <c r="G1025" t="s">
        <v>26</v>
      </c>
      <c r="H1025" t="s">
        <v>27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2103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2110</v>
      </c>
      <c r="C1026" s="3" t="s">
        <v>2111</v>
      </c>
      <c r="D1026" s="6">
        <v>20000</v>
      </c>
      <c r="E1026" s="8">
        <v>23727.55</v>
      </c>
      <c r="F1026" t="s">
        <v>18</v>
      </c>
      <c r="G1026" t="s">
        <v>478</v>
      </c>
      <c r="H1026" t="s">
        <v>479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2103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2112</v>
      </c>
      <c r="C1027" s="3" t="s">
        <v>2113</v>
      </c>
      <c r="D1027" s="6">
        <v>70000</v>
      </c>
      <c r="E1027" s="8">
        <v>76949.820000000007</v>
      </c>
      <c r="F1027" t="s">
        <v>18</v>
      </c>
      <c r="G1027" t="s">
        <v>19</v>
      </c>
      <c r="H1027" t="s">
        <v>20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2103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2114</v>
      </c>
      <c r="C1028" s="3" t="s">
        <v>2115</v>
      </c>
      <c r="D1028" s="6">
        <v>7000</v>
      </c>
      <c r="E1028" s="8">
        <v>7000.58</v>
      </c>
      <c r="F1028" t="s">
        <v>18</v>
      </c>
      <c r="G1028" t="s">
        <v>26</v>
      </c>
      <c r="H1028" t="s">
        <v>27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2103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2116</v>
      </c>
      <c r="C1029" s="3" t="s">
        <v>2117</v>
      </c>
      <c r="D1029" s="6">
        <v>7501</v>
      </c>
      <c r="E1029" s="8">
        <v>7733</v>
      </c>
      <c r="F1029" t="s">
        <v>18</v>
      </c>
      <c r="G1029" t="s">
        <v>19</v>
      </c>
      <c r="H1029" t="s">
        <v>20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2103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2118</v>
      </c>
      <c r="C1030" s="3" t="s">
        <v>2119</v>
      </c>
      <c r="D1030" s="6">
        <v>10000</v>
      </c>
      <c r="E1030" s="8">
        <v>11727</v>
      </c>
      <c r="F1030" t="s">
        <v>18</v>
      </c>
      <c r="G1030" t="s">
        <v>26</v>
      </c>
      <c r="H1030" t="s">
        <v>27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2103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2120</v>
      </c>
      <c r="C1031" s="3" t="s">
        <v>2121</v>
      </c>
      <c r="D1031" s="6">
        <v>10000</v>
      </c>
      <c r="E1031" s="8">
        <v>11176</v>
      </c>
      <c r="F1031" t="s">
        <v>18</v>
      </c>
      <c r="G1031" t="s">
        <v>478</v>
      </c>
      <c r="H1031" t="s">
        <v>479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2103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2122</v>
      </c>
      <c r="C1032" s="3" t="s">
        <v>2123</v>
      </c>
      <c r="D1032" s="6">
        <v>2000</v>
      </c>
      <c r="E1032" s="8">
        <v>6842</v>
      </c>
      <c r="F1032" t="s">
        <v>18</v>
      </c>
      <c r="G1032" t="s">
        <v>19</v>
      </c>
      <c r="H1032" t="s">
        <v>20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2103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2124</v>
      </c>
      <c r="C1033" s="3" t="s">
        <v>2125</v>
      </c>
      <c r="D1033" s="6">
        <v>10000</v>
      </c>
      <c r="E1033" s="8">
        <v>10740</v>
      </c>
      <c r="F1033" t="s">
        <v>18</v>
      </c>
      <c r="G1033" t="s">
        <v>19</v>
      </c>
      <c r="H1033" t="s">
        <v>20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2103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2126</v>
      </c>
      <c r="C1034" s="3" t="s">
        <v>2127</v>
      </c>
      <c r="D1034" s="6">
        <v>5400</v>
      </c>
      <c r="E1034" s="8">
        <v>5858.84</v>
      </c>
      <c r="F1034" t="s">
        <v>18</v>
      </c>
      <c r="G1034" t="s">
        <v>19</v>
      </c>
      <c r="H1034" t="s">
        <v>20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2103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2128</v>
      </c>
      <c r="C1035" s="3" t="s">
        <v>2129</v>
      </c>
      <c r="D1035" s="6">
        <v>1328</v>
      </c>
      <c r="E1035" s="8">
        <v>1366</v>
      </c>
      <c r="F1035" t="s">
        <v>18</v>
      </c>
      <c r="G1035" t="s">
        <v>26</v>
      </c>
      <c r="H1035" t="s">
        <v>27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2103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2130</v>
      </c>
      <c r="C1036" s="3" t="s">
        <v>2131</v>
      </c>
      <c r="D1036" s="6">
        <v>5000</v>
      </c>
      <c r="E1036" s="8">
        <v>6500.09</v>
      </c>
      <c r="F1036" t="s">
        <v>18</v>
      </c>
      <c r="G1036" t="s">
        <v>19</v>
      </c>
      <c r="H1036" t="s">
        <v>20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2103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2132</v>
      </c>
      <c r="C1037" s="3" t="s">
        <v>2133</v>
      </c>
      <c r="D1037" s="6">
        <v>4600</v>
      </c>
      <c r="E1037" s="8">
        <v>4952</v>
      </c>
      <c r="F1037" t="s">
        <v>18</v>
      </c>
      <c r="G1037" t="s">
        <v>19</v>
      </c>
      <c r="H1037" t="s">
        <v>20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2103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2134</v>
      </c>
      <c r="C1038" s="3" t="s">
        <v>2135</v>
      </c>
      <c r="D1038" s="6">
        <v>4500</v>
      </c>
      <c r="E1038" s="8">
        <v>5056.22</v>
      </c>
      <c r="F1038" t="s">
        <v>18</v>
      </c>
      <c r="G1038" t="s">
        <v>19</v>
      </c>
      <c r="H1038" t="s">
        <v>20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2103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2136</v>
      </c>
      <c r="C1039" s="3" t="s">
        <v>2137</v>
      </c>
      <c r="D1039" s="6">
        <v>1000</v>
      </c>
      <c r="E1039" s="8">
        <v>1021</v>
      </c>
      <c r="F1039" t="s">
        <v>18</v>
      </c>
      <c r="G1039" t="s">
        <v>19</v>
      </c>
      <c r="H1039" t="s">
        <v>20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2103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2138</v>
      </c>
      <c r="C1040" s="3" t="s">
        <v>2139</v>
      </c>
      <c r="D1040" s="6">
        <v>1500</v>
      </c>
      <c r="E1040" s="8">
        <v>2180</v>
      </c>
      <c r="F1040" t="s">
        <v>18</v>
      </c>
      <c r="G1040" t="s">
        <v>19</v>
      </c>
      <c r="H1040" t="s">
        <v>20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2103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2140</v>
      </c>
      <c r="C1041" s="3" t="s">
        <v>2141</v>
      </c>
      <c r="D1041" s="6">
        <v>500</v>
      </c>
      <c r="E1041" s="8">
        <v>641</v>
      </c>
      <c r="F1041" t="s">
        <v>18</v>
      </c>
      <c r="G1041" t="s">
        <v>19</v>
      </c>
      <c r="H1041" t="s">
        <v>20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2103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2142</v>
      </c>
      <c r="C1042" s="3" t="s">
        <v>2143</v>
      </c>
      <c r="D1042" s="6">
        <v>85000</v>
      </c>
      <c r="E1042" s="8">
        <v>250</v>
      </c>
      <c r="F1042" t="s">
        <v>274</v>
      </c>
      <c r="G1042" t="s">
        <v>19</v>
      </c>
      <c r="H1042" t="s">
        <v>20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2144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2145</v>
      </c>
      <c r="C1043" s="3" t="s">
        <v>2146</v>
      </c>
      <c r="D1043" s="6">
        <v>50</v>
      </c>
      <c r="E1043" s="8">
        <v>0</v>
      </c>
      <c r="F1043" t="s">
        <v>274</v>
      </c>
      <c r="G1043" t="s">
        <v>19</v>
      </c>
      <c r="H1043" t="s">
        <v>20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2144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2147</v>
      </c>
      <c r="C1044" s="3" t="s">
        <v>2148</v>
      </c>
      <c r="D1044" s="6">
        <v>650</v>
      </c>
      <c r="E1044" s="8">
        <v>10</v>
      </c>
      <c r="F1044" t="s">
        <v>274</v>
      </c>
      <c r="G1044" t="s">
        <v>19</v>
      </c>
      <c r="H1044" t="s">
        <v>20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2144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2149</v>
      </c>
      <c r="C1045" s="3" t="s">
        <v>2150</v>
      </c>
      <c r="D1045" s="6">
        <v>100000</v>
      </c>
      <c r="E1045" s="8">
        <v>8537</v>
      </c>
      <c r="F1045" t="s">
        <v>274</v>
      </c>
      <c r="G1045" t="s">
        <v>19</v>
      </c>
      <c r="H1045" t="s">
        <v>20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2144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2151</v>
      </c>
      <c r="C1046" s="3" t="s">
        <v>2152</v>
      </c>
      <c r="D1046" s="6">
        <v>7000</v>
      </c>
      <c r="E1046" s="8">
        <v>6</v>
      </c>
      <c r="F1046" t="s">
        <v>274</v>
      </c>
      <c r="G1046" t="s">
        <v>19</v>
      </c>
      <c r="H1046" t="s">
        <v>20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2144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2153</v>
      </c>
      <c r="C1047" s="3" t="s">
        <v>2154</v>
      </c>
      <c r="D1047" s="6">
        <v>10000</v>
      </c>
      <c r="E1047" s="8">
        <v>266</v>
      </c>
      <c r="F1047" t="s">
        <v>274</v>
      </c>
      <c r="G1047" t="s">
        <v>19</v>
      </c>
      <c r="H1047" t="s">
        <v>20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2144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2155</v>
      </c>
      <c r="C1048" s="3" t="s">
        <v>2156</v>
      </c>
      <c r="D1048" s="6">
        <v>3000</v>
      </c>
      <c r="E1048" s="8">
        <v>0</v>
      </c>
      <c r="F1048" t="s">
        <v>274</v>
      </c>
      <c r="G1048" t="s">
        <v>504</v>
      </c>
      <c r="H1048" t="s">
        <v>57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2144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2157</v>
      </c>
      <c r="C1049" s="3" t="s">
        <v>2158</v>
      </c>
      <c r="D1049" s="6">
        <v>2000</v>
      </c>
      <c r="E1049" s="8">
        <v>1</v>
      </c>
      <c r="F1049" t="s">
        <v>274</v>
      </c>
      <c r="G1049" t="s">
        <v>19</v>
      </c>
      <c r="H1049" t="s">
        <v>20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2144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2159</v>
      </c>
      <c r="C1050" s="3" t="s">
        <v>2160</v>
      </c>
      <c r="D1050" s="6">
        <v>15000</v>
      </c>
      <c r="E1050" s="8">
        <v>212</v>
      </c>
      <c r="F1050" t="s">
        <v>274</v>
      </c>
      <c r="G1050" t="s">
        <v>19</v>
      </c>
      <c r="H1050" t="s">
        <v>20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2144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2161</v>
      </c>
      <c r="C1051" s="3" t="s">
        <v>2162</v>
      </c>
      <c r="D1051" s="6">
        <v>12000</v>
      </c>
      <c r="E1051" s="8">
        <v>0</v>
      </c>
      <c r="F1051" t="s">
        <v>274</v>
      </c>
      <c r="G1051" t="s">
        <v>19</v>
      </c>
      <c r="H1051" t="s">
        <v>20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2144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2163</v>
      </c>
      <c r="C1052" s="3" t="s">
        <v>2164</v>
      </c>
      <c r="D1052" s="6">
        <v>2500</v>
      </c>
      <c r="E1052" s="8">
        <v>0</v>
      </c>
      <c r="F1052" t="s">
        <v>274</v>
      </c>
      <c r="G1052" t="s">
        <v>19</v>
      </c>
      <c r="H1052" t="s">
        <v>20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2144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2165</v>
      </c>
      <c r="C1053" s="3" t="s">
        <v>2166</v>
      </c>
      <c r="D1053" s="6">
        <v>500</v>
      </c>
      <c r="E1053" s="8">
        <v>0</v>
      </c>
      <c r="F1053" t="s">
        <v>274</v>
      </c>
      <c r="G1053" t="s">
        <v>19</v>
      </c>
      <c r="H1053" t="s">
        <v>20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2144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2167</v>
      </c>
      <c r="C1054" s="3" t="s">
        <v>2168</v>
      </c>
      <c r="D1054" s="6">
        <v>4336</v>
      </c>
      <c r="E1054" s="8">
        <v>0</v>
      </c>
      <c r="F1054" t="s">
        <v>274</v>
      </c>
      <c r="G1054" t="s">
        <v>19</v>
      </c>
      <c r="H1054" t="s">
        <v>20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2144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2169</v>
      </c>
      <c r="C1055" s="3" t="s">
        <v>2170</v>
      </c>
      <c r="D1055" s="6">
        <v>1500</v>
      </c>
      <c r="E1055" s="8">
        <v>15</v>
      </c>
      <c r="F1055" t="s">
        <v>274</v>
      </c>
      <c r="G1055" t="s">
        <v>19</v>
      </c>
      <c r="H1055" t="s">
        <v>20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2144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2171</v>
      </c>
      <c r="C1056" s="3" t="s">
        <v>2172</v>
      </c>
      <c r="D1056" s="6">
        <v>2500</v>
      </c>
      <c r="E1056" s="8">
        <v>0</v>
      </c>
      <c r="F1056" t="s">
        <v>274</v>
      </c>
      <c r="G1056" t="s">
        <v>19</v>
      </c>
      <c r="H1056" t="s">
        <v>20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2144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2173</v>
      </c>
      <c r="C1057" s="3" t="s">
        <v>2174</v>
      </c>
      <c r="D1057" s="6">
        <v>3500</v>
      </c>
      <c r="E1057" s="8">
        <v>0</v>
      </c>
      <c r="F1057" t="s">
        <v>274</v>
      </c>
      <c r="G1057" t="s">
        <v>19</v>
      </c>
      <c r="H1057" t="s">
        <v>20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2144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2175</v>
      </c>
      <c r="C1058" s="3" t="s">
        <v>2176</v>
      </c>
      <c r="D1058" s="6">
        <v>10000</v>
      </c>
      <c r="E1058" s="8">
        <v>0</v>
      </c>
      <c r="F1058" t="s">
        <v>274</v>
      </c>
      <c r="G1058" t="s">
        <v>19</v>
      </c>
      <c r="H1058" t="s">
        <v>20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2144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2177</v>
      </c>
      <c r="C1059" s="3" t="s">
        <v>2178</v>
      </c>
      <c r="D1059" s="6">
        <v>10000</v>
      </c>
      <c r="E1059" s="8">
        <v>0</v>
      </c>
      <c r="F1059" t="s">
        <v>274</v>
      </c>
      <c r="G1059" t="s">
        <v>19</v>
      </c>
      <c r="H1059" t="s">
        <v>20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2144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2179</v>
      </c>
      <c r="C1060" s="3" t="s">
        <v>2180</v>
      </c>
      <c r="D1060" s="6">
        <v>40000</v>
      </c>
      <c r="E1060" s="8">
        <v>0</v>
      </c>
      <c r="F1060" t="s">
        <v>274</v>
      </c>
      <c r="G1060" t="s">
        <v>19</v>
      </c>
      <c r="H1060" t="s">
        <v>20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2144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2181</v>
      </c>
      <c r="C1061" s="3" t="s">
        <v>2182</v>
      </c>
      <c r="D1061" s="6">
        <v>1100</v>
      </c>
      <c r="E1061" s="8">
        <v>0</v>
      </c>
      <c r="F1061" t="s">
        <v>274</v>
      </c>
      <c r="G1061" t="s">
        <v>19</v>
      </c>
      <c r="H1061" t="s">
        <v>20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2144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2183</v>
      </c>
      <c r="C1062" s="3" t="s">
        <v>2184</v>
      </c>
      <c r="D1062" s="6">
        <v>5000</v>
      </c>
      <c r="E1062" s="8">
        <v>50</v>
      </c>
      <c r="F1062" t="s">
        <v>274</v>
      </c>
      <c r="G1062" t="s">
        <v>19</v>
      </c>
      <c r="H1062" t="s">
        <v>20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2144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2185</v>
      </c>
      <c r="C1063" s="3" t="s">
        <v>2186</v>
      </c>
      <c r="D1063" s="6">
        <v>4000</v>
      </c>
      <c r="E1063" s="8">
        <v>0</v>
      </c>
      <c r="F1063" t="s">
        <v>274</v>
      </c>
      <c r="G1063" t="s">
        <v>19</v>
      </c>
      <c r="H1063" t="s">
        <v>20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2144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2187</v>
      </c>
      <c r="C1064" s="3" t="s">
        <v>2188</v>
      </c>
      <c r="D1064" s="6">
        <v>199</v>
      </c>
      <c r="E1064" s="8">
        <v>190</v>
      </c>
      <c r="F1064" t="s">
        <v>274</v>
      </c>
      <c r="G1064" t="s">
        <v>19</v>
      </c>
      <c r="H1064" t="s">
        <v>20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2144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2189</v>
      </c>
      <c r="C1065" s="3" t="s">
        <v>2190</v>
      </c>
      <c r="D1065" s="6">
        <v>1000</v>
      </c>
      <c r="E1065" s="8">
        <v>0</v>
      </c>
      <c r="F1065" t="s">
        <v>274</v>
      </c>
      <c r="G1065" t="s">
        <v>19</v>
      </c>
      <c r="H1065" t="s">
        <v>20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2144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2191</v>
      </c>
      <c r="C1066" s="3" t="s">
        <v>2192</v>
      </c>
      <c r="D1066" s="6">
        <v>90000</v>
      </c>
      <c r="E1066" s="8">
        <v>8077</v>
      </c>
      <c r="F1066" t="s">
        <v>359</v>
      </c>
      <c r="G1066" t="s">
        <v>19</v>
      </c>
      <c r="H1066" t="s">
        <v>20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2193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2194</v>
      </c>
      <c r="C1067" s="3" t="s">
        <v>2195</v>
      </c>
      <c r="D1067" s="6">
        <v>3000</v>
      </c>
      <c r="E1067" s="8">
        <v>81</v>
      </c>
      <c r="F1067" t="s">
        <v>359</v>
      </c>
      <c r="G1067" t="s">
        <v>52</v>
      </c>
      <c r="H1067" t="s">
        <v>53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2193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2196</v>
      </c>
      <c r="C1068" s="3" t="s">
        <v>2197</v>
      </c>
      <c r="D1068" s="6">
        <v>150000</v>
      </c>
      <c r="E1068" s="8">
        <v>5051</v>
      </c>
      <c r="F1068" t="s">
        <v>359</v>
      </c>
      <c r="G1068" t="s">
        <v>19</v>
      </c>
      <c r="H1068" t="s">
        <v>20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2193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2198</v>
      </c>
      <c r="C1069" s="3" t="s">
        <v>2199</v>
      </c>
      <c r="D1069" s="6">
        <v>500</v>
      </c>
      <c r="E1069" s="8">
        <v>130</v>
      </c>
      <c r="F1069" t="s">
        <v>359</v>
      </c>
      <c r="G1069" t="s">
        <v>19</v>
      </c>
      <c r="H1069" t="s">
        <v>20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2193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2200</v>
      </c>
      <c r="C1070" s="3" t="s">
        <v>2201</v>
      </c>
      <c r="D1070" s="6">
        <v>30000</v>
      </c>
      <c r="E1070" s="8">
        <v>45</v>
      </c>
      <c r="F1070" t="s">
        <v>359</v>
      </c>
      <c r="G1070" t="s">
        <v>19</v>
      </c>
      <c r="H1070" t="s">
        <v>20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2193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2202</v>
      </c>
      <c r="C1071" s="3" t="s">
        <v>2203</v>
      </c>
      <c r="D1071" s="6">
        <v>2200</v>
      </c>
      <c r="E1071" s="8">
        <v>850</v>
      </c>
      <c r="F1071" t="s">
        <v>359</v>
      </c>
      <c r="G1071" t="s">
        <v>19</v>
      </c>
      <c r="H1071" t="s">
        <v>20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2193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2204</v>
      </c>
      <c r="C1072" s="3" t="s">
        <v>2205</v>
      </c>
      <c r="D1072" s="6">
        <v>10000</v>
      </c>
      <c r="E1072" s="8">
        <v>70</v>
      </c>
      <c r="F1072" t="s">
        <v>359</v>
      </c>
      <c r="G1072" t="s">
        <v>19</v>
      </c>
      <c r="H1072" t="s">
        <v>20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2193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2206</v>
      </c>
      <c r="C1073" s="3" t="s">
        <v>2207</v>
      </c>
      <c r="D1073" s="6">
        <v>100</v>
      </c>
      <c r="E1073" s="8">
        <v>0</v>
      </c>
      <c r="F1073" t="s">
        <v>359</v>
      </c>
      <c r="G1073" t="s">
        <v>412</v>
      </c>
      <c r="H1073" t="s">
        <v>413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2193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2208</v>
      </c>
      <c r="C1074" s="3" t="s">
        <v>2209</v>
      </c>
      <c r="D1074" s="6">
        <v>75000</v>
      </c>
      <c r="E1074" s="8">
        <v>51</v>
      </c>
      <c r="F1074" t="s">
        <v>359</v>
      </c>
      <c r="G1074" t="s">
        <v>19</v>
      </c>
      <c r="H1074" t="s">
        <v>20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2193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2210</v>
      </c>
      <c r="C1075" s="3" t="s">
        <v>2211</v>
      </c>
      <c r="D1075" s="6">
        <v>750</v>
      </c>
      <c r="E1075" s="8">
        <v>10</v>
      </c>
      <c r="F1075" t="s">
        <v>359</v>
      </c>
      <c r="G1075" t="s">
        <v>19</v>
      </c>
      <c r="H1075" t="s">
        <v>20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2193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2212</v>
      </c>
      <c r="C1076" s="3" t="s">
        <v>2213</v>
      </c>
      <c r="D1076" s="6">
        <v>54000</v>
      </c>
      <c r="E1076" s="8">
        <v>3407</v>
      </c>
      <c r="F1076" t="s">
        <v>359</v>
      </c>
      <c r="G1076" t="s">
        <v>19</v>
      </c>
      <c r="H1076" t="s">
        <v>20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2193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2214</v>
      </c>
      <c r="C1077" s="3" t="s">
        <v>2215</v>
      </c>
      <c r="D1077" s="6">
        <v>1000</v>
      </c>
      <c r="E1077" s="8">
        <v>45</v>
      </c>
      <c r="F1077" t="s">
        <v>359</v>
      </c>
      <c r="G1077" t="s">
        <v>19</v>
      </c>
      <c r="H1077" t="s">
        <v>20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2193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2216</v>
      </c>
      <c r="C1078" s="3" t="s">
        <v>2217</v>
      </c>
      <c r="D1078" s="6">
        <v>75000</v>
      </c>
      <c r="E1078" s="8">
        <v>47074</v>
      </c>
      <c r="F1078" t="s">
        <v>359</v>
      </c>
      <c r="G1078" t="s">
        <v>19</v>
      </c>
      <c r="H1078" t="s">
        <v>20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2193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2218</v>
      </c>
      <c r="C1079" s="3" t="s">
        <v>2219</v>
      </c>
      <c r="D1079" s="6">
        <v>25000</v>
      </c>
      <c r="E1079" s="8">
        <v>7344</v>
      </c>
      <c r="F1079" t="s">
        <v>359</v>
      </c>
      <c r="G1079" t="s">
        <v>19</v>
      </c>
      <c r="H1079" t="s">
        <v>20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2193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2220</v>
      </c>
      <c r="C1080" s="3" t="s">
        <v>2221</v>
      </c>
      <c r="D1080" s="6">
        <v>600</v>
      </c>
      <c r="E1080" s="8">
        <v>45</v>
      </c>
      <c r="F1080" t="s">
        <v>359</v>
      </c>
      <c r="G1080" t="s">
        <v>19</v>
      </c>
      <c r="H1080" t="s">
        <v>20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2193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2222</v>
      </c>
      <c r="C1081" s="3" t="s">
        <v>2223</v>
      </c>
      <c r="D1081" s="6">
        <v>26000</v>
      </c>
      <c r="E1081" s="8">
        <v>678</v>
      </c>
      <c r="F1081" t="s">
        <v>359</v>
      </c>
      <c r="G1081" t="s">
        <v>504</v>
      </c>
      <c r="H1081" t="s">
        <v>57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2193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2224</v>
      </c>
      <c r="C1082" s="3" t="s">
        <v>2225</v>
      </c>
      <c r="D1082" s="6">
        <v>20000</v>
      </c>
      <c r="E1082" s="8">
        <v>1821</v>
      </c>
      <c r="F1082" t="s">
        <v>359</v>
      </c>
      <c r="G1082" t="s">
        <v>19</v>
      </c>
      <c r="H1082" t="s">
        <v>20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2193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2226</v>
      </c>
      <c r="C1083" s="3" t="s">
        <v>2227</v>
      </c>
      <c r="D1083" s="6">
        <v>68000</v>
      </c>
      <c r="E1083" s="8">
        <v>12</v>
      </c>
      <c r="F1083" t="s">
        <v>359</v>
      </c>
      <c r="G1083" t="s">
        <v>19</v>
      </c>
      <c r="H1083" t="s">
        <v>20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2193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2228</v>
      </c>
      <c r="C1084" s="3" t="s">
        <v>2229</v>
      </c>
      <c r="D1084" s="6">
        <v>10000</v>
      </c>
      <c r="E1084" s="8">
        <v>56</v>
      </c>
      <c r="F1084" t="s">
        <v>359</v>
      </c>
      <c r="G1084" t="s">
        <v>19</v>
      </c>
      <c r="H1084" t="s">
        <v>20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2193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2230</v>
      </c>
      <c r="C1085" s="3" t="s">
        <v>2231</v>
      </c>
      <c r="D1085" s="6">
        <v>50000</v>
      </c>
      <c r="E1085" s="8">
        <v>410</v>
      </c>
      <c r="F1085" t="s">
        <v>359</v>
      </c>
      <c r="G1085" t="s">
        <v>161</v>
      </c>
      <c r="H1085" t="s">
        <v>162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2193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2232</v>
      </c>
      <c r="C1086" s="3" t="s">
        <v>2233</v>
      </c>
      <c r="D1086" s="6">
        <v>550</v>
      </c>
      <c r="E1086" s="8">
        <v>0</v>
      </c>
      <c r="F1086" t="s">
        <v>359</v>
      </c>
      <c r="G1086" t="s">
        <v>19</v>
      </c>
      <c r="H1086" t="s">
        <v>20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2193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2234</v>
      </c>
      <c r="C1087" s="3" t="s">
        <v>2235</v>
      </c>
      <c r="D1087" s="6">
        <v>30000</v>
      </c>
      <c r="E1087" s="8">
        <v>1026</v>
      </c>
      <c r="F1087" t="s">
        <v>359</v>
      </c>
      <c r="G1087" t="s">
        <v>161</v>
      </c>
      <c r="H1087" t="s">
        <v>162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2193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2236</v>
      </c>
      <c r="C1088" s="3" t="s">
        <v>2237</v>
      </c>
      <c r="D1088" s="6">
        <v>18000</v>
      </c>
      <c r="E1088" s="8">
        <v>15</v>
      </c>
      <c r="F1088" t="s">
        <v>359</v>
      </c>
      <c r="G1088" t="s">
        <v>19</v>
      </c>
      <c r="H1088" t="s">
        <v>20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2193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2238</v>
      </c>
      <c r="C1089" s="3" t="s">
        <v>2239</v>
      </c>
      <c r="D1089" s="6">
        <v>1100</v>
      </c>
      <c r="E1089" s="8">
        <v>0</v>
      </c>
      <c r="F1089" t="s">
        <v>359</v>
      </c>
      <c r="G1089" t="s">
        <v>19</v>
      </c>
      <c r="H1089" t="s">
        <v>20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2193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2240</v>
      </c>
      <c r="C1090" s="3" t="s">
        <v>2241</v>
      </c>
      <c r="D1090" s="6">
        <v>45000</v>
      </c>
      <c r="E1090" s="8">
        <v>6382.34</v>
      </c>
      <c r="F1090" t="s">
        <v>359</v>
      </c>
      <c r="G1090" t="s">
        <v>19</v>
      </c>
      <c r="H1090" t="s">
        <v>20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2193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2242</v>
      </c>
      <c r="C1091" s="3" t="s">
        <v>2243</v>
      </c>
      <c r="D1091" s="6">
        <v>15000</v>
      </c>
      <c r="E1091" s="8">
        <v>1174</v>
      </c>
      <c r="F1091" t="s">
        <v>359</v>
      </c>
      <c r="G1091" t="s">
        <v>181</v>
      </c>
      <c r="H1091" t="s">
        <v>57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2193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2244</v>
      </c>
      <c r="C1092" s="3" t="s">
        <v>2245</v>
      </c>
      <c r="D1092" s="6">
        <v>12999</v>
      </c>
      <c r="E1092" s="8">
        <v>5</v>
      </c>
      <c r="F1092" t="s">
        <v>359</v>
      </c>
      <c r="G1092" t="s">
        <v>52</v>
      </c>
      <c r="H1092" t="s">
        <v>53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2193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2246</v>
      </c>
      <c r="C1093" s="3" t="s">
        <v>2247</v>
      </c>
      <c r="D1093" s="6">
        <v>200</v>
      </c>
      <c r="E1093" s="8">
        <v>25</v>
      </c>
      <c r="F1093" t="s">
        <v>359</v>
      </c>
      <c r="G1093" t="s">
        <v>26</v>
      </c>
      <c r="H1093" t="s">
        <v>27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2193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2248</v>
      </c>
      <c r="C1094" s="3" t="s">
        <v>2249</v>
      </c>
      <c r="D1094" s="6">
        <v>2000</v>
      </c>
      <c r="E1094" s="8">
        <v>21</v>
      </c>
      <c r="F1094" t="s">
        <v>359</v>
      </c>
      <c r="G1094" t="s">
        <v>19</v>
      </c>
      <c r="H1094" t="s">
        <v>20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2193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2250</v>
      </c>
      <c r="C1095" s="3" t="s">
        <v>2251</v>
      </c>
      <c r="D1095" s="6">
        <v>300</v>
      </c>
      <c r="E1095" s="8">
        <v>42.25</v>
      </c>
      <c r="F1095" t="s">
        <v>359</v>
      </c>
      <c r="G1095" t="s">
        <v>161</v>
      </c>
      <c r="H1095" t="s">
        <v>162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2193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2252</v>
      </c>
      <c r="C1096" s="3" t="s">
        <v>2253</v>
      </c>
      <c r="D1096" s="6">
        <v>18000</v>
      </c>
      <c r="E1096" s="8">
        <v>3294.01</v>
      </c>
      <c r="F1096" t="s">
        <v>359</v>
      </c>
      <c r="G1096" t="s">
        <v>19</v>
      </c>
      <c r="H1096" t="s">
        <v>20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2193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2254</v>
      </c>
      <c r="C1097" s="3" t="s">
        <v>2255</v>
      </c>
      <c r="D1097" s="6">
        <v>500000</v>
      </c>
      <c r="E1097" s="8">
        <v>25174</v>
      </c>
      <c r="F1097" t="s">
        <v>359</v>
      </c>
      <c r="G1097" t="s">
        <v>19</v>
      </c>
      <c r="H1097" t="s">
        <v>20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2193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2256</v>
      </c>
      <c r="C1098" s="3" t="s">
        <v>2257</v>
      </c>
      <c r="D1098" s="6">
        <v>12000</v>
      </c>
      <c r="E1098" s="8">
        <v>2152</v>
      </c>
      <c r="F1098" t="s">
        <v>359</v>
      </c>
      <c r="G1098" t="s">
        <v>19</v>
      </c>
      <c r="H1098" t="s">
        <v>20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2193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2258</v>
      </c>
      <c r="C1099" s="3" t="s">
        <v>2259</v>
      </c>
      <c r="D1099" s="6">
        <v>100000</v>
      </c>
      <c r="E1099" s="8">
        <v>47</v>
      </c>
      <c r="F1099" t="s">
        <v>359</v>
      </c>
      <c r="G1099" t="s">
        <v>19</v>
      </c>
      <c r="H1099" t="s">
        <v>20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2193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2260</v>
      </c>
      <c r="C1100" s="3" t="s">
        <v>2261</v>
      </c>
      <c r="D1100" s="6">
        <v>25000</v>
      </c>
      <c r="E1100" s="8">
        <v>1803</v>
      </c>
      <c r="F1100" t="s">
        <v>359</v>
      </c>
      <c r="G1100" t="s">
        <v>19</v>
      </c>
      <c r="H1100" t="s">
        <v>20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2193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2262</v>
      </c>
      <c r="C1101" s="3" t="s">
        <v>2263</v>
      </c>
      <c r="D1101" s="6">
        <v>5000</v>
      </c>
      <c r="E1101" s="8">
        <v>25</v>
      </c>
      <c r="F1101" t="s">
        <v>359</v>
      </c>
      <c r="G1101" t="s">
        <v>26</v>
      </c>
      <c r="H1101" t="s">
        <v>27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2193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2264</v>
      </c>
      <c r="C1102" s="3" t="s">
        <v>2265</v>
      </c>
      <c r="D1102" s="6">
        <v>4000</v>
      </c>
      <c r="E1102" s="8">
        <v>100</v>
      </c>
      <c r="F1102" t="s">
        <v>359</v>
      </c>
      <c r="G1102" t="s">
        <v>504</v>
      </c>
      <c r="H1102" t="s">
        <v>57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2193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2266</v>
      </c>
      <c r="C1103" s="3" t="s">
        <v>2267</v>
      </c>
      <c r="D1103" s="6">
        <v>100000</v>
      </c>
      <c r="E1103" s="8">
        <v>41</v>
      </c>
      <c r="F1103" t="s">
        <v>359</v>
      </c>
      <c r="G1103" t="s">
        <v>19</v>
      </c>
      <c r="H1103" t="s">
        <v>20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2193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2268</v>
      </c>
      <c r="C1104" s="3" t="s">
        <v>2269</v>
      </c>
      <c r="D1104" s="6">
        <v>8000</v>
      </c>
      <c r="E1104" s="8">
        <v>425</v>
      </c>
      <c r="F1104" t="s">
        <v>359</v>
      </c>
      <c r="G1104" t="s">
        <v>19</v>
      </c>
      <c r="H1104" t="s">
        <v>20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2193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2270</v>
      </c>
      <c r="C1105" s="3" t="s">
        <v>2271</v>
      </c>
      <c r="D1105" s="6">
        <v>15000</v>
      </c>
      <c r="E1105" s="8">
        <v>243</v>
      </c>
      <c r="F1105" t="s">
        <v>359</v>
      </c>
      <c r="G1105" t="s">
        <v>19</v>
      </c>
      <c r="H1105" t="s">
        <v>20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2193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2272</v>
      </c>
      <c r="C1106" s="3" t="s">
        <v>2273</v>
      </c>
      <c r="D1106" s="6">
        <v>60000</v>
      </c>
      <c r="E1106" s="8">
        <v>2971</v>
      </c>
      <c r="F1106" t="s">
        <v>359</v>
      </c>
      <c r="G1106" t="s">
        <v>26</v>
      </c>
      <c r="H1106" t="s">
        <v>27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2193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2274</v>
      </c>
      <c r="C1107" s="3" t="s">
        <v>2275</v>
      </c>
      <c r="D1107" s="6">
        <v>900000</v>
      </c>
      <c r="E1107" s="8">
        <v>1431</v>
      </c>
      <c r="F1107" t="s">
        <v>359</v>
      </c>
      <c r="G1107" t="s">
        <v>19</v>
      </c>
      <c r="H1107" t="s">
        <v>20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2193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2276</v>
      </c>
      <c r="C1108" s="3" t="s">
        <v>2277</v>
      </c>
      <c r="D1108" s="6">
        <v>400</v>
      </c>
      <c r="E1108" s="8">
        <v>165</v>
      </c>
      <c r="F1108" t="s">
        <v>359</v>
      </c>
      <c r="G1108" t="s">
        <v>19</v>
      </c>
      <c r="H1108" t="s">
        <v>20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2193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2278</v>
      </c>
      <c r="C1109" s="3" t="s">
        <v>2279</v>
      </c>
      <c r="D1109" s="6">
        <v>10000</v>
      </c>
      <c r="E1109" s="8">
        <v>0</v>
      </c>
      <c r="F1109" t="s">
        <v>359</v>
      </c>
      <c r="G1109" t="s">
        <v>19</v>
      </c>
      <c r="H1109" t="s">
        <v>20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2193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2280</v>
      </c>
      <c r="C1110" s="3" t="s">
        <v>2281</v>
      </c>
      <c r="D1110" s="6">
        <v>25000</v>
      </c>
      <c r="E1110" s="8">
        <v>732.5</v>
      </c>
      <c r="F1110" t="s">
        <v>359</v>
      </c>
      <c r="G1110" t="s">
        <v>19</v>
      </c>
      <c r="H1110" t="s">
        <v>20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2193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2282</v>
      </c>
      <c r="C1111" s="3" t="s">
        <v>2283</v>
      </c>
      <c r="D1111" s="6">
        <v>10000</v>
      </c>
      <c r="E1111" s="8">
        <v>45</v>
      </c>
      <c r="F1111" t="s">
        <v>359</v>
      </c>
      <c r="G1111" t="s">
        <v>19</v>
      </c>
      <c r="H1111" t="s">
        <v>20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2193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2284</v>
      </c>
      <c r="C1112" s="3" t="s">
        <v>2285</v>
      </c>
      <c r="D1112" s="6">
        <v>50000</v>
      </c>
      <c r="E1112" s="8">
        <v>255</v>
      </c>
      <c r="F1112" t="s">
        <v>359</v>
      </c>
      <c r="G1112" t="s">
        <v>19</v>
      </c>
      <c r="H1112" t="s">
        <v>20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2193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2286</v>
      </c>
      <c r="C1113" s="3" t="s">
        <v>2287</v>
      </c>
      <c r="D1113" s="6">
        <v>2500</v>
      </c>
      <c r="E1113" s="8">
        <v>1</v>
      </c>
      <c r="F1113" t="s">
        <v>359</v>
      </c>
      <c r="G1113" t="s">
        <v>19</v>
      </c>
      <c r="H1113" t="s">
        <v>20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2193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2288</v>
      </c>
      <c r="C1114" s="3" t="s">
        <v>2289</v>
      </c>
      <c r="D1114" s="6">
        <v>88000</v>
      </c>
      <c r="E1114" s="8">
        <v>31272.92</v>
      </c>
      <c r="F1114" t="s">
        <v>359</v>
      </c>
      <c r="G1114" t="s">
        <v>19</v>
      </c>
      <c r="H1114" t="s">
        <v>20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2193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2290</v>
      </c>
      <c r="C1115" s="3" t="s">
        <v>2291</v>
      </c>
      <c r="D1115" s="6">
        <v>1000</v>
      </c>
      <c r="E1115" s="8">
        <v>5</v>
      </c>
      <c r="F1115" t="s">
        <v>359</v>
      </c>
      <c r="G1115" t="s">
        <v>26</v>
      </c>
      <c r="H1115" t="s">
        <v>27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2193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2292</v>
      </c>
      <c r="C1116" s="3" t="s">
        <v>2293</v>
      </c>
      <c r="D1116" s="6">
        <v>6000</v>
      </c>
      <c r="E1116" s="8">
        <v>10</v>
      </c>
      <c r="F1116" t="s">
        <v>359</v>
      </c>
      <c r="G1116" t="s">
        <v>26</v>
      </c>
      <c r="H1116" t="s">
        <v>27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2193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2294</v>
      </c>
      <c r="C1117" s="3" t="s">
        <v>2295</v>
      </c>
      <c r="D1117" s="6">
        <v>40000</v>
      </c>
      <c r="E1117" s="8">
        <v>53</v>
      </c>
      <c r="F1117" t="s">
        <v>359</v>
      </c>
      <c r="G1117" t="s">
        <v>19</v>
      </c>
      <c r="H1117" t="s">
        <v>20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2193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2296</v>
      </c>
      <c r="C1118" s="3" t="s">
        <v>2297</v>
      </c>
      <c r="D1118" s="6">
        <v>500000</v>
      </c>
      <c r="E1118" s="8">
        <v>178.52</v>
      </c>
      <c r="F1118" t="s">
        <v>359</v>
      </c>
      <c r="G1118" t="s">
        <v>19</v>
      </c>
      <c r="H1118" t="s">
        <v>20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2193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2298</v>
      </c>
      <c r="C1119" s="3" t="s">
        <v>2299</v>
      </c>
      <c r="D1119" s="6">
        <v>1000</v>
      </c>
      <c r="E1119" s="8">
        <v>83</v>
      </c>
      <c r="F1119" t="s">
        <v>359</v>
      </c>
      <c r="G1119" t="s">
        <v>504</v>
      </c>
      <c r="H1119" t="s">
        <v>57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2193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2300</v>
      </c>
      <c r="C1120" s="3" t="s">
        <v>2301</v>
      </c>
      <c r="D1120" s="6">
        <v>4500</v>
      </c>
      <c r="E1120" s="8">
        <v>109</v>
      </c>
      <c r="F1120" t="s">
        <v>359</v>
      </c>
      <c r="G1120" t="s">
        <v>52</v>
      </c>
      <c r="H1120" t="s">
        <v>53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2193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2302</v>
      </c>
      <c r="C1121" s="3" t="s">
        <v>2303</v>
      </c>
      <c r="D1121" s="6">
        <v>2100</v>
      </c>
      <c r="E1121" s="8">
        <v>5</v>
      </c>
      <c r="F1121" t="s">
        <v>359</v>
      </c>
      <c r="G1121" t="s">
        <v>19</v>
      </c>
      <c r="H1121" t="s">
        <v>20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2193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2304</v>
      </c>
      <c r="C1122" s="3" t="s">
        <v>2305</v>
      </c>
      <c r="D1122" s="6">
        <v>25000</v>
      </c>
      <c r="E1122" s="8">
        <v>0</v>
      </c>
      <c r="F1122" t="s">
        <v>359</v>
      </c>
      <c r="G1122" t="s">
        <v>19</v>
      </c>
      <c r="H1122" t="s">
        <v>20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2193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2306</v>
      </c>
      <c r="C1123" s="3" t="s">
        <v>2307</v>
      </c>
      <c r="D1123" s="6">
        <v>250000</v>
      </c>
      <c r="E1123" s="8">
        <v>29</v>
      </c>
      <c r="F1123" t="s">
        <v>359</v>
      </c>
      <c r="G1123" t="s">
        <v>19</v>
      </c>
      <c r="H1123" t="s">
        <v>20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2193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2308</v>
      </c>
      <c r="C1124" s="3" t="s">
        <v>2309</v>
      </c>
      <c r="D1124" s="6">
        <v>3200</v>
      </c>
      <c r="E1124" s="8">
        <v>0</v>
      </c>
      <c r="F1124" t="s">
        <v>359</v>
      </c>
      <c r="G1124" t="s">
        <v>26</v>
      </c>
      <c r="H1124" t="s">
        <v>27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2193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2310</v>
      </c>
      <c r="C1125" s="3" t="s">
        <v>2311</v>
      </c>
      <c r="D1125" s="6">
        <v>5000</v>
      </c>
      <c r="E1125" s="8">
        <v>11</v>
      </c>
      <c r="F1125" t="s">
        <v>359</v>
      </c>
      <c r="G1125" t="s">
        <v>19</v>
      </c>
      <c r="H1125" t="s">
        <v>20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2193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2312</v>
      </c>
      <c r="C1126" s="3" t="s">
        <v>2313</v>
      </c>
      <c r="D1126" s="6">
        <v>90000</v>
      </c>
      <c r="E1126" s="8">
        <v>425</v>
      </c>
      <c r="F1126" t="s">
        <v>359</v>
      </c>
      <c r="G1126" t="s">
        <v>19</v>
      </c>
      <c r="H1126" t="s">
        <v>20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2314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2315</v>
      </c>
      <c r="C1127" s="3" t="s">
        <v>2316</v>
      </c>
      <c r="D1127" s="6">
        <v>3000</v>
      </c>
      <c r="E1127" s="8">
        <v>0</v>
      </c>
      <c r="F1127" t="s">
        <v>359</v>
      </c>
      <c r="G1127" t="s">
        <v>26</v>
      </c>
      <c r="H1127" t="s">
        <v>27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2314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2317</v>
      </c>
      <c r="C1128" s="3" t="s">
        <v>2318</v>
      </c>
      <c r="D1128" s="6">
        <v>2000</v>
      </c>
      <c r="E1128" s="8">
        <v>10</v>
      </c>
      <c r="F1128" t="s">
        <v>359</v>
      </c>
      <c r="G1128" t="s">
        <v>19</v>
      </c>
      <c r="H1128" t="s">
        <v>20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2314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2319</v>
      </c>
      <c r="C1129" s="3" t="s">
        <v>2320</v>
      </c>
      <c r="D1129" s="6">
        <v>35000</v>
      </c>
      <c r="E1129" s="8">
        <v>585</v>
      </c>
      <c r="F1129" t="s">
        <v>359</v>
      </c>
      <c r="G1129" t="s">
        <v>19</v>
      </c>
      <c r="H1129" t="s">
        <v>20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2314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2321</v>
      </c>
      <c r="C1130" s="3" t="s">
        <v>2322</v>
      </c>
      <c r="D1130" s="6">
        <v>1000</v>
      </c>
      <c r="E1130" s="8">
        <v>1</v>
      </c>
      <c r="F1130" t="s">
        <v>359</v>
      </c>
      <c r="G1130" t="s">
        <v>26</v>
      </c>
      <c r="H1130" t="s">
        <v>27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2314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2323</v>
      </c>
      <c r="C1131" s="3" t="s">
        <v>2324</v>
      </c>
      <c r="D1131" s="6">
        <v>20000</v>
      </c>
      <c r="E1131" s="8">
        <v>21</v>
      </c>
      <c r="F1131" t="s">
        <v>359</v>
      </c>
      <c r="G1131" t="s">
        <v>19</v>
      </c>
      <c r="H1131" t="s">
        <v>20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2314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2325</v>
      </c>
      <c r="C1132" s="3" t="s">
        <v>2326</v>
      </c>
      <c r="D1132" s="6">
        <v>5000</v>
      </c>
      <c r="E1132" s="8">
        <v>11</v>
      </c>
      <c r="F1132" t="s">
        <v>359</v>
      </c>
      <c r="G1132" t="s">
        <v>19</v>
      </c>
      <c r="H1132" t="s">
        <v>20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2314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2327</v>
      </c>
      <c r="C1133" s="3" t="s">
        <v>2328</v>
      </c>
      <c r="D1133" s="6">
        <v>40000</v>
      </c>
      <c r="E1133" s="8">
        <v>0</v>
      </c>
      <c r="F1133" t="s">
        <v>359</v>
      </c>
      <c r="G1133" t="s">
        <v>52</v>
      </c>
      <c r="H1133" t="s">
        <v>53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2314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2329</v>
      </c>
      <c r="C1134" s="3" t="s">
        <v>2330</v>
      </c>
      <c r="D1134" s="6">
        <v>10000</v>
      </c>
      <c r="E1134" s="8">
        <v>1438</v>
      </c>
      <c r="F1134" t="s">
        <v>359</v>
      </c>
      <c r="G1134" t="s">
        <v>161</v>
      </c>
      <c r="H1134" t="s">
        <v>162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2314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2331</v>
      </c>
      <c r="C1135" s="3" t="s">
        <v>2332</v>
      </c>
      <c r="D1135" s="6">
        <v>3000</v>
      </c>
      <c r="E1135" s="8">
        <v>20</v>
      </c>
      <c r="F1135" t="s">
        <v>359</v>
      </c>
      <c r="G1135" t="s">
        <v>26</v>
      </c>
      <c r="H1135" t="s">
        <v>27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2314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2333</v>
      </c>
      <c r="C1136" s="3" t="s">
        <v>2334</v>
      </c>
      <c r="D1136" s="6">
        <v>25000</v>
      </c>
      <c r="E1136" s="8">
        <v>1</v>
      </c>
      <c r="F1136" t="s">
        <v>359</v>
      </c>
      <c r="G1136" t="s">
        <v>52</v>
      </c>
      <c r="H1136" t="s">
        <v>53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2314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2335</v>
      </c>
      <c r="C1137" s="3" t="s">
        <v>2336</v>
      </c>
      <c r="D1137" s="6">
        <v>1000</v>
      </c>
      <c r="E1137" s="8">
        <v>50</v>
      </c>
      <c r="F1137" t="s">
        <v>359</v>
      </c>
      <c r="G1137" t="s">
        <v>504</v>
      </c>
      <c r="H1137" t="s">
        <v>57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2314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2337</v>
      </c>
      <c r="C1138" s="3" t="s">
        <v>2338</v>
      </c>
      <c r="D1138" s="6">
        <v>4190</v>
      </c>
      <c r="E1138" s="8">
        <v>270</v>
      </c>
      <c r="F1138" t="s">
        <v>359</v>
      </c>
      <c r="G1138" t="s">
        <v>181</v>
      </c>
      <c r="H1138" t="s">
        <v>57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2314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2339</v>
      </c>
      <c r="C1139" s="3" t="s">
        <v>2340</v>
      </c>
      <c r="D1139" s="6">
        <v>25000</v>
      </c>
      <c r="E1139" s="8">
        <v>9875</v>
      </c>
      <c r="F1139" t="s">
        <v>359</v>
      </c>
      <c r="G1139" t="s">
        <v>19</v>
      </c>
      <c r="H1139" t="s">
        <v>20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2314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2341</v>
      </c>
      <c r="C1140" s="3" t="s">
        <v>2342</v>
      </c>
      <c r="D1140" s="6">
        <v>35000</v>
      </c>
      <c r="E1140" s="8">
        <v>125</v>
      </c>
      <c r="F1140" t="s">
        <v>359</v>
      </c>
      <c r="G1140" t="s">
        <v>19</v>
      </c>
      <c r="H1140" t="s">
        <v>20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2314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2343</v>
      </c>
      <c r="C1141" s="3" t="s">
        <v>2344</v>
      </c>
      <c r="D1141" s="6">
        <v>8000</v>
      </c>
      <c r="E1141" s="8">
        <v>5</v>
      </c>
      <c r="F1141" t="s">
        <v>359</v>
      </c>
      <c r="G1141" t="s">
        <v>19</v>
      </c>
      <c r="H1141" t="s">
        <v>20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2314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2345</v>
      </c>
      <c r="C1142" s="3" t="s">
        <v>2346</v>
      </c>
      <c r="D1142" s="6">
        <v>5000</v>
      </c>
      <c r="E1142" s="8">
        <v>0</v>
      </c>
      <c r="F1142" t="s">
        <v>359</v>
      </c>
      <c r="G1142" t="s">
        <v>26</v>
      </c>
      <c r="H1142" t="s">
        <v>27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2314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2347</v>
      </c>
      <c r="C1143" s="3" t="s">
        <v>2348</v>
      </c>
      <c r="D1143" s="6">
        <v>500</v>
      </c>
      <c r="E1143" s="8">
        <v>0</v>
      </c>
      <c r="F1143" t="s">
        <v>359</v>
      </c>
      <c r="G1143" t="s">
        <v>504</v>
      </c>
      <c r="H1143" t="s">
        <v>57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2314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2349</v>
      </c>
      <c r="C1144" s="3" t="s">
        <v>2350</v>
      </c>
      <c r="D1144" s="6">
        <v>4000</v>
      </c>
      <c r="E1144" s="8">
        <v>0</v>
      </c>
      <c r="F1144" t="s">
        <v>359</v>
      </c>
      <c r="G1144" t="s">
        <v>19</v>
      </c>
      <c r="H1144" t="s">
        <v>20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2314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2351</v>
      </c>
      <c r="C1145" s="3" t="s">
        <v>2352</v>
      </c>
      <c r="D1145" s="6">
        <v>45000</v>
      </c>
      <c r="E1145" s="8">
        <v>186</v>
      </c>
      <c r="F1145" t="s">
        <v>359</v>
      </c>
      <c r="G1145" t="s">
        <v>19</v>
      </c>
      <c r="H1145" t="s">
        <v>20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2314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2353</v>
      </c>
      <c r="C1146" s="3" t="s">
        <v>2354</v>
      </c>
      <c r="D1146" s="6">
        <v>9300</v>
      </c>
      <c r="E1146" s="8">
        <v>0</v>
      </c>
      <c r="F1146" t="s">
        <v>359</v>
      </c>
      <c r="G1146" t="s">
        <v>19</v>
      </c>
      <c r="H1146" t="s">
        <v>20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2355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2356</v>
      </c>
      <c r="C1147" s="3" t="s">
        <v>2357</v>
      </c>
      <c r="D1147" s="6">
        <v>80000</v>
      </c>
      <c r="E1147" s="8">
        <v>100</v>
      </c>
      <c r="F1147" t="s">
        <v>359</v>
      </c>
      <c r="G1147" t="s">
        <v>19</v>
      </c>
      <c r="H1147" t="s">
        <v>20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2355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2358</v>
      </c>
      <c r="C1148" s="3" t="s">
        <v>2359</v>
      </c>
      <c r="D1148" s="6">
        <v>6000</v>
      </c>
      <c r="E1148" s="8">
        <v>530</v>
      </c>
      <c r="F1148" t="s">
        <v>359</v>
      </c>
      <c r="G1148" t="s">
        <v>19</v>
      </c>
      <c r="H1148" t="s">
        <v>20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2355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2360</v>
      </c>
      <c r="C1149" s="3" t="s">
        <v>2361</v>
      </c>
      <c r="D1149" s="6">
        <v>25000</v>
      </c>
      <c r="E1149" s="8">
        <v>0</v>
      </c>
      <c r="F1149" t="s">
        <v>359</v>
      </c>
      <c r="G1149" t="s">
        <v>161</v>
      </c>
      <c r="H1149" t="s">
        <v>162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2355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2362</v>
      </c>
      <c r="C1150" s="3" t="s">
        <v>2363</v>
      </c>
      <c r="D1150" s="6">
        <v>15000</v>
      </c>
      <c r="E1150" s="8">
        <v>73</v>
      </c>
      <c r="F1150" t="s">
        <v>359</v>
      </c>
      <c r="G1150" t="s">
        <v>19</v>
      </c>
      <c r="H1150" t="s">
        <v>20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2355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2364</v>
      </c>
      <c r="C1151" s="3" t="s">
        <v>2365</v>
      </c>
      <c r="D1151" s="6">
        <v>50000</v>
      </c>
      <c r="E1151" s="8">
        <v>75</v>
      </c>
      <c r="F1151" t="s">
        <v>359</v>
      </c>
      <c r="G1151" t="s">
        <v>19</v>
      </c>
      <c r="H1151" t="s">
        <v>20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2355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2366</v>
      </c>
      <c r="C1152" s="3" t="s">
        <v>2367</v>
      </c>
      <c r="D1152" s="6">
        <v>2500</v>
      </c>
      <c r="E1152" s="8">
        <v>252</v>
      </c>
      <c r="F1152" t="s">
        <v>359</v>
      </c>
      <c r="G1152" t="s">
        <v>19</v>
      </c>
      <c r="H1152" t="s">
        <v>20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2355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2368</v>
      </c>
      <c r="C1153" s="3" t="s">
        <v>2369</v>
      </c>
      <c r="D1153" s="6">
        <v>25000</v>
      </c>
      <c r="E1153" s="8">
        <v>0</v>
      </c>
      <c r="F1153" t="s">
        <v>359</v>
      </c>
      <c r="G1153" t="s">
        <v>19</v>
      </c>
      <c r="H1153" t="s">
        <v>20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2355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2370</v>
      </c>
      <c r="C1154" s="3" t="s">
        <v>2371</v>
      </c>
      <c r="D1154" s="6">
        <v>16000</v>
      </c>
      <c r="E1154" s="8">
        <v>911</v>
      </c>
      <c r="F1154" t="s">
        <v>359</v>
      </c>
      <c r="G1154" t="s">
        <v>19</v>
      </c>
      <c r="H1154" t="s">
        <v>20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2355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2372</v>
      </c>
      <c r="C1155" s="3" t="s">
        <v>2373</v>
      </c>
      <c r="D1155" s="6">
        <v>8000</v>
      </c>
      <c r="E1155" s="8">
        <v>50</v>
      </c>
      <c r="F1155" t="s">
        <v>359</v>
      </c>
      <c r="G1155" t="s">
        <v>19</v>
      </c>
      <c r="H1155" t="s">
        <v>20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2355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2374</v>
      </c>
      <c r="C1156" s="3" t="s">
        <v>2375</v>
      </c>
      <c r="D1156" s="6">
        <v>5000</v>
      </c>
      <c r="E1156" s="8">
        <v>325</v>
      </c>
      <c r="F1156" t="s">
        <v>359</v>
      </c>
      <c r="G1156" t="s">
        <v>19</v>
      </c>
      <c r="H1156" t="s">
        <v>20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2355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2376</v>
      </c>
      <c r="C1157" s="3" t="s">
        <v>2377</v>
      </c>
      <c r="D1157" s="6">
        <v>25000</v>
      </c>
      <c r="E1157" s="8">
        <v>188</v>
      </c>
      <c r="F1157" t="s">
        <v>359</v>
      </c>
      <c r="G1157" t="s">
        <v>19</v>
      </c>
      <c r="H1157" t="s">
        <v>20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2355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2378</v>
      </c>
      <c r="C1158" s="3" t="s">
        <v>2379</v>
      </c>
      <c r="D1158" s="6">
        <v>6500</v>
      </c>
      <c r="E1158" s="8">
        <v>0</v>
      </c>
      <c r="F1158" t="s">
        <v>359</v>
      </c>
      <c r="G1158" t="s">
        <v>19</v>
      </c>
      <c r="H1158" t="s">
        <v>20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2355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2380</v>
      </c>
      <c r="C1159" s="3" t="s">
        <v>2381</v>
      </c>
      <c r="D1159" s="6">
        <v>10000</v>
      </c>
      <c r="E1159" s="8">
        <v>151</v>
      </c>
      <c r="F1159" t="s">
        <v>359</v>
      </c>
      <c r="G1159" t="s">
        <v>19</v>
      </c>
      <c r="H1159" t="s">
        <v>20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2355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2382</v>
      </c>
      <c r="C1160" s="3" t="s">
        <v>2383</v>
      </c>
      <c r="D1160" s="6">
        <v>7500</v>
      </c>
      <c r="E1160" s="8">
        <v>35</v>
      </c>
      <c r="F1160" t="s">
        <v>359</v>
      </c>
      <c r="G1160" t="s">
        <v>19</v>
      </c>
      <c r="H1160" t="s">
        <v>20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2355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2384</v>
      </c>
      <c r="C1161" s="3" t="s">
        <v>2385</v>
      </c>
      <c r="D1161" s="6">
        <v>6750</v>
      </c>
      <c r="E1161" s="8">
        <v>0</v>
      </c>
      <c r="F1161" t="s">
        <v>359</v>
      </c>
      <c r="G1161" t="s">
        <v>19</v>
      </c>
      <c r="H1161" t="s">
        <v>20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2355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2386</v>
      </c>
      <c r="C1162" s="3" t="s">
        <v>2387</v>
      </c>
      <c r="D1162" s="6">
        <v>30000</v>
      </c>
      <c r="E1162" s="8">
        <v>1155</v>
      </c>
      <c r="F1162" t="s">
        <v>359</v>
      </c>
      <c r="G1162" t="s">
        <v>19</v>
      </c>
      <c r="H1162" t="s">
        <v>20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2355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2388</v>
      </c>
      <c r="C1163" s="3" t="s">
        <v>2389</v>
      </c>
      <c r="D1163" s="6">
        <v>18000</v>
      </c>
      <c r="E1163" s="8">
        <v>0</v>
      </c>
      <c r="F1163" t="s">
        <v>359</v>
      </c>
      <c r="G1163" t="s">
        <v>19</v>
      </c>
      <c r="H1163" t="s">
        <v>20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2355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2390</v>
      </c>
      <c r="C1164" s="3" t="s">
        <v>2391</v>
      </c>
      <c r="D1164" s="6">
        <v>60000</v>
      </c>
      <c r="E1164" s="8">
        <v>35</v>
      </c>
      <c r="F1164" t="s">
        <v>359</v>
      </c>
      <c r="G1164" t="s">
        <v>19</v>
      </c>
      <c r="H1164" t="s">
        <v>20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2355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2392</v>
      </c>
      <c r="C1165" s="3" t="s">
        <v>2393</v>
      </c>
      <c r="D1165" s="6">
        <v>5200</v>
      </c>
      <c r="E1165" s="8">
        <v>0</v>
      </c>
      <c r="F1165" t="s">
        <v>359</v>
      </c>
      <c r="G1165" t="s">
        <v>19</v>
      </c>
      <c r="H1165" t="s">
        <v>20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2355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2394</v>
      </c>
      <c r="C1166" s="3" t="s">
        <v>2395</v>
      </c>
      <c r="D1166" s="6">
        <v>10000</v>
      </c>
      <c r="E1166" s="8">
        <v>0</v>
      </c>
      <c r="F1166" t="s">
        <v>359</v>
      </c>
      <c r="G1166" t="s">
        <v>19</v>
      </c>
      <c r="H1166" t="s">
        <v>20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2355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2396</v>
      </c>
      <c r="C1167" s="3" t="s">
        <v>2397</v>
      </c>
      <c r="D1167" s="6">
        <v>10000</v>
      </c>
      <c r="E1167" s="8">
        <v>2070.5</v>
      </c>
      <c r="F1167" t="s">
        <v>359</v>
      </c>
      <c r="G1167" t="s">
        <v>19</v>
      </c>
      <c r="H1167" t="s">
        <v>20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2355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2398</v>
      </c>
      <c r="C1168" s="3" t="s">
        <v>2399</v>
      </c>
      <c r="D1168" s="6">
        <v>15000</v>
      </c>
      <c r="E1168" s="8">
        <v>2871</v>
      </c>
      <c r="F1168" t="s">
        <v>359</v>
      </c>
      <c r="G1168" t="s">
        <v>19</v>
      </c>
      <c r="H1168" t="s">
        <v>20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2355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2400</v>
      </c>
      <c r="C1169" s="3" t="s">
        <v>2401</v>
      </c>
      <c r="D1169" s="6">
        <v>60000</v>
      </c>
      <c r="E1169" s="8">
        <v>979</v>
      </c>
      <c r="F1169" t="s">
        <v>359</v>
      </c>
      <c r="G1169" t="s">
        <v>19</v>
      </c>
      <c r="H1169" t="s">
        <v>20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2355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2402</v>
      </c>
      <c r="C1170" s="3" t="s">
        <v>2403</v>
      </c>
      <c r="D1170" s="6">
        <v>18000</v>
      </c>
      <c r="E1170" s="8">
        <v>1020</v>
      </c>
      <c r="F1170" t="s">
        <v>359</v>
      </c>
      <c r="G1170" t="s">
        <v>19</v>
      </c>
      <c r="H1170" t="s">
        <v>20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2355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2404</v>
      </c>
      <c r="C1171" s="3" t="s">
        <v>2405</v>
      </c>
      <c r="D1171" s="6">
        <v>10000</v>
      </c>
      <c r="E1171" s="8">
        <v>17</v>
      </c>
      <c r="F1171" t="s">
        <v>359</v>
      </c>
      <c r="G1171" t="s">
        <v>19</v>
      </c>
      <c r="H1171" t="s">
        <v>20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2355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2406</v>
      </c>
      <c r="C1172" s="3" t="s">
        <v>2407</v>
      </c>
      <c r="D1172" s="6">
        <v>25000</v>
      </c>
      <c r="E1172" s="8">
        <v>100</v>
      </c>
      <c r="F1172" t="s">
        <v>359</v>
      </c>
      <c r="G1172" t="s">
        <v>26</v>
      </c>
      <c r="H1172" t="s">
        <v>27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2355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2408</v>
      </c>
      <c r="C1173" s="3" t="s">
        <v>2409</v>
      </c>
      <c r="D1173" s="6">
        <v>25000</v>
      </c>
      <c r="E1173" s="8">
        <v>25</v>
      </c>
      <c r="F1173" t="s">
        <v>359</v>
      </c>
      <c r="G1173" t="s">
        <v>19</v>
      </c>
      <c r="H1173" t="s">
        <v>20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2355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2410</v>
      </c>
      <c r="C1174" s="3" t="s">
        <v>2411</v>
      </c>
      <c r="D1174" s="6">
        <v>9000</v>
      </c>
      <c r="E1174" s="8">
        <v>0</v>
      </c>
      <c r="F1174" t="s">
        <v>359</v>
      </c>
      <c r="G1174" t="s">
        <v>19</v>
      </c>
      <c r="H1174" t="s">
        <v>20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2355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2412</v>
      </c>
      <c r="C1175" s="3" t="s">
        <v>2413</v>
      </c>
      <c r="D1175" s="6">
        <v>125000</v>
      </c>
      <c r="E1175" s="8">
        <v>30</v>
      </c>
      <c r="F1175" t="s">
        <v>359</v>
      </c>
      <c r="G1175" t="s">
        <v>19</v>
      </c>
      <c r="H1175" t="s">
        <v>20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2355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2414</v>
      </c>
      <c r="C1176" s="3" t="s">
        <v>2415</v>
      </c>
      <c r="D1176" s="6">
        <v>15000</v>
      </c>
      <c r="E1176" s="8">
        <v>886</v>
      </c>
      <c r="F1176" t="s">
        <v>359</v>
      </c>
      <c r="G1176" t="s">
        <v>19</v>
      </c>
      <c r="H1176" t="s">
        <v>20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2355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2416</v>
      </c>
      <c r="C1177" s="3" t="s">
        <v>2417</v>
      </c>
      <c r="D1177" s="6">
        <v>20000</v>
      </c>
      <c r="E1177" s="8">
        <v>585</v>
      </c>
      <c r="F1177" t="s">
        <v>359</v>
      </c>
      <c r="G1177" t="s">
        <v>19</v>
      </c>
      <c r="H1177" t="s">
        <v>20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2355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2418</v>
      </c>
      <c r="C1178" s="3" t="s">
        <v>2419</v>
      </c>
      <c r="D1178" s="6">
        <v>175000</v>
      </c>
      <c r="E1178" s="8">
        <v>10</v>
      </c>
      <c r="F1178" t="s">
        <v>359</v>
      </c>
      <c r="G1178" t="s">
        <v>52</v>
      </c>
      <c r="H1178" t="s">
        <v>53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2355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2420</v>
      </c>
      <c r="C1179" s="3" t="s">
        <v>2421</v>
      </c>
      <c r="D1179" s="6">
        <v>6000</v>
      </c>
      <c r="E1179" s="8">
        <v>0</v>
      </c>
      <c r="F1179" t="s">
        <v>359</v>
      </c>
      <c r="G1179" t="s">
        <v>26</v>
      </c>
      <c r="H1179" t="s">
        <v>27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2355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2422</v>
      </c>
      <c r="C1180" s="3" t="s">
        <v>2423</v>
      </c>
      <c r="D1180" s="6">
        <v>75000</v>
      </c>
      <c r="E1180" s="8">
        <v>5</v>
      </c>
      <c r="F1180" t="s">
        <v>359</v>
      </c>
      <c r="G1180" t="s">
        <v>19</v>
      </c>
      <c r="H1180" t="s">
        <v>20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2355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2424</v>
      </c>
      <c r="C1181" s="3" t="s">
        <v>2425</v>
      </c>
      <c r="D1181" s="6">
        <v>60000</v>
      </c>
      <c r="E1181" s="8">
        <v>3200</v>
      </c>
      <c r="F1181" t="s">
        <v>359</v>
      </c>
      <c r="G1181" t="s">
        <v>161</v>
      </c>
      <c r="H1181" t="s">
        <v>162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2355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2426</v>
      </c>
      <c r="C1182" s="3" t="s">
        <v>2427</v>
      </c>
      <c r="D1182" s="6">
        <v>50000</v>
      </c>
      <c r="E1182" s="8">
        <v>5875</v>
      </c>
      <c r="F1182" t="s">
        <v>359</v>
      </c>
      <c r="G1182" t="s">
        <v>19</v>
      </c>
      <c r="H1182" t="s">
        <v>20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2355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2428</v>
      </c>
      <c r="C1183" s="3" t="s">
        <v>2429</v>
      </c>
      <c r="D1183" s="6">
        <v>50000</v>
      </c>
      <c r="E1183" s="8">
        <v>4</v>
      </c>
      <c r="F1183" t="s">
        <v>359</v>
      </c>
      <c r="G1183" t="s">
        <v>19</v>
      </c>
      <c r="H1183" t="s">
        <v>20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2355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2430</v>
      </c>
      <c r="C1184" s="3" t="s">
        <v>2431</v>
      </c>
      <c r="D1184" s="6">
        <v>1000</v>
      </c>
      <c r="E1184" s="8">
        <v>42</v>
      </c>
      <c r="F1184" t="s">
        <v>359</v>
      </c>
      <c r="G1184" t="s">
        <v>19</v>
      </c>
      <c r="H1184" t="s">
        <v>20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2355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2432</v>
      </c>
      <c r="C1185" s="3" t="s">
        <v>2433</v>
      </c>
      <c r="D1185" s="6">
        <v>2500</v>
      </c>
      <c r="E1185" s="8">
        <v>100</v>
      </c>
      <c r="F1185" t="s">
        <v>359</v>
      </c>
      <c r="G1185" t="s">
        <v>19</v>
      </c>
      <c r="H1185" t="s">
        <v>20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2355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2434</v>
      </c>
      <c r="C1186" s="3" t="s">
        <v>2435</v>
      </c>
      <c r="D1186" s="6">
        <v>22000</v>
      </c>
      <c r="E1186" s="8">
        <v>23086</v>
      </c>
      <c r="F1186" t="s">
        <v>18</v>
      </c>
      <c r="G1186" t="s">
        <v>26</v>
      </c>
      <c r="H1186" t="s">
        <v>27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2436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2437</v>
      </c>
      <c r="C1187" s="3" t="s">
        <v>2438</v>
      </c>
      <c r="D1187" s="6">
        <v>12500</v>
      </c>
      <c r="E1187" s="8">
        <v>13180</v>
      </c>
      <c r="F1187" t="s">
        <v>18</v>
      </c>
      <c r="G1187" t="s">
        <v>19</v>
      </c>
      <c r="H1187" t="s">
        <v>20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2436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2439</v>
      </c>
      <c r="C1188" s="3" t="s">
        <v>2440</v>
      </c>
      <c r="D1188" s="6">
        <v>7500</v>
      </c>
      <c r="E1188" s="8">
        <v>8005</v>
      </c>
      <c r="F1188" t="s">
        <v>18</v>
      </c>
      <c r="G1188" t="s">
        <v>26</v>
      </c>
      <c r="H1188" t="s">
        <v>27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2436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2441</v>
      </c>
      <c r="C1189" s="3" t="s">
        <v>2442</v>
      </c>
      <c r="D1189" s="6">
        <v>8750</v>
      </c>
      <c r="E1189" s="8">
        <v>9111</v>
      </c>
      <c r="F1189" t="s">
        <v>18</v>
      </c>
      <c r="G1189" t="s">
        <v>19</v>
      </c>
      <c r="H1189" t="s">
        <v>20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2436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2443</v>
      </c>
      <c r="C1190" s="3" t="s">
        <v>2444</v>
      </c>
      <c r="D1190" s="6">
        <v>2000</v>
      </c>
      <c r="E1190" s="8">
        <v>3211</v>
      </c>
      <c r="F1190" t="s">
        <v>18</v>
      </c>
      <c r="G1190" t="s">
        <v>161</v>
      </c>
      <c r="H1190" t="s">
        <v>162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2436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2445</v>
      </c>
      <c r="C1191" s="3" t="s">
        <v>2446</v>
      </c>
      <c r="D1191" s="6">
        <v>9000</v>
      </c>
      <c r="E1191" s="8">
        <v>9700</v>
      </c>
      <c r="F1191" t="s">
        <v>18</v>
      </c>
      <c r="G1191" t="s">
        <v>19</v>
      </c>
      <c r="H1191" t="s">
        <v>20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2436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2447</v>
      </c>
      <c r="C1192" s="3" t="s">
        <v>2448</v>
      </c>
      <c r="D1192" s="6">
        <v>500</v>
      </c>
      <c r="E1192" s="8">
        <v>675</v>
      </c>
      <c r="F1192" t="s">
        <v>18</v>
      </c>
      <c r="G1192" t="s">
        <v>19</v>
      </c>
      <c r="H1192" t="s">
        <v>20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2436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2449</v>
      </c>
      <c r="C1193" s="3" t="s">
        <v>2450</v>
      </c>
      <c r="D1193" s="6">
        <v>2700</v>
      </c>
      <c r="E1193" s="8">
        <v>2945</v>
      </c>
      <c r="F1193" t="s">
        <v>18</v>
      </c>
      <c r="G1193" t="s">
        <v>19</v>
      </c>
      <c r="H1193" t="s">
        <v>20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2436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2451</v>
      </c>
      <c r="C1194" s="3" t="s">
        <v>2452</v>
      </c>
      <c r="D1194" s="6">
        <v>100</v>
      </c>
      <c r="E1194" s="8">
        <v>290</v>
      </c>
      <c r="F1194" t="s">
        <v>18</v>
      </c>
      <c r="G1194" t="s">
        <v>26</v>
      </c>
      <c r="H1194" t="s">
        <v>27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2436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2453</v>
      </c>
      <c r="C1195" s="3" t="s">
        <v>2454</v>
      </c>
      <c r="D1195" s="6">
        <v>21000</v>
      </c>
      <c r="E1195" s="8">
        <v>21831</v>
      </c>
      <c r="F1195" t="s">
        <v>18</v>
      </c>
      <c r="G1195" t="s">
        <v>19</v>
      </c>
      <c r="H1195" t="s">
        <v>20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2436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2455</v>
      </c>
      <c r="C1196" s="3" t="s">
        <v>2456</v>
      </c>
      <c r="D1196" s="6">
        <v>12500</v>
      </c>
      <c r="E1196" s="8">
        <v>40280</v>
      </c>
      <c r="F1196" t="s">
        <v>18</v>
      </c>
      <c r="G1196" t="s">
        <v>2457</v>
      </c>
      <c r="H1196" t="s">
        <v>57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2436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2458</v>
      </c>
      <c r="C1197" s="3" t="s">
        <v>2459</v>
      </c>
      <c r="D1197" s="6">
        <v>10000</v>
      </c>
      <c r="E1197" s="8">
        <v>13500</v>
      </c>
      <c r="F1197" t="s">
        <v>18</v>
      </c>
      <c r="G1197" t="s">
        <v>1226</v>
      </c>
      <c r="H1197" t="s">
        <v>57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2436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2460</v>
      </c>
      <c r="C1198" s="3" t="s">
        <v>2461</v>
      </c>
      <c r="D1198" s="6">
        <v>14500</v>
      </c>
      <c r="E1198" s="8">
        <v>39137</v>
      </c>
      <c r="F1198" t="s">
        <v>18</v>
      </c>
      <c r="G1198" t="s">
        <v>26</v>
      </c>
      <c r="H1198" t="s">
        <v>27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2436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2462</v>
      </c>
      <c r="C1199" s="3" t="s">
        <v>2463</v>
      </c>
      <c r="D1199" s="6">
        <v>15000</v>
      </c>
      <c r="E1199" s="8">
        <v>37994</v>
      </c>
      <c r="F1199" t="s">
        <v>18</v>
      </c>
      <c r="G1199" t="s">
        <v>19</v>
      </c>
      <c r="H1199" t="s">
        <v>20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2436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2464</v>
      </c>
      <c r="C1200" s="3" t="s">
        <v>2465</v>
      </c>
      <c r="D1200" s="6">
        <v>3500</v>
      </c>
      <c r="E1200" s="8">
        <v>9121</v>
      </c>
      <c r="F1200" t="s">
        <v>18</v>
      </c>
      <c r="G1200" t="s">
        <v>19</v>
      </c>
      <c r="H1200" t="s">
        <v>20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2436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2466</v>
      </c>
      <c r="C1201" s="3" t="s">
        <v>2467</v>
      </c>
      <c r="D1201" s="6">
        <v>2658</v>
      </c>
      <c r="E1201" s="8">
        <v>2693</v>
      </c>
      <c r="F1201" t="s">
        <v>18</v>
      </c>
      <c r="G1201" t="s">
        <v>26</v>
      </c>
      <c r="H1201" t="s">
        <v>27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2436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2468</v>
      </c>
      <c r="C1202" s="3" t="s">
        <v>2469</v>
      </c>
      <c r="D1202" s="6">
        <v>4800</v>
      </c>
      <c r="E1202" s="8">
        <v>6029</v>
      </c>
      <c r="F1202" t="s">
        <v>18</v>
      </c>
      <c r="G1202" t="s">
        <v>19</v>
      </c>
      <c r="H1202" t="s">
        <v>20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2436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2470</v>
      </c>
      <c r="C1203" s="3" t="s">
        <v>2471</v>
      </c>
      <c r="D1203" s="6">
        <v>6000</v>
      </c>
      <c r="E1203" s="8">
        <v>6146.27</v>
      </c>
      <c r="F1203" t="s">
        <v>18</v>
      </c>
      <c r="G1203" t="s">
        <v>26</v>
      </c>
      <c r="H1203" t="s">
        <v>27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2436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2472</v>
      </c>
      <c r="C1204" s="3" t="s">
        <v>2473</v>
      </c>
      <c r="D1204" s="6">
        <v>25000</v>
      </c>
      <c r="E1204" s="8">
        <v>49811</v>
      </c>
      <c r="F1204" t="s">
        <v>18</v>
      </c>
      <c r="G1204" t="s">
        <v>52</v>
      </c>
      <c r="H1204" t="s">
        <v>53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2436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2474</v>
      </c>
      <c r="C1205" s="3" t="s">
        <v>2475</v>
      </c>
      <c r="D1205" s="6">
        <v>16300</v>
      </c>
      <c r="E1205" s="8">
        <v>16700</v>
      </c>
      <c r="F1205" t="s">
        <v>18</v>
      </c>
      <c r="G1205" t="s">
        <v>19</v>
      </c>
      <c r="H1205" t="s">
        <v>20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2436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2476</v>
      </c>
      <c r="C1206" s="3" t="s">
        <v>2477</v>
      </c>
      <c r="D1206" s="6">
        <v>13000</v>
      </c>
      <c r="E1206" s="8">
        <v>13383</v>
      </c>
      <c r="F1206" t="s">
        <v>18</v>
      </c>
      <c r="G1206" t="s">
        <v>19</v>
      </c>
      <c r="H1206" t="s">
        <v>20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2436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2478</v>
      </c>
      <c r="C1207" s="3" t="s">
        <v>2479</v>
      </c>
      <c r="D1207" s="6">
        <v>13000</v>
      </c>
      <c r="E1207" s="8">
        <v>13112</v>
      </c>
      <c r="F1207" t="s">
        <v>18</v>
      </c>
      <c r="G1207" t="s">
        <v>504</v>
      </c>
      <c r="H1207" t="s">
        <v>57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2436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2480</v>
      </c>
      <c r="C1208" s="3" t="s">
        <v>2481</v>
      </c>
      <c r="D1208" s="6">
        <v>900</v>
      </c>
      <c r="E1208" s="8">
        <v>1035</v>
      </c>
      <c r="F1208" t="s">
        <v>18</v>
      </c>
      <c r="G1208" t="s">
        <v>2014</v>
      </c>
      <c r="H1208" t="s">
        <v>57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2436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2482</v>
      </c>
      <c r="C1209" s="3" t="s">
        <v>2483</v>
      </c>
      <c r="D1209" s="6">
        <v>16700</v>
      </c>
      <c r="E1209" s="8">
        <v>17396</v>
      </c>
      <c r="F1209" t="s">
        <v>18</v>
      </c>
      <c r="G1209" t="s">
        <v>1226</v>
      </c>
      <c r="H1209" t="s">
        <v>57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2436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2484</v>
      </c>
      <c r="C1210" s="3" t="s">
        <v>2485</v>
      </c>
      <c r="D1210" s="6">
        <v>10000</v>
      </c>
      <c r="E1210" s="8">
        <v>15530</v>
      </c>
      <c r="F1210" t="s">
        <v>18</v>
      </c>
      <c r="G1210" t="s">
        <v>19</v>
      </c>
      <c r="H1210" t="s">
        <v>20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2436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2486</v>
      </c>
      <c r="C1211" s="3" t="s">
        <v>2487</v>
      </c>
      <c r="D1211" s="6">
        <v>6000</v>
      </c>
      <c r="E1211" s="8">
        <v>6360</v>
      </c>
      <c r="F1211" t="s">
        <v>18</v>
      </c>
      <c r="G1211" t="s">
        <v>19</v>
      </c>
      <c r="H1211" t="s">
        <v>20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2436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2488</v>
      </c>
      <c r="C1212" s="3" t="s">
        <v>2489</v>
      </c>
      <c r="D1212" s="6">
        <v>20000</v>
      </c>
      <c r="E1212" s="8">
        <v>50863</v>
      </c>
      <c r="F1212" t="s">
        <v>18</v>
      </c>
      <c r="G1212" t="s">
        <v>478</v>
      </c>
      <c r="H1212" t="s">
        <v>479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2436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2490</v>
      </c>
      <c r="C1213" s="3" t="s">
        <v>2491</v>
      </c>
      <c r="D1213" s="6">
        <v>1000</v>
      </c>
      <c r="E1213" s="8">
        <v>1011</v>
      </c>
      <c r="F1213" t="s">
        <v>18</v>
      </c>
      <c r="G1213" t="s">
        <v>161</v>
      </c>
      <c r="H1213" t="s">
        <v>162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2436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2492</v>
      </c>
      <c r="C1214" s="3" t="s">
        <v>2493</v>
      </c>
      <c r="D1214" s="6">
        <v>2500</v>
      </c>
      <c r="E1214" s="8">
        <v>3226</v>
      </c>
      <c r="F1214" t="s">
        <v>18</v>
      </c>
      <c r="G1214" t="s">
        <v>19</v>
      </c>
      <c r="H1214" t="s">
        <v>20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2436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2494</v>
      </c>
      <c r="C1215" s="3" t="s">
        <v>2495</v>
      </c>
      <c r="D1215" s="6">
        <v>6500</v>
      </c>
      <c r="E1215" s="8">
        <v>6645</v>
      </c>
      <c r="F1215" t="s">
        <v>18</v>
      </c>
      <c r="G1215" t="s">
        <v>26</v>
      </c>
      <c r="H1215" t="s">
        <v>27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2436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2496</v>
      </c>
      <c r="C1216" s="3" t="s">
        <v>2497</v>
      </c>
      <c r="D1216" s="6">
        <v>2000</v>
      </c>
      <c r="E1216" s="8">
        <v>2636</v>
      </c>
      <c r="F1216" t="s">
        <v>18</v>
      </c>
      <c r="G1216" t="s">
        <v>19</v>
      </c>
      <c r="H1216" t="s">
        <v>20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2436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2498</v>
      </c>
      <c r="C1217" s="3" t="s">
        <v>2499</v>
      </c>
      <c r="D1217" s="6">
        <v>5000</v>
      </c>
      <c r="E1217" s="8">
        <v>39304.01</v>
      </c>
      <c r="F1217" t="s">
        <v>18</v>
      </c>
      <c r="G1217" t="s">
        <v>19</v>
      </c>
      <c r="H1217" t="s">
        <v>20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2436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2500</v>
      </c>
      <c r="C1218" s="3" t="s">
        <v>2501</v>
      </c>
      <c r="D1218" s="6">
        <v>14000</v>
      </c>
      <c r="E1218" s="8">
        <v>20398</v>
      </c>
      <c r="F1218" t="s">
        <v>18</v>
      </c>
      <c r="G1218" t="s">
        <v>19</v>
      </c>
      <c r="H1218" t="s">
        <v>20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2436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2502</v>
      </c>
      <c r="C1219" s="3" t="s">
        <v>2503</v>
      </c>
      <c r="D1219" s="6">
        <v>26500</v>
      </c>
      <c r="E1219" s="8">
        <v>27189</v>
      </c>
      <c r="F1219" t="s">
        <v>18</v>
      </c>
      <c r="G1219" t="s">
        <v>19</v>
      </c>
      <c r="H1219" t="s">
        <v>20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2436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2504</v>
      </c>
      <c r="C1220" s="3" t="s">
        <v>2505</v>
      </c>
      <c r="D1220" s="6">
        <v>9000</v>
      </c>
      <c r="E1220" s="8">
        <v>15505</v>
      </c>
      <c r="F1220" t="s">
        <v>18</v>
      </c>
      <c r="G1220" t="s">
        <v>19</v>
      </c>
      <c r="H1220" t="s">
        <v>20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2436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2506</v>
      </c>
      <c r="C1221" s="3" t="s">
        <v>2507</v>
      </c>
      <c r="D1221" s="6">
        <v>16350</v>
      </c>
      <c r="E1221" s="8">
        <v>26024</v>
      </c>
      <c r="F1221" t="s">
        <v>18</v>
      </c>
      <c r="G1221" t="s">
        <v>19</v>
      </c>
      <c r="H1221" t="s">
        <v>20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2436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2508</v>
      </c>
      <c r="C1222" s="3" t="s">
        <v>2509</v>
      </c>
      <c r="D1222" s="6">
        <v>15000</v>
      </c>
      <c r="E1222" s="8">
        <v>15565</v>
      </c>
      <c r="F1222" t="s">
        <v>18</v>
      </c>
      <c r="G1222" t="s">
        <v>504</v>
      </c>
      <c r="H1222" t="s">
        <v>57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2436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2510</v>
      </c>
      <c r="C1223" s="3" t="s">
        <v>2511</v>
      </c>
      <c r="D1223" s="6">
        <v>2200</v>
      </c>
      <c r="E1223" s="8">
        <v>2451.0100000000002</v>
      </c>
      <c r="F1223" t="s">
        <v>18</v>
      </c>
      <c r="G1223" t="s">
        <v>26</v>
      </c>
      <c r="H1223" t="s">
        <v>27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2436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2512</v>
      </c>
      <c r="C1224" s="3" t="s">
        <v>2513</v>
      </c>
      <c r="D1224" s="6">
        <v>4000</v>
      </c>
      <c r="E1224" s="8">
        <v>11215</v>
      </c>
      <c r="F1224" t="s">
        <v>18</v>
      </c>
      <c r="G1224" t="s">
        <v>161</v>
      </c>
      <c r="H1224" t="s">
        <v>162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2436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2514</v>
      </c>
      <c r="C1225" s="3" t="s">
        <v>2515</v>
      </c>
      <c r="D1225" s="6">
        <v>19800</v>
      </c>
      <c r="E1225" s="8">
        <v>22197</v>
      </c>
      <c r="F1225" t="s">
        <v>18</v>
      </c>
      <c r="G1225" t="s">
        <v>19</v>
      </c>
      <c r="H1225" t="s">
        <v>20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2436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2516</v>
      </c>
      <c r="C1226" s="3" t="s">
        <v>2517</v>
      </c>
      <c r="D1226" s="6">
        <v>15000</v>
      </c>
      <c r="E1226" s="8">
        <v>1060</v>
      </c>
      <c r="F1226" t="s">
        <v>274</v>
      </c>
      <c r="G1226" t="s">
        <v>19</v>
      </c>
      <c r="H1226" t="s">
        <v>20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2518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2519</v>
      </c>
      <c r="C1227" s="3" t="s">
        <v>2520</v>
      </c>
      <c r="D1227" s="6">
        <v>3000</v>
      </c>
      <c r="E1227" s="8">
        <v>132</v>
      </c>
      <c r="F1227" t="s">
        <v>274</v>
      </c>
      <c r="G1227" t="s">
        <v>19</v>
      </c>
      <c r="H1227" t="s">
        <v>20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2518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2521</v>
      </c>
      <c r="C1228" s="3" t="s">
        <v>2522</v>
      </c>
      <c r="D1228" s="6">
        <v>50000</v>
      </c>
      <c r="E1228" s="8">
        <v>1937</v>
      </c>
      <c r="F1228" t="s">
        <v>274</v>
      </c>
      <c r="G1228" t="s">
        <v>19</v>
      </c>
      <c r="H1228" t="s">
        <v>20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2518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2523</v>
      </c>
      <c r="C1229" s="3" t="s">
        <v>2524</v>
      </c>
      <c r="D1229" s="6">
        <v>2000</v>
      </c>
      <c r="E1229" s="8">
        <v>0</v>
      </c>
      <c r="F1229" t="s">
        <v>274</v>
      </c>
      <c r="G1229" t="s">
        <v>19</v>
      </c>
      <c r="H1229" t="s">
        <v>20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2518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2525</v>
      </c>
      <c r="C1230" s="3" t="s">
        <v>2526</v>
      </c>
      <c r="D1230" s="6">
        <v>5000</v>
      </c>
      <c r="E1230" s="8">
        <v>1465</v>
      </c>
      <c r="F1230" t="s">
        <v>274</v>
      </c>
      <c r="G1230" t="s">
        <v>19</v>
      </c>
      <c r="H1230" t="s">
        <v>20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2518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2527</v>
      </c>
      <c r="C1231" s="3" t="s">
        <v>2528</v>
      </c>
      <c r="D1231" s="6">
        <v>2750</v>
      </c>
      <c r="E1231" s="8">
        <v>25</v>
      </c>
      <c r="F1231" t="s">
        <v>274</v>
      </c>
      <c r="G1231" t="s">
        <v>19</v>
      </c>
      <c r="H1231" t="s">
        <v>20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2518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2529</v>
      </c>
      <c r="C1232" s="3" t="s">
        <v>2530</v>
      </c>
      <c r="D1232" s="6">
        <v>500000</v>
      </c>
      <c r="E1232" s="8">
        <v>0</v>
      </c>
      <c r="F1232" t="s">
        <v>274</v>
      </c>
      <c r="G1232" t="s">
        <v>19</v>
      </c>
      <c r="H1232" t="s">
        <v>20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2518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2531</v>
      </c>
      <c r="C1233" s="3" t="s">
        <v>2532</v>
      </c>
      <c r="D1233" s="6">
        <v>5000</v>
      </c>
      <c r="E1233" s="8">
        <v>0</v>
      </c>
      <c r="F1233" t="s">
        <v>274</v>
      </c>
      <c r="G1233" t="s">
        <v>19</v>
      </c>
      <c r="H1233" t="s">
        <v>20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2518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2533</v>
      </c>
      <c r="C1234" s="3" t="s">
        <v>2534</v>
      </c>
      <c r="D1234" s="6">
        <v>5000</v>
      </c>
      <c r="E1234" s="8">
        <v>40</v>
      </c>
      <c r="F1234" t="s">
        <v>274</v>
      </c>
      <c r="G1234" t="s">
        <v>19</v>
      </c>
      <c r="H1234" t="s">
        <v>20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2518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2535</v>
      </c>
      <c r="C1235" s="3" t="s">
        <v>2536</v>
      </c>
      <c r="D1235" s="6">
        <v>1000</v>
      </c>
      <c r="E1235" s="8">
        <v>116</v>
      </c>
      <c r="F1235" t="s">
        <v>274</v>
      </c>
      <c r="G1235" t="s">
        <v>19</v>
      </c>
      <c r="H1235" t="s">
        <v>20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2518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2537</v>
      </c>
      <c r="C1236" s="3" t="s">
        <v>2538</v>
      </c>
      <c r="D1236" s="6">
        <v>50000</v>
      </c>
      <c r="E1236" s="8">
        <v>0</v>
      </c>
      <c r="F1236" t="s">
        <v>274</v>
      </c>
      <c r="G1236" t="s">
        <v>26</v>
      </c>
      <c r="H1236" t="s">
        <v>27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2518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2539</v>
      </c>
      <c r="C1237" s="3" t="s">
        <v>2540</v>
      </c>
      <c r="D1237" s="6">
        <v>7534</v>
      </c>
      <c r="E1237" s="8">
        <v>210</v>
      </c>
      <c r="F1237" t="s">
        <v>274</v>
      </c>
      <c r="G1237" t="s">
        <v>19</v>
      </c>
      <c r="H1237" t="s">
        <v>20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2518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2541</v>
      </c>
      <c r="C1238" s="3" t="s">
        <v>2542</v>
      </c>
      <c r="D1238" s="6">
        <v>2500</v>
      </c>
      <c r="E1238" s="8">
        <v>0</v>
      </c>
      <c r="F1238" t="s">
        <v>274</v>
      </c>
      <c r="G1238" t="s">
        <v>19</v>
      </c>
      <c r="H1238" t="s">
        <v>20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2518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2543</v>
      </c>
      <c r="C1239" s="3" t="s">
        <v>2544</v>
      </c>
      <c r="D1239" s="6">
        <v>25000</v>
      </c>
      <c r="E1239" s="8">
        <v>0</v>
      </c>
      <c r="F1239" t="s">
        <v>274</v>
      </c>
      <c r="G1239" t="s">
        <v>19</v>
      </c>
      <c r="H1239" t="s">
        <v>20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2518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2545</v>
      </c>
      <c r="C1240" s="3" t="s">
        <v>2546</v>
      </c>
      <c r="D1240" s="6">
        <v>1000</v>
      </c>
      <c r="E1240" s="8">
        <v>178</v>
      </c>
      <c r="F1240" t="s">
        <v>274</v>
      </c>
      <c r="G1240" t="s">
        <v>19</v>
      </c>
      <c r="H1240" t="s">
        <v>20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2518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2547</v>
      </c>
      <c r="C1241" s="3" t="s">
        <v>2548</v>
      </c>
      <c r="D1241" s="6">
        <v>2500</v>
      </c>
      <c r="E1241" s="8">
        <v>0</v>
      </c>
      <c r="F1241" t="s">
        <v>274</v>
      </c>
      <c r="G1241" t="s">
        <v>19</v>
      </c>
      <c r="H1241" t="s">
        <v>20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2518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2549</v>
      </c>
      <c r="C1242" s="3" t="s">
        <v>2550</v>
      </c>
      <c r="D1242" s="6">
        <v>8000</v>
      </c>
      <c r="E1242" s="8">
        <v>241</v>
      </c>
      <c r="F1242" t="s">
        <v>274</v>
      </c>
      <c r="G1242" t="s">
        <v>19</v>
      </c>
      <c r="H1242" t="s">
        <v>20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2518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2551</v>
      </c>
      <c r="C1243" s="3" t="s">
        <v>2552</v>
      </c>
      <c r="D1243" s="6">
        <v>5000</v>
      </c>
      <c r="E1243" s="8">
        <v>2537</v>
      </c>
      <c r="F1243" t="s">
        <v>274</v>
      </c>
      <c r="G1243" t="s">
        <v>19</v>
      </c>
      <c r="H1243" t="s">
        <v>20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2518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2553</v>
      </c>
      <c r="C1244" s="3" t="s">
        <v>2554</v>
      </c>
      <c r="D1244" s="6">
        <v>911</v>
      </c>
      <c r="E1244" s="8">
        <v>5</v>
      </c>
      <c r="F1244" t="s">
        <v>274</v>
      </c>
      <c r="G1244" t="s">
        <v>19</v>
      </c>
      <c r="H1244" t="s">
        <v>20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2518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2555</v>
      </c>
      <c r="C1245" s="3" t="s">
        <v>2556</v>
      </c>
      <c r="D1245" s="6">
        <v>12000</v>
      </c>
      <c r="E1245" s="8">
        <v>1691</v>
      </c>
      <c r="F1245" t="s">
        <v>274</v>
      </c>
      <c r="G1245" t="s">
        <v>19</v>
      </c>
      <c r="H1245" t="s">
        <v>20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2518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2557</v>
      </c>
      <c r="C1246" s="3" t="s">
        <v>2558</v>
      </c>
      <c r="D1246" s="6">
        <v>2000</v>
      </c>
      <c r="E1246" s="8">
        <v>2076</v>
      </c>
      <c r="F1246" t="s">
        <v>18</v>
      </c>
      <c r="G1246" t="s">
        <v>19</v>
      </c>
      <c r="H1246" t="s">
        <v>20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1616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2559</v>
      </c>
      <c r="C1247" s="3" t="s">
        <v>2560</v>
      </c>
      <c r="D1247" s="6">
        <v>2000</v>
      </c>
      <c r="E1247" s="8">
        <v>2405</v>
      </c>
      <c r="F1247" t="s">
        <v>18</v>
      </c>
      <c r="G1247" t="s">
        <v>19</v>
      </c>
      <c r="H1247" t="s">
        <v>20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1616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2561</v>
      </c>
      <c r="C1248" s="3" t="s">
        <v>2562</v>
      </c>
      <c r="D1248" s="6">
        <v>2000</v>
      </c>
      <c r="E1248" s="8">
        <v>2340</v>
      </c>
      <c r="F1248" t="s">
        <v>18</v>
      </c>
      <c r="G1248" t="s">
        <v>19</v>
      </c>
      <c r="H1248" t="s">
        <v>20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1616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2563</v>
      </c>
      <c r="C1249" s="3" t="s">
        <v>2564</v>
      </c>
      <c r="D1249" s="6">
        <v>3500</v>
      </c>
      <c r="E1249" s="8">
        <v>4275</v>
      </c>
      <c r="F1249" t="s">
        <v>18</v>
      </c>
      <c r="G1249" t="s">
        <v>19</v>
      </c>
      <c r="H1249" t="s">
        <v>20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1616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2565</v>
      </c>
      <c r="C1250" s="3" t="s">
        <v>2566</v>
      </c>
      <c r="D1250" s="6">
        <v>2500</v>
      </c>
      <c r="E1250" s="8">
        <v>3791</v>
      </c>
      <c r="F1250" t="s">
        <v>18</v>
      </c>
      <c r="G1250" t="s">
        <v>19</v>
      </c>
      <c r="H1250" t="s">
        <v>20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1616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2567</v>
      </c>
      <c r="C1251" s="3" t="s">
        <v>2568</v>
      </c>
      <c r="D1251" s="6">
        <v>5000</v>
      </c>
      <c r="E1251" s="8">
        <v>5222</v>
      </c>
      <c r="F1251" t="s">
        <v>18</v>
      </c>
      <c r="G1251" t="s">
        <v>19</v>
      </c>
      <c r="H1251" t="s">
        <v>20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1616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2569</v>
      </c>
      <c r="C1252" s="3" t="s">
        <v>2570</v>
      </c>
      <c r="D1252" s="6">
        <v>30000</v>
      </c>
      <c r="E1252" s="8">
        <v>60046</v>
      </c>
      <c r="F1252" t="s">
        <v>18</v>
      </c>
      <c r="G1252" t="s">
        <v>19</v>
      </c>
      <c r="H1252" t="s">
        <v>20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1616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2571</v>
      </c>
      <c r="C1253" s="3" t="s">
        <v>2572</v>
      </c>
      <c r="D1253" s="6">
        <v>6000</v>
      </c>
      <c r="E1253" s="8">
        <v>6108</v>
      </c>
      <c r="F1253" t="s">
        <v>18</v>
      </c>
      <c r="G1253" t="s">
        <v>19</v>
      </c>
      <c r="H1253" t="s">
        <v>20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1616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2573</v>
      </c>
      <c r="C1254" s="3" t="s">
        <v>2574</v>
      </c>
      <c r="D1254" s="6">
        <v>3500</v>
      </c>
      <c r="E1254" s="8">
        <v>4818</v>
      </c>
      <c r="F1254" t="s">
        <v>18</v>
      </c>
      <c r="G1254" t="s">
        <v>19</v>
      </c>
      <c r="H1254" t="s">
        <v>20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1616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2575</v>
      </c>
      <c r="C1255" s="3" t="s">
        <v>2576</v>
      </c>
      <c r="D1255" s="6">
        <v>10</v>
      </c>
      <c r="E1255" s="8">
        <v>30383.32</v>
      </c>
      <c r="F1255" t="s">
        <v>18</v>
      </c>
      <c r="G1255" t="s">
        <v>19</v>
      </c>
      <c r="H1255" t="s">
        <v>20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1616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2577</v>
      </c>
      <c r="C1256" s="3" t="s">
        <v>2578</v>
      </c>
      <c r="D1256" s="6">
        <v>6700</v>
      </c>
      <c r="E1256" s="8">
        <v>13323</v>
      </c>
      <c r="F1256" t="s">
        <v>18</v>
      </c>
      <c r="G1256" t="s">
        <v>19</v>
      </c>
      <c r="H1256" t="s">
        <v>20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1616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2579</v>
      </c>
      <c r="C1257" s="3" t="s">
        <v>2580</v>
      </c>
      <c r="D1257" s="6">
        <v>3000</v>
      </c>
      <c r="E1257" s="8">
        <v>6071</v>
      </c>
      <c r="F1257" t="s">
        <v>18</v>
      </c>
      <c r="G1257" t="s">
        <v>19</v>
      </c>
      <c r="H1257" t="s">
        <v>20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1616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2581</v>
      </c>
      <c r="C1258" s="3" t="s">
        <v>2582</v>
      </c>
      <c r="D1258" s="6">
        <v>30000</v>
      </c>
      <c r="E1258" s="8">
        <v>35389.129999999997</v>
      </c>
      <c r="F1258" t="s">
        <v>18</v>
      </c>
      <c r="G1258" t="s">
        <v>19</v>
      </c>
      <c r="H1258" t="s">
        <v>20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1616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2583</v>
      </c>
      <c r="C1259" s="3" t="s">
        <v>2584</v>
      </c>
      <c r="D1259" s="6">
        <v>5500</v>
      </c>
      <c r="E1259" s="8">
        <v>16210</v>
      </c>
      <c r="F1259" t="s">
        <v>18</v>
      </c>
      <c r="G1259" t="s">
        <v>19</v>
      </c>
      <c r="H1259" t="s">
        <v>20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1616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2585</v>
      </c>
      <c r="C1260" s="3" t="s">
        <v>2586</v>
      </c>
      <c r="D1260" s="6">
        <v>12000</v>
      </c>
      <c r="E1260" s="8">
        <v>25577.56</v>
      </c>
      <c r="F1260" t="s">
        <v>18</v>
      </c>
      <c r="G1260" t="s">
        <v>19</v>
      </c>
      <c r="H1260" t="s">
        <v>20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1616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2587</v>
      </c>
      <c r="C1261" s="3" t="s">
        <v>2588</v>
      </c>
      <c r="D1261" s="6">
        <v>2500</v>
      </c>
      <c r="E1261" s="8">
        <v>2606</v>
      </c>
      <c r="F1261" t="s">
        <v>18</v>
      </c>
      <c r="G1261" t="s">
        <v>19</v>
      </c>
      <c r="H1261" t="s">
        <v>20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1616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2589</v>
      </c>
      <c r="C1262" s="3" t="s">
        <v>2590</v>
      </c>
      <c r="D1262" s="6">
        <v>3300</v>
      </c>
      <c r="E1262" s="8">
        <v>3751</v>
      </c>
      <c r="F1262" t="s">
        <v>18</v>
      </c>
      <c r="G1262" t="s">
        <v>19</v>
      </c>
      <c r="H1262" t="s">
        <v>20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1616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2591</v>
      </c>
      <c r="C1263" s="3" t="s">
        <v>2592</v>
      </c>
      <c r="D1263" s="6">
        <v>2000</v>
      </c>
      <c r="E1263" s="8">
        <v>2025</v>
      </c>
      <c r="F1263" t="s">
        <v>18</v>
      </c>
      <c r="G1263" t="s">
        <v>19</v>
      </c>
      <c r="H1263" t="s">
        <v>20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1616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2593</v>
      </c>
      <c r="C1264" s="3" t="s">
        <v>2594</v>
      </c>
      <c r="D1264" s="6">
        <v>6500</v>
      </c>
      <c r="E1264" s="8">
        <v>8152</v>
      </c>
      <c r="F1264" t="s">
        <v>18</v>
      </c>
      <c r="G1264" t="s">
        <v>161</v>
      </c>
      <c r="H1264" t="s">
        <v>162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1616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2595</v>
      </c>
      <c r="C1265" s="3" t="s">
        <v>2596</v>
      </c>
      <c r="D1265" s="6">
        <v>1500</v>
      </c>
      <c r="E1265" s="8">
        <v>1785</v>
      </c>
      <c r="F1265" t="s">
        <v>18</v>
      </c>
      <c r="G1265" t="s">
        <v>19</v>
      </c>
      <c r="H1265" t="s">
        <v>20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1616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2597</v>
      </c>
      <c r="C1266" s="3" t="s">
        <v>2598</v>
      </c>
      <c r="D1266" s="6">
        <v>650</v>
      </c>
      <c r="E1266" s="8">
        <v>1082</v>
      </c>
      <c r="F1266" t="s">
        <v>18</v>
      </c>
      <c r="G1266" t="s">
        <v>19</v>
      </c>
      <c r="H1266" t="s">
        <v>20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1616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2599</v>
      </c>
      <c r="C1267" s="3" t="s">
        <v>2600</v>
      </c>
      <c r="D1267" s="6">
        <v>3500</v>
      </c>
      <c r="E1267" s="8">
        <v>4170.17</v>
      </c>
      <c r="F1267" t="s">
        <v>18</v>
      </c>
      <c r="G1267" t="s">
        <v>19</v>
      </c>
      <c r="H1267" t="s">
        <v>20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1616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2601</v>
      </c>
      <c r="C1268" s="3" t="s">
        <v>2602</v>
      </c>
      <c r="D1268" s="6">
        <v>9500</v>
      </c>
      <c r="E1268" s="8">
        <v>9545</v>
      </c>
      <c r="F1268" t="s">
        <v>18</v>
      </c>
      <c r="G1268" t="s">
        <v>19</v>
      </c>
      <c r="H1268" t="s">
        <v>20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1616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2603</v>
      </c>
      <c r="C1269" s="3" t="s">
        <v>2604</v>
      </c>
      <c r="D1269" s="6">
        <v>22000</v>
      </c>
      <c r="E1269" s="8">
        <v>22396</v>
      </c>
      <c r="F1269" t="s">
        <v>18</v>
      </c>
      <c r="G1269" t="s">
        <v>19</v>
      </c>
      <c r="H1269" t="s">
        <v>20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1616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2605</v>
      </c>
      <c r="C1270" s="3" t="s">
        <v>2606</v>
      </c>
      <c r="D1270" s="6">
        <v>12000</v>
      </c>
      <c r="E1270" s="8">
        <v>14000</v>
      </c>
      <c r="F1270" t="s">
        <v>18</v>
      </c>
      <c r="G1270" t="s">
        <v>19</v>
      </c>
      <c r="H1270" t="s">
        <v>20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1616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2607</v>
      </c>
      <c r="C1271" s="3" t="s">
        <v>2608</v>
      </c>
      <c r="D1271" s="6">
        <v>18800</v>
      </c>
      <c r="E1271" s="8">
        <v>20426</v>
      </c>
      <c r="F1271" t="s">
        <v>18</v>
      </c>
      <c r="G1271" t="s">
        <v>19</v>
      </c>
      <c r="H1271" t="s">
        <v>20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1616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2609</v>
      </c>
      <c r="C1272" s="3" t="s">
        <v>2610</v>
      </c>
      <c r="D1272" s="6">
        <v>10000</v>
      </c>
      <c r="E1272" s="8">
        <v>11472</v>
      </c>
      <c r="F1272" t="s">
        <v>18</v>
      </c>
      <c r="G1272" t="s">
        <v>19</v>
      </c>
      <c r="H1272" t="s">
        <v>20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1616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2611</v>
      </c>
      <c r="C1273" s="3" t="s">
        <v>2612</v>
      </c>
      <c r="D1273" s="6">
        <v>7500</v>
      </c>
      <c r="E1273" s="8">
        <v>7635</v>
      </c>
      <c r="F1273" t="s">
        <v>18</v>
      </c>
      <c r="G1273" t="s">
        <v>19</v>
      </c>
      <c r="H1273" t="s">
        <v>20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1616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2613</v>
      </c>
      <c r="C1274" s="3" t="s">
        <v>2614</v>
      </c>
      <c r="D1274" s="6">
        <v>5000</v>
      </c>
      <c r="E1274" s="8">
        <v>5300</v>
      </c>
      <c r="F1274" t="s">
        <v>18</v>
      </c>
      <c r="G1274" t="s">
        <v>19</v>
      </c>
      <c r="H1274" t="s">
        <v>20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1616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2615</v>
      </c>
      <c r="C1275" s="3" t="s">
        <v>2616</v>
      </c>
      <c r="D1275" s="6">
        <v>4000</v>
      </c>
      <c r="E1275" s="8">
        <v>4140</v>
      </c>
      <c r="F1275" t="s">
        <v>18</v>
      </c>
      <c r="G1275" t="s">
        <v>161</v>
      </c>
      <c r="H1275" t="s">
        <v>162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1616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2617</v>
      </c>
      <c r="C1276" s="3" t="s">
        <v>2618</v>
      </c>
      <c r="D1276" s="6">
        <v>25000</v>
      </c>
      <c r="E1276" s="8">
        <v>38743.839999999997</v>
      </c>
      <c r="F1276" t="s">
        <v>18</v>
      </c>
      <c r="G1276" t="s">
        <v>19</v>
      </c>
      <c r="H1276" t="s">
        <v>20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1616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2619</v>
      </c>
      <c r="C1277" s="3" t="s">
        <v>2620</v>
      </c>
      <c r="D1277" s="6">
        <v>15000</v>
      </c>
      <c r="E1277" s="8">
        <v>24321.1</v>
      </c>
      <c r="F1277" t="s">
        <v>18</v>
      </c>
      <c r="G1277" t="s">
        <v>19</v>
      </c>
      <c r="H1277" t="s">
        <v>20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1616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2621</v>
      </c>
      <c r="C1278" s="3" t="s">
        <v>2622</v>
      </c>
      <c r="D1278" s="6">
        <v>3000</v>
      </c>
      <c r="E1278" s="8">
        <v>3132.63</v>
      </c>
      <c r="F1278" t="s">
        <v>18</v>
      </c>
      <c r="G1278" t="s">
        <v>19</v>
      </c>
      <c r="H1278" t="s">
        <v>20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1616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2623</v>
      </c>
      <c r="C1279" s="3" t="s">
        <v>2624</v>
      </c>
      <c r="D1279" s="6">
        <v>15000</v>
      </c>
      <c r="E1279" s="8">
        <v>15918.65</v>
      </c>
      <c r="F1279" t="s">
        <v>18</v>
      </c>
      <c r="G1279" t="s">
        <v>19</v>
      </c>
      <c r="H1279" t="s">
        <v>20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1616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2625</v>
      </c>
      <c r="C1280" s="3" t="s">
        <v>2626</v>
      </c>
      <c r="D1280" s="6">
        <v>6500</v>
      </c>
      <c r="E1280" s="8">
        <v>10071</v>
      </c>
      <c r="F1280" t="s">
        <v>18</v>
      </c>
      <c r="G1280" t="s">
        <v>19</v>
      </c>
      <c r="H1280" t="s">
        <v>20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1616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2627</v>
      </c>
      <c r="C1281" s="3" t="s">
        <v>2628</v>
      </c>
      <c r="D1281" s="6">
        <v>12516</v>
      </c>
      <c r="E1281" s="8">
        <v>13864.17</v>
      </c>
      <c r="F1281" t="s">
        <v>18</v>
      </c>
      <c r="G1281" t="s">
        <v>19</v>
      </c>
      <c r="H1281" t="s">
        <v>20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1616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2629</v>
      </c>
      <c r="C1282" s="3" t="s">
        <v>2630</v>
      </c>
      <c r="D1282" s="6">
        <v>15000</v>
      </c>
      <c r="E1282" s="8">
        <v>16636.78</v>
      </c>
      <c r="F1282" t="s">
        <v>18</v>
      </c>
      <c r="G1282" t="s">
        <v>19</v>
      </c>
      <c r="H1282" t="s">
        <v>20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1616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2631</v>
      </c>
      <c r="C1283" s="3" t="s">
        <v>2632</v>
      </c>
      <c r="D1283" s="6">
        <v>7000</v>
      </c>
      <c r="E1283" s="8">
        <v>7750</v>
      </c>
      <c r="F1283" t="s">
        <v>18</v>
      </c>
      <c r="G1283" t="s">
        <v>19</v>
      </c>
      <c r="H1283" t="s">
        <v>20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1616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2633</v>
      </c>
      <c r="C1284" s="3" t="s">
        <v>2634</v>
      </c>
      <c r="D1284" s="6">
        <v>15000</v>
      </c>
      <c r="E1284" s="8">
        <v>18542</v>
      </c>
      <c r="F1284" t="s">
        <v>18</v>
      </c>
      <c r="G1284" t="s">
        <v>19</v>
      </c>
      <c r="H1284" t="s">
        <v>20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1616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2635</v>
      </c>
      <c r="C1285" s="3" t="s">
        <v>2636</v>
      </c>
      <c r="D1285" s="6">
        <v>1000</v>
      </c>
      <c r="E1285" s="8">
        <v>2110.5</v>
      </c>
      <c r="F1285" t="s">
        <v>18</v>
      </c>
      <c r="G1285" t="s">
        <v>19</v>
      </c>
      <c r="H1285" t="s">
        <v>20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1616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57.6" x14ac:dyDescent="0.3">
      <c r="A1286">
        <v>3961</v>
      </c>
      <c r="B1286" s="3" t="s">
        <v>8008</v>
      </c>
      <c r="C1286" s="3" t="s">
        <v>8009</v>
      </c>
      <c r="D1286" s="6">
        <v>5000</v>
      </c>
      <c r="E1286" s="8">
        <v>21</v>
      </c>
      <c r="F1286" t="s">
        <v>359</v>
      </c>
      <c r="G1286" t="s">
        <v>26</v>
      </c>
      <c r="H1286" t="s">
        <v>27</v>
      </c>
      <c r="I1286">
        <v>1399584210</v>
      </c>
      <c r="J1286">
        <v>1397683410</v>
      </c>
      <c r="K1286" t="b">
        <v>0</v>
      </c>
      <c r="L1286">
        <v>2</v>
      </c>
      <c r="M1286" t="b">
        <v>0</v>
      </c>
      <c r="N1286" t="s">
        <v>1088</v>
      </c>
      <c r="O1286">
        <f t="shared" si="100"/>
        <v>0</v>
      </c>
      <c r="P1286">
        <f t="shared" si="101"/>
        <v>10.5</v>
      </c>
      <c r="Q1286" s="10" t="s">
        <v>8315</v>
      </c>
      <c r="R1286" t="s">
        <v>8316</v>
      </c>
      <c r="S1286" s="13">
        <f t="shared" si="102"/>
        <v>41745.891319444447</v>
      </c>
      <c r="T1286" s="13">
        <f t="shared" si="103"/>
        <v>41767.891319444447</v>
      </c>
      <c r="U1286">
        <f t="shared" si="104"/>
        <v>2014</v>
      </c>
    </row>
    <row r="1287" spans="1:21" ht="57.6" x14ac:dyDescent="0.3">
      <c r="A1287">
        <v>2870</v>
      </c>
      <c r="B1287" s="3" t="s">
        <v>5829</v>
      </c>
      <c r="C1287" s="3" t="s">
        <v>5830</v>
      </c>
      <c r="D1287" s="6">
        <v>5000</v>
      </c>
      <c r="E1287" s="8">
        <v>750</v>
      </c>
      <c r="F1287" t="s">
        <v>359</v>
      </c>
      <c r="G1287" t="s">
        <v>19</v>
      </c>
      <c r="H1287" t="s">
        <v>20</v>
      </c>
      <c r="I1287">
        <v>1400301165</v>
      </c>
      <c r="J1287">
        <v>1397709165</v>
      </c>
      <c r="K1287" t="b">
        <v>0</v>
      </c>
      <c r="L1287">
        <v>9</v>
      </c>
      <c r="M1287" t="b">
        <v>0</v>
      </c>
      <c r="N1287" t="s">
        <v>1088</v>
      </c>
      <c r="O1287">
        <f t="shared" si="100"/>
        <v>15</v>
      </c>
      <c r="P1287">
        <f t="shared" si="101"/>
        <v>83.33</v>
      </c>
      <c r="Q1287" s="10" t="s">
        <v>8315</v>
      </c>
      <c r="R1287" t="s">
        <v>8316</v>
      </c>
      <c r="S1287" s="13">
        <f t="shared" si="102"/>
        <v>41746.189409722225</v>
      </c>
      <c r="T1287" s="13">
        <f t="shared" si="103"/>
        <v>41776.189409722225</v>
      </c>
      <c r="U1287">
        <f t="shared" si="104"/>
        <v>2014</v>
      </c>
    </row>
    <row r="1288" spans="1:21" ht="43.2" x14ac:dyDescent="0.3">
      <c r="A1288">
        <v>3983</v>
      </c>
      <c r="B1288" s="3" t="s">
        <v>8050</v>
      </c>
      <c r="C1288" s="3" t="s">
        <v>8051</v>
      </c>
      <c r="D1288" s="6">
        <v>11140</v>
      </c>
      <c r="E1288" s="8">
        <v>3877</v>
      </c>
      <c r="F1288" t="s">
        <v>359</v>
      </c>
      <c r="G1288" t="s">
        <v>19</v>
      </c>
      <c r="H1288" t="s">
        <v>20</v>
      </c>
      <c r="I1288">
        <v>1400569140</v>
      </c>
      <c r="J1288">
        <v>1397854356</v>
      </c>
      <c r="K1288" t="b">
        <v>0</v>
      </c>
      <c r="L1288">
        <v>46</v>
      </c>
      <c r="M1288" t="b">
        <v>0</v>
      </c>
      <c r="N1288" t="s">
        <v>1088</v>
      </c>
      <c r="O1288">
        <f t="shared" si="100"/>
        <v>35</v>
      </c>
      <c r="P1288">
        <f t="shared" si="101"/>
        <v>84.28</v>
      </c>
      <c r="Q1288" s="10" t="s">
        <v>8315</v>
      </c>
      <c r="R1288" t="s">
        <v>8316</v>
      </c>
      <c r="S1288" s="13">
        <f t="shared" si="102"/>
        <v>41747.86986111111</v>
      </c>
      <c r="T1288" s="13">
        <f t="shared" si="103"/>
        <v>41779.290972222225</v>
      </c>
      <c r="U1288">
        <f t="shared" si="104"/>
        <v>2014</v>
      </c>
    </row>
    <row r="1289" spans="1:21" ht="43.2" x14ac:dyDescent="0.3">
      <c r="A1289">
        <v>3418</v>
      </c>
      <c r="B1289" s="3" t="s">
        <v>6927</v>
      </c>
      <c r="C1289" s="3" t="s">
        <v>6928</v>
      </c>
      <c r="D1289" s="6">
        <v>4000</v>
      </c>
      <c r="E1289" s="8">
        <v>4035</v>
      </c>
      <c r="F1289" t="s">
        <v>18</v>
      </c>
      <c r="G1289" t="s">
        <v>19</v>
      </c>
      <c r="H1289" t="s">
        <v>20</v>
      </c>
      <c r="I1289">
        <v>1400875307</v>
      </c>
      <c r="J1289">
        <v>1398283307</v>
      </c>
      <c r="K1289" t="b">
        <v>0</v>
      </c>
      <c r="L1289">
        <v>56</v>
      </c>
      <c r="M1289" t="b">
        <v>1</v>
      </c>
      <c r="N1289" t="s">
        <v>1088</v>
      </c>
      <c r="O1289">
        <f t="shared" si="100"/>
        <v>101</v>
      </c>
      <c r="P1289">
        <f t="shared" si="101"/>
        <v>72.05</v>
      </c>
      <c r="Q1289" s="10" t="s">
        <v>8315</v>
      </c>
      <c r="R1289" t="s">
        <v>8316</v>
      </c>
      <c r="S1289" s="13">
        <f t="shared" si="102"/>
        <v>41752.83457175926</v>
      </c>
      <c r="T1289" s="13">
        <f t="shared" si="103"/>
        <v>41782.83457175926</v>
      </c>
      <c r="U1289">
        <f t="shared" si="104"/>
        <v>2014</v>
      </c>
    </row>
    <row r="1290" spans="1:21" ht="43.2" x14ac:dyDescent="0.3">
      <c r="A1290">
        <v>3551</v>
      </c>
      <c r="B1290" s="3" t="s">
        <v>7193</v>
      </c>
      <c r="C1290" s="3" t="s">
        <v>7194</v>
      </c>
      <c r="D1290" s="6">
        <v>1500</v>
      </c>
      <c r="E1290" s="8">
        <v>1527.5</v>
      </c>
      <c r="F1290" t="s">
        <v>18</v>
      </c>
      <c r="G1290" t="s">
        <v>19</v>
      </c>
      <c r="H1290" t="s">
        <v>20</v>
      </c>
      <c r="I1290">
        <v>1400796420</v>
      </c>
      <c r="J1290">
        <v>1398342170</v>
      </c>
      <c r="K1290" t="b">
        <v>0</v>
      </c>
      <c r="L1290">
        <v>25</v>
      </c>
      <c r="M1290" t="b">
        <v>1</v>
      </c>
      <c r="N1290" t="s">
        <v>1088</v>
      </c>
      <c r="O1290">
        <f t="shared" si="100"/>
        <v>102</v>
      </c>
      <c r="P1290">
        <f t="shared" si="101"/>
        <v>61.1</v>
      </c>
      <c r="Q1290" s="10" t="s">
        <v>8315</v>
      </c>
      <c r="R1290" t="s">
        <v>8316</v>
      </c>
      <c r="S1290" s="13">
        <f t="shared" si="102"/>
        <v>41753.515856481477</v>
      </c>
      <c r="T1290" s="13">
        <f t="shared" si="103"/>
        <v>41781.921527777777</v>
      </c>
      <c r="U1290">
        <f t="shared" si="104"/>
        <v>2014</v>
      </c>
    </row>
    <row r="1291" spans="1:21" ht="43.2" x14ac:dyDescent="0.3">
      <c r="A1291">
        <v>3685</v>
      </c>
      <c r="B1291" s="3" t="s">
        <v>7459</v>
      </c>
      <c r="C1291" s="3" t="s">
        <v>7460</v>
      </c>
      <c r="D1291" s="6">
        <v>5000</v>
      </c>
      <c r="E1291" s="8">
        <v>5285</v>
      </c>
      <c r="F1291" t="s">
        <v>18</v>
      </c>
      <c r="G1291" t="s">
        <v>19</v>
      </c>
      <c r="H1291" t="s">
        <v>20</v>
      </c>
      <c r="I1291">
        <v>1400533200</v>
      </c>
      <c r="J1291">
        <v>1398348859</v>
      </c>
      <c r="K1291" t="b">
        <v>0</v>
      </c>
      <c r="L1291">
        <v>126</v>
      </c>
      <c r="M1291" t="b">
        <v>1</v>
      </c>
      <c r="N1291" t="s">
        <v>1088</v>
      </c>
      <c r="O1291">
        <f t="shared" si="100"/>
        <v>106</v>
      </c>
      <c r="P1291">
        <f t="shared" si="101"/>
        <v>41.94</v>
      </c>
      <c r="Q1291" s="10" t="s">
        <v>8315</v>
      </c>
      <c r="R1291" t="s">
        <v>8316</v>
      </c>
      <c r="S1291" s="13">
        <f t="shared" si="102"/>
        <v>41753.593275462961</v>
      </c>
      <c r="T1291" s="13">
        <f t="shared" si="103"/>
        <v>41778.875</v>
      </c>
      <c r="U1291">
        <f t="shared" si="104"/>
        <v>2014</v>
      </c>
    </row>
    <row r="1292" spans="1:21" ht="43.2" x14ac:dyDescent="0.3">
      <c r="A1292">
        <v>3489</v>
      </c>
      <c r="B1292" s="3" t="s">
        <v>7069</v>
      </c>
      <c r="C1292" s="3" t="s">
        <v>7070</v>
      </c>
      <c r="D1292" s="6">
        <v>5000</v>
      </c>
      <c r="E1292" s="8">
        <v>5635</v>
      </c>
      <c r="F1292" t="s">
        <v>18</v>
      </c>
      <c r="G1292" t="s">
        <v>26</v>
      </c>
      <c r="H1292" t="s">
        <v>27</v>
      </c>
      <c r="I1292">
        <v>1400965200</v>
      </c>
      <c r="J1292">
        <v>1398352531</v>
      </c>
      <c r="K1292" t="b">
        <v>0</v>
      </c>
      <c r="L1292">
        <v>72</v>
      </c>
      <c r="M1292" t="b">
        <v>1</v>
      </c>
      <c r="N1292" t="s">
        <v>1088</v>
      </c>
      <c r="O1292">
        <f t="shared" si="100"/>
        <v>113</v>
      </c>
      <c r="P1292">
        <f t="shared" si="101"/>
        <v>78.260000000000005</v>
      </c>
      <c r="Q1292" s="10" t="s">
        <v>8315</v>
      </c>
      <c r="R1292" t="s">
        <v>8316</v>
      </c>
      <c r="S1292" s="13">
        <f t="shared" si="102"/>
        <v>41753.635775462964</v>
      </c>
      <c r="T1292" s="13">
        <f t="shared" si="103"/>
        <v>41783.875</v>
      </c>
      <c r="U1292">
        <f t="shared" si="104"/>
        <v>2014</v>
      </c>
    </row>
    <row r="1293" spans="1:21" ht="43.2" x14ac:dyDescent="0.3">
      <c r="A1293">
        <v>2916</v>
      </c>
      <c r="B1293" s="3" t="s">
        <v>5921</v>
      </c>
      <c r="C1293" s="3" t="s">
        <v>5922</v>
      </c>
      <c r="D1293" s="6">
        <v>1850</v>
      </c>
      <c r="E1293" s="8">
        <v>145</v>
      </c>
      <c r="F1293" t="s">
        <v>359</v>
      </c>
      <c r="G1293" t="s">
        <v>26</v>
      </c>
      <c r="H1293" t="s">
        <v>27</v>
      </c>
      <c r="I1293">
        <v>1400498789</v>
      </c>
      <c r="J1293">
        <v>1398511589</v>
      </c>
      <c r="K1293" t="b">
        <v>0</v>
      </c>
      <c r="L1293">
        <v>7</v>
      </c>
      <c r="M1293" t="b">
        <v>0</v>
      </c>
      <c r="N1293" t="s">
        <v>1088</v>
      </c>
      <c r="O1293">
        <f t="shared" si="100"/>
        <v>8</v>
      </c>
      <c r="P1293">
        <f t="shared" si="101"/>
        <v>20.71</v>
      </c>
      <c r="Q1293" s="10" t="s">
        <v>8315</v>
      </c>
      <c r="R1293" t="s">
        <v>8316</v>
      </c>
      <c r="S1293" s="13">
        <f t="shared" si="102"/>
        <v>41755.476724537039</v>
      </c>
      <c r="T1293" s="13">
        <f t="shared" si="103"/>
        <v>41778.476724537039</v>
      </c>
      <c r="U1293">
        <f t="shared" si="104"/>
        <v>2014</v>
      </c>
    </row>
    <row r="1294" spans="1:21" ht="28.8" x14ac:dyDescent="0.3">
      <c r="A1294">
        <v>2830</v>
      </c>
      <c r="B1294" s="3" t="s">
        <v>5749</v>
      </c>
      <c r="C1294" s="3" t="s">
        <v>5750</v>
      </c>
      <c r="D1294" s="6">
        <v>3000</v>
      </c>
      <c r="E1294" s="8">
        <v>3000</v>
      </c>
      <c r="F1294" t="s">
        <v>18</v>
      </c>
      <c r="G1294" t="s">
        <v>19</v>
      </c>
      <c r="H1294" t="s">
        <v>20</v>
      </c>
      <c r="I1294">
        <v>1399867140</v>
      </c>
      <c r="J1294">
        <v>1398802148</v>
      </c>
      <c r="K1294" t="b">
        <v>0</v>
      </c>
      <c r="L1294">
        <v>11</v>
      </c>
      <c r="M1294" t="b">
        <v>1</v>
      </c>
      <c r="N1294" t="s">
        <v>1088</v>
      </c>
      <c r="O1294">
        <f t="shared" si="100"/>
        <v>100</v>
      </c>
      <c r="P1294">
        <f t="shared" si="101"/>
        <v>272.73</v>
      </c>
      <c r="Q1294" s="10" t="s">
        <v>8315</v>
      </c>
      <c r="R1294" t="s">
        <v>8316</v>
      </c>
      <c r="S1294" s="13">
        <f t="shared" si="102"/>
        <v>41758.839675925927</v>
      </c>
      <c r="T1294" s="13">
        <f t="shared" si="103"/>
        <v>41771.165972222225</v>
      </c>
      <c r="U1294">
        <f t="shared" si="104"/>
        <v>2014</v>
      </c>
    </row>
    <row r="1295" spans="1:21" ht="43.2" x14ac:dyDescent="0.3">
      <c r="A1295">
        <v>2810</v>
      </c>
      <c r="B1295" s="3" t="s">
        <v>5709</v>
      </c>
      <c r="C1295" s="3" t="s">
        <v>5710</v>
      </c>
      <c r="D1295" s="6">
        <v>2500</v>
      </c>
      <c r="E1295" s="8">
        <v>2705</v>
      </c>
      <c r="F1295" t="s">
        <v>18</v>
      </c>
      <c r="G1295" t="s">
        <v>19</v>
      </c>
      <c r="H1295" t="s">
        <v>20</v>
      </c>
      <c r="I1295">
        <v>1401595140</v>
      </c>
      <c r="J1295">
        <v>1398828064</v>
      </c>
      <c r="K1295" t="b">
        <v>0</v>
      </c>
      <c r="L1295">
        <v>57</v>
      </c>
      <c r="M1295" t="b">
        <v>1</v>
      </c>
      <c r="N1295" t="s">
        <v>1088</v>
      </c>
      <c r="O1295">
        <f t="shared" si="100"/>
        <v>108</v>
      </c>
      <c r="P1295">
        <f t="shared" si="101"/>
        <v>47.46</v>
      </c>
      <c r="Q1295" s="10" t="s">
        <v>8315</v>
      </c>
      <c r="R1295" t="s">
        <v>8316</v>
      </c>
      <c r="S1295" s="13">
        <f t="shared" si="102"/>
        <v>41759.13962962963</v>
      </c>
      <c r="T1295" s="13">
        <f t="shared" si="103"/>
        <v>41791.165972222225</v>
      </c>
      <c r="U1295">
        <f t="shared" si="104"/>
        <v>2014</v>
      </c>
    </row>
    <row r="1296" spans="1:21" ht="86.4" x14ac:dyDescent="0.3">
      <c r="A1296">
        <v>3505</v>
      </c>
      <c r="B1296" s="3" t="s">
        <v>7101</v>
      </c>
      <c r="C1296" s="3" t="s">
        <v>7102</v>
      </c>
      <c r="D1296" s="6">
        <v>2500</v>
      </c>
      <c r="E1296" s="8">
        <v>2594</v>
      </c>
      <c r="F1296" t="s">
        <v>18</v>
      </c>
      <c r="G1296" t="s">
        <v>19</v>
      </c>
      <c r="H1296" t="s">
        <v>20</v>
      </c>
      <c r="I1296">
        <v>1399953600</v>
      </c>
      <c r="J1296">
        <v>1398983245</v>
      </c>
      <c r="K1296" t="b">
        <v>0</v>
      </c>
      <c r="L1296">
        <v>39</v>
      </c>
      <c r="M1296" t="b">
        <v>1</v>
      </c>
      <c r="N1296" t="s">
        <v>1088</v>
      </c>
      <c r="O1296">
        <f t="shared" si="100"/>
        <v>104</v>
      </c>
      <c r="P1296">
        <f t="shared" si="101"/>
        <v>66.510000000000005</v>
      </c>
      <c r="Q1296" s="10" t="s">
        <v>8315</v>
      </c>
      <c r="R1296" t="s">
        <v>8316</v>
      </c>
      <c r="S1296" s="13">
        <f t="shared" si="102"/>
        <v>41760.935706018521</v>
      </c>
      <c r="T1296" s="13">
        <f t="shared" si="103"/>
        <v>41772.166666666664</v>
      </c>
      <c r="U1296">
        <f t="shared" si="104"/>
        <v>2014</v>
      </c>
    </row>
    <row r="1297" spans="1:21" ht="43.2" x14ac:dyDescent="0.3">
      <c r="A1297">
        <v>4051</v>
      </c>
      <c r="B1297" s="3" t="s">
        <v>8184</v>
      </c>
      <c r="C1297" s="3" t="s">
        <v>8185</v>
      </c>
      <c r="D1297" s="6">
        <v>500</v>
      </c>
      <c r="E1297" s="8">
        <v>0</v>
      </c>
      <c r="F1297" t="s">
        <v>359</v>
      </c>
      <c r="G1297" t="s">
        <v>19</v>
      </c>
      <c r="H1297" t="s">
        <v>20</v>
      </c>
      <c r="I1297">
        <v>1399618380</v>
      </c>
      <c r="J1297">
        <v>1399058797</v>
      </c>
      <c r="K1297" t="b">
        <v>0</v>
      </c>
      <c r="L1297">
        <v>0</v>
      </c>
      <c r="M1297" t="b">
        <v>0</v>
      </c>
      <c r="N1297" t="s">
        <v>1088</v>
      </c>
      <c r="O1297">
        <f t="shared" si="100"/>
        <v>0</v>
      </c>
      <c r="P1297">
        <f t="shared" si="101"/>
        <v>0</v>
      </c>
      <c r="Q1297" s="10" t="s">
        <v>8315</v>
      </c>
      <c r="R1297" t="s">
        <v>8316</v>
      </c>
      <c r="S1297" s="13">
        <f t="shared" si="102"/>
        <v>41761.810150462967</v>
      </c>
      <c r="T1297" s="13">
        <f t="shared" si="103"/>
        <v>41768.286805555559</v>
      </c>
      <c r="U1297">
        <f t="shared" si="104"/>
        <v>2014</v>
      </c>
    </row>
    <row r="1298" spans="1:21" ht="43.2" x14ac:dyDescent="0.3">
      <c r="A1298">
        <v>3396</v>
      </c>
      <c r="B1298" s="3" t="s">
        <v>6883</v>
      </c>
      <c r="C1298" s="3" t="s">
        <v>6884</v>
      </c>
      <c r="D1298" s="6">
        <v>1500</v>
      </c>
      <c r="E1298" s="8">
        <v>1565</v>
      </c>
      <c r="F1298" t="s">
        <v>18</v>
      </c>
      <c r="G1298" t="s">
        <v>19</v>
      </c>
      <c r="H1298" t="s">
        <v>20</v>
      </c>
      <c r="I1298">
        <v>1401595140</v>
      </c>
      <c r="J1298">
        <v>1399286589</v>
      </c>
      <c r="K1298" t="b">
        <v>0</v>
      </c>
      <c r="L1298">
        <v>28</v>
      </c>
      <c r="M1298" t="b">
        <v>1</v>
      </c>
      <c r="N1298" t="s">
        <v>1088</v>
      </c>
      <c r="O1298">
        <f t="shared" si="100"/>
        <v>104</v>
      </c>
      <c r="P1298">
        <f t="shared" si="101"/>
        <v>55.89</v>
      </c>
      <c r="Q1298" s="10" t="s">
        <v>8315</v>
      </c>
      <c r="R1298" t="s">
        <v>8316</v>
      </c>
      <c r="S1298" s="13">
        <f t="shared" si="102"/>
        <v>41764.44663194444</v>
      </c>
      <c r="T1298" s="13">
        <f t="shared" si="103"/>
        <v>41791.165972222225</v>
      </c>
      <c r="U1298">
        <f t="shared" si="104"/>
        <v>2014</v>
      </c>
    </row>
    <row r="1299" spans="1:21" ht="43.2" x14ac:dyDescent="0.3">
      <c r="A1299">
        <v>3375</v>
      </c>
      <c r="B1299" s="3" t="s">
        <v>6841</v>
      </c>
      <c r="C1299" s="3" t="s">
        <v>6842</v>
      </c>
      <c r="D1299" s="6">
        <v>3000</v>
      </c>
      <c r="E1299" s="8">
        <v>3000</v>
      </c>
      <c r="F1299" t="s">
        <v>18</v>
      </c>
      <c r="G1299" t="s">
        <v>26</v>
      </c>
      <c r="H1299" t="s">
        <v>27</v>
      </c>
      <c r="I1299">
        <v>1400423973</v>
      </c>
      <c r="J1299">
        <v>1399387173</v>
      </c>
      <c r="K1299" t="b">
        <v>0</v>
      </c>
      <c r="L1299">
        <v>17</v>
      </c>
      <c r="M1299" t="b">
        <v>1</v>
      </c>
      <c r="N1299" t="s">
        <v>1088</v>
      </c>
      <c r="O1299">
        <f t="shared" si="100"/>
        <v>100</v>
      </c>
      <c r="P1299">
        <f t="shared" si="101"/>
        <v>176.47</v>
      </c>
      <c r="Q1299" s="10" t="s">
        <v>8315</v>
      </c>
      <c r="R1299" t="s">
        <v>8316</v>
      </c>
      <c r="S1299" s="13">
        <f t="shared" si="102"/>
        <v>41765.610798611109</v>
      </c>
      <c r="T1299" s="13">
        <f t="shared" si="103"/>
        <v>41777.610798611109</v>
      </c>
      <c r="U1299">
        <f t="shared" si="104"/>
        <v>2014</v>
      </c>
    </row>
    <row r="1300" spans="1:21" ht="43.2" x14ac:dyDescent="0.3">
      <c r="A1300">
        <v>3987</v>
      </c>
      <c r="B1300" s="3" t="s">
        <v>8058</v>
      </c>
      <c r="C1300" s="3" t="s">
        <v>8059</v>
      </c>
      <c r="D1300" s="6">
        <v>400</v>
      </c>
      <c r="E1300" s="8">
        <v>151</v>
      </c>
      <c r="F1300" t="s">
        <v>359</v>
      </c>
      <c r="G1300" t="s">
        <v>26</v>
      </c>
      <c r="H1300" t="s">
        <v>27</v>
      </c>
      <c r="I1300">
        <v>1400278290</v>
      </c>
      <c r="J1300">
        <v>1399414290</v>
      </c>
      <c r="K1300" t="b">
        <v>0</v>
      </c>
      <c r="L1300">
        <v>13</v>
      </c>
      <c r="M1300" t="b">
        <v>0</v>
      </c>
      <c r="N1300" t="s">
        <v>1088</v>
      </c>
      <c r="O1300">
        <f t="shared" si="100"/>
        <v>38</v>
      </c>
      <c r="P1300">
        <f t="shared" si="101"/>
        <v>11.62</v>
      </c>
      <c r="Q1300" s="10" t="s">
        <v>8315</v>
      </c>
      <c r="R1300" t="s">
        <v>8316</v>
      </c>
      <c r="S1300" s="13">
        <f t="shared" si="102"/>
        <v>41765.92465277778</v>
      </c>
      <c r="T1300" s="13">
        <f t="shared" si="103"/>
        <v>41775.92465277778</v>
      </c>
      <c r="U1300">
        <f t="shared" si="104"/>
        <v>2014</v>
      </c>
    </row>
    <row r="1301" spans="1:21" ht="43.2" x14ac:dyDescent="0.3">
      <c r="A1301">
        <v>4028</v>
      </c>
      <c r="B1301" s="3" t="s">
        <v>8139</v>
      </c>
      <c r="C1301" s="3" t="s">
        <v>8140</v>
      </c>
      <c r="D1301" s="6">
        <v>2000</v>
      </c>
      <c r="E1301" s="8">
        <v>561</v>
      </c>
      <c r="F1301" t="s">
        <v>359</v>
      </c>
      <c r="G1301" t="s">
        <v>19</v>
      </c>
      <c r="H1301" t="s">
        <v>20</v>
      </c>
      <c r="I1301">
        <v>1402007500</v>
      </c>
      <c r="J1301">
        <v>1399415500</v>
      </c>
      <c r="K1301" t="b">
        <v>0</v>
      </c>
      <c r="L1301">
        <v>11</v>
      </c>
      <c r="M1301" t="b">
        <v>0</v>
      </c>
      <c r="N1301" t="s">
        <v>1088</v>
      </c>
      <c r="O1301">
        <f t="shared" si="100"/>
        <v>28</v>
      </c>
      <c r="P1301">
        <f t="shared" si="101"/>
        <v>51</v>
      </c>
      <c r="Q1301" s="10" t="s">
        <v>8315</v>
      </c>
      <c r="R1301" t="s">
        <v>8316</v>
      </c>
      <c r="S1301" s="13">
        <f t="shared" si="102"/>
        <v>41765.938657407409</v>
      </c>
      <c r="T1301" s="13">
        <f t="shared" si="103"/>
        <v>41795.938657407409</v>
      </c>
      <c r="U1301">
        <f t="shared" si="104"/>
        <v>2014</v>
      </c>
    </row>
    <row r="1302" spans="1:21" ht="43.2" x14ac:dyDescent="0.3">
      <c r="A1302">
        <v>3843</v>
      </c>
      <c r="B1302" s="3" t="s">
        <v>7774</v>
      </c>
      <c r="C1302" s="3" t="s">
        <v>7775</v>
      </c>
      <c r="D1302" s="6">
        <v>5000</v>
      </c>
      <c r="E1302" s="8">
        <v>1065</v>
      </c>
      <c r="F1302" t="s">
        <v>359</v>
      </c>
      <c r="G1302" t="s">
        <v>19</v>
      </c>
      <c r="H1302" t="s">
        <v>20</v>
      </c>
      <c r="I1302">
        <v>1401587064</v>
      </c>
      <c r="J1302">
        <v>1399427064</v>
      </c>
      <c r="K1302" t="b">
        <v>1</v>
      </c>
      <c r="L1302">
        <v>19</v>
      </c>
      <c r="M1302" t="b">
        <v>0</v>
      </c>
      <c r="N1302" t="s">
        <v>1088</v>
      </c>
      <c r="O1302">
        <f t="shared" si="100"/>
        <v>21</v>
      </c>
      <c r="P1302">
        <f t="shared" si="101"/>
        <v>56.05</v>
      </c>
      <c r="Q1302" s="10" t="s">
        <v>8315</v>
      </c>
      <c r="R1302" t="s">
        <v>8316</v>
      </c>
      <c r="S1302" s="13">
        <f t="shared" si="102"/>
        <v>41766.072500000002</v>
      </c>
      <c r="T1302" s="13">
        <f t="shared" si="103"/>
        <v>41791.072500000002</v>
      </c>
      <c r="U1302">
        <f t="shared" si="104"/>
        <v>2014</v>
      </c>
    </row>
    <row r="1303" spans="1:21" ht="43.2" x14ac:dyDescent="0.3">
      <c r="A1303">
        <v>3844</v>
      </c>
      <c r="B1303" s="3" t="s">
        <v>7776</v>
      </c>
      <c r="C1303" s="3" t="s">
        <v>7777</v>
      </c>
      <c r="D1303" s="6">
        <v>9800</v>
      </c>
      <c r="E1303" s="8">
        <v>4066</v>
      </c>
      <c r="F1303" t="s">
        <v>359</v>
      </c>
      <c r="G1303" t="s">
        <v>19</v>
      </c>
      <c r="H1303" t="s">
        <v>20</v>
      </c>
      <c r="I1303">
        <v>1401778740</v>
      </c>
      <c r="J1303">
        <v>1399474134</v>
      </c>
      <c r="K1303" t="b">
        <v>1</v>
      </c>
      <c r="L1303">
        <v>50</v>
      </c>
      <c r="M1303" t="b">
        <v>0</v>
      </c>
      <c r="N1303" t="s">
        <v>1088</v>
      </c>
      <c r="O1303">
        <f t="shared" si="100"/>
        <v>41</v>
      </c>
      <c r="P1303">
        <f t="shared" si="101"/>
        <v>81.319999999999993</v>
      </c>
      <c r="Q1303" s="10" t="s">
        <v>8315</v>
      </c>
      <c r="R1303" t="s">
        <v>8316</v>
      </c>
      <c r="S1303" s="13">
        <f t="shared" si="102"/>
        <v>41766.617291666669</v>
      </c>
      <c r="T1303" s="13">
        <f t="shared" si="103"/>
        <v>41793.290972222225</v>
      </c>
      <c r="U1303">
        <f t="shared" si="104"/>
        <v>2014</v>
      </c>
    </row>
    <row r="1304" spans="1:21" ht="57.6" x14ac:dyDescent="0.3">
      <c r="A1304">
        <v>3164</v>
      </c>
      <c r="B1304" s="3" t="s">
        <v>6418</v>
      </c>
      <c r="C1304" s="3" t="s">
        <v>6419</v>
      </c>
      <c r="D1304" s="6">
        <v>2500</v>
      </c>
      <c r="E1304" s="8">
        <v>2669</v>
      </c>
      <c r="F1304" t="s">
        <v>18</v>
      </c>
      <c r="G1304" t="s">
        <v>19</v>
      </c>
      <c r="H1304" t="s">
        <v>20</v>
      </c>
      <c r="I1304">
        <v>1402341615</v>
      </c>
      <c r="J1304">
        <v>1399490415</v>
      </c>
      <c r="K1304" t="b">
        <v>1</v>
      </c>
      <c r="L1304">
        <v>71</v>
      </c>
      <c r="M1304" t="b">
        <v>1</v>
      </c>
      <c r="N1304" t="s">
        <v>1088</v>
      </c>
      <c r="O1304">
        <f t="shared" si="100"/>
        <v>107</v>
      </c>
      <c r="P1304">
        <f t="shared" si="101"/>
        <v>37.590000000000003</v>
      </c>
      <c r="Q1304" s="10" t="s">
        <v>8315</v>
      </c>
      <c r="R1304" t="s">
        <v>8316</v>
      </c>
      <c r="S1304" s="13">
        <f t="shared" si="102"/>
        <v>41766.80572916667</v>
      </c>
      <c r="T1304" s="13">
        <f t="shared" si="103"/>
        <v>41799.80572916667</v>
      </c>
      <c r="U1304">
        <f t="shared" si="104"/>
        <v>2014</v>
      </c>
    </row>
    <row r="1305" spans="1:21" ht="43.2" x14ac:dyDescent="0.3">
      <c r="A1305">
        <v>3168</v>
      </c>
      <c r="B1305" s="3" t="s">
        <v>6426</v>
      </c>
      <c r="C1305" s="3" t="s">
        <v>6427</v>
      </c>
      <c r="D1305" s="6">
        <v>2500</v>
      </c>
      <c r="E1305" s="8">
        <v>3105</v>
      </c>
      <c r="F1305" t="s">
        <v>18</v>
      </c>
      <c r="G1305" t="s">
        <v>19</v>
      </c>
      <c r="H1305" t="s">
        <v>20</v>
      </c>
      <c r="I1305">
        <v>1402696800</v>
      </c>
      <c r="J1305">
        <v>1399948353</v>
      </c>
      <c r="K1305" t="b">
        <v>1</v>
      </c>
      <c r="L1305">
        <v>61</v>
      </c>
      <c r="M1305" t="b">
        <v>1</v>
      </c>
      <c r="N1305" t="s">
        <v>1088</v>
      </c>
      <c r="O1305">
        <f t="shared" si="100"/>
        <v>124</v>
      </c>
      <c r="P1305">
        <f t="shared" si="101"/>
        <v>50.9</v>
      </c>
      <c r="Q1305" s="10" t="s">
        <v>8315</v>
      </c>
      <c r="R1305" t="s">
        <v>8316</v>
      </c>
      <c r="S1305" s="13">
        <f t="shared" si="102"/>
        <v>41772.105937500004</v>
      </c>
      <c r="T1305" s="13">
        <f t="shared" si="103"/>
        <v>41803.916666666664</v>
      </c>
      <c r="U1305">
        <f t="shared" si="104"/>
        <v>2014</v>
      </c>
    </row>
    <row r="1306" spans="1:21" ht="43.2" x14ac:dyDescent="0.3">
      <c r="A1306">
        <v>1304</v>
      </c>
      <c r="B1306" s="3" t="s">
        <v>2677</v>
      </c>
      <c r="C1306" s="3" t="s">
        <v>2678</v>
      </c>
      <c r="D1306" s="6">
        <v>40000</v>
      </c>
      <c r="E1306" s="8">
        <v>15851</v>
      </c>
      <c r="F1306" t="s">
        <v>274</v>
      </c>
      <c r="G1306" t="s">
        <v>26</v>
      </c>
      <c r="H1306" t="s">
        <v>27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2679</v>
      </c>
      <c r="C1307" s="3" t="s">
        <v>2680</v>
      </c>
      <c r="D1307" s="6">
        <v>30000</v>
      </c>
      <c r="E1307" s="8">
        <v>7793</v>
      </c>
      <c r="F1307" t="s">
        <v>274</v>
      </c>
      <c r="G1307" t="s">
        <v>19</v>
      </c>
      <c r="H1307" t="s">
        <v>20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2681</v>
      </c>
      <c r="C1308" s="3" t="s">
        <v>2682</v>
      </c>
      <c r="D1308" s="6">
        <v>110000</v>
      </c>
      <c r="E1308" s="8">
        <v>71771</v>
      </c>
      <c r="F1308" t="s">
        <v>274</v>
      </c>
      <c r="G1308" t="s">
        <v>19</v>
      </c>
      <c r="H1308" t="s">
        <v>20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2683</v>
      </c>
      <c r="C1309" s="3" t="s">
        <v>2684</v>
      </c>
      <c r="D1309" s="6">
        <v>50000</v>
      </c>
      <c r="E1309" s="8">
        <v>5757</v>
      </c>
      <c r="F1309" t="s">
        <v>274</v>
      </c>
      <c r="G1309" t="s">
        <v>19</v>
      </c>
      <c r="H1309" t="s">
        <v>20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2685</v>
      </c>
      <c r="C1310" s="3" t="s">
        <v>2686</v>
      </c>
      <c r="D1310" s="6">
        <v>10000</v>
      </c>
      <c r="E1310" s="8">
        <v>1136</v>
      </c>
      <c r="F1310" t="s">
        <v>274</v>
      </c>
      <c r="G1310" t="s">
        <v>19</v>
      </c>
      <c r="H1310" t="s">
        <v>20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2687</v>
      </c>
      <c r="C1311" s="3" t="s">
        <v>2688</v>
      </c>
      <c r="D1311" s="6">
        <v>11500</v>
      </c>
      <c r="E1311" s="8">
        <v>12879</v>
      </c>
      <c r="F1311" t="s">
        <v>274</v>
      </c>
      <c r="G1311" t="s">
        <v>19</v>
      </c>
      <c r="H1311" t="s">
        <v>20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2689</v>
      </c>
      <c r="C1312" s="3" t="s">
        <v>2690</v>
      </c>
      <c r="D1312" s="6">
        <v>20000</v>
      </c>
      <c r="E1312" s="8">
        <v>3100</v>
      </c>
      <c r="F1312" t="s">
        <v>274</v>
      </c>
      <c r="G1312" t="s">
        <v>19</v>
      </c>
      <c r="H1312" t="s">
        <v>20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2691</v>
      </c>
      <c r="C1313" s="3" t="s">
        <v>2692</v>
      </c>
      <c r="D1313" s="6">
        <v>250000</v>
      </c>
      <c r="E1313" s="8">
        <v>80070</v>
      </c>
      <c r="F1313" t="s">
        <v>274</v>
      </c>
      <c r="G1313" t="s">
        <v>19</v>
      </c>
      <c r="H1313" t="s">
        <v>20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2693</v>
      </c>
      <c r="C1314" s="3" t="s">
        <v>2694</v>
      </c>
      <c r="D1314" s="6">
        <v>4600</v>
      </c>
      <c r="E1314" s="8">
        <v>28</v>
      </c>
      <c r="F1314" t="s">
        <v>274</v>
      </c>
      <c r="G1314" t="s">
        <v>19</v>
      </c>
      <c r="H1314" t="s">
        <v>20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2695</v>
      </c>
      <c r="C1315" s="3" t="s">
        <v>2696</v>
      </c>
      <c r="D1315" s="6">
        <v>40000</v>
      </c>
      <c r="E1315" s="8">
        <v>12446</v>
      </c>
      <c r="F1315" t="s">
        <v>274</v>
      </c>
      <c r="G1315" t="s">
        <v>19</v>
      </c>
      <c r="H1315" t="s">
        <v>20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2697</v>
      </c>
      <c r="C1316" s="3" t="s">
        <v>2698</v>
      </c>
      <c r="D1316" s="6">
        <v>180000</v>
      </c>
      <c r="E1316" s="8">
        <v>2028</v>
      </c>
      <c r="F1316" t="s">
        <v>274</v>
      </c>
      <c r="G1316" t="s">
        <v>19</v>
      </c>
      <c r="H1316" t="s">
        <v>20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2699</v>
      </c>
      <c r="C1317" s="3" t="s">
        <v>2700</v>
      </c>
      <c r="D1317" s="6">
        <v>100000</v>
      </c>
      <c r="E1317" s="8">
        <v>40404</v>
      </c>
      <c r="F1317" t="s">
        <v>274</v>
      </c>
      <c r="G1317" t="s">
        <v>19</v>
      </c>
      <c r="H1317" t="s">
        <v>20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2701</v>
      </c>
      <c r="C1318" s="3" t="s">
        <v>2702</v>
      </c>
      <c r="D1318" s="6">
        <v>75000</v>
      </c>
      <c r="E1318" s="8">
        <v>1</v>
      </c>
      <c r="F1318" t="s">
        <v>274</v>
      </c>
      <c r="G1318" t="s">
        <v>19</v>
      </c>
      <c r="H1318" t="s">
        <v>20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2703</v>
      </c>
      <c r="C1319" s="3" t="s">
        <v>2704</v>
      </c>
      <c r="D1319" s="6">
        <v>200000</v>
      </c>
      <c r="E1319" s="8">
        <v>11467</v>
      </c>
      <c r="F1319" t="s">
        <v>274</v>
      </c>
      <c r="G1319" t="s">
        <v>311</v>
      </c>
      <c r="H1319" t="s">
        <v>312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2705</v>
      </c>
      <c r="C1320" s="3" t="s">
        <v>2706</v>
      </c>
      <c r="D1320" s="6">
        <v>40000</v>
      </c>
      <c r="E1320" s="8">
        <v>6130</v>
      </c>
      <c r="F1320" t="s">
        <v>274</v>
      </c>
      <c r="G1320" t="s">
        <v>19</v>
      </c>
      <c r="H1320" t="s">
        <v>20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2707</v>
      </c>
      <c r="C1321" s="3" t="s">
        <v>2708</v>
      </c>
      <c r="D1321" s="6">
        <v>5800</v>
      </c>
      <c r="E1321" s="8">
        <v>876</v>
      </c>
      <c r="F1321" t="s">
        <v>274</v>
      </c>
      <c r="G1321" t="s">
        <v>26</v>
      </c>
      <c r="H1321" t="s">
        <v>27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2709</v>
      </c>
      <c r="C1322" s="3" t="s">
        <v>2710</v>
      </c>
      <c r="D1322" s="6">
        <v>100000</v>
      </c>
      <c r="E1322" s="8">
        <v>503</v>
      </c>
      <c r="F1322" t="s">
        <v>274</v>
      </c>
      <c r="G1322" t="s">
        <v>389</v>
      </c>
      <c r="H1322" t="s">
        <v>57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2711</v>
      </c>
      <c r="C1323" s="3" t="s">
        <v>2712</v>
      </c>
      <c r="D1323" s="6">
        <v>462000</v>
      </c>
      <c r="E1323" s="8">
        <v>6019</v>
      </c>
      <c r="F1323" t="s">
        <v>274</v>
      </c>
      <c r="G1323" t="s">
        <v>478</v>
      </c>
      <c r="H1323" t="s">
        <v>479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2713</v>
      </c>
      <c r="C1324" s="3" t="s">
        <v>2714</v>
      </c>
      <c r="D1324" s="6">
        <v>35000</v>
      </c>
      <c r="E1324" s="8">
        <v>106</v>
      </c>
      <c r="F1324" t="s">
        <v>274</v>
      </c>
      <c r="G1324" t="s">
        <v>26</v>
      </c>
      <c r="H1324" t="s">
        <v>27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2715</v>
      </c>
      <c r="C1325" s="3" t="s">
        <v>2716</v>
      </c>
      <c r="D1325" s="6">
        <v>15000</v>
      </c>
      <c r="E1325" s="8">
        <v>1332</v>
      </c>
      <c r="F1325" t="s">
        <v>274</v>
      </c>
      <c r="G1325" t="s">
        <v>19</v>
      </c>
      <c r="H1325" t="s">
        <v>20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2717</v>
      </c>
      <c r="C1326" s="3" t="s">
        <v>2718</v>
      </c>
      <c r="D1326" s="6">
        <v>50000</v>
      </c>
      <c r="E1326" s="8">
        <v>4920</v>
      </c>
      <c r="F1326" t="s">
        <v>274</v>
      </c>
      <c r="G1326" t="s">
        <v>19</v>
      </c>
      <c r="H1326" t="s">
        <v>20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2719</v>
      </c>
      <c r="C1327" s="3" t="s">
        <v>2720</v>
      </c>
      <c r="D1327" s="6">
        <v>20000</v>
      </c>
      <c r="E1327" s="8">
        <v>486</v>
      </c>
      <c r="F1327" t="s">
        <v>274</v>
      </c>
      <c r="G1327" t="s">
        <v>19</v>
      </c>
      <c r="H1327" t="s">
        <v>20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2721</v>
      </c>
      <c r="C1328" s="3" t="s">
        <v>2722</v>
      </c>
      <c r="D1328" s="6">
        <v>100000</v>
      </c>
      <c r="E1328" s="8">
        <v>1130</v>
      </c>
      <c r="F1328" t="s">
        <v>274</v>
      </c>
      <c r="G1328" t="s">
        <v>19</v>
      </c>
      <c r="H1328" t="s">
        <v>20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2723</v>
      </c>
      <c r="C1329" s="3" t="s">
        <v>2724</v>
      </c>
      <c r="D1329" s="6">
        <v>48000</v>
      </c>
      <c r="E1329" s="8">
        <v>1705</v>
      </c>
      <c r="F1329" t="s">
        <v>274</v>
      </c>
      <c r="G1329" t="s">
        <v>19</v>
      </c>
      <c r="H1329" t="s">
        <v>20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2725</v>
      </c>
      <c r="C1330" s="3" t="s">
        <v>2726</v>
      </c>
      <c r="D1330" s="6">
        <v>75000</v>
      </c>
      <c r="E1330" s="8">
        <v>1748</v>
      </c>
      <c r="F1330" t="s">
        <v>274</v>
      </c>
      <c r="G1330" t="s">
        <v>19</v>
      </c>
      <c r="H1330" t="s">
        <v>20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2727</v>
      </c>
      <c r="C1331" s="3" t="s">
        <v>2728</v>
      </c>
      <c r="D1331" s="6">
        <v>50000</v>
      </c>
      <c r="E1331" s="8">
        <v>408</v>
      </c>
      <c r="F1331" t="s">
        <v>274</v>
      </c>
      <c r="G1331" t="s">
        <v>19</v>
      </c>
      <c r="H1331" t="s">
        <v>20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2729</v>
      </c>
      <c r="C1332" s="3" t="s">
        <v>2730</v>
      </c>
      <c r="D1332" s="6">
        <v>35000</v>
      </c>
      <c r="E1332" s="8">
        <v>7873</v>
      </c>
      <c r="F1332" t="s">
        <v>274</v>
      </c>
      <c r="G1332" t="s">
        <v>19</v>
      </c>
      <c r="H1332" t="s">
        <v>20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2731</v>
      </c>
      <c r="C1333" s="3" t="s">
        <v>2732</v>
      </c>
      <c r="D1333" s="6">
        <v>250000</v>
      </c>
      <c r="E1333" s="8">
        <v>3417</v>
      </c>
      <c r="F1333" t="s">
        <v>274</v>
      </c>
      <c r="G1333" t="s">
        <v>19</v>
      </c>
      <c r="H1333" t="s">
        <v>20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2733</v>
      </c>
      <c r="C1334" s="3" t="s">
        <v>2734</v>
      </c>
      <c r="D1334" s="6">
        <v>10115</v>
      </c>
      <c r="E1334" s="8">
        <v>0</v>
      </c>
      <c r="F1334" t="s">
        <v>274</v>
      </c>
      <c r="G1334" t="s">
        <v>2091</v>
      </c>
      <c r="H1334" t="s">
        <v>2092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2735</v>
      </c>
      <c r="C1335" s="3" t="s">
        <v>2736</v>
      </c>
      <c r="D1335" s="6">
        <v>2500</v>
      </c>
      <c r="E1335" s="8">
        <v>0</v>
      </c>
      <c r="F1335" t="s">
        <v>274</v>
      </c>
      <c r="G1335" t="s">
        <v>52</v>
      </c>
      <c r="H1335" t="s">
        <v>53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2737</v>
      </c>
      <c r="C1336" s="3" t="s">
        <v>2738</v>
      </c>
      <c r="D1336" s="6">
        <v>133000</v>
      </c>
      <c r="E1336" s="8">
        <v>14303</v>
      </c>
      <c r="F1336" t="s">
        <v>274</v>
      </c>
      <c r="G1336" t="s">
        <v>19</v>
      </c>
      <c r="H1336" t="s">
        <v>20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2739</v>
      </c>
      <c r="C1337" s="3" t="s">
        <v>2740</v>
      </c>
      <c r="D1337" s="6">
        <v>25000</v>
      </c>
      <c r="E1337" s="8">
        <v>4940</v>
      </c>
      <c r="F1337" t="s">
        <v>274</v>
      </c>
      <c r="G1337" t="s">
        <v>19</v>
      </c>
      <c r="H1337" t="s">
        <v>20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2741</v>
      </c>
      <c r="C1338" s="3" t="s">
        <v>2742</v>
      </c>
      <c r="D1338" s="6">
        <v>100000</v>
      </c>
      <c r="E1338" s="8">
        <v>84947</v>
      </c>
      <c r="F1338" t="s">
        <v>274</v>
      </c>
      <c r="G1338" t="s">
        <v>19</v>
      </c>
      <c r="H1338" t="s">
        <v>20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2743</v>
      </c>
      <c r="C1339" s="3" t="s">
        <v>2744</v>
      </c>
      <c r="D1339" s="6">
        <v>50000</v>
      </c>
      <c r="E1339" s="8">
        <v>24691</v>
      </c>
      <c r="F1339" t="s">
        <v>274</v>
      </c>
      <c r="G1339" t="s">
        <v>19</v>
      </c>
      <c r="H1339" t="s">
        <v>20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2745</v>
      </c>
      <c r="C1340" s="3" t="s">
        <v>2746</v>
      </c>
      <c r="D1340" s="6">
        <v>30000</v>
      </c>
      <c r="E1340" s="8">
        <v>991</v>
      </c>
      <c r="F1340" t="s">
        <v>274</v>
      </c>
      <c r="G1340" t="s">
        <v>19</v>
      </c>
      <c r="H1340" t="s">
        <v>20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2747</v>
      </c>
      <c r="C1341" s="3" t="s">
        <v>2748</v>
      </c>
      <c r="D1341" s="6">
        <v>50000</v>
      </c>
      <c r="E1341" s="8">
        <v>3317</v>
      </c>
      <c r="F1341" t="s">
        <v>274</v>
      </c>
      <c r="G1341" t="s">
        <v>19</v>
      </c>
      <c r="H1341" t="s">
        <v>20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2749</v>
      </c>
      <c r="C1342" s="3" t="s">
        <v>2750</v>
      </c>
      <c r="D1342" s="6">
        <v>1680</v>
      </c>
      <c r="E1342" s="8">
        <v>0</v>
      </c>
      <c r="F1342" t="s">
        <v>274</v>
      </c>
      <c r="G1342" t="s">
        <v>19</v>
      </c>
      <c r="H1342" t="s">
        <v>20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2751</v>
      </c>
      <c r="C1343" s="3" t="s">
        <v>2752</v>
      </c>
      <c r="D1343" s="6">
        <v>25000</v>
      </c>
      <c r="E1343" s="8">
        <v>17590</v>
      </c>
      <c r="F1343" t="s">
        <v>274</v>
      </c>
      <c r="G1343" t="s">
        <v>26</v>
      </c>
      <c r="H1343" t="s">
        <v>27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2753</v>
      </c>
      <c r="C1344" s="3" t="s">
        <v>2754</v>
      </c>
      <c r="D1344" s="6">
        <v>50000</v>
      </c>
      <c r="E1344" s="8">
        <v>100</v>
      </c>
      <c r="F1344" t="s">
        <v>274</v>
      </c>
      <c r="G1344" t="s">
        <v>19</v>
      </c>
      <c r="H1344" t="s">
        <v>20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2755</v>
      </c>
      <c r="C1345" s="3" t="s">
        <v>2756</v>
      </c>
      <c r="D1345" s="6">
        <v>50000</v>
      </c>
      <c r="E1345" s="8">
        <v>51149</v>
      </c>
      <c r="F1345" t="s">
        <v>274</v>
      </c>
      <c r="G1345" t="s">
        <v>19</v>
      </c>
      <c r="H1345" t="s">
        <v>20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2757</v>
      </c>
      <c r="C1346" s="3" t="s">
        <v>2758</v>
      </c>
      <c r="D1346" s="6">
        <v>1500</v>
      </c>
      <c r="E1346" s="8">
        <v>5666</v>
      </c>
      <c r="F1346" t="s">
        <v>18</v>
      </c>
      <c r="G1346" t="s">
        <v>161</v>
      </c>
      <c r="H1346" t="s">
        <v>162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1494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2759</v>
      </c>
      <c r="C1347" s="3" t="s">
        <v>2760</v>
      </c>
      <c r="D1347" s="6">
        <v>300</v>
      </c>
      <c r="E1347" s="8">
        <v>375</v>
      </c>
      <c r="F1347" t="s">
        <v>18</v>
      </c>
      <c r="G1347" t="s">
        <v>19</v>
      </c>
      <c r="H1347" t="s">
        <v>20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1494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2761</v>
      </c>
      <c r="C1348" s="3" t="s">
        <v>2762</v>
      </c>
      <c r="D1348" s="6">
        <v>4900</v>
      </c>
      <c r="E1348" s="8">
        <v>7219</v>
      </c>
      <c r="F1348" t="s">
        <v>18</v>
      </c>
      <c r="G1348" t="s">
        <v>19</v>
      </c>
      <c r="H1348" t="s">
        <v>20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1494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2763</v>
      </c>
      <c r="C1349" s="3" t="s">
        <v>2764</v>
      </c>
      <c r="D1349" s="6">
        <v>2500</v>
      </c>
      <c r="E1349" s="8">
        <v>2555</v>
      </c>
      <c r="F1349" t="s">
        <v>18</v>
      </c>
      <c r="G1349" t="s">
        <v>19</v>
      </c>
      <c r="H1349" t="s">
        <v>20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1494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2765</v>
      </c>
      <c r="C1350" s="3" t="s">
        <v>2766</v>
      </c>
      <c r="D1350" s="6">
        <v>5875</v>
      </c>
      <c r="E1350" s="8">
        <v>5985</v>
      </c>
      <c r="F1350" t="s">
        <v>18</v>
      </c>
      <c r="G1350" t="s">
        <v>19</v>
      </c>
      <c r="H1350" t="s">
        <v>20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1494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2767</v>
      </c>
      <c r="C1351" s="3" t="s">
        <v>2768</v>
      </c>
      <c r="D1351" s="6">
        <v>5000</v>
      </c>
      <c r="E1351" s="8">
        <v>10210</v>
      </c>
      <c r="F1351" t="s">
        <v>18</v>
      </c>
      <c r="G1351" t="s">
        <v>161</v>
      </c>
      <c r="H1351" t="s">
        <v>162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1494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2769</v>
      </c>
      <c r="C1352" s="3" t="s">
        <v>2770</v>
      </c>
      <c r="D1352" s="6">
        <v>5000</v>
      </c>
      <c r="E1352" s="8">
        <v>5202.5</v>
      </c>
      <c r="F1352" t="s">
        <v>18</v>
      </c>
      <c r="G1352" t="s">
        <v>19</v>
      </c>
      <c r="H1352" t="s">
        <v>20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1494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2771</v>
      </c>
      <c r="C1353" s="3" t="s">
        <v>2772</v>
      </c>
      <c r="D1353" s="6">
        <v>20000</v>
      </c>
      <c r="E1353" s="8">
        <v>20253</v>
      </c>
      <c r="F1353" t="s">
        <v>18</v>
      </c>
      <c r="G1353" t="s">
        <v>19</v>
      </c>
      <c r="H1353" t="s">
        <v>20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1494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2773</v>
      </c>
      <c r="C1354" s="3" t="s">
        <v>2774</v>
      </c>
      <c r="D1354" s="6">
        <v>10000</v>
      </c>
      <c r="E1354" s="8">
        <v>13614</v>
      </c>
      <c r="F1354" t="s">
        <v>18</v>
      </c>
      <c r="G1354" t="s">
        <v>19</v>
      </c>
      <c r="H1354" t="s">
        <v>20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1494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2775</v>
      </c>
      <c r="C1355" s="3" t="s">
        <v>2776</v>
      </c>
      <c r="D1355" s="6">
        <v>1000</v>
      </c>
      <c r="E1355" s="8">
        <v>1336</v>
      </c>
      <c r="F1355" t="s">
        <v>18</v>
      </c>
      <c r="G1355" t="s">
        <v>19</v>
      </c>
      <c r="H1355" t="s">
        <v>20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1494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2777</v>
      </c>
      <c r="C1356" s="3" t="s">
        <v>2778</v>
      </c>
      <c r="D1356" s="6">
        <v>1200</v>
      </c>
      <c r="E1356" s="8">
        <v>1563</v>
      </c>
      <c r="F1356" t="s">
        <v>18</v>
      </c>
      <c r="G1356" t="s">
        <v>26</v>
      </c>
      <c r="H1356" t="s">
        <v>27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1494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2779</v>
      </c>
      <c r="C1357" s="3" t="s">
        <v>2780</v>
      </c>
      <c r="D1357" s="6">
        <v>2500</v>
      </c>
      <c r="E1357" s="8">
        <v>3067</v>
      </c>
      <c r="F1357" t="s">
        <v>18</v>
      </c>
      <c r="G1357" t="s">
        <v>26</v>
      </c>
      <c r="H1357" t="s">
        <v>27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1494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2781</v>
      </c>
      <c r="C1358" s="3" t="s">
        <v>2782</v>
      </c>
      <c r="D1358" s="6">
        <v>3400</v>
      </c>
      <c r="E1358" s="8">
        <v>6215.56</v>
      </c>
      <c r="F1358" t="s">
        <v>18</v>
      </c>
      <c r="G1358" t="s">
        <v>19</v>
      </c>
      <c r="H1358" t="s">
        <v>20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1494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2783</v>
      </c>
      <c r="C1359" s="3" t="s">
        <v>2784</v>
      </c>
      <c r="D1359" s="6">
        <v>2000</v>
      </c>
      <c r="E1359" s="8">
        <v>2506</v>
      </c>
      <c r="F1359" t="s">
        <v>18</v>
      </c>
      <c r="G1359" t="s">
        <v>19</v>
      </c>
      <c r="H1359" t="s">
        <v>20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1494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2785</v>
      </c>
      <c r="C1360" s="3" t="s">
        <v>2786</v>
      </c>
      <c r="D1360" s="6">
        <v>3000</v>
      </c>
      <c r="E1360" s="8">
        <v>3350</v>
      </c>
      <c r="F1360" t="s">
        <v>18</v>
      </c>
      <c r="G1360" t="s">
        <v>19</v>
      </c>
      <c r="H1360" t="s">
        <v>20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1494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2787</v>
      </c>
      <c r="C1361" s="3" t="s">
        <v>2788</v>
      </c>
      <c r="D1361" s="6">
        <v>660</v>
      </c>
      <c r="E1361" s="8">
        <v>764</v>
      </c>
      <c r="F1361" t="s">
        <v>18</v>
      </c>
      <c r="G1361" t="s">
        <v>19</v>
      </c>
      <c r="H1361" t="s">
        <v>20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1494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2789</v>
      </c>
      <c r="C1362" s="3" t="s">
        <v>2790</v>
      </c>
      <c r="D1362" s="6">
        <v>1500</v>
      </c>
      <c r="E1362" s="8">
        <v>2598</v>
      </c>
      <c r="F1362" t="s">
        <v>18</v>
      </c>
      <c r="G1362" t="s">
        <v>19</v>
      </c>
      <c r="H1362" t="s">
        <v>20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1494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2791</v>
      </c>
      <c r="C1363" s="3" t="s">
        <v>2792</v>
      </c>
      <c r="D1363" s="6">
        <v>6000</v>
      </c>
      <c r="E1363" s="8">
        <v>7559</v>
      </c>
      <c r="F1363" t="s">
        <v>18</v>
      </c>
      <c r="G1363" t="s">
        <v>26</v>
      </c>
      <c r="H1363" t="s">
        <v>27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1494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2793</v>
      </c>
      <c r="C1364" s="3" t="s">
        <v>2794</v>
      </c>
      <c r="D1364" s="6">
        <v>1000</v>
      </c>
      <c r="E1364" s="8">
        <v>1091</v>
      </c>
      <c r="F1364" t="s">
        <v>18</v>
      </c>
      <c r="G1364" t="s">
        <v>19</v>
      </c>
      <c r="H1364" t="s">
        <v>20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1494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2795</v>
      </c>
      <c r="C1365" s="3" t="s">
        <v>2796</v>
      </c>
      <c r="D1365" s="6">
        <v>200</v>
      </c>
      <c r="E1365" s="8">
        <v>200</v>
      </c>
      <c r="F1365" t="s">
        <v>18</v>
      </c>
      <c r="G1365" t="s">
        <v>19</v>
      </c>
      <c r="H1365" t="s">
        <v>20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1494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2797</v>
      </c>
      <c r="C1366" s="3" t="s">
        <v>2798</v>
      </c>
      <c r="D1366" s="6">
        <v>42000</v>
      </c>
      <c r="E1366" s="8">
        <v>49830</v>
      </c>
      <c r="F1366" t="s">
        <v>18</v>
      </c>
      <c r="G1366" t="s">
        <v>311</v>
      </c>
      <c r="H1366" t="s">
        <v>312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1616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2799</v>
      </c>
      <c r="C1367" s="3" t="s">
        <v>2800</v>
      </c>
      <c r="D1367" s="6">
        <v>7500</v>
      </c>
      <c r="E1367" s="8">
        <v>7520</v>
      </c>
      <c r="F1367" t="s">
        <v>18</v>
      </c>
      <c r="G1367" t="s">
        <v>19</v>
      </c>
      <c r="H1367" t="s">
        <v>20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1616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2801</v>
      </c>
      <c r="C1368" s="3" t="s">
        <v>2802</v>
      </c>
      <c r="D1368" s="6">
        <v>7500</v>
      </c>
      <c r="E1368" s="8">
        <v>9486.69</v>
      </c>
      <c r="F1368" t="s">
        <v>18</v>
      </c>
      <c r="G1368" t="s">
        <v>19</v>
      </c>
      <c r="H1368" t="s">
        <v>20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1616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2803</v>
      </c>
      <c r="C1369" s="3" t="s">
        <v>2804</v>
      </c>
      <c r="D1369" s="6">
        <v>5000</v>
      </c>
      <c r="E1369" s="8">
        <v>5713</v>
      </c>
      <c r="F1369" t="s">
        <v>18</v>
      </c>
      <c r="G1369" t="s">
        <v>19</v>
      </c>
      <c r="H1369" t="s">
        <v>20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1616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2805</v>
      </c>
      <c r="C1370" s="3" t="s">
        <v>2806</v>
      </c>
      <c r="D1370" s="6">
        <v>5000</v>
      </c>
      <c r="E1370" s="8">
        <v>5535</v>
      </c>
      <c r="F1370" t="s">
        <v>18</v>
      </c>
      <c r="G1370" t="s">
        <v>19</v>
      </c>
      <c r="H1370" t="s">
        <v>20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1616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2807</v>
      </c>
      <c r="C1371" s="3" t="s">
        <v>2808</v>
      </c>
      <c r="D1371" s="6">
        <v>32360</v>
      </c>
      <c r="E1371" s="8">
        <v>34090.629999999997</v>
      </c>
      <c r="F1371" t="s">
        <v>18</v>
      </c>
      <c r="G1371" t="s">
        <v>19</v>
      </c>
      <c r="H1371" t="s">
        <v>20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1616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2809</v>
      </c>
      <c r="C1372" s="3" t="s">
        <v>2810</v>
      </c>
      <c r="D1372" s="6">
        <v>1500</v>
      </c>
      <c r="E1372" s="8">
        <v>1555</v>
      </c>
      <c r="F1372" t="s">
        <v>18</v>
      </c>
      <c r="G1372" t="s">
        <v>19</v>
      </c>
      <c r="H1372" t="s">
        <v>20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1616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2811</v>
      </c>
      <c r="C1373" s="3" t="s">
        <v>2812</v>
      </c>
      <c r="D1373" s="6">
        <v>6999</v>
      </c>
      <c r="E1373" s="8">
        <v>7495</v>
      </c>
      <c r="F1373" t="s">
        <v>18</v>
      </c>
      <c r="G1373" t="s">
        <v>19</v>
      </c>
      <c r="H1373" t="s">
        <v>20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1616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2813</v>
      </c>
      <c r="C1374" s="3" t="s">
        <v>2814</v>
      </c>
      <c r="D1374" s="6">
        <v>500</v>
      </c>
      <c r="E1374" s="8">
        <v>620</v>
      </c>
      <c r="F1374" t="s">
        <v>18</v>
      </c>
      <c r="G1374" t="s">
        <v>19</v>
      </c>
      <c r="H1374" t="s">
        <v>20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1616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2815</v>
      </c>
      <c r="C1375" s="3" t="s">
        <v>2816</v>
      </c>
      <c r="D1375" s="6">
        <v>10000</v>
      </c>
      <c r="E1375" s="8">
        <v>10501</v>
      </c>
      <c r="F1375" t="s">
        <v>18</v>
      </c>
      <c r="G1375" t="s">
        <v>19</v>
      </c>
      <c r="H1375" t="s">
        <v>20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1616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2817</v>
      </c>
      <c r="C1376" s="3" t="s">
        <v>2818</v>
      </c>
      <c r="D1376" s="6">
        <v>1500</v>
      </c>
      <c r="E1376" s="8">
        <v>2842</v>
      </c>
      <c r="F1376" t="s">
        <v>18</v>
      </c>
      <c r="G1376" t="s">
        <v>19</v>
      </c>
      <c r="H1376" t="s">
        <v>20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1616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2819</v>
      </c>
      <c r="C1377" s="3" t="s">
        <v>2820</v>
      </c>
      <c r="D1377" s="6">
        <v>4000</v>
      </c>
      <c r="E1377" s="8">
        <v>6853</v>
      </c>
      <c r="F1377" t="s">
        <v>18</v>
      </c>
      <c r="G1377" t="s">
        <v>181</v>
      </c>
      <c r="H1377" t="s">
        <v>57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1616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2821</v>
      </c>
      <c r="C1378" s="3" t="s">
        <v>2822</v>
      </c>
      <c r="D1378" s="6">
        <v>3700</v>
      </c>
      <c r="E1378" s="8">
        <v>9342</v>
      </c>
      <c r="F1378" t="s">
        <v>18</v>
      </c>
      <c r="G1378" t="s">
        <v>26</v>
      </c>
      <c r="H1378" t="s">
        <v>27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1616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2823</v>
      </c>
      <c r="C1379" s="3" t="s">
        <v>2824</v>
      </c>
      <c r="D1379" s="6">
        <v>1300</v>
      </c>
      <c r="E1379" s="8">
        <v>1510</v>
      </c>
      <c r="F1379" t="s">
        <v>18</v>
      </c>
      <c r="G1379" t="s">
        <v>19</v>
      </c>
      <c r="H1379" t="s">
        <v>20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1616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2825</v>
      </c>
      <c r="C1380" s="3" t="s">
        <v>2826</v>
      </c>
      <c r="D1380" s="6">
        <v>2000</v>
      </c>
      <c r="E1380" s="8">
        <v>4067</v>
      </c>
      <c r="F1380" t="s">
        <v>18</v>
      </c>
      <c r="G1380" t="s">
        <v>26</v>
      </c>
      <c r="H1380" t="s">
        <v>27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1616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2827</v>
      </c>
      <c r="C1381" s="3" t="s">
        <v>2828</v>
      </c>
      <c r="D1381" s="6">
        <v>10000</v>
      </c>
      <c r="E1381" s="8">
        <v>11160</v>
      </c>
      <c r="F1381" t="s">
        <v>18</v>
      </c>
      <c r="G1381" t="s">
        <v>19</v>
      </c>
      <c r="H1381" t="s">
        <v>20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1616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2829</v>
      </c>
      <c r="C1382" s="3" t="s">
        <v>2830</v>
      </c>
      <c r="D1382" s="6">
        <v>25</v>
      </c>
      <c r="E1382" s="8">
        <v>106</v>
      </c>
      <c r="F1382" t="s">
        <v>18</v>
      </c>
      <c r="G1382" t="s">
        <v>19</v>
      </c>
      <c r="H1382" t="s">
        <v>20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1616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2831</v>
      </c>
      <c r="C1383" s="3" t="s">
        <v>2832</v>
      </c>
      <c r="D1383" s="6">
        <v>5000</v>
      </c>
      <c r="E1383" s="8">
        <v>5355</v>
      </c>
      <c r="F1383" t="s">
        <v>18</v>
      </c>
      <c r="G1383" t="s">
        <v>19</v>
      </c>
      <c r="H1383" t="s">
        <v>20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1616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2833</v>
      </c>
      <c r="C1384" s="3" t="s">
        <v>2834</v>
      </c>
      <c r="D1384" s="6">
        <v>8000</v>
      </c>
      <c r="E1384" s="8">
        <v>8349</v>
      </c>
      <c r="F1384" t="s">
        <v>18</v>
      </c>
      <c r="G1384" t="s">
        <v>19</v>
      </c>
      <c r="H1384" t="s">
        <v>20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1616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2835</v>
      </c>
      <c r="C1385" s="3" t="s">
        <v>2836</v>
      </c>
      <c r="D1385" s="6">
        <v>2200</v>
      </c>
      <c r="E1385" s="8">
        <v>4673</v>
      </c>
      <c r="F1385" t="s">
        <v>18</v>
      </c>
      <c r="G1385" t="s">
        <v>161</v>
      </c>
      <c r="H1385" t="s">
        <v>162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1616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2837</v>
      </c>
      <c r="C1386" s="3" t="s">
        <v>2838</v>
      </c>
      <c r="D1386" s="6">
        <v>3500</v>
      </c>
      <c r="E1386" s="8">
        <v>4343</v>
      </c>
      <c r="F1386" t="s">
        <v>18</v>
      </c>
      <c r="G1386" t="s">
        <v>19</v>
      </c>
      <c r="H1386" t="s">
        <v>20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1616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2839</v>
      </c>
      <c r="C1387" s="3" t="s">
        <v>2840</v>
      </c>
      <c r="D1387" s="6">
        <v>8000</v>
      </c>
      <c r="E1387" s="8">
        <v>8832.49</v>
      </c>
      <c r="F1387" t="s">
        <v>18</v>
      </c>
      <c r="G1387" t="s">
        <v>504</v>
      </c>
      <c r="H1387" t="s">
        <v>57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1616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2841</v>
      </c>
      <c r="C1388" s="3" t="s">
        <v>2842</v>
      </c>
      <c r="D1388" s="6">
        <v>400</v>
      </c>
      <c r="E1388" s="8">
        <v>875</v>
      </c>
      <c r="F1388" t="s">
        <v>18</v>
      </c>
      <c r="G1388" t="s">
        <v>19</v>
      </c>
      <c r="H1388" t="s">
        <v>20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1616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2843</v>
      </c>
      <c r="C1389" s="3" t="s">
        <v>2844</v>
      </c>
      <c r="D1389" s="6">
        <v>4000</v>
      </c>
      <c r="E1389" s="8">
        <v>5465</v>
      </c>
      <c r="F1389" t="s">
        <v>18</v>
      </c>
      <c r="G1389" t="s">
        <v>19</v>
      </c>
      <c r="H1389" t="s">
        <v>20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1616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2845</v>
      </c>
      <c r="C1390" s="3" t="s">
        <v>2846</v>
      </c>
      <c r="D1390" s="6">
        <v>5000</v>
      </c>
      <c r="E1390" s="8">
        <v>6740.37</v>
      </c>
      <c r="F1390" t="s">
        <v>18</v>
      </c>
      <c r="G1390" t="s">
        <v>19</v>
      </c>
      <c r="H1390" t="s">
        <v>20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1616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2847</v>
      </c>
      <c r="C1391" s="3" t="s">
        <v>2848</v>
      </c>
      <c r="D1391" s="6">
        <v>500</v>
      </c>
      <c r="E1391" s="8">
        <v>727</v>
      </c>
      <c r="F1391" t="s">
        <v>18</v>
      </c>
      <c r="G1391" t="s">
        <v>26</v>
      </c>
      <c r="H1391" t="s">
        <v>27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1616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2849</v>
      </c>
      <c r="C1392" s="3" t="s">
        <v>2850</v>
      </c>
      <c r="D1392" s="6">
        <v>2800</v>
      </c>
      <c r="E1392" s="8">
        <v>3055</v>
      </c>
      <c r="F1392" t="s">
        <v>18</v>
      </c>
      <c r="G1392" t="s">
        <v>19</v>
      </c>
      <c r="H1392" t="s">
        <v>20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1616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2851</v>
      </c>
      <c r="C1393" s="3" t="s">
        <v>2852</v>
      </c>
      <c r="D1393" s="6">
        <v>500</v>
      </c>
      <c r="E1393" s="8">
        <v>551</v>
      </c>
      <c r="F1393" t="s">
        <v>18</v>
      </c>
      <c r="G1393" t="s">
        <v>19</v>
      </c>
      <c r="H1393" t="s">
        <v>20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1616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2853</v>
      </c>
      <c r="C1394" s="3" t="s">
        <v>2854</v>
      </c>
      <c r="D1394" s="6">
        <v>2500</v>
      </c>
      <c r="E1394" s="8">
        <v>2841</v>
      </c>
      <c r="F1394" t="s">
        <v>18</v>
      </c>
      <c r="G1394" t="s">
        <v>19</v>
      </c>
      <c r="H1394" t="s">
        <v>20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1616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2855</v>
      </c>
      <c r="C1395" s="3" t="s">
        <v>2856</v>
      </c>
      <c r="D1395" s="6">
        <v>10000</v>
      </c>
      <c r="E1395" s="8">
        <v>10235</v>
      </c>
      <c r="F1395" t="s">
        <v>18</v>
      </c>
      <c r="G1395" t="s">
        <v>19</v>
      </c>
      <c r="H1395" t="s">
        <v>20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1616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2857</v>
      </c>
      <c r="C1396" s="3" t="s">
        <v>2858</v>
      </c>
      <c r="D1396" s="6">
        <v>750</v>
      </c>
      <c r="E1396" s="8">
        <v>916</v>
      </c>
      <c r="F1396" t="s">
        <v>18</v>
      </c>
      <c r="G1396" t="s">
        <v>19</v>
      </c>
      <c r="H1396" t="s">
        <v>20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1616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2859</v>
      </c>
      <c r="C1397" s="3" t="s">
        <v>2860</v>
      </c>
      <c r="D1397" s="6">
        <v>3500</v>
      </c>
      <c r="E1397" s="8">
        <v>3916</v>
      </c>
      <c r="F1397" t="s">
        <v>18</v>
      </c>
      <c r="G1397" t="s">
        <v>19</v>
      </c>
      <c r="H1397" t="s">
        <v>20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1616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2861</v>
      </c>
      <c r="C1398" s="3" t="s">
        <v>2862</v>
      </c>
      <c r="D1398" s="6">
        <v>6000</v>
      </c>
      <c r="E1398" s="8">
        <v>6438</v>
      </c>
      <c r="F1398" t="s">
        <v>18</v>
      </c>
      <c r="G1398" t="s">
        <v>19</v>
      </c>
      <c r="H1398" t="s">
        <v>20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1616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2863</v>
      </c>
      <c r="C1399" s="3" t="s">
        <v>2864</v>
      </c>
      <c r="D1399" s="6">
        <v>10000</v>
      </c>
      <c r="E1399" s="8">
        <v>11385</v>
      </c>
      <c r="F1399" t="s">
        <v>18</v>
      </c>
      <c r="G1399" t="s">
        <v>19</v>
      </c>
      <c r="H1399" t="s">
        <v>20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1616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2865</v>
      </c>
      <c r="C1400" s="3" t="s">
        <v>2866</v>
      </c>
      <c r="D1400" s="6">
        <v>4400</v>
      </c>
      <c r="E1400" s="8">
        <v>4826</v>
      </c>
      <c r="F1400" t="s">
        <v>18</v>
      </c>
      <c r="G1400" t="s">
        <v>19</v>
      </c>
      <c r="H1400" t="s">
        <v>20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1616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2867</v>
      </c>
      <c r="C1401" s="3" t="s">
        <v>2868</v>
      </c>
      <c r="D1401" s="6">
        <v>9000</v>
      </c>
      <c r="E1401" s="8">
        <v>11353</v>
      </c>
      <c r="F1401" t="s">
        <v>18</v>
      </c>
      <c r="G1401" t="s">
        <v>19</v>
      </c>
      <c r="H1401" t="s">
        <v>20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1616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2869</v>
      </c>
      <c r="C1402" s="3" t="s">
        <v>2870</v>
      </c>
      <c r="D1402" s="6">
        <v>350</v>
      </c>
      <c r="E1402" s="8">
        <v>586</v>
      </c>
      <c r="F1402" t="s">
        <v>18</v>
      </c>
      <c r="G1402" t="s">
        <v>26</v>
      </c>
      <c r="H1402" t="s">
        <v>27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1616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2871</v>
      </c>
      <c r="C1403" s="3" t="s">
        <v>2872</v>
      </c>
      <c r="D1403" s="6">
        <v>2500</v>
      </c>
      <c r="E1403" s="8">
        <v>12413</v>
      </c>
      <c r="F1403" t="s">
        <v>18</v>
      </c>
      <c r="G1403" t="s">
        <v>19</v>
      </c>
      <c r="H1403" t="s">
        <v>20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1616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2873</v>
      </c>
      <c r="C1404" s="3" t="s">
        <v>2874</v>
      </c>
      <c r="D1404" s="6">
        <v>2500</v>
      </c>
      <c r="E1404" s="8">
        <v>2729</v>
      </c>
      <c r="F1404" t="s">
        <v>18</v>
      </c>
      <c r="G1404" t="s">
        <v>26</v>
      </c>
      <c r="H1404" t="s">
        <v>27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1616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2875</v>
      </c>
      <c r="C1405" s="3" t="s">
        <v>2876</v>
      </c>
      <c r="D1405" s="6">
        <v>4000</v>
      </c>
      <c r="E1405" s="8">
        <v>4103</v>
      </c>
      <c r="F1405" t="s">
        <v>18</v>
      </c>
      <c r="G1405" t="s">
        <v>19</v>
      </c>
      <c r="H1405" t="s">
        <v>20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1616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2877</v>
      </c>
      <c r="C1406" s="3" t="s">
        <v>2878</v>
      </c>
      <c r="D1406" s="6">
        <v>14500</v>
      </c>
      <c r="E1406" s="8">
        <v>241</v>
      </c>
      <c r="F1406" t="s">
        <v>359</v>
      </c>
      <c r="G1406" t="s">
        <v>26</v>
      </c>
      <c r="H1406" t="s">
        <v>27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2879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2880</v>
      </c>
      <c r="C1407" s="3" t="s">
        <v>2881</v>
      </c>
      <c r="D1407" s="6">
        <v>25000</v>
      </c>
      <c r="E1407" s="8">
        <v>105</v>
      </c>
      <c r="F1407" t="s">
        <v>359</v>
      </c>
      <c r="G1407" t="s">
        <v>19</v>
      </c>
      <c r="H1407" t="s">
        <v>20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2879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2882</v>
      </c>
      <c r="C1408" s="3" t="s">
        <v>2883</v>
      </c>
      <c r="D1408" s="6">
        <v>12000</v>
      </c>
      <c r="E1408" s="8">
        <v>15</v>
      </c>
      <c r="F1408" t="s">
        <v>359</v>
      </c>
      <c r="G1408" t="s">
        <v>1226</v>
      </c>
      <c r="H1408" t="s">
        <v>57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2879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2884</v>
      </c>
      <c r="C1409" s="3" t="s">
        <v>2885</v>
      </c>
      <c r="D1409" s="6">
        <v>3000</v>
      </c>
      <c r="E1409" s="8">
        <v>15</v>
      </c>
      <c r="F1409" t="s">
        <v>359</v>
      </c>
      <c r="G1409" t="s">
        <v>19</v>
      </c>
      <c r="H1409" t="s">
        <v>20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2879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2886</v>
      </c>
      <c r="C1410" s="3" t="s">
        <v>2887</v>
      </c>
      <c r="D1410" s="6">
        <v>1000</v>
      </c>
      <c r="E1410" s="8">
        <v>72</v>
      </c>
      <c r="F1410" t="s">
        <v>359</v>
      </c>
      <c r="G1410" t="s">
        <v>26</v>
      </c>
      <c r="H1410" t="s">
        <v>27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2879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2888</v>
      </c>
      <c r="C1411" s="3" t="s">
        <v>2889</v>
      </c>
      <c r="D1411" s="6">
        <v>4000</v>
      </c>
      <c r="E1411" s="8">
        <v>0</v>
      </c>
      <c r="F1411" t="s">
        <v>359</v>
      </c>
      <c r="G1411" t="s">
        <v>19</v>
      </c>
      <c r="H1411" t="s">
        <v>20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2879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2890</v>
      </c>
      <c r="C1412" s="3" t="s">
        <v>2891</v>
      </c>
      <c r="D1412" s="6">
        <v>6000</v>
      </c>
      <c r="E1412" s="8">
        <v>1</v>
      </c>
      <c r="F1412" t="s">
        <v>359</v>
      </c>
      <c r="G1412" t="s">
        <v>1226</v>
      </c>
      <c r="H1412" t="s">
        <v>57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2879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2892</v>
      </c>
      <c r="C1413" s="3" t="s">
        <v>2893</v>
      </c>
      <c r="D1413" s="6">
        <v>3000</v>
      </c>
      <c r="E1413" s="8">
        <v>7</v>
      </c>
      <c r="F1413" t="s">
        <v>359</v>
      </c>
      <c r="G1413" t="s">
        <v>26</v>
      </c>
      <c r="H1413" t="s">
        <v>27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2879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2894</v>
      </c>
      <c r="C1414" s="3" t="s">
        <v>2895</v>
      </c>
      <c r="D1414" s="6">
        <v>7000</v>
      </c>
      <c r="E1414" s="8">
        <v>320</v>
      </c>
      <c r="F1414" t="s">
        <v>359</v>
      </c>
      <c r="G1414" t="s">
        <v>19</v>
      </c>
      <c r="H1414" t="s">
        <v>20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2879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2896</v>
      </c>
      <c r="C1415" s="3" t="s">
        <v>2897</v>
      </c>
      <c r="D1415" s="6">
        <v>2000</v>
      </c>
      <c r="E1415" s="8">
        <v>100</v>
      </c>
      <c r="F1415" t="s">
        <v>359</v>
      </c>
      <c r="G1415" t="s">
        <v>1226</v>
      </c>
      <c r="H1415" t="s">
        <v>57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2879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2898</v>
      </c>
      <c r="C1416" s="3" t="s">
        <v>2899</v>
      </c>
      <c r="D1416" s="6">
        <v>500</v>
      </c>
      <c r="E1416" s="8">
        <v>1</v>
      </c>
      <c r="F1416" t="s">
        <v>359</v>
      </c>
      <c r="G1416" t="s">
        <v>19</v>
      </c>
      <c r="H1416" t="s">
        <v>20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2879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2900</v>
      </c>
      <c r="C1417" s="3" t="s">
        <v>2901</v>
      </c>
      <c r="D1417" s="6">
        <v>4400</v>
      </c>
      <c r="E1417" s="8">
        <v>800</v>
      </c>
      <c r="F1417" t="s">
        <v>359</v>
      </c>
      <c r="G1417" t="s">
        <v>19</v>
      </c>
      <c r="H1417" t="s">
        <v>20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2879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2902</v>
      </c>
      <c r="C1418" s="3" t="s">
        <v>2903</v>
      </c>
      <c r="D1418" s="6">
        <v>50000</v>
      </c>
      <c r="E1418" s="8">
        <v>0</v>
      </c>
      <c r="F1418" t="s">
        <v>359</v>
      </c>
      <c r="G1418" t="s">
        <v>19</v>
      </c>
      <c r="H1418" t="s">
        <v>20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2879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2904</v>
      </c>
      <c r="C1419" s="3" t="s">
        <v>2905</v>
      </c>
      <c r="D1419" s="6">
        <v>4500</v>
      </c>
      <c r="E1419" s="8">
        <v>55</v>
      </c>
      <c r="F1419" t="s">
        <v>359</v>
      </c>
      <c r="G1419" t="s">
        <v>19</v>
      </c>
      <c r="H1419" t="s">
        <v>20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2879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2906</v>
      </c>
      <c r="C1420" s="3" t="s">
        <v>2907</v>
      </c>
      <c r="D1420" s="6">
        <v>3000</v>
      </c>
      <c r="E1420" s="8">
        <v>6</v>
      </c>
      <c r="F1420" t="s">
        <v>359</v>
      </c>
      <c r="G1420" t="s">
        <v>56</v>
      </c>
      <c r="H1420" t="s">
        <v>57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2879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2908</v>
      </c>
      <c r="C1421" s="3" t="s">
        <v>2909</v>
      </c>
      <c r="D1421" s="6">
        <v>6300</v>
      </c>
      <c r="E1421" s="8">
        <v>445</v>
      </c>
      <c r="F1421" t="s">
        <v>359</v>
      </c>
      <c r="G1421" t="s">
        <v>19</v>
      </c>
      <c r="H1421" t="s">
        <v>20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2879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2910</v>
      </c>
      <c r="C1422" s="3" t="s">
        <v>2911</v>
      </c>
      <c r="D1422" s="6">
        <v>110</v>
      </c>
      <c r="E1422" s="8">
        <v>3</v>
      </c>
      <c r="F1422" t="s">
        <v>359</v>
      </c>
      <c r="G1422" t="s">
        <v>19</v>
      </c>
      <c r="H1422" t="s">
        <v>20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2879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2912</v>
      </c>
      <c r="C1423" s="3" t="s">
        <v>2913</v>
      </c>
      <c r="D1423" s="6">
        <v>200000</v>
      </c>
      <c r="E1423" s="8">
        <v>200</v>
      </c>
      <c r="F1423" t="s">
        <v>359</v>
      </c>
      <c r="G1423" t="s">
        <v>478</v>
      </c>
      <c r="H1423" t="s">
        <v>479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2879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2914</v>
      </c>
      <c r="C1424" s="3" t="s">
        <v>2915</v>
      </c>
      <c r="D1424" s="6">
        <v>25000</v>
      </c>
      <c r="E1424" s="8">
        <v>26</v>
      </c>
      <c r="F1424" t="s">
        <v>359</v>
      </c>
      <c r="G1424" t="s">
        <v>82</v>
      </c>
      <c r="H1424" t="s">
        <v>83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2879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2916</v>
      </c>
      <c r="C1425" s="3" t="s">
        <v>2917</v>
      </c>
      <c r="D1425" s="6">
        <v>30000</v>
      </c>
      <c r="E1425" s="8">
        <v>100</v>
      </c>
      <c r="F1425" t="s">
        <v>359</v>
      </c>
      <c r="G1425" t="s">
        <v>52</v>
      </c>
      <c r="H1425" t="s">
        <v>53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2879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2918</v>
      </c>
      <c r="C1426" s="3" t="s">
        <v>2919</v>
      </c>
      <c r="D1426" s="6">
        <v>7500</v>
      </c>
      <c r="E1426" s="8">
        <v>1527</v>
      </c>
      <c r="F1426" t="s">
        <v>359</v>
      </c>
      <c r="G1426" t="s">
        <v>19</v>
      </c>
      <c r="H1426" t="s">
        <v>20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2879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2920</v>
      </c>
      <c r="C1427" s="3" t="s">
        <v>2921</v>
      </c>
      <c r="D1427" s="6">
        <v>13000</v>
      </c>
      <c r="E1427" s="8">
        <v>0</v>
      </c>
      <c r="F1427" t="s">
        <v>359</v>
      </c>
      <c r="G1427" t="s">
        <v>19</v>
      </c>
      <c r="H1427" t="s">
        <v>20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2879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2922</v>
      </c>
      <c r="C1428" s="3" t="s">
        <v>2923</v>
      </c>
      <c r="D1428" s="6">
        <v>1000</v>
      </c>
      <c r="E1428" s="8">
        <v>0</v>
      </c>
      <c r="F1428" t="s">
        <v>359</v>
      </c>
      <c r="G1428" t="s">
        <v>504</v>
      </c>
      <c r="H1428" t="s">
        <v>57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2879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2924</v>
      </c>
      <c r="C1429" s="3" t="s">
        <v>2925</v>
      </c>
      <c r="D1429" s="6">
        <v>5000</v>
      </c>
      <c r="E1429" s="8">
        <v>419</v>
      </c>
      <c r="F1429" t="s">
        <v>359</v>
      </c>
      <c r="G1429" t="s">
        <v>504</v>
      </c>
      <c r="H1429" t="s">
        <v>57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2879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2926</v>
      </c>
      <c r="C1430" s="3" t="s">
        <v>2927</v>
      </c>
      <c r="D1430" s="6">
        <v>1000</v>
      </c>
      <c r="E1430" s="8">
        <v>45</v>
      </c>
      <c r="F1430" t="s">
        <v>359</v>
      </c>
      <c r="G1430" t="s">
        <v>56</v>
      </c>
      <c r="H1430" t="s">
        <v>57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2879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2928</v>
      </c>
      <c r="C1431" s="3" t="s">
        <v>2929</v>
      </c>
      <c r="D1431" s="6">
        <v>10000</v>
      </c>
      <c r="E1431" s="8">
        <v>0</v>
      </c>
      <c r="F1431" t="s">
        <v>359</v>
      </c>
      <c r="G1431" t="s">
        <v>19</v>
      </c>
      <c r="H1431" t="s">
        <v>20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2879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2930</v>
      </c>
      <c r="C1432" s="3" t="s">
        <v>2931</v>
      </c>
      <c r="D1432" s="6">
        <v>5000</v>
      </c>
      <c r="E1432" s="8">
        <v>403</v>
      </c>
      <c r="F1432" t="s">
        <v>359</v>
      </c>
      <c r="G1432" t="s">
        <v>19</v>
      </c>
      <c r="H1432" t="s">
        <v>20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2879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2932</v>
      </c>
      <c r="C1433" s="3" t="s">
        <v>2933</v>
      </c>
      <c r="D1433" s="6">
        <v>17000</v>
      </c>
      <c r="E1433" s="8">
        <v>5431</v>
      </c>
      <c r="F1433" t="s">
        <v>359</v>
      </c>
      <c r="G1433" t="s">
        <v>19</v>
      </c>
      <c r="H1433" t="s">
        <v>20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2879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2934</v>
      </c>
      <c r="C1434" s="3" t="s">
        <v>2935</v>
      </c>
      <c r="D1434" s="6">
        <v>40000</v>
      </c>
      <c r="E1434" s="8">
        <v>0</v>
      </c>
      <c r="F1434" t="s">
        <v>359</v>
      </c>
      <c r="G1434" t="s">
        <v>19</v>
      </c>
      <c r="H1434" t="s">
        <v>20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2879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2936</v>
      </c>
      <c r="C1435" s="3" t="s">
        <v>2937</v>
      </c>
      <c r="D1435" s="6">
        <v>12000</v>
      </c>
      <c r="E1435" s="8">
        <v>805</v>
      </c>
      <c r="F1435" t="s">
        <v>359</v>
      </c>
      <c r="G1435" t="s">
        <v>1226</v>
      </c>
      <c r="H1435" t="s">
        <v>57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2879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2938</v>
      </c>
      <c r="C1436" s="3" t="s">
        <v>2939</v>
      </c>
      <c r="D1436" s="6">
        <v>82000</v>
      </c>
      <c r="E1436" s="8">
        <v>8190</v>
      </c>
      <c r="F1436" t="s">
        <v>359</v>
      </c>
      <c r="G1436" t="s">
        <v>311</v>
      </c>
      <c r="H1436" t="s">
        <v>312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2879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2940</v>
      </c>
      <c r="C1437" s="3" t="s">
        <v>2941</v>
      </c>
      <c r="D1437" s="6">
        <v>15000</v>
      </c>
      <c r="E1437" s="8">
        <v>15</v>
      </c>
      <c r="F1437" t="s">
        <v>359</v>
      </c>
      <c r="G1437" t="s">
        <v>1226</v>
      </c>
      <c r="H1437" t="s">
        <v>57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2879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2942</v>
      </c>
      <c r="C1438" s="3" t="s">
        <v>2943</v>
      </c>
      <c r="D1438" s="6">
        <v>10000</v>
      </c>
      <c r="E1438" s="8">
        <v>77</v>
      </c>
      <c r="F1438" t="s">
        <v>359</v>
      </c>
      <c r="G1438" t="s">
        <v>504</v>
      </c>
      <c r="H1438" t="s">
        <v>57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2879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2944</v>
      </c>
      <c r="C1439" s="3" t="s">
        <v>2945</v>
      </c>
      <c r="D1439" s="6">
        <v>3000</v>
      </c>
      <c r="E1439" s="8">
        <v>807</v>
      </c>
      <c r="F1439" t="s">
        <v>359</v>
      </c>
      <c r="G1439" t="s">
        <v>19</v>
      </c>
      <c r="H1439" t="s">
        <v>20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2879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2946</v>
      </c>
      <c r="C1440" s="3" t="s">
        <v>2947</v>
      </c>
      <c r="D1440" s="6">
        <v>20000</v>
      </c>
      <c r="E1440" s="8">
        <v>600</v>
      </c>
      <c r="F1440" t="s">
        <v>359</v>
      </c>
      <c r="G1440" t="s">
        <v>311</v>
      </c>
      <c r="H1440" t="s">
        <v>312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2879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2948</v>
      </c>
      <c r="C1441" s="3" t="s">
        <v>2949</v>
      </c>
      <c r="D1441" s="6">
        <v>2725</v>
      </c>
      <c r="E1441" s="8">
        <v>180</v>
      </c>
      <c r="F1441" t="s">
        <v>359</v>
      </c>
      <c r="G1441" t="s">
        <v>161</v>
      </c>
      <c r="H1441" t="s">
        <v>162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2879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2950</v>
      </c>
      <c r="C1442" s="3" t="s">
        <v>2951</v>
      </c>
      <c r="D1442" s="6">
        <v>13000</v>
      </c>
      <c r="E1442" s="8">
        <v>1</v>
      </c>
      <c r="F1442" t="s">
        <v>359</v>
      </c>
      <c r="G1442" t="s">
        <v>1226</v>
      </c>
      <c r="H1442" t="s">
        <v>57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2879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2952</v>
      </c>
      <c r="C1443" s="3" t="s">
        <v>2953</v>
      </c>
      <c r="D1443" s="6">
        <v>180000</v>
      </c>
      <c r="E1443" s="8">
        <v>2020</v>
      </c>
      <c r="F1443" t="s">
        <v>359</v>
      </c>
      <c r="G1443" t="s">
        <v>26</v>
      </c>
      <c r="H1443" t="s">
        <v>27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2879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2954</v>
      </c>
      <c r="C1444" s="3" t="s">
        <v>2955</v>
      </c>
      <c r="D1444" s="6">
        <v>1500</v>
      </c>
      <c r="E1444" s="8">
        <v>0</v>
      </c>
      <c r="F1444" t="s">
        <v>359</v>
      </c>
      <c r="G1444" t="s">
        <v>19</v>
      </c>
      <c r="H1444" t="s">
        <v>20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2879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2956</v>
      </c>
      <c r="C1445" s="3" t="s">
        <v>2957</v>
      </c>
      <c r="D1445" s="6">
        <v>13000</v>
      </c>
      <c r="E1445" s="8">
        <v>0</v>
      </c>
      <c r="F1445" t="s">
        <v>359</v>
      </c>
      <c r="G1445" t="s">
        <v>181</v>
      </c>
      <c r="H1445" t="s">
        <v>57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2879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2958</v>
      </c>
      <c r="C1446" s="3" t="s">
        <v>2959</v>
      </c>
      <c r="D1446" s="6">
        <v>4950</v>
      </c>
      <c r="E1446" s="8">
        <v>0</v>
      </c>
      <c r="F1446" t="s">
        <v>359</v>
      </c>
      <c r="G1446" t="s">
        <v>504</v>
      </c>
      <c r="H1446" t="s">
        <v>57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2879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2960</v>
      </c>
      <c r="C1447" s="3" t="s">
        <v>2961</v>
      </c>
      <c r="D1447" s="6">
        <v>130000</v>
      </c>
      <c r="E1447" s="8">
        <v>0</v>
      </c>
      <c r="F1447" t="s">
        <v>359</v>
      </c>
      <c r="G1447" t="s">
        <v>504</v>
      </c>
      <c r="H1447" t="s">
        <v>57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2879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2962</v>
      </c>
      <c r="C1448" s="3" t="s">
        <v>2963</v>
      </c>
      <c r="D1448" s="6">
        <v>900</v>
      </c>
      <c r="E1448" s="8">
        <v>0</v>
      </c>
      <c r="F1448" t="s">
        <v>359</v>
      </c>
      <c r="G1448" t="s">
        <v>1226</v>
      </c>
      <c r="H1448" t="s">
        <v>57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2879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2964</v>
      </c>
      <c r="C1449" s="3" t="s">
        <v>2965</v>
      </c>
      <c r="D1449" s="6">
        <v>500000</v>
      </c>
      <c r="E1449" s="8">
        <v>75</v>
      </c>
      <c r="F1449" t="s">
        <v>359</v>
      </c>
      <c r="G1449" t="s">
        <v>19</v>
      </c>
      <c r="H1449" t="s">
        <v>20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2879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2966</v>
      </c>
      <c r="C1450" s="3" t="s">
        <v>2967</v>
      </c>
      <c r="D1450" s="6">
        <v>200000</v>
      </c>
      <c r="E1450" s="8">
        <v>0</v>
      </c>
      <c r="F1450" t="s">
        <v>359</v>
      </c>
      <c r="G1450" t="s">
        <v>52</v>
      </c>
      <c r="H1450" t="s">
        <v>53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2879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2968</v>
      </c>
      <c r="C1451" s="3" t="s">
        <v>2969</v>
      </c>
      <c r="D1451" s="6">
        <v>8888</v>
      </c>
      <c r="E1451" s="8">
        <v>0</v>
      </c>
      <c r="F1451" t="s">
        <v>359</v>
      </c>
      <c r="G1451" t="s">
        <v>19</v>
      </c>
      <c r="H1451" t="s">
        <v>20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2879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2970</v>
      </c>
      <c r="C1452" s="3" t="s">
        <v>2971</v>
      </c>
      <c r="D1452" s="6">
        <v>100000</v>
      </c>
      <c r="E1452" s="8">
        <v>1</v>
      </c>
      <c r="F1452" t="s">
        <v>359</v>
      </c>
      <c r="G1452" t="s">
        <v>19</v>
      </c>
      <c r="H1452" t="s">
        <v>20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2879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2972</v>
      </c>
      <c r="C1453" s="3" t="s">
        <v>2973</v>
      </c>
      <c r="D1453" s="6">
        <v>18950</v>
      </c>
      <c r="E1453" s="8">
        <v>2</v>
      </c>
      <c r="F1453" t="s">
        <v>274</v>
      </c>
      <c r="G1453" t="s">
        <v>19</v>
      </c>
      <c r="H1453" t="s">
        <v>20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2879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2974</v>
      </c>
      <c r="C1454" s="3" t="s">
        <v>2975</v>
      </c>
      <c r="D1454" s="6">
        <v>14000</v>
      </c>
      <c r="E1454" s="8">
        <v>0</v>
      </c>
      <c r="F1454" t="s">
        <v>274</v>
      </c>
      <c r="G1454" t="s">
        <v>19</v>
      </c>
      <c r="H1454" t="s">
        <v>20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2879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2976</v>
      </c>
      <c r="C1455" s="3" t="s">
        <v>2977</v>
      </c>
      <c r="D1455" s="6">
        <v>25000</v>
      </c>
      <c r="E1455" s="8">
        <v>0</v>
      </c>
      <c r="F1455" t="s">
        <v>274</v>
      </c>
      <c r="G1455" t="s">
        <v>181</v>
      </c>
      <c r="H1455" t="s">
        <v>57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2879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2978</v>
      </c>
      <c r="C1456" s="3" t="s">
        <v>2979</v>
      </c>
      <c r="D1456" s="6">
        <v>1750</v>
      </c>
      <c r="E1456" s="8">
        <v>15</v>
      </c>
      <c r="F1456" t="s">
        <v>274</v>
      </c>
      <c r="G1456" t="s">
        <v>56</v>
      </c>
      <c r="H1456" t="s">
        <v>57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2879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2980</v>
      </c>
      <c r="C1457" s="3" t="s">
        <v>2981</v>
      </c>
      <c r="D1457" s="6">
        <v>15000</v>
      </c>
      <c r="E1457" s="8">
        <v>1575</v>
      </c>
      <c r="F1457" t="s">
        <v>274</v>
      </c>
      <c r="G1457" t="s">
        <v>19</v>
      </c>
      <c r="H1457" t="s">
        <v>20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2879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2982</v>
      </c>
      <c r="C1458" s="3" t="s">
        <v>2983</v>
      </c>
      <c r="D1458" s="6">
        <v>5000</v>
      </c>
      <c r="E1458" s="8">
        <v>145</v>
      </c>
      <c r="F1458" t="s">
        <v>274</v>
      </c>
      <c r="G1458" t="s">
        <v>1226</v>
      </c>
      <c r="H1458" t="s">
        <v>57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2879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2984</v>
      </c>
      <c r="C1459" s="3" t="s">
        <v>2985</v>
      </c>
      <c r="D1459" s="6">
        <v>6000</v>
      </c>
      <c r="E1459" s="8">
        <v>0</v>
      </c>
      <c r="F1459" t="s">
        <v>274</v>
      </c>
      <c r="G1459" t="s">
        <v>19</v>
      </c>
      <c r="H1459" t="s">
        <v>20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2879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2986</v>
      </c>
      <c r="C1460" s="3" t="s">
        <v>2987</v>
      </c>
      <c r="D1460" s="6">
        <v>5000</v>
      </c>
      <c r="E1460" s="8">
        <v>0</v>
      </c>
      <c r="F1460" t="s">
        <v>274</v>
      </c>
      <c r="G1460" t="s">
        <v>19</v>
      </c>
      <c r="H1460" t="s">
        <v>20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2879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2988</v>
      </c>
      <c r="C1461" s="3" t="s">
        <v>2989</v>
      </c>
      <c r="D1461" s="6">
        <v>37000</v>
      </c>
      <c r="E1461" s="8">
        <v>0</v>
      </c>
      <c r="F1461" t="s">
        <v>274</v>
      </c>
      <c r="G1461" t="s">
        <v>311</v>
      </c>
      <c r="H1461" t="s">
        <v>312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2879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2990</v>
      </c>
      <c r="C1462" s="3" t="s">
        <v>2991</v>
      </c>
      <c r="D1462" s="6">
        <v>25000000</v>
      </c>
      <c r="E1462" s="8">
        <v>0</v>
      </c>
      <c r="F1462" t="s">
        <v>274</v>
      </c>
      <c r="G1462" t="s">
        <v>19</v>
      </c>
      <c r="H1462" t="s">
        <v>20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2879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2992</v>
      </c>
      <c r="C1463" s="3" t="s">
        <v>2993</v>
      </c>
      <c r="D1463" s="6">
        <v>15000</v>
      </c>
      <c r="E1463" s="8">
        <v>15186.69</v>
      </c>
      <c r="F1463" t="s">
        <v>18</v>
      </c>
      <c r="G1463" t="s">
        <v>19</v>
      </c>
      <c r="H1463" t="s">
        <v>20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2994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2995</v>
      </c>
      <c r="C1464" s="3" t="s">
        <v>2996</v>
      </c>
      <c r="D1464" s="6">
        <v>4000</v>
      </c>
      <c r="E1464" s="8">
        <v>4340.7</v>
      </c>
      <c r="F1464" t="s">
        <v>18</v>
      </c>
      <c r="G1464" t="s">
        <v>19</v>
      </c>
      <c r="H1464" t="s">
        <v>20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2994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2997</v>
      </c>
      <c r="C1465" s="3" t="s">
        <v>2998</v>
      </c>
      <c r="D1465" s="6">
        <v>600</v>
      </c>
      <c r="E1465" s="8">
        <v>886</v>
      </c>
      <c r="F1465" t="s">
        <v>18</v>
      </c>
      <c r="G1465" t="s">
        <v>19</v>
      </c>
      <c r="H1465" t="s">
        <v>20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2994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2999</v>
      </c>
      <c r="C1466" s="3" t="s">
        <v>3000</v>
      </c>
      <c r="D1466" s="6">
        <v>5000</v>
      </c>
      <c r="E1466" s="8">
        <v>8160</v>
      </c>
      <c r="F1466" t="s">
        <v>18</v>
      </c>
      <c r="G1466" t="s">
        <v>19</v>
      </c>
      <c r="H1466" t="s">
        <v>20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2994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3001</v>
      </c>
      <c r="C1467" s="3" t="s">
        <v>3002</v>
      </c>
      <c r="D1467" s="6">
        <v>30000</v>
      </c>
      <c r="E1467" s="8">
        <v>136924.35</v>
      </c>
      <c r="F1467" t="s">
        <v>18</v>
      </c>
      <c r="G1467" t="s">
        <v>19</v>
      </c>
      <c r="H1467" t="s">
        <v>20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2994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3003</v>
      </c>
      <c r="C1468" s="3" t="s">
        <v>3004</v>
      </c>
      <c r="D1468" s="6">
        <v>16000</v>
      </c>
      <c r="E1468" s="8">
        <v>17260.37</v>
      </c>
      <c r="F1468" t="s">
        <v>18</v>
      </c>
      <c r="G1468" t="s">
        <v>19</v>
      </c>
      <c r="H1468" t="s">
        <v>20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2994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3005</v>
      </c>
      <c r="C1469" s="3" t="s">
        <v>3006</v>
      </c>
      <c r="D1469" s="6">
        <v>40000</v>
      </c>
      <c r="E1469" s="8">
        <v>46032</v>
      </c>
      <c r="F1469" t="s">
        <v>18</v>
      </c>
      <c r="G1469" t="s">
        <v>19</v>
      </c>
      <c r="H1469" t="s">
        <v>20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2994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3007</v>
      </c>
      <c r="C1470" s="3" t="s">
        <v>3008</v>
      </c>
      <c r="D1470" s="6">
        <v>9500</v>
      </c>
      <c r="E1470" s="8">
        <v>9725</v>
      </c>
      <c r="F1470" t="s">
        <v>18</v>
      </c>
      <c r="G1470" t="s">
        <v>19</v>
      </c>
      <c r="H1470" t="s">
        <v>20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2994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3009</v>
      </c>
      <c r="C1471" s="3" t="s">
        <v>3010</v>
      </c>
      <c r="D1471" s="6">
        <v>44250</v>
      </c>
      <c r="E1471" s="8">
        <v>47978</v>
      </c>
      <c r="F1471" t="s">
        <v>18</v>
      </c>
      <c r="G1471" t="s">
        <v>19</v>
      </c>
      <c r="H1471" t="s">
        <v>20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2994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3011</v>
      </c>
      <c r="C1472" s="3" t="s">
        <v>3012</v>
      </c>
      <c r="D1472" s="6">
        <v>1500</v>
      </c>
      <c r="E1472" s="8">
        <v>1877</v>
      </c>
      <c r="F1472" t="s">
        <v>18</v>
      </c>
      <c r="G1472" t="s">
        <v>19</v>
      </c>
      <c r="H1472" t="s">
        <v>20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2994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3013</v>
      </c>
      <c r="C1473" s="3" t="s">
        <v>3014</v>
      </c>
      <c r="D1473" s="6">
        <v>32000</v>
      </c>
      <c r="E1473" s="8">
        <v>33229</v>
      </c>
      <c r="F1473" t="s">
        <v>18</v>
      </c>
      <c r="G1473" t="s">
        <v>19</v>
      </c>
      <c r="H1473" t="s">
        <v>20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2994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3015</v>
      </c>
      <c r="C1474" s="3" t="s">
        <v>3016</v>
      </c>
      <c r="D1474" s="6">
        <v>25000</v>
      </c>
      <c r="E1474" s="8">
        <v>34676</v>
      </c>
      <c r="F1474" t="s">
        <v>18</v>
      </c>
      <c r="G1474" t="s">
        <v>19</v>
      </c>
      <c r="H1474" t="s">
        <v>20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2994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3017</v>
      </c>
      <c r="C1475" s="3" t="s">
        <v>3018</v>
      </c>
      <c r="D1475" s="6">
        <v>1500</v>
      </c>
      <c r="E1475" s="8">
        <v>1807.74</v>
      </c>
      <c r="F1475" t="s">
        <v>18</v>
      </c>
      <c r="G1475" t="s">
        <v>19</v>
      </c>
      <c r="H1475" t="s">
        <v>20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2994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3019</v>
      </c>
      <c r="C1476" s="3" t="s">
        <v>3020</v>
      </c>
      <c r="D1476" s="6">
        <v>3000</v>
      </c>
      <c r="E1476" s="8">
        <v>3368</v>
      </c>
      <c r="F1476" t="s">
        <v>18</v>
      </c>
      <c r="G1476" t="s">
        <v>19</v>
      </c>
      <c r="H1476" t="s">
        <v>20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2994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3021</v>
      </c>
      <c r="C1477" s="3" t="s">
        <v>3022</v>
      </c>
      <c r="D1477" s="6">
        <v>15000</v>
      </c>
      <c r="E1477" s="8">
        <v>28300.45</v>
      </c>
      <c r="F1477" t="s">
        <v>18</v>
      </c>
      <c r="G1477" t="s">
        <v>19</v>
      </c>
      <c r="H1477" t="s">
        <v>20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2994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3023</v>
      </c>
      <c r="C1478" s="3" t="s">
        <v>3024</v>
      </c>
      <c r="D1478" s="6">
        <v>6000</v>
      </c>
      <c r="E1478" s="8">
        <v>39693.279999999999</v>
      </c>
      <c r="F1478" t="s">
        <v>18</v>
      </c>
      <c r="G1478" t="s">
        <v>19</v>
      </c>
      <c r="H1478" t="s">
        <v>20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2994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3025</v>
      </c>
      <c r="C1479" s="3" t="s">
        <v>3026</v>
      </c>
      <c r="D1479" s="6">
        <v>30000</v>
      </c>
      <c r="E1479" s="8">
        <v>33393</v>
      </c>
      <c r="F1479" t="s">
        <v>18</v>
      </c>
      <c r="G1479" t="s">
        <v>19</v>
      </c>
      <c r="H1479" t="s">
        <v>20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2994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3027</v>
      </c>
      <c r="C1480" s="3" t="s">
        <v>3028</v>
      </c>
      <c r="D1480" s="6">
        <v>50000</v>
      </c>
      <c r="E1480" s="8">
        <v>590807.11</v>
      </c>
      <c r="F1480" t="s">
        <v>18</v>
      </c>
      <c r="G1480" t="s">
        <v>19</v>
      </c>
      <c r="H1480" t="s">
        <v>20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2994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3029</v>
      </c>
      <c r="C1481" s="3" t="s">
        <v>3030</v>
      </c>
      <c r="D1481" s="6">
        <v>1600</v>
      </c>
      <c r="E1481" s="8">
        <v>2198</v>
      </c>
      <c r="F1481" t="s">
        <v>18</v>
      </c>
      <c r="G1481" t="s">
        <v>19</v>
      </c>
      <c r="H1481" t="s">
        <v>20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2994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3031</v>
      </c>
      <c r="C1482" s="3" t="s">
        <v>3032</v>
      </c>
      <c r="D1482" s="6">
        <v>50000</v>
      </c>
      <c r="E1482" s="8">
        <v>58520.2</v>
      </c>
      <c r="F1482" t="s">
        <v>18</v>
      </c>
      <c r="G1482" t="s">
        <v>19</v>
      </c>
      <c r="H1482" t="s">
        <v>20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2994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3033</v>
      </c>
      <c r="C1483" s="3" t="s">
        <v>3034</v>
      </c>
      <c r="D1483" s="6">
        <v>5000</v>
      </c>
      <c r="E1483" s="8">
        <v>105</v>
      </c>
      <c r="F1483" t="s">
        <v>359</v>
      </c>
      <c r="G1483" t="s">
        <v>161</v>
      </c>
      <c r="H1483" t="s">
        <v>162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1575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3035</v>
      </c>
      <c r="C1484" s="3" t="s">
        <v>3036</v>
      </c>
      <c r="D1484" s="6">
        <v>5000</v>
      </c>
      <c r="E1484" s="8">
        <v>5</v>
      </c>
      <c r="F1484" t="s">
        <v>359</v>
      </c>
      <c r="G1484" t="s">
        <v>19</v>
      </c>
      <c r="H1484" t="s">
        <v>20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1575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3037</v>
      </c>
      <c r="C1485" s="3" t="s">
        <v>3038</v>
      </c>
      <c r="D1485" s="6">
        <v>7000</v>
      </c>
      <c r="E1485" s="8">
        <v>50</v>
      </c>
      <c r="F1485" t="s">
        <v>359</v>
      </c>
      <c r="G1485" t="s">
        <v>19</v>
      </c>
      <c r="H1485" t="s">
        <v>20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1575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3039</v>
      </c>
      <c r="C1486" s="3" t="s">
        <v>3040</v>
      </c>
      <c r="D1486" s="6">
        <v>2000</v>
      </c>
      <c r="E1486" s="8">
        <v>0</v>
      </c>
      <c r="F1486" t="s">
        <v>359</v>
      </c>
      <c r="G1486" t="s">
        <v>19</v>
      </c>
      <c r="H1486" t="s">
        <v>20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1575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3041</v>
      </c>
      <c r="C1487" s="3" t="s">
        <v>3042</v>
      </c>
      <c r="D1487" s="6">
        <v>6700</v>
      </c>
      <c r="E1487" s="8">
        <v>150</v>
      </c>
      <c r="F1487" t="s">
        <v>359</v>
      </c>
      <c r="G1487" t="s">
        <v>19</v>
      </c>
      <c r="H1487" t="s">
        <v>20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1575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3043</v>
      </c>
      <c r="C1488" s="3" t="s">
        <v>3044</v>
      </c>
      <c r="D1488" s="6">
        <v>20000</v>
      </c>
      <c r="E1488" s="8">
        <v>48</v>
      </c>
      <c r="F1488" t="s">
        <v>359</v>
      </c>
      <c r="G1488" t="s">
        <v>19</v>
      </c>
      <c r="H1488" t="s">
        <v>20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1575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3045</v>
      </c>
      <c r="C1489" s="3" t="s">
        <v>3046</v>
      </c>
      <c r="D1489" s="6">
        <v>10000</v>
      </c>
      <c r="E1489" s="8">
        <v>0</v>
      </c>
      <c r="F1489" t="s">
        <v>359</v>
      </c>
      <c r="G1489" t="s">
        <v>19</v>
      </c>
      <c r="H1489" t="s">
        <v>20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1575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3047</v>
      </c>
      <c r="C1490" s="3" t="s">
        <v>3048</v>
      </c>
      <c r="D1490" s="6">
        <v>15000</v>
      </c>
      <c r="E1490" s="8">
        <v>360</v>
      </c>
      <c r="F1490" t="s">
        <v>359</v>
      </c>
      <c r="G1490" t="s">
        <v>52</v>
      </c>
      <c r="H1490" t="s">
        <v>53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1575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3049</v>
      </c>
      <c r="C1491" s="3" t="s">
        <v>3050</v>
      </c>
      <c r="D1491" s="6">
        <v>5000</v>
      </c>
      <c r="E1491" s="8">
        <v>0</v>
      </c>
      <c r="F1491" t="s">
        <v>359</v>
      </c>
      <c r="G1491" t="s">
        <v>19</v>
      </c>
      <c r="H1491" t="s">
        <v>20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1575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3051</v>
      </c>
      <c r="C1492" s="3" t="s">
        <v>3052</v>
      </c>
      <c r="D1492" s="6">
        <v>2900</v>
      </c>
      <c r="E1492" s="8">
        <v>895</v>
      </c>
      <c r="F1492" t="s">
        <v>359</v>
      </c>
      <c r="G1492" t="s">
        <v>19</v>
      </c>
      <c r="H1492" t="s">
        <v>20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1575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3053</v>
      </c>
      <c r="C1493" s="3" t="s">
        <v>3054</v>
      </c>
      <c r="D1493" s="6">
        <v>1200</v>
      </c>
      <c r="E1493" s="8">
        <v>100</v>
      </c>
      <c r="F1493" t="s">
        <v>359</v>
      </c>
      <c r="G1493" t="s">
        <v>19</v>
      </c>
      <c r="H1493" t="s">
        <v>20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1575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3055</v>
      </c>
      <c r="C1494" s="3" t="s">
        <v>3056</v>
      </c>
      <c r="D1494" s="6">
        <v>4000</v>
      </c>
      <c r="E1494" s="8">
        <v>30</v>
      </c>
      <c r="F1494" t="s">
        <v>359</v>
      </c>
      <c r="G1494" t="s">
        <v>19</v>
      </c>
      <c r="H1494" t="s">
        <v>20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1575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3057</v>
      </c>
      <c r="C1495" s="3" t="s">
        <v>3058</v>
      </c>
      <c r="D1495" s="6">
        <v>2400</v>
      </c>
      <c r="E1495" s="8">
        <v>0</v>
      </c>
      <c r="F1495" t="s">
        <v>359</v>
      </c>
      <c r="G1495" t="s">
        <v>19</v>
      </c>
      <c r="H1495" t="s">
        <v>20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1575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3059</v>
      </c>
      <c r="C1496" s="3" t="s">
        <v>3060</v>
      </c>
      <c r="D1496" s="6">
        <v>5000</v>
      </c>
      <c r="E1496" s="8">
        <v>445</v>
      </c>
      <c r="F1496" t="s">
        <v>359</v>
      </c>
      <c r="G1496" t="s">
        <v>19</v>
      </c>
      <c r="H1496" t="s">
        <v>20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1575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3061</v>
      </c>
      <c r="C1497" s="3" t="s">
        <v>3062</v>
      </c>
      <c r="D1497" s="6">
        <v>2000</v>
      </c>
      <c r="E1497" s="8">
        <v>0</v>
      </c>
      <c r="F1497" t="s">
        <v>359</v>
      </c>
      <c r="G1497" t="s">
        <v>19</v>
      </c>
      <c r="H1497" t="s">
        <v>20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1575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3063</v>
      </c>
      <c r="C1498" s="3" t="s">
        <v>3064</v>
      </c>
      <c r="D1498" s="6">
        <v>1500</v>
      </c>
      <c r="E1498" s="8">
        <v>0</v>
      </c>
      <c r="F1498" t="s">
        <v>359</v>
      </c>
      <c r="G1498" t="s">
        <v>19</v>
      </c>
      <c r="H1498" t="s">
        <v>20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1575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3065</v>
      </c>
      <c r="C1499" s="3" t="s">
        <v>3066</v>
      </c>
      <c r="D1499" s="6">
        <v>15000</v>
      </c>
      <c r="E1499" s="8">
        <v>1</v>
      </c>
      <c r="F1499" t="s">
        <v>359</v>
      </c>
      <c r="G1499" t="s">
        <v>19</v>
      </c>
      <c r="H1499" t="s">
        <v>20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1575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3067</v>
      </c>
      <c r="C1500" s="3" t="s">
        <v>3068</v>
      </c>
      <c r="D1500" s="6">
        <v>3000</v>
      </c>
      <c r="E1500" s="8">
        <v>57</v>
      </c>
      <c r="F1500" t="s">
        <v>359</v>
      </c>
      <c r="G1500" t="s">
        <v>19</v>
      </c>
      <c r="H1500" t="s">
        <v>20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1575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3069</v>
      </c>
      <c r="C1501" s="3" t="s">
        <v>3070</v>
      </c>
      <c r="D1501" s="6">
        <v>2000</v>
      </c>
      <c r="E1501" s="8">
        <v>5</v>
      </c>
      <c r="F1501" t="s">
        <v>359</v>
      </c>
      <c r="G1501" t="s">
        <v>19</v>
      </c>
      <c r="H1501" t="s">
        <v>20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1575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3071</v>
      </c>
      <c r="C1502" s="3" t="s">
        <v>3072</v>
      </c>
      <c r="D1502" s="6">
        <v>2800</v>
      </c>
      <c r="E1502" s="8">
        <v>701</v>
      </c>
      <c r="F1502" t="s">
        <v>359</v>
      </c>
      <c r="G1502" t="s">
        <v>19</v>
      </c>
      <c r="H1502" t="s">
        <v>20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1575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3073</v>
      </c>
      <c r="C1503" s="3" t="s">
        <v>3074</v>
      </c>
      <c r="D1503" s="6">
        <v>52000</v>
      </c>
      <c r="E1503" s="8">
        <v>86492</v>
      </c>
      <c r="F1503" t="s">
        <v>18</v>
      </c>
      <c r="G1503" t="s">
        <v>161</v>
      </c>
      <c r="H1503" t="s">
        <v>162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2436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3075</v>
      </c>
      <c r="C1504" s="3" t="s">
        <v>3076</v>
      </c>
      <c r="D1504" s="6">
        <v>22000</v>
      </c>
      <c r="E1504" s="8">
        <v>22318</v>
      </c>
      <c r="F1504" t="s">
        <v>18</v>
      </c>
      <c r="G1504" t="s">
        <v>26</v>
      </c>
      <c r="H1504" t="s">
        <v>27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2436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3077</v>
      </c>
      <c r="C1505" s="3" t="s">
        <v>3078</v>
      </c>
      <c r="D1505" s="6">
        <v>3750</v>
      </c>
      <c r="E1505" s="8">
        <v>4045.93</v>
      </c>
      <c r="F1505" t="s">
        <v>18</v>
      </c>
      <c r="G1505" t="s">
        <v>3079</v>
      </c>
      <c r="H1505" t="s">
        <v>57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2436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3080</v>
      </c>
      <c r="C1506" s="3" t="s">
        <v>3081</v>
      </c>
      <c r="D1506" s="6">
        <v>6500</v>
      </c>
      <c r="E1506" s="8">
        <v>18066</v>
      </c>
      <c r="F1506" t="s">
        <v>18</v>
      </c>
      <c r="G1506" t="s">
        <v>26</v>
      </c>
      <c r="H1506" t="s">
        <v>27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2436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3082</v>
      </c>
      <c r="C1507" s="3" t="s">
        <v>3083</v>
      </c>
      <c r="D1507" s="6">
        <v>16000</v>
      </c>
      <c r="E1507" s="8">
        <v>16573</v>
      </c>
      <c r="F1507" t="s">
        <v>18</v>
      </c>
      <c r="G1507" t="s">
        <v>504</v>
      </c>
      <c r="H1507" t="s">
        <v>57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2436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3084</v>
      </c>
      <c r="C1508" s="3" t="s">
        <v>3085</v>
      </c>
      <c r="D1508" s="6">
        <v>1500</v>
      </c>
      <c r="E1508" s="8">
        <v>1671</v>
      </c>
      <c r="F1508" t="s">
        <v>18</v>
      </c>
      <c r="G1508" t="s">
        <v>26</v>
      </c>
      <c r="H1508" t="s">
        <v>27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2436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3086</v>
      </c>
      <c r="C1509" s="3" t="s">
        <v>3087</v>
      </c>
      <c r="D1509" s="6">
        <v>1200</v>
      </c>
      <c r="E1509" s="8">
        <v>2580</v>
      </c>
      <c r="F1509" t="s">
        <v>18</v>
      </c>
      <c r="G1509" t="s">
        <v>19</v>
      </c>
      <c r="H1509" t="s">
        <v>20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2436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3088</v>
      </c>
      <c r="C1510" s="3" t="s">
        <v>3089</v>
      </c>
      <c r="D1510" s="6">
        <v>18500</v>
      </c>
      <c r="E1510" s="8">
        <v>20491</v>
      </c>
      <c r="F1510" t="s">
        <v>18</v>
      </c>
      <c r="G1510" t="s">
        <v>19</v>
      </c>
      <c r="H1510" t="s">
        <v>20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2436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3090</v>
      </c>
      <c r="C1511" s="3" t="s">
        <v>3091</v>
      </c>
      <c r="D1511" s="6">
        <v>17500</v>
      </c>
      <c r="E1511" s="8">
        <v>21637.22</v>
      </c>
      <c r="F1511" t="s">
        <v>18</v>
      </c>
      <c r="G1511" t="s">
        <v>504</v>
      </c>
      <c r="H1511" t="s">
        <v>57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2436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3092</v>
      </c>
      <c r="C1512" s="3" t="s">
        <v>3093</v>
      </c>
      <c r="D1512" s="6">
        <v>16000</v>
      </c>
      <c r="E1512" s="8">
        <v>16165.6</v>
      </c>
      <c r="F1512" t="s">
        <v>18</v>
      </c>
      <c r="G1512" t="s">
        <v>26</v>
      </c>
      <c r="H1512" t="s">
        <v>27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2436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3094</v>
      </c>
      <c r="C1513" s="3" t="s">
        <v>3095</v>
      </c>
      <c r="D1513" s="6">
        <v>14000</v>
      </c>
      <c r="E1513" s="8">
        <v>15651</v>
      </c>
      <c r="F1513" t="s">
        <v>18</v>
      </c>
      <c r="G1513" t="s">
        <v>19</v>
      </c>
      <c r="H1513" t="s">
        <v>20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2436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3096</v>
      </c>
      <c r="C1514" s="3" t="s">
        <v>3097</v>
      </c>
      <c r="D1514" s="6">
        <v>3500</v>
      </c>
      <c r="E1514" s="8">
        <v>19557</v>
      </c>
      <c r="F1514" t="s">
        <v>18</v>
      </c>
      <c r="G1514" t="s">
        <v>19</v>
      </c>
      <c r="H1514" t="s">
        <v>20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2436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3098</v>
      </c>
      <c r="C1515" s="3" t="s">
        <v>3099</v>
      </c>
      <c r="D1515" s="6">
        <v>8000</v>
      </c>
      <c r="E1515" s="8">
        <v>12001.5</v>
      </c>
      <c r="F1515" t="s">
        <v>18</v>
      </c>
      <c r="G1515" t="s">
        <v>26</v>
      </c>
      <c r="H1515" t="s">
        <v>27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2436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3100</v>
      </c>
      <c r="C1516" s="3" t="s">
        <v>3101</v>
      </c>
      <c r="D1516" s="6">
        <v>25000</v>
      </c>
      <c r="E1516" s="8">
        <v>26619</v>
      </c>
      <c r="F1516" t="s">
        <v>18</v>
      </c>
      <c r="G1516" t="s">
        <v>19</v>
      </c>
      <c r="H1516" t="s">
        <v>20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2436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3102</v>
      </c>
      <c r="C1517" s="3" t="s">
        <v>3103</v>
      </c>
      <c r="D1517" s="6">
        <v>300000</v>
      </c>
      <c r="E1517" s="8">
        <v>471567</v>
      </c>
      <c r="F1517" t="s">
        <v>18</v>
      </c>
      <c r="G1517" t="s">
        <v>412</v>
      </c>
      <c r="H1517" t="s">
        <v>413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2436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3104</v>
      </c>
      <c r="C1518" s="3" t="s">
        <v>3105</v>
      </c>
      <c r="D1518" s="6">
        <v>17000</v>
      </c>
      <c r="E1518" s="8">
        <v>18472</v>
      </c>
      <c r="F1518" t="s">
        <v>18</v>
      </c>
      <c r="G1518" t="s">
        <v>19</v>
      </c>
      <c r="H1518" t="s">
        <v>20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2436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3106</v>
      </c>
      <c r="C1519" s="3" t="s">
        <v>3107</v>
      </c>
      <c r="D1519" s="6">
        <v>15000</v>
      </c>
      <c r="E1519" s="8">
        <v>24297</v>
      </c>
      <c r="F1519" t="s">
        <v>18</v>
      </c>
      <c r="G1519" t="s">
        <v>19</v>
      </c>
      <c r="H1519" t="s">
        <v>20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2436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3108</v>
      </c>
      <c r="C1520" s="3" t="s">
        <v>3109</v>
      </c>
      <c r="D1520" s="6">
        <v>15000</v>
      </c>
      <c r="E1520" s="8">
        <v>30805</v>
      </c>
      <c r="F1520" t="s">
        <v>18</v>
      </c>
      <c r="G1520" t="s">
        <v>19</v>
      </c>
      <c r="H1520" t="s">
        <v>20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2436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3110</v>
      </c>
      <c r="C1521" s="3" t="s">
        <v>3111</v>
      </c>
      <c r="D1521" s="6">
        <v>9000</v>
      </c>
      <c r="E1521" s="8">
        <v>9302.75</v>
      </c>
      <c r="F1521" t="s">
        <v>18</v>
      </c>
      <c r="G1521" t="s">
        <v>19</v>
      </c>
      <c r="H1521" t="s">
        <v>20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2436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3112</v>
      </c>
      <c r="C1522" s="3" t="s">
        <v>3113</v>
      </c>
      <c r="D1522" s="6">
        <v>18000</v>
      </c>
      <c r="E1522" s="8">
        <v>18625</v>
      </c>
      <c r="F1522" t="s">
        <v>18</v>
      </c>
      <c r="G1522" t="s">
        <v>19</v>
      </c>
      <c r="H1522" t="s">
        <v>20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2436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3114</v>
      </c>
      <c r="C1523" s="3" t="s">
        <v>3115</v>
      </c>
      <c r="D1523" s="6">
        <v>37500</v>
      </c>
      <c r="E1523" s="8">
        <v>40055</v>
      </c>
      <c r="F1523" t="s">
        <v>18</v>
      </c>
      <c r="G1523" t="s">
        <v>19</v>
      </c>
      <c r="H1523" t="s">
        <v>20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2436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3116</v>
      </c>
      <c r="C1524" s="3" t="s">
        <v>3117</v>
      </c>
      <c r="D1524" s="6">
        <v>43500</v>
      </c>
      <c r="E1524" s="8">
        <v>60450.1</v>
      </c>
      <c r="F1524" t="s">
        <v>18</v>
      </c>
      <c r="G1524" t="s">
        <v>19</v>
      </c>
      <c r="H1524" t="s">
        <v>20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2436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3118</v>
      </c>
      <c r="C1525" s="3" t="s">
        <v>3119</v>
      </c>
      <c r="D1525" s="6">
        <v>18500</v>
      </c>
      <c r="E1525" s="8">
        <v>23096</v>
      </c>
      <c r="F1525" t="s">
        <v>18</v>
      </c>
      <c r="G1525" t="s">
        <v>19</v>
      </c>
      <c r="H1525" t="s">
        <v>20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2436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3120</v>
      </c>
      <c r="C1526" s="3" t="s">
        <v>3121</v>
      </c>
      <c r="D1526" s="6">
        <v>3000</v>
      </c>
      <c r="E1526" s="8">
        <v>6210</v>
      </c>
      <c r="F1526" t="s">
        <v>18</v>
      </c>
      <c r="G1526" t="s">
        <v>478</v>
      </c>
      <c r="H1526" t="s">
        <v>479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2436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3122</v>
      </c>
      <c r="C1527" s="3" t="s">
        <v>3123</v>
      </c>
      <c r="D1527" s="6">
        <v>2600</v>
      </c>
      <c r="E1527" s="8">
        <v>4524.1499999999996</v>
      </c>
      <c r="F1527" t="s">
        <v>18</v>
      </c>
      <c r="G1527" t="s">
        <v>19</v>
      </c>
      <c r="H1527" t="s">
        <v>20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2436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3124</v>
      </c>
      <c r="C1528" s="3" t="s">
        <v>3125</v>
      </c>
      <c r="D1528" s="6">
        <v>23000</v>
      </c>
      <c r="E1528" s="8">
        <v>27675</v>
      </c>
      <c r="F1528" t="s">
        <v>18</v>
      </c>
      <c r="G1528" t="s">
        <v>19</v>
      </c>
      <c r="H1528" t="s">
        <v>20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2436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3126</v>
      </c>
      <c r="C1529" s="3" t="s">
        <v>3127</v>
      </c>
      <c r="D1529" s="6">
        <v>3500</v>
      </c>
      <c r="E1529" s="8">
        <v>3865.55</v>
      </c>
      <c r="F1529" t="s">
        <v>18</v>
      </c>
      <c r="G1529" t="s">
        <v>19</v>
      </c>
      <c r="H1529" t="s">
        <v>20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2436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3128</v>
      </c>
      <c r="C1530" s="3" t="s">
        <v>3129</v>
      </c>
      <c r="D1530" s="6">
        <v>3000</v>
      </c>
      <c r="E1530" s="8">
        <v>8447</v>
      </c>
      <c r="F1530" t="s">
        <v>18</v>
      </c>
      <c r="G1530" t="s">
        <v>19</v>
      </c>
      <c r="H1530" t="s">
        <v>20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2436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3130</v>
      </c>
      <c r="C1531" s="3" t="s">
        <v>3131</v>
      </c>
      <c r="D1531" s="6">
        <v>19000</v>
      </c>
      <c r="E1531" s="8">
        <v>19129</v>
      </c>
      <c r="F1531" t="s">
        <v>18</v>
      </c>
      <c r="G1531" t="s">
        <v>19</v>
      </c>
      <c r="H1531" t="s">
        <v>20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2436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3132</v>
      </c>
      <c r="C1532" s="3" t="s">
        <v>3133</v>
      </c>
      <c r="D1532" s="6">
        <v>35000</v>
      </c>
      <c r="E1532" s="8">
        <v>47189</v>
      </c>
      <c r="F1532" t="s">
        <v>18</v>
      </c>
      <c r="G1532" t="s">
        <v>19</v>
      </c>
      <c r="H1532" t="s">
        <v>20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2436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3134</v>
      </c>
      <c r="C1533" s="3" t="s">
        <v>3135</v>
      </c>
      <c r="D1533" s="6">
        <v>2350</v>
      </c>
      <c r="E1533" s="8">
        <v>4135</v>
      </c>
      <c r="F1533" t="s">
        <v>18</v>
      </c>
      <c r="G1533" t="s">
        <v>19</v>
      </c>
      <c r="H1533" t="s">
        <v>20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2436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3136</v>
      </c>
      <c r="C1534" s="3" t="s">
        <v>3137</v>
      </c>
      <c r="D1534" s="6">
        <v>5000</v>
      </c>
      <c r="E1534" s="8">
        <v>24201</v>
      </c>
      <c r="F1534" t="s">
        <v>18</v>
      </c>
      <c r="G1534" t="s">
        <v>52</v>
      </c>
      <c r="H1534" t="s">
        <v>53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2436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3138</v>
      </c>
      <c r="C1535" s="3" t="s">
        <v>3139</v>
      </c>
      <c r="D1535" s="6">
        <v>45000</v>
      </c>
      <c r="E1535" s="8">
        <v>65313</v>
      </c>
      <c r="F1535" t="s">
        <v>18</v>
      </c>
      <c r="G1535" t="s">
        <v>19</v>
      </c>
      <c r="H1535" t="s">
        <v>20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2436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3140</v>
      </c>
      <c r="C1536" s="3" t="s">
        <v>3141</v>
      </c>
      <c r="D1536" s="6">
        <v>7500</v>
      </c>
      <c r="E1536" s="8">
        <v>31330</v>
      </c>
      <c r="F1536" t="s">
        <v>18</v>
      </c>
      <c r="G1536" t="s">
        <v>19</v>
      </c>
      <c r="H1536" t="s">
        <v>20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2436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3142</v>
      </c>
      <c r="C1537" s="3" t="s">
        <v>3143</v>
      </c>
      <c r="D1537" s="6">
        <v>4000</v>
      </c>
      <c r="E1537" s="8">
        <v>5297</v>
      </c>
      <c r="F1537" t="s">
        <v>18</v>
      </c>
      <c r="G1537" t="s">
        <v>19</v>
      </c>
      <c r="H1537" t="s">
        <v>20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2436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3144</v>
      </c>
      <c r="C1538" s="3" t="s">
        <v>3145</v>
      </c>
      <c r="D1538" s="6">
        <v>12000</v>
      </c>
      <c r="E1538" s="8">
        <v>30037.01</v>
      </c>
      <c r="F1538" t="s">
        <v>18</v>
      </c>
      <c r="G1538" t="s">
        <v>19</v>
      </c>
      <c r="H1538" t="s">
        <v>20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2436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3146</v>
      </c>
      <c r="C1539" s="3" t="s">
        <v>3147</v>
      </c>
      <c r="D1539" s="6">
        <v>12000</v>
      </c>
      <c r="E1539" s="8">
        <v>21588</v>
      </c>
      <c r="F1539" t="s">
        <v>18</v>
      </c>
      <c r="G1539" t="s">
        <v>504</v>
      </c>
      <c r="H1539" t="s">
        <v>57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2436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3148</v>
      </c>
      <c r="C1540" s="3" t="s">
        <v>3149</v>
      </c>
      <c r="D1540" s="6">
        <v>7000</v>
      </c>
      <c r="E1540" s="8">
        <v>7184</v>
      </c>
      <c r="F1540" t="s">
        <v>18</v>
      </c>
      <c r="G1540" t="s">
        <v>19</v>
      </c>
      <c r="H1540" t="s">
        <v>20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2436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3150</v>
      </c>
      <c r="C1541" s="3" t="s">
        <v>3151</v>
      </c>
      <c r="D1541" s="6">
        <v>20000</v>
      </c>
      <c r="E1541" s="8">
        <v>27197.22</v>
      </c>
      <c r="F1541" t="s">
        <v>18</v>
      </c>
      <c r="G1541" t="s">
        <v>19</v>
      </c>
      <c r="H1541" t="s">
        <v>20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2436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3152</v>
      </c>
      <c r="C1542" s="3" t="s">
        <v>3153</v>
      </c>
      <c r="D1542" s="6">
        <v>15000</v>
      </c>
      <c r="E1542" s="8">
        <v>17680</v>
      </c>
      <c r="F1542" t="s">
        <v>18</v>
      </c>
      <c r="G1542" t="s">
        <v>19</v>
      </c>
      <c r="H1542" t="s">
        <v>20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2436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3154</v>
      </c>
      <c r="C1543" s="3" t="s">
        <v>3155</v>
      </c>
      <c r="D1543" s="6">
        <v>18000</v>
      </c>
      <c r="E1543" s="8">
        <v>6</v>
      </c>
      <c r="F1543" t="s">
        <v>359</v>
      </c>
      <c r="G1543" t="s">
        <v>19</v>
      </c>
      <c r="H1543" t="s">
        <v>20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3156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3157</v>
      </c>
      <c r="C1544" s="3" t="s">
        <v>3158</v>
      </c>
      <c r="D1544" s="6">
        <v>500</v>
      </c>
      <c r="E1544" s="8">
        <v>20</v>
      </c>
      <c r="F1544" t="s">
        <v>359</v>
      </c>
      <c r="G1544" t="s">
        <v>161</v>
      </c>
      <c r="H1544" t="s">
        <v>162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3156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3159</v>
      </c>
      <c r="C1545" s="3" t="s">
        <v>3160</v>
      </c>
      <c r="D1545" s="6">
        <v>2250</v>
      </c>
      <c r="E1545" s="8">
        <v>10</v>
      </c>
      <c r="F1545" t="s">
        <v>359</v>
      </c>
      <c r="G1545" t="s">
        <v>19</v>
      </c>
      <c r="H1545" t="s">
        <v>20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3156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3161</v>
      </c>
      <c r="C1546" s="3" t="s">
        <v>3162</v>
      </c>
      <c r="D1546" s="6">
        <v>1000</v>
      </c>
      <c r="E1546" s="8">
        <v>0</v>
      </c>
      <c r="F1546" t="s">
        <v>359</v>
      </c>
      <c r="G1546" t="s">
        <v>19</v>
      </c>
      <c r="H1546" t="s">
        <v>20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3156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3163</v>
      </c>
      <c r="C1547" s="3" t="s">
        <v>3164</v>
      </c>
      <c r="D1547" s="6">
        <v>3000</v>
      </c>
      <c r="E1547" s="8">
        <v>1</v>
      </c>
      <c r="F1547" t="s">
        <v>359</v>
      </c>
      <c r="G1547" t="s">
        <v>19</v>
      </c>
      <c r="H1547" t="s">
        <v>20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3156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3165</v>
      </c>
      <c r="C1548" s="3" t="s">
        <v>3166</v>
      </c>
      <c r="D1548" s="6">
        <v>1000</v>
      </c>
      <c r="E1548" s="8">
        <v>289</v>
      </c>
      <c r="F1548" t="s">
        <v>359</v>
      </c>
      <c r="G1548" t="s">
        <v>26</v>
      </c>
      <c r="H1548" t="s">
        <v>27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3156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3167</v>
      </c>
      <c r="C1549" s="3" t="s">
        <v>3168</v>
      </c>
      <c r="D1549" s="6">
        <v>20</v>
      </c>
      <c r="E1549" s="8">
        <v>0</v>
      </c>
      <c r="F1549" t="s">
        <v>359</v>
      </c>
      <c r="G1549" t="s">
        <v>19</v>
      </c>
      <c r="H1549" t="s">
        <v>20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3156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3169</v>
      </c>
      <c r="C1550" s="3" t="s">
        <v>3170</v>
      </c>
      <c r="D1550" s="6">
        <v>700</v>
      </c>
      <c r="E1550" s="8">
        <v>60</v>
      </c>
      <c r="F1550" t="s">
        <v>359</v>
      </c>
      <c r="G1550" t="s">
        <v>19</v>
      </c>
      <c r="H1550" t="s">
        <v>20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3156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3171</v>
      </c>
      <c r="C1551" s="3" t="s">
        <v>3172</v>
      </c>
      <c r="D1551" s="6">
        <v>500</v>
      </c>
      <c r="E1551" s="8">
        <v>170</v>
      </c>
      <c r="F1551" t="s">
        <v>359</v>
      </c>
      <c r="G1551" t="s">
        <v>19</v>
      </c>
      <c r="H1551" t="s">
        <v>20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3156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3173</v>
      </c>
      <c r="C1552" s="3" t="s">
        <v>3174</v>
      </c>
      <c r="D1552" s="6">
        <v>750</v>
      </c>
      <c r="E1552" s="8">
        <v>101</v>
      </c>
      <c r="F1552" t="s">
        <v>359</v>
      </c>
      <c r="G1552" t="s">
        <v>26</v>
      </c>
      <c r="H1552" t="s">
        <v>27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3156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3175</v>
      </c>
      <c r="C1553" s="3" t="s">
        <v>3176</v>
      </c>
      <c r="D1553" s="6">
        <v>3500</v>
      </c>
      <c r="E1553" s="8">
        <v>0</v>
      </c>
      <c r="F1553" t="s">
        <v>359</v>
      </c>
      <c r="G1553" t="s">
        <v>19</v>
      </c>
      <c r="H1553" t="s">
        <v>20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3156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3177</v>
      </c>
      <c r="C1554" s="3" t="s">
        <v>3178</v>
      </c>
      <c r="D1554" s="6">
        <v>4300</v>
      </c>
      <c r="E1554" s="8">
        <v>2115</v>
      </c>
      <c r="F1554" t="s">
        <v>359</v>
      </c>
      <c r="G1554" t="s">
        <v>19</v>
      </c>
      <c r="H1554" t="s">
        <v>20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3156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3179</v>
      </c>
      <c r="C1555" s="3" t="s">
        <v>3180</v>
      </c>
      <c r="D1555" s="6">
        <v>6000</v>
      </c>
      <c r="E1555" s="8">
        <v>0</v>
      </c>
      <c r="F1555" t="s">
        <v>359</v>
      </c>
      <c r="G1555" t="s">
        <v>19</v>
      </c>
      <c r="H1555" t="s">
        <v>20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3156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3181</v>
      </c>
      <c r="C1556" s="3" t="s">
        <v>3182</v>
      </c>
      <c r="D1556" s="6">
        <v>20000</v>
      </c>
      <c r="E1556" s="8">
        <v>0</v>
      </c>
      <c r="F1556" t="s">
        <v>359</v>
      </c>
      <c r="G1556" t="s">
        <v>52</v>
      </c>
      <c r="H1556" t="s">
        <v>53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3156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3183</v>
      </c>
      <c r="C1557" s="3" t="s">
        <v>3184</v>
      </c>
      <c r="D1557" s="6">
        <v>750</v>
      </c>
      <c r="E1557" s="8">
        <v>0</v>
      </c>
      <c r="F1557" t="s">
        <v>359</v>
      </c>
      <c r="G1557" t="s">
        <v>19</v>
      </c>
      <c r="H1557" t="s">
        <v>20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3156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3185</v>
      </c>
      <c r="C1558" s="3" t="s">
        <v>3186</v>
      </c>
      <c r="D1558" s="6">
        <v>1500</v>
      </c>
      <c r="E1558" s="8">
        <v>677</v>
      </c>
      <c r="F1558" t="s">
        <v>359</v>
      </c>
      <c r="G1558" t="s">
        <v>161</v>
      </c>
      <c r="H1558" t="s">
        <v>162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3156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3187</v>
      </c>
      <c r="C1559" s="3" t="s">
        <v>3188</v>
      </c>
      <c r="D1559" s="6">
        <v>2500</v>
      </c>
      <c r="E1559" s="8">
        <v>100</v>
      </c>
      <c r="F1559" t="s">
        <v>359</v>
      </c>
      <c r="G1559" t="s">
        <v>19</v>
      </c>
      <c r="H1559" t="s">
        <v>20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3156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3189</v>
      </c>
      <c r="C1560" s="3" t="s">
        <v>3190</v>
      </c>
      <c r="D1560" s="6">
        <v>750</v>
      </c>
      <c r="E1560" s="8">
        <v>35</v>
      </c>
      <c r="F1560" t="s">
        <v>359</v>
      </c>
      <c r="G1560" t="s">
        <v>26</v>
      </c>
      <c r="H1560" t="s">
        <v>27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3156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3191</v>
      </c>
      <c r="C1561" s="3" t="s">
        <v>3192</v>
      </c>
      <c r="D1561" s="6">
        <v>15000</v>
      </c>
      <c r="E1561" s="8">
        <v>50</v>
      </c>
      <c r="F1561" t="s">
        <v>359</v>
      </c>
      <c r="G1561" t="s">
        <v>19</v>
      </c>
      <c r="H1561" t="s">
        <v>20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3156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3193</v>
      </c>
      <c r="C1562" s="3" t="s">
        <v>3194</v>
      </c>
      <c r="D1562" s="6">
        <v>2500</v>
      </c>
      <c r="E1562" s="8">
        <v>94</v>
      </c>
      <c r="F1562" t="s">
        <v>359</v>
      </c>
      <c r="G1562" t="s">
        <v>19</v>
      </c>
      <c r="H1562" t="s">
        <v>20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3156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3195</v>
      </c>
      <c r="C1563" s="3" t="s">
        <v>3196</v>
      </c>
      <c r="D1563" s="6">
        <v>10000</v>
      </c>
      <c r="E1563" s="8">
        <v>67</v>
      </c>
      <c r="F1563" t="s">
        <v>274</v>
      </c>
      <c r="G1563" t="s">
        <v>19</v>
      </c>
      <c r="H1563" t="s">
        <v>20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3197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3198</v>
      </c>
      <c r="C1564" s="3" t="s">
        <v>3199</v>
      </c>
      <c r="D1564" s="6">
        <v>4000</v>
      </c>
      <c r="E1564" s="8">
        <v>0</v>
      </c>
      <c r="F1564" t="s">
        <v>274</v>
      </c>
      <c r="G1564" t="s">
        <v>19</v>
      </c>
      <c r="H1564" t="s">
        <v>20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3197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3200</v>
      </c>
      <c r="C1565" s="3" t="s">
        <v>3201</v>
      </c>
      <c r="D1565" s="6">
        <v>6000</v>
      </c>
      <c r="E1565" s="8">
        <v>85</v>
      </c>
      <c r="F1565" t="s">
        <v>274</v>
      </c>
      <c r="G1565" t="s">
        <v>26</v>
      </c>
      <c r="H1565" t="s">
        <v>27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3197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3202</v>
      </c>
      <c r="C1566" s="3" t="s">
        <v>3203</v>
      </c>
      <c r="D1566" s="6">
        <v>10000</v>
      </c>
      <c r="E1566" s="8">
        <v>10</v>
      </c>
      <c r="F1566" t="s">
        <v>274</v>
      </c>
      <c r="G1566" t="s">
        <v>19</v>
      </c>
      <c r="H1566" t="s">
        <v>20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3197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3204</v>
      </c>
      <c r="C1567" s="3" t="s">
        <v>3205</v>
      </c>
      <c r="D1567" s="6">
        <v>4000</v>
      </c>
      <c r="E1567" s="8">
        <v>100</v>
      </c>
      <c r="F1567" t="s">
        <v>274</v>
      </c>
      <c r="G1567" t="s">
        <v>19</v>
      </c>
      <c r="H1567" t="s">
        <v>20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3197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3206</v>
      </c>
      <c r="C1568" s="3" t="s">
        <v>3207</v>
      </c>
      <c r="D1568" s="6">
        <v>30000</v>
      </c>
      <c r="E1568" s="8">
        <v>6375</v>
      </c>
      <c r="F1568" t="s">
        <v>274</v>
      </c>
      <c r="G1568" t="s">
        <v>19</v>
      </c>
      <c r="H1568" t="s">
        <v>20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3197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3208</v>
      </c>
      <c r="C1569" s="3" t="s">
        <v>3209</v>
      </c>
      <c r="D1569" s="6">
        <v>8500</v>
      </c>
      <c r="E1569" s="8">
        <v>350</v>
      </c>
      <c r="F1569" t="s">
        <v>274</v>
      </c>
      <c r="G1569" t="s">
        <v>19</v>
      </c>
      <c r="H1569" t="s">
        <v>20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3197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3210</v>
      </c>
      <c r="C1570" s="3" t="s">
        <v>3211</v>
      </c>
      <c r="D1570" s="6">
        <v>25000</v>
      </c>
      <c r="E1570" s="8">
        <v>3410</v>
      </c>
      <c r="F1570" t="s">
        <v>274</v>
      </c>
      <c r="G1570" t="s">
        <v>19</v>
      </c>
      <c r="H1570" t="s">
        <v>20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3197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3212</v>
      </c>
      <c r="C1571" s="3" t="s">
        <v>3213</v>
      </c>
      <c r="D1571" s="6">
        <v>30000</v>
      </c>
      <c r="E1571" s="8">
        <v>0</v>
      </c>
      <c r="F1571" t="s">
        <v>274</v>
      </c>
      <c r="G1571" t="s">
        <v>19</v>
      </c>
      <c r="H1571" t="s">
        <v>20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3197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3214</v>
      </c>
      <c r="C1572" s="3" t="s">
        <v>3215</v>
      </c>
      <c r="D1572" s="6">
        <v>6000</v>
      </c>
      <c r="E1572" s="8">
        <v>2484</v>
      </c>
      <c r="F1572" t="s">
        <v>274</v>
      </c>
      <c r="G1572" t="s">
        <v>19</v>
      </c>
      <c r="H1572" t="s">
        <v>20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3197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3216</v>
      </c>
      <c r="C1573" s="3" t="s">
        <v>3217</v>
      </c>
      <c r="D1573" s="6">
        <v>12100</v>
      </c>
      <c r="E1573" s="8">
        <v>80</v>
      </c>
      <c r="F1573" t="s">
        <v>274</v>
      </c>
      <c r="G1573" t="s">
        <v>26</v>
      </c>
      <c r="H1573" t="s">
        <v>27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3197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3218</v>
      </c>
      <c r="C1574" s="3" t="s">
        <v>3219</v>
      </c>
      <c r="D1574" s="6">
        <v>2500</v>
      </c>
      <c r="E1574" s="8">
        <v>125</v>
      </c>
      <c r="F1574" t="s">
        <v>274</v>
      </c>
      <c r="G1574" t="s">
        <v>26</v>
      </c>
      <c r="H1574" t="s">
        <v>27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3197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3220</v>
      </c>
      <c r="C1575" s="3" t="s">
        <v>3221</v>
      </c>
      <c r="D1575" s="6">
        <v>9000</v>
      </c>
      <c r="E1575" s="8">
        <v>223</v>
      </c>
      <c r="F1575" t="s">
        <v>274</v>
      </c>
      <c r="G1575" t="s">
        <v>161</v>
      </c>
      <c r="H1575" t="s">
        <v>162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3197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3222</v>
      </c>
      <c r="C1576" s="3" t="s">
        <v>3223</v>
      </c>
      <c r="D1576" s="6">
        <v>10000</v>
      </c>
      <c r="E1576" s="8">
        <v>506</v>
      </c>
      <c r="F1576" t="s">
        <v>274</v>
      </c>
      <c r="G1576" t="s">
        <v>19</v>
      </c>
      <c r="H1576" t="s">
        <v>20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3197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3224</v>
      </c>
      <c r="C1577" s="3" t="s">
        <v>3225</v>
      </c>
      <c r="D1577" s="6">
        <v>10000</v>
      </c>
      <c r="E1577" s="8">
        <v>2291</v>
      </c>
      <c r="F1577" t="s">
        <v>274</v>
      </c>
      <c r="G1577" t="s">
        <v>19</v>
      </c>
      <c r="H1577" t="s">
        <v>20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3197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3226</v>
      </c>
      <c r="C1578" s="3" t="s">
        <v>3227</v>
      </c>
      <c r="D1578" s="6">
        <v>5000</v>
      </c>
      <c r="E1578" s="8">
        <v>650</v>
      </c>
      <c r="F1578" t="s">
        <v>274</v>
      </c>
      <c r="G1578" t="s">
        <v>19</v>
      </c>
      <c r="H1578" t="s">
        <v>20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3197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3228</v>
      </c>
      <c r="C1579" s="3" t="s">
        <v>3229</v>
      </c>
      <c r="D1579" s="6">
        <v>10000</v>
      </c>
      <c r="E1579" s="8">
        <v>55</v>
      </c>
      <c r="F1579" t="s">
        <v>274</v>
      </c>
      <c r="G1579" t="s">
        <v>19</v>
      </c>
      <c r="H1579" t="s">
        <v>20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3197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3230</v>
      </c>
      <c r="C1580" s="3" t="s">
        <v>3231</v>
      </c>
      <c r="D1580" s="6">
        <v>1897</v>
      </c>
      <c r="E1580" s="8">
        <v>205</v>
      </c>
      <c r="F1580" t="s">
        <v>274</v>
      </c>
      <c r="G1580" t="s">
        <v>19</v>
      </c>
      <c r="H1580" t="s">
        <v>20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3197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3232</v>
      </c>
      <c r="C1581" s="3" t="s">
        <v>3233</v>
      </c>
      <c r="D1581" s="6">
        <v>3333</v>
      </c>
      <c r="E1581" s="8">
        <v>28</v>
      </c>
      <c r="F1581" t="s">
        <v>274</v>
      </c>
      <c r="G1581" t="s">
        <v>19</v>
      </c>
      <c r="H1581" t="s">
        <v>20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3197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3234</v>
      </c>
      <c r="C1582" s="3" t="s">
        <v>3235</v>
      </c>
      <c r="D1582" s="6">
        <v>1750</v>
      </c>
      <c r="E1582" s="8">
        <v>0</v>
      </c>
      <c r="F1582" t="s">
        <v>274</v>
      </c>
      <c r="G1582" t="s">
        <v>19</v>
      </c>
      <c r="H1582" t="s">
        <v>20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3197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3236</v>
      </c>
      <c r="C1583" s="3" t="s">
        <v>3237</v>
      </c>
      <c r="D1583" s="6">
        <v>1000</v>
      </c>
      <c r="E1583" s="8">
        <v>5</v>
      </c>
      <c r="F1583" t="s">
        <v>359</v>
      </c>
      <c r="G1583" t="s">
        <v>26</v>
      </c>
      <c r="H1583" t="s">
        <v>27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3238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3239</v>
      </c>
      <c r="C1584" s="3" t="s">
        <v>3240</v>
      </c>
      <c r="D1584" s="6">
        <v>1000</v>
      </c>
      <c r="E1584" s="8">
        <v>93</v>
      </c>
      <c r="F1584" t="s">
        <v>359</v>
      </c>
      <c r="G1584" t="s">
        <v>19</v>
      </c>
      <c r="H1584" t="s">
        <v>20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3238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3241</v>
      </c>
      <c r="C1585" s="3" t="s">
        <v>3242</v>
      </c>
      <c r="D1585" s="6">
        <v>20000</v>
      </c>
      <c r="E1585" s="8">
        <v>15</v>
      </c>
      <c r="F1585" t="s">
        <v>359</v>
      </c>
      <c r="G1585" t="s">
        <v>26</v>
      </c>
      <c r="H1585" t="s">
        <v>27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3238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3243</v>
      </c>
      <c r="C1586" s="3" t="s">
        <v>3244</v>
      </c>
      <c r="D1586" s="6">
        <v>1200</v>
      </c>
      <c r="E1586" s="8">
        <v>0</v>
      </c>
      <c r="F1586" t="s">
        <v>359</v>
      </c>
      <c r="G1586" t="s">
        <v>19</v>
      </c>
      <c r="H1586" t="s">
        <v>20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3238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3245</v>
      </c>
      <c r="C1587" s="3" t="s">
        <v>3246</v>
      </c>
      <c r="D1587" s="6">
        <v>2000</v>
      </c>
      <c r="E1587" s="8">
        <v>1580</v>
      </c>
      <c r="F1587" t="s">
        <v>359</v>
      </c>
      <c r="G1587" t="s">
        <v>161</v>
      </c>
      <c r="H1587" t="s">
        <v>162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3238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3247</v>
      </c>
      <c r="C1588" s="3" t="s">
        <v>3248</v>
      </c>
      <c r="D1588" s="6">
        <v>1500</v>
      </c>
      <c r="E1588" s="8">
        <v>0</v>
      </c>
      <c r="F1588" t="s">
        <v>359</v>
      </c>
      <c r="G1588" t="s">
        <v>19</v>
      </c>
      <c r="H1588" t="s">
        <v>20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3238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3249</v>
      </c>
      <c r="C1589" s="3" t="s">
        <v>3250</v>
      </c>
      <c r="D1589" s="6">
        <v>7500</v>
      </c>
      <c r="E1589" s="8">
        <v>1</v>
      </c>
      <c r="F1589" t="s">
        <v>359</v>
      </c>
      <c r="G1589" t="s">
        <v>19</v>
      </c>
      <c r="H1589" t="s">
        <v>20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3238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3251</v>
      </c>
      <c r="C1590" s="3" t="s">
        <v>3252</v>
      </c>
      <c r="D1590" s="6">
        <v>516</v>
      </c>
      <c r="E1590" s="8">
        <v>0</v>
      </c>
      <c r="F1590" t="s">
        <v>359</v>
      </c>
      <c r="G1590" t="s">
        <v>19</v>
      </c>
      <c r="H1590" t="s">
        <v>20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3238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3253</v>
      </c>
      <c r="C1591" s="3" t="s">
        <v>3254</v>
      </c>
      <c r="D1591" s="6">
        <v>1200</v>
      </c>
      <c r="E1591" s="8">
        <v>0</v>
      </c>
      <c r="F1591" t="s">
        <v>359</v>
      </c>
      <c r="G1591" t="s">
        <v>19</v>
      </c>
      <c r="H1591" t="s">
        <v>20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3238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3255</v>
      </c>
      <c r="C1592" s="3" t="s">
        <v>3256</v>
      </c>
      <c r="D1592" s="6">
        <v>60000</v>
      </c>
      <c r="E1592" s="8">
        <v>1020</v>
      </c>
      <c r="F1592" t="s">
        <v>359</v>
      </c>
      <c r="G1592" t="s">
        <v>1226</v>
      </c>
      <c r="H1592" t="s">
        <v>57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3238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3257</v>
      </c>
      <c r="C1593" s="3" t="s">
        <v>3258</v>
      </c>
      <c r="D1593" s="6">
        <v>14000</v>
      </c>
      <c r="E1593" s="8">
        <v>4092</v>
      </c>
      <c r="F1593" t="s">
        <v>359</v>
      </c>
      <c r="G1593" t="s">
        <v>26</v>
      </c>
      <c r="H1593" t="s">
        <v>27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3238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3259</v>
      </c>
      <c r="C1594" s="3" t="s">
        <v>3260</v>
      </c>
      <c r="D1594" s="6">
        <v>25</v>
      </c>
      <c r="E1594" s="8">
        <v>0</v>
      </c>
      <c r="F1594" t="s">
        <v>359</v>
      </c>
      <c r="G1594" t="s">
        <v>19</v>
      </c>
      <c r="H1594" t="s">
        <v>20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3238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3261</v>
      </c>
      <c r="C1595" s="3" t="s">
        <v>3262</v>
      </c>
      <c r="D1595" s="6">
        <v>22000</v>
      </c>
      <c r="E1595" s="8">
        <v>3</v>
      </c>
      <c r="F1595" t="s">
        <v>359</v>
      </c>
      <c r="G1595" t="s">
        <v>19</v>
      </c>
      <c r="H1595" t="s">
        <v>20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3238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3263</v>
      </c>
      <c r="C1596" s="3" t="s">
        <v>3264</v>
      </c>
      <c r="D1596" s="6">
        <v>1000</v>
      </c>
      <c r="E1596" s="8">
        <v>205</v>
      </c>
      <c r="F1596" t="s">
        <v>359</v>
      </c>
      <c r="G1596" t="s">
        <v>19</v>
      </c>
      <c r="H1596" t="s">
        <v>20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3238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3265</v>
      </c>
      <c r="C1597" s="3" t="s">
        <v>3266</v>
      </c>
      <c r="D1597" s="6">
        <v>100000</v>
      </c>
      <c r="E1597" s="8">
        <v>280</v>
      </c>
      <c r="F1597" t="s">
        <v>359</v>
      </c>
      <c r="G1597" t="s">
        <v>19</v>
      </c>
      <c r="H1597" t="s">
        <v>20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3238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3267</v>
      </c>
      <c r="C1598" s="3" t="s">
        <v>3268</v>
      </c>
      <c r="D1598" s="6">
        <v>3250</v>
      </c>
      <c r="E1598" s="8">
        <v>75</v>
      </c>
      <c r="F1598" t="s">
        <v>359</v>
      </c>
      <c r="G1598" t="s">
        <v>26</v>
      </c>
      <c r="H1598" t="s">
        <v>27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3238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3269</v>
      </c>
      <c r="C1599" s="3" t="s">
        <v>3270</v>
      </c>
      <c r="D1599" s="6">
        <v>15000</v>
      </c>
      <c r="E1599" s="8">
        <v>0</v>
      </c>
      <c r="F1599" t="s">
        <v>359</v>
      </c>
      <c r="G1599" t="s">
        <v>19</v>
      </c>
      <c r="H1599" t="s">
        <v>20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3238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3271</v>
      </c>
      <c r="C1600" s="3" t="s">
        <v>3272</v>
      </c>
      <c r="D1600" s="6">
        <v>800</v>
      </c>
      <c r="E1600" s="8">
        <v>1</v>
      </c>
      <c r="F1600" t="s">
        <v>359</v>
      </c>
      <c r="G1600" t="s">
        <v>19</v>
      </c>
      <c r="H1600" t="s">
        <v>20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3238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3273</v>
      </c>
      <c r="C1601" s="3" t="s">
        <v>3274</v>
      </c>
      <c r="D1601" s="6">
        <v>500</v>
      </c>
      <c r="E1601" s="8">
        <v>0</v>
      </c>
      <c r="F1601" t="s">
        <v>359</v>
      </c>
      <c r="G1601" t="s">
        <v>26</v>
      </c>
      <c r="H1601" t="s">
        <v>27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3238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3275</v>
      </c>
      <c r="C1602" s="3" t="s">
        <v>3276</v>
      </c>
      <c r="D1602" s="6">
        <v>5000</v>
      </c>
      <c r="E1602" s="8">
        <v>367</v>
      </c>
      <c r="F1602" t="s">
        <v>359</v>
      </c>
      <c r="G1602" t="s">
        <v>19</v>
      </c>
      <c r="H1602" t="s">
        <v>20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3238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3277</v>
      </c>
      <c r="C1603" s="3" t="s">
        <v>3278</v>
      </c>
      <c r="D1603" s="6">
        <v>2500</v>
      </c>
      <c r="E1603" s="8">
        <v>2706.23</v>
      </c>
      <c r="F1603" t="s">
        <v>18</v>
      </c>
      <c r="G1603" t="s">
        <v>19</v>
      </c>
      <c r="H1603" t="s">
        <v>20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1616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3279</v>
      </c>
      <c r="C1604" s="3" t="s">
        <v>3280</v>
      </c>
      <c r="D1604" s="6">
        <v>1500</v>
      </c>
      <c r="E1604" s="8">
        <v>1502.5</v>
      </c>
      <c r="F1604" t="s">
        <v>18</v>
      </c>
      <c r="G1604" t="s">
        <v>19</v>
      </c>
      <c r="H1604" t="s">
        <v>20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1616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3281</v>
      </c>
      <c r="C1605" s="3" t="s">
        <v>3282</v>
      </c>
      <c r="D1605" s="6">
        <v>2000</v>
      </c>
      <c r="E1605" s="8">
        <v>2000.66</v>
      </c>
      <c r="F1605" t="s">
        <v>18</v>
      </c>
      <c r="G1605" t="s">
        <v>19</v>
      </c>
      <c r="H1605" t="s">
        <v>20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1616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3283</v>
      </c>
      <c r="C1606" s="3" t="s">
        <v>3284</v>
      </c>
      <c r="D1606" s="6">
        <v>2800</v>
      </c>
      <c r="E1606" s="8">
        <v>3419</v>
      </c>
      <c r="F1606" t="s">
        <v>18</v>
      </c>
      <c r="G1606" t="s">
        <v>19</v>
      </c>
      <c r="H1606" t="s">
        <v>20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1616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3285</v>
      </c>
      <c r="C1607" s="3" t="s">
        <v>3286</v>
      </c>
      <c r="D1607" s="6">
        <v>6000</v>
      </c>
      <c r="E1607" s="8">
        <v>6041.6</v>
      </c>
      <c r="F1607" t="s">
        <v>18</v>
      </c>
      <c r="G1607" t="s">
        <v>19</v>
      </c>
      <c r="H1607" t="s">
        <v>20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1616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3287</v>
      </c>
      <c r="C1608" s="3" t="s">
        <v>3288</v>
      </c>
      <c r="D1608" s="6">
        <v>8000</v>
      </c>
      <c r="E1608" s="8">
        <v>8080.33</v>
      </c>
      <c r="F1608" t="s">
        <v>18</v>
      </c>
      <c r="G1608" t="s">
        <v>19</v>
      </c>
      <c r="H1608" t="s">
        <v>20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1616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3289</v>
      </c>
      <c r="C1609" s="3" t="s">
        <v>3290</v>
      </c>
      <c r="D1609" s="6">
        <v>10000</v>
      </c>
      <c r="E1609" s="8">
        <v>14511</v>
      </c>
      <c r="F1609" t="s">
        <v>18</v>
      </c>
      <c r="G1609" t="s">
        <v>19</v>
      </c>
      <c r="H1609" t="s">
        <v>20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1616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3291</v>
      </c>
      <c r="C1610" s="3" t="s">
        <v>3292</v>
      </c>
      <c r="D1610" s="6">
        <v>1200</v>
      </c>
      <c r="E1610" s="8">
        <v>1215</v>
      </c>
      <c r="F1610" t="s">
        <v>18</v>
      </c>
      <c r="G1610" t="s">
        <v>19</v>
      </c>
      <c r="H1610" t="s">
        <v>20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1616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3293</v>
      </c>
      <c r="C1611" s="3" t="s">
        <v>3294</v>
      </c>
      <c r="D1611" s="6">
        <v>1500</v>
      </c>
      <c r="E1611" s="8">
        <v>1775</v>
      </c>
      <c r="F1611" t="s">
        <v>18</v>
      </c>
      <c r="G1611" t="s">
        <v>19</v>
      </c>
      <c r="H1611" t="s">
        <v>20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1616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3295</v>
      </c>
      <c r="C1612" s="3" t="s">
        <v>3296</v>
      </c>
      <c r="D1612" s="6">
        <v>2000</v>
      </c>
      <c r="E1612" s="8">
        <v>5437</v>
      </c>
      <c r="F1612" t="s">
        <v>18</v>
      </c>
      <c r="G1612" t="s">
        <v>19</v>
      </c>
      <c r="H1612" t="s">
        <v>20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1616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3297</v>
      </c>
      <c r="C1613" s="3" t="s">
        <v>3298</v>
      </c>
      <c r="D1613" s="6">
        <v>800</v>
      </c>
      <c r="E1613" s="8">
        <v>1001</v>
      </c>
      <c r="F1613" t="s">
        <v>18</v>
      </c>
      <c r="G1613" t="s">
        <v>19</v>
      </c>
      <c r="H1613" t="s">
        <v>20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1616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3299</v>
      </c>
      <c r="C1614" s="3" t="s">
        <v>3300</v>
      </c>
      <c r="D1614" s="6">
        <v>500</v>
      </c>
      <c r="E1614" s="8">
        <v>550</v>
      </c>
      <c r="F1614" t="s">
        <v>18</v>
      </c>
      <c r="G1614" t="s">
        <v>19</v>
      </c>
      <c r="H1614" t="s">
        <v>20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1616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3301</v>
      </c>
      <c r="C1615" s="3" t="s">
        <v>3302</v>
      </c>
      <c r="D1615" s="6">
        <v>1000</v>
      </c>
      <c r="E1615" s="8">
        <v>1015</v>
      </c>
      <c r="F1615" t="s">
        <v>18</v>
      </c>
      <c r="G1615" t="s">
        <v>19</v>
      </c>
      <c r="H1615" t="s">
        <v>20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1616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3303</v>
      </c>
      <c r="C1616" s="3" t="s">
        <v>3304</v>
      </c>
      <c r="D1616" s="6">
        <v>5000</v>
      </c>
      <c r="E1616" s="8">
        <v>5135</v>
      </c>
      <c r="F1616" t="s">
        <v>18</v>
      </c>
      <c r="G1616" t="s">
        <v>19</v>
      </c>
      <c r="H1616" t="s">
        <v>20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1616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3305</v>
      </c>
      <c r="C1617" s="3" t="s">
        <v>3306</v>
      </c>
      <c r="D1617" s="6">
        <v>8000</v>
      </c>
      <c r="E1617" s="8">
        <v>9130</v>
      </c>
      <c r="F1617" t="s">
        <v>18</v>
      </c>
      <c r="G1617" t="s">
        <v>19</v>
      </c>
      <c r="H1617" t="s">
        <v>20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1616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3307</v>
      </c>
      <c r="C1618" s="3" t="s">
        <v>3308</v>
      </c>
      <c r="D1618" s="6">
        <v>10000</v>
      </c>
      <c r="E1618" s="8">
        <v>10420</v>
      </c>
      <c r="F1618" t="s">
        <v>18</v>
      </c>
      <c r="G1618" t="s">
        <v>19</v>
      </c>
      <c r="H1618" t="s">
        <v>20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1616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3309</v>
      </c>
      <c r="C1619" s="3" t="s">
        <v>3310</v>
      </c>
      <c r="D1619" s="6">
        <v>7000</v>
      </c>
      <c r="E1619" s="8">
        <v>10210</v>
      </c>
      <c r="F1619" t="s">
        <v>18</v>
      </c>
      <c r="G1619" t="s">
        <v>19</v>
      </c>
      <c r="H1619" t="s">
        <v>20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1616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3311</v>
      </c>
      <c r="C1620" s="3" t="s">
        <v>3312</v>
      </c>
      <c r="D1620" s="6">
        <v>1500</v>
      </c>
      <c r="E1620" s="8">
        <v>1576</v>
      </c>
      <c r="F1620" t="s">
        <v>18</v>
      </c>
      <c r="G1620" t="s">
        <v>19</v>
      </c>
      <c r="H1620" t="s">
        <v>20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1616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3313</v>
      </c>
      <c r="C1621" s="3" t="s">
        <v>3314</v>
      </c>
      <c r="D1621" s="6">
        <v>1500</v>
      </c>
      <c r="E1621" s="8">
        <v>2000</v>
      </c>
      <c r="F1621" t="s">
        <v>18</v>
      </c>
      <c r="G1621" t="s">
        <v>19</v>
      </c>
      <c r="H1621" t="s">
        <v>20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1616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3315</v>
      </c>
      <c r="C1622" s="3" t="s">
        <v>3316</v>
      </c>
      <c r="D1622" s="6">
        <v>1000</v>
      </c>
      <c r="E1622" s="8">
        <v>1130</v>
      </c>
      <c r="F1622" t="s">
        <v>18</v>
      </c>
      <c r="G1622" t="s">
        <v>19</v>
      </c>
      <c r="H1622" t="s">
        <v>20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1616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3317</v>
      </c>
      <c r="C1623" s="3" t="s">
        <v>3318</v>
      </c>
      <c r="D1623" s="6">
        <v>5000</v>
      </c>
      <c r="E1623" s="8">
        <v>6060</v>
      </c>
      <c r="F1623" t="s">
        <v>18</v>
      </c>
      <c r="G1623" t="s">
        <v>19</v>
      </c>
      <c r="H1623" t="s">
        <v>20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1616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3319</v>
      </c>
      <c r="C1624" s="3" t="s">
        <v>3320</v>
      </c>
      <c r="D1624" s="6">
        <v>6900</v>
      </c>
      <c r="E1624" s="8">
        <v>7019</v>
      </c>
      <c r="F1624" t="s">
        <v>18</v>
      </c>
      <c r="G1624" t="s">
        <v>19</v>
      </c>
      <c r="H1624" t="s">
        <v>20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1616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3321</v>
      </c>
      <c r="C1625" s="3" t="s">
        <v>3322</v>
      </c>
      <c r="D1625" s="6">
        <v>750</v>
      </c>
      <c r="E1625" s="8">
        <v>758</v>
      </c>
      <c r="F1625" t="s">
        <v>18</v>
      </c>
      <c r="G1625" t="s">
        <v>26</v>
      </c>
      <c r="H1625" t="s">
        <v>27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1616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3323</v>
      </c>
      <c r="C1626" s="3" t="s">
        <v>3324</v>
      </c>
      <c r="D1626" s="6">
        <v>1000</v>
      </c>
      <c r="E1626" s="8">
        <v>1180</v>
      </c>
      <c r="F1626" t="s">
        <v>18</v>
      </c>
      <c r="G1626" t="s">
        <v>19</v>
      </c>
      <c r="H1626" t="s">
        <v>20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1616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3325</v>
      </c>
      <c r="C1627" s="3" t="s">
        <v>3326</v>
      </c>
      <c r="D1627" s="6">
        <v>7500</v>
      </c>
      <c r="E1627" s="8">
        <v>11650</v>
      </c>
      <c r="F1627" t="s">
        <v>18</v>
      </c>
      <c r="G1627" t="s">
        <v>19</v>
      </c>
      <c r="H1627" t="s">
        <v>20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1616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3327</v>
      </c>
      <c r="C1628" s="3" t="s">
        <v>3328</v>
      </c>
      <c r="D1628" s="6">
        <v>8000</v>
      </c>
      <c r="E1628" s="8">
        <v>8095</v>
      </c>
      <c r="F1628" t="s">
        <v>18</v>
      </c>
      <c r="G1628" t="s">
        <v>19</v>
      </c>
      <c r="H1628" t="s">
        <v>20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1616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3329</v>
      </c>
      <c r="C1629" s="3" t="s">
        <v>3330</v>
      </c>
      <c r="D1629" s="6">
        <v>2000</v>
      </c>
      <c r="E1629" s="8">
        <v>2340</v>
      </c>
      <c r="F1629" t="s">
        <v>18</v>
      </c>
      <c r="G1629" t="s">
        <v>19</v>
      </c>
      <c r="H1629" t="s">
        <v>20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1616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3331</v>
      </c>
      <c r="C1630" s="3" t="s">
        <v>3332</v>
      </c>
      <c r="D1630" s="6">
        <v>4000</v>
      </c>
      <c r="E1630" s="8">
        <v>4037</v>
      </c>
      <c r="F1630" t="s">
        <v>18</v>
      </c>
      <c r="G1630" t="s">
        <v>19</v>
      </c>
      <c r="H1630" t="s">
        <v>20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1616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3333</v>
      </c>
      <c r="C1631" s="3" t="s">
        <v>3334</v>
      </c>
      <c r="D1631" s="6">
        <v>6000</v>
      </c>
      <c r="E1631" s="8">
        <v>6220</v>
      </c>
      <c r="F1631" t="s">
        <v>18</v>
      </c>
      <c r="G1631" t="s">
        <v>19</v>
      </c>
      <c r="H1631" t="s">
        <v>20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1616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3335</v>
      </c>
      <c r="C1632" s="3" t="s">
        <v>3336</v>
      </c>
      <c r="D1632" s="6">
        <v>4000</v>
      </c>
      <c r="E1632" s="8">
        <v>10610</v>
      </c>
      <c r="F1632" t="s">
        <v>18</v>
      </c>
      <c r="G1632" t="s">
        <v>19</v>
      </c>
      <c r="H1632" t="s">
        <v>20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1616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3337</v>
      </c>
      <c r="C1633" s="3" t="s">
        <v>3338</v>
      </c>
      <c r="D1633" s="6">
        <v>10000</v>
      </c>
      <c r="E1633" s="8">
        <v>15591</v>
      </c>
      <c r="F1633" t="s">
        <v>18</v>
      </c>
      <c r="G1633" t="s">
        <v>19</v>
      </c>
      <c r="H1633" t="s">
        <v>20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1616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3339</v>
      </c>
      <c r="C1634" s="3" t="s">
        <v>3340</v>
      </c>
      <c r="D1634" s="6">
        <v>4000</v>
      </c>
      <c r="E1634" s="8">
        <v>4065</v>
      </c>
      <c r="F1634" t="s">
        <v>18</v>
      </c>
      <c r="G1634" t="s">
        <v>19</v>
      </c>
      <c r="H1634" t="s">
        <v>20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1616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3341</v>
      </c>
      <c r="C1635" s="3" t="s">
        <v>3342</v>
      </c>
      <c r="D1635" s="6">
        <v>10000</v>
      </c>
      <c r="E1635" s="8">
        <v>10000</v>
      </c>
      <c r="F1635" t="s">
        <v>18</v>
      </c>
      <c r="G1635" t="s">
        <v>19</v>
      </c>
      <c r="H1635" t="s">
        <v>20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1616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3343</v>
      </c>
      <c r="C1636" s="3" t="s">
        <v>3344</v>
      </c>
      <c r="D1636" s="6">
        <v>2000</v>
      </c>
      <c r="E1636" s="8">
        <v>2010</v>
      </c>
      <c r="F1636" t="s">
        <v>18</v>
      </c>
      <c r="G1636" t="s">
        <v>19</v>
      </c>
      <c r="H1636" t="s">
        <v>20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1616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3345</v>
      </c>
      <c r="C1637" s="3" t="s">
        <v>3346</v>
      </c>
      <c r="D1637" s="6">
        <v>2000</v>
      </c>
      <c r="E1637" s="8">
        <v>2506</v>
      </c>
      <c r="F1637" t="s">
        <v>18</v>
      </c>
      <c r="G1637" t="s">
        <v>19</v>
      </c>
      <c r="H1637" t="s">
        <v>20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1616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3347</v>
      </c>
      <c r="C1638" s="3" t="s">
        <v>3348</v>
      </c>
      <c r="D1638" s="6">
        <v>4500</v>
      </c>
      <c r="E1638" s="8">
        <v>4660</v>
      </c>
      <c r="F1638" t="s">
        <v>18</v>
      </c>
      <c r="G1638" t="s">
        <v>19</v>
      </c>
      <c r="H1638" t="s">
        <v>20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1616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3349</v>
      </c>
      <c r="C1639" s="3" t="s">
        <v>3350</v>
      </c>
      <c r="D1639" s="6">
        <v>500</v>
      </c>
      <c r="E1639" s="8">
        <v>519</v>
      </c>
      <c r="F1639" t="s">
        <v>18</v>
      </c>
      <c r="G1639" t="s">
        <v>19</v>
      </c>
      <c r="H1639" t="s">
        <v>20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1616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3351</v>
      </c>
      <c r="C1640" s="3" t="s">
        <v>3352</v>
      </c>
      <c r="D1640" s="6">
        <v>1000</v>
      </c>
      <c r="E1640" s="8">
        <v>1050</v>
      </c>
      <c r="F1640" t="s">
        <v>18</v>
      </c>
      <c r="G1640" t="s">
        <v>19</v>
      </c>
      <c r="H1640" t="s">
        <v>20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1616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3353</v>
      </c>
      <c r="C1641" s="3" t="s">
        <v>3354</v>
      </c>
      <c r="D1641" s="6">
        <v>1800</v>
      </c>
      <c r="E1641" s="8">
        <v>1800</v>
      </c>
      <c r="F1641" t="s">
        <v>18</v>
      </c>
      <c r="G1641" t="s">
        <v>19</v>
      </c>
      <c r="H1641" t="s">
        <v>20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1616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3355</v>
      </c>
      <c r="C1642" s="3" t="s">
        <v>3356</v>
      </c>
      <c r="D1642" s="6">
        <v>400</v>
      </c>
      <c r="E1642" s="8">
        <v>679.44</v>
      </c>
      <c r="F1642" t="s">
        <v>18</v>
      </c>
      <c r="G1642" t="s">
        <v>19</v>
      </c>
      <c r="H1642" t="s">
        <v>20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1616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3357</v>
      </c>
      <c r="C1643" s="3" t="s">
        <v>3358</v>
      </c>
      <c r="D1643" s="6">
        <v>2500</v>
      </c>
      <c r="E1643" s="8">
        <v>2535</v>
      </c>
      <c r="F1643" t="s">
        <v>18</v>
      </c>
      <c r="G1643" t="s">
        <v>19</v>
      </c>
      <c r="H1643" t="s">
        <v>20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3359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3360</v>
      </c>
      <c r="C1644" s="3" t="s">
        <v>3361</v>
      </c>
      <c r="D1644" s="6">
        <v>1200</v>
      </c>
      <c r="E1644" s="8">
        <v>1200</v>
      </c>
      <c r="F1644" t="s">
        <v>18</v>
      </c>
      <c r="G1644" t="s">
        <v>19</v>
      </c>
      <c r="H1644" t="s">
        <v>20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3359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3362</v>
      </c>
      <c r="C1645" s="3" t="s">
        <v>3363</v>
      </c>
      <c r="D1645" s="6">
        <v>5000</v>
      </c>
      <c r="E1645" s="8">
        <v>6235</v>
      </c>
      <c r="F1645" t="s">
        <v>18</v>
      </c>
      <c r="G1645" t="s">
        <v>19</v>
      </c>
      <c r="H1645" t="s">
        <v>20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3359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3364</v>
      </c>
      <c r="C1646" s="3" t="s">
        <v>3365</v>
      </c>
      <c r="D1646" s="6">
        <v>10000</v>
      </c>
      <c r="E1646" s="8">
        <v>10950</v>
      </c>
      <c r="F1646" t="s">
        <v>18</v>
      </c>
      <c r="G1646" t="s">
        <v>19</v>
      </c>
      <c r="H1646" t="s">
        <v>20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3359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3366</v>
      </c>
      <c r="C1647" s="3" t="s">
        <v>3367</v>
      </c>
      <c r="D1647" s="6">
        <v>5000</v>
      </c>
      <c r="E1647" s="8">
        <v>5540</v>
      </c>
      <c r="F1647" t="s">
        <v>18</v>
      </c>
      <c r="G1647" t="s">
        <v>19</v>
      </c>
      <c r="H1647" t="s">
        <v>20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3359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3368</v>
      </c>
      <c r="C1648" s="3" t="s">
        <v>3369</v>
      </c>
      <c r="D1648" s="6">
        <v>2000</v>
      </c>
      <c r="E1648" s="8">
        <v>2204</v>
      </c>
      <c r="F1648" t="s">
        <v>18</v>
      </c>
      <c r="G1648" t="s">
        <v>26</v>
      </c>
      <c r="H1648" t="s">
        <v>27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3359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3370</v>
      </c>
      <c r="C1649" s="3" t="s">
        <v>3371</v>
      </c>
      <c r="D1649" s="6">
        <v>5000</v>
      </c>
      <c r="E1649" s="8">
        <v>5236</v>
      </c>
      <c r="F1649" t="s">
        <v>18</v>
      </c>
      <c r="G1649" t="s">
        <v>19</v>
      </c>
      <c r="H1649" t="s">
        <v>20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3359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3372</v>
      </c>
      <c r="C1650" s="3" t="s">
        <v>3373</v>
      </c>
      <c r="D1650" s="6">
        <v>2300</v>
      </c>
      <c r="E1650" s="8">
        <v>2881</v>
      </c>
      <c r="F1650" t="s">
        <v>18</v>
      </c>
      <c r="G1650" t="s">
        <v>19</v>
      </c>
      <c r="H1650" t="s">
        <v>20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3359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3374</v>
      </c>
      <c r="C1651" s="3" t="s">
        <v>3375</v>
      </c>
      <c r="D1651" s="6">
        <v>3800</v>
      </c>
      <c r="E1651" s="8">
        <v>3822.33</v>
      </c>
      <c r="F1651" t="s">
        <v>18</v>
      </c>
      <c r="G1651" t="s">
        <v>19</v>
      </c>
      <c r="H1651" t="s">
        <v>20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3359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3376</v>
      </c>
      <c r="C1652" s="3" t="s">
        <v>3377</v>
      </c>
      <c r="D1652" s="6">
        <v>2000</v>
      </c>
      <c r="E1652" s="8">
        <v>2831</v>
      </c>
      <c r="F1652" t="s">
        <v>18</v>
      </c>
      <c r="G1652" t="s">
        <v>19</v>
      </c>
      <c r="H1652" t="s">
        <v>20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3359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3378</v>
      </c>
      <c r="C1653" s="3" t="s">
        <v>3379</v>
      </c>
      <c r="D1653" s="6">
        <v>2000</v>
      </c>
      <c r="E1653" s="8">
        <v>2015</v>
      </c>
      <c r="F1653" t="s">
        <v>18</v>
      </c>
      <c r="G1653" t="s">
        <v>19</v>
      </c>
      <c r="H1653" t="s">
        <v>20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3359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3380</v>
      </c>
      <c r="C1654" s="3" t="s">
        <v>3381</v>
      </c>
      <c r="D1654" s="6">
        <v>4500</v>
      </c>
      <c r="E1654" s="8">
        <v>4530</v>
      </c>
      <c r="F1654" t="s">
        <v>18</v>
      </c>
      <c r="G1654" t="s">
        <v>19</v>
      </c>
      <c r="H1654" t="s">
        <v>20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3359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3382</v>
      </c>
      <c r="C1655" s="3" t="s">
        <v>3383</v>
      </c>
      <c r="D1655" s="6">
        <v>5000</v>
      </c>
      <c r="E1655" s="8">
        <v>8711.52</v>
      </c>
      <c r="F1655" t="s">
        <v>18</v>
      </c>
      <c r="G1655" t="s">
        <v>19</v>
      </c>
      <c r="H1655" t="s">
        <v>20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3359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3384</v>
      </c>
      <c r="C1656" s="3" t="s">
        <v>3385</v>
      </c>
      <c r="D1656" s="6">
        <v>1100</v>
      </c>
      <c r="E1656" s="8">
        <v>1319</v>
      </c>
      <c r="F1656" t="s">
        <v>18</v>
      </c>
      <c r="G1656" t="s">
        <v>19</v>
      </c>
      <c r="H1656" t="s">
        <v>20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3359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3386</v>
      </c>
      <c r="C1657" s="3" t="s">
        <v>3387</v>
      </c>
      <c r="D1657" s="6">
        <v>1500</v>
      </c>
      <c r="E1657" s="8">
        <v>2143</v>
      </c>
      <c r="F1657" t="s">
        <v>18</v>
      </c>
      <c r="G1657" t="s">
        <v>19</v>
      </c>
      <c r="H1657" t="s">
        <v>20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3359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3388</v>
      </c>
      <c r="C1658" s="3" t="s">
        <v>3389</v>
      </c>
      <c r="D1658" s="6">
        <v>7500</v>
      </c>
      <c r="E1658" s="8">
        <v>7525.12</v>
      </c>
      <c r="F1658" t="s">
        <v>18</v>
      </c>
      <c r="G1658" t="s">
        <v>19</v>
      </c>
      <c r="H1658" t="s">
        <v>20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3359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3390</v>
      </c>
      <c r="C1659" s="3" t="s">
        <v>3391</v>
      </c>
      <c r="D1659" s="6">
        <v>25000</v>
      </c>
      <c r="E1659" s="8">
        <v>26233.45</v>
      </c>
      <c r="F1659" t="s">
        <v>18</v>
      </c>
      <c r="G1659" t="s">
        <v>19</v>
      </c>
      <c r="H1659" t="s">
        <v>20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3359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3392</v>
      </c>
      <c r="C1660" s="3" t="s">
        <v>3393</v>
      </c>
      <c r="D1660" s="6">
        <v>6000</v>
      </c>
      <c r="E1660" s="8">
        <v>7934</v>
      </c>
      <c r="F1660" t="s">
        <v>18</v>
      </c>
      <c r="G1660" t="s">
        <v>19</v>
      </c>
      <c r="H1660" t="s">
        <v>20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3359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3394</v>
      </c>
      <c r="C1661" s="3" t="s">
        <v>3395</v>
      </c>
      <c r="D1661" s="6">
        <v>500</v>
      </c>
      <c r="E1661" s="8">
        <v>564</v>
      </c>
      <c r="F1661" t="s">
        <v>18</v>
      </c>
      <c r="G1661" t="s">
        <v>26</v>
      </c>
      <c r="H1661" t="s">
        <v>27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3359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3396</v>
      </c>
      <c r="C1662" s="3" t="s">
        <v>3397</v>
      </c>
      <c r="D1662" s="6">
        <v>80</v>
      </c>
      <c r="E1662" s="8">
        <v>1003</v>
      </c>
      <c r="F1662" t="s">
        <v>18</v>
      </c>
      <c r="G1662" t="s">
        <v>1226</v>
      </c>
      <c r="H1662" t="s">
        <v>57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3359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3398</v>
      </c>
      <c r="C1663" s="3" t="s">
        <v>3399</v>
      </c>
      <c r="D1663" s="6">
        <v>7900</v>
      </c>
      <c r="E1663" s="8">
        <v>8098</v>
      </c>
      <c r="F1663" t="s">
        <v>18</v>
      </c>
      <c r="G1663" t="s">
        <v>2014</v>
      </c>
      <c r="H1663" t="s">
        <v>57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3359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3400</v>
      </c>
      <c r="C1664" s="3" t="s">
        <v>3401</v>
      </c>
      <c r="D1664" s="6">
        <v>8000</v>
      </c>
      <c r="E1664" s="8">
        <v>8211</v>
      </c>
      <c r="F1664" t="s">
        <v>18</v>
      </c>
      <c r="G1664" t="s">
        <v>19</v>
      </c>
      <c r="H1664" t="s">
        <v>20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3359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3402</v>
      </c>
      <c r="C1665" s="3" t="s">
        <v>3403</v>
      </c>
      <c r="D1665" s="6">
        <v>1000</v>
      </c>
      <c r="E1665" s="8">
        <v>1080</v>
      </c>
      <c r="F1665" t="s">
        <v>18</v>
      </c>
      <c r="G1665" t="s">
        <v>19</v>
      </c>
      <c r="H1665" t="s">
        <v>20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3359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3404</v>
      </c>
      <c r="C1666" s="3" t="s">
        <v>3405</v>
      </c>
      <c r="D1666" s="6">
        <v>2500</v>
      </c>
      <c r="E1666" s="8">
        <v>3060.22</v>
      </c>
      <c r="F1666" t="s">
        <v>18</v>
      </c>
      <c r="G1666" t="s">
        <v>19</v>
      </c>
      <c r="H1666" t="s">
        <v>20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3359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3406</v>
      </c>
      <c r="C1667" s="3" t="s">
        <v>3407</v>
      </c>
      <c r="D1667" s="6">
        <v>3500</v>
      </c>
      <c r="E1667" s="8">
        <v>4181</v>
      </c>
      <c r="F1667" t="s">
        <v>18</v>
      </c>
      <c r="G1667" t="s">
        <v>19</v>
      </c>
      <c r="H1667" t="s">
        <v>20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3359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3408</v>
      </c>
      <c r="C1668" s="3" t="s">
        <v>3409</v>
      </c>
      <c r="D1668" s="6">
        <v>2500</v>
      </c>
      <c r="E1668" s="8">
        <v>4022</v>
      </c>
      <c r="F1668" t="s">
        <v>18</v>
      </c>
      <c r="G1668" t="s">
        <v>19</v>
      </c>
      <c r="H1668" t="s">
        <v>20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3359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3410</v>
      </c>
      <c r="C1669" s="3" t="s">
        <v>3411</v>
      </c>
      <c r="D1669" s="6">
        <v>3400</v>
      </c>
      <c r="E1669" s="8">
        <v>4313</v>
      </c>
      <c r="F1669" t="s">
        <v>18</v>
      </c>
      <c r="G1669" t="s">
        <v>19</v>
      </c>
      <c r="H1669" t="s">
        <v>20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3359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3412</v>
      </c>
      <c r="C1670" s="3" t="s">
        <v>3413</v>
      </c>
      <c r="D1670" s="6">
        <v>8000</v>
      </c>
      <c r="E1670" s="8">
        <v>8211</v>
      </c>
      <c r="F1670" t="s">
        <v>18</v>
      </c>
      <c r="G1670" t="s">
        <v>19</v>
      </c>
      <c r="H1670" t="s">
        <v>20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3359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3414</v>
      </c>
      <c r="C1671" s="3" t="s">
        <v>3415</v>
      </c>
      <c r="D1671" s="6">
        <v>2000</v>
      </c>
      <c r="E1671" s="8">
        <v>2795</v>
      </c>
      <c r="F1671" t="s">
        <v>18</v>
      </c>
      <c r="G1671" t="s">
        <v>19</v>
      </c>
      <c r="H1671" t="s">
        <v>20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3359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3416</v>
      </c>
      <c r="C1672" s="3" t="s">
        <v>3417</v>
      </c>
      <c r="D1672" s="6">
        <v>1000</v>
      </c>
      <c r="E1672" s="8">
        <v>1026</v>
      </c>
      <c r="F1672" t="s">
        <v>18</v>
      </c>
      <c r="G1672" t="s">
        <v>19</v>
      </c>
      <c r="H1672" t="s">
        <v>20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3359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3418</v>
      </c>
      <c r="C1673" s="3" t="s">
        <v>3419</v>
      </c>
      <c r="D1673" s="6">
        <v>2000</v>
      </c>
      <c r="E1673" s="8">
        <v>2013.47</v>
      </c>
      <c r="F1673" t="s">
        <v>18</v>
      </c>
      <c r="G1673" t="s">
        <v>19</v>
      </c>
      <c r="H1673" t="s">
        <v>20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3359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3420</v>
      </c>
      <c r="C1674" s="3" t="s">
        <v>3421</v>
      </c>
      <c r="D1674" s="6">
        <v>1700</v>
      </c>
      <c r="E1674" s="8">
        <v>1920</v>
      </c>
      <c r="F1674" t="s">
        <v>18</v>
      </c>
      <c r="G1674" t="s">
        <v>19</v>
      </c>
      <c r="H1674" t="s">
        <v>20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3359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3422</v>
      </c>
      <c r="C1675" s="3" t="s">
        <v>3423</v>
      </c>
      <c r="D1675" s="6">
        <v>2100</v>
      </c>
      <c r="E1675" s="8">
        <v>2690</v>
      </c>
      <c r="F1675" t="s">
        <v>18</v>
      </c>
      <c r="G1675" t="s">
        <v>19</v>
      </c>
      <c r="H1675" t="s">
        <v>20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3359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3424</v>
      </c>
      <c r="C1676" s="3" t="s">
        <v>3425</v>
      </c>
      <c r="D1676" s="6">
        <v>5000</v>
      </c>
      <c r="E1676" s="8">
        <v>10085</v>
      </c>
      <c r="F1676" t="s">
        <v>18</v>
      </c>
      <c r="G1676" t="s">
        <v>19</v>
      </c>
      <c r="H1676" t="s">
        <v>20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3359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3426</v>
      </c>
      <c r="C1677" s="3" t="s">
        <v>3427</v>
      </c>
      <c r="D1677" s="6">
        <v>1000</v>
      </c>
      <c r="E1677" s="8">
        <v>1374.16</v>
      </c>
      <c r="F1677" t="s">
        <v>18</v>
      </c>
      <c r="G1677" t="s">
        <v>19</v>
      </c>
      <c r="H1677" t="s">
        <v>20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3359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3428</v>
      </c>
      <c r="C1678" s="3" t="s">
        <v>3429</v>
      </c>
      <c r="D1678" s="6">
        <v>3000</v>
      </c>
      <c r="E1678" s="8">
        <v>3460</v>
      </c>
      <c r="F1678" t="s">
        <v>18</v>
      </c>
      <c r="G1678" t="s">
        <v>19</v>
      </c>
      <c r="H1678" t="s">
        <v>20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3359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3430</v>
      </c>
      <c r="C1679" s="3" t="s">
        <v>3431</v>
      </c>
      <c r="D1679" s="6">
        <v>6000</v>
      </c>
      <c r="E1679" s="8">
        <v>6700</v>
      </c>
      <c r="F1679" t="s">
        <v>18</v>
      </c>
      <c r="G1679" t="s">
        <v>56</v>
      </c>
      <c r="H1679" t="s">
        <v>57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3359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3432</v>
      </c>
      <c r="C1680" s="3" t="s">
        <v>3433</v>
      </c>
      <c r="D1680" s="6">
        <v>1500</v>
      </c>
      <c r="E1680" s="8">
        <v>1776</v>
      </c>
      <c r="F1680" t="s">
        <v>18</v>
      </c>
      <c r="G1680" t="s">
        <v>19</v>
      </c>
      <c r="H1680" t="s">
        <v>20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3359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3434</v>
      </c>
      <c r="C1681" s="3" t="s">
        <v>3435</v>
      </c>
      <c r="D1681" s="6">
        <v>2000</v>
      </c>
      <c r="E1681" s="8">
        <v>3500</v>
      </c>
      <c r="F1681" t="s">
        <v>18</v>
      </c>
      <c r="G1681" t="s">
        <v>19</v>
      </c>
      <c r="H1681" t="s">
        <v>20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3359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3436</v>
      </c>
      <c r="C1682" s="3" t="s">
        <v>3437</v>
      </c>
      <c r="D1682" s="6">
        <v>1000</v>
      </c>
      <c r="E1682" s="8">
        <v>1175</v>
      </c>
      <c r="F1682" t="s">
        <v>18</v>
      </c>
      <c r="G1682" t="s">
        <v>19</v>
      </c>
      <c r="H1682" t="s">
        <v>20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3359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3438</v>
      </c>
      <c r="C1683" s="3" t="s">
        <v>3439</v>
      </c>
      <c r="D1683" s="6">
        <v>65000</v>
      </c>
      <c r="E1683" s="8">
        <v>65924.38</v>
      </c>
      <c r="F1683" t="s">
        <v>3440</v>
      </c>
      <c r="G1683" t="s">
        <v>19</v>
      </c>
      <c r="H1683" t="s">
        <v>20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3442</v>
      </c>
      <c r="C1684" s="3" t="s">
        <v>3443</v>
      </c>
      <c r="D1684" s="6">
        <v>6000</v>
      </c>
      <c r="E1684" s="8">
        <v>0</v>
      </c>
      <c r="F1684" t="s">
        <v>3440</v>
      </c>
      <c r="G1684" t="s">
        <v>19</v>
      </c>
      <c r="H1684" t="s">
        <v>20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3444</v>
      </c>
      <c r="C1685" s="3" t="s">
        <v>3445</v>
      </c>
      <c r="D1685" s="6">
        <v>3500</v>
      </c>
      <c r="E1685" s="8">
        <v>760</v>
      </c>
      <c r="F1685" t="s">
        <v>3440</v>
      </c>
      <c r="G1685" t="s">
        <v>181</v>
      </c>
      <c r="H1685" t="s">
        <v>57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3446</v>
      </c>
      <c r="C1686" s="3" t="s">
        <v>3447</v>
      </c>
      <c r="D1686" s="6">
        <v>8000</v>
      </c>
      <c r="E1686" s="8">
        <v>8730</v>
      </c>
      <c r="F1686" t="s">
        <v>3440</v>
      </c>
      <c r="G1686" t="s">
        <v>19</v>
      </c>
      <c r="H1686" t="s">
        <v>20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3448</v>
      </c>
      <c r="C1687" s="3" t="s">
        <v>3449</v>
      </c>
      <c r="D1687" s="6">
        <v>350</v>
      </c>
      <c r="E1687" s="8">
        <v>360</v>
      </c>
      <c r="F1687" t="s">
        <v>3440</v>
      </c>
      <c r="G1687" t="s">
        <v>19</v>
      </c>
      <c r="H1687" t="s">
        <v>20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3450</v>
      </c>
      <c r="C1688" s="3" t="s">
        <v>3451</v>
      </c>
      <c r="D1688" s="6">
        <v>5000</v>
      </c>
      <c r="E1688" s="8">
        <v>18</v>
      </c>
      <c r="F1688" t="s">
        <v>3440</v>
      </c>
      <c r="G1688" t="s">
        <v>161</v>
      </c>
      <c r="H1688" t="s">
        <v>162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3452</v>
      </c>
      <c r="C1689" s="3" t="s">
        <v>3453</v>
      </c>
      <c r="D1689" s="6">
        <v>10000</v>
      </c>
      <c r="E1689" s="8">
        <v>3125</v>
      </c>
      <c r="F1689" t="s">
        <v>3440</v>
      </c>
      <c r="G1689" t="s">
        <v>19</v>
      </c>
      <c r="H1689" t="s">
        <v>20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3454</v>
      </c>
      <c r="C1690" s="3" t="s">
        <v>3455</v>
      </c>
      <c r="D1690" s="6">
        <v>4000</v>
      </c>
      <c r="E1690" s="8">
        <v>1772</v>
      </c>
      <c r="F1690" t="s">
        <v>3440</v>
      </c>
      <c r="G1690" t="s">
        <v>19</v>
      </c>
      <c r="H1690" t="s">
        <v>20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3456</v>
      </c>
      <c r="C1691" s="3" t="s">
        <v>3457</v>
      </c>
      <c r="D1691" s="6">
        <v>2400</v>
      </c>
      <c r="E1691" s="8">
        <v>2400</v>
      </c>
      <c r="F1691" t="s">
        <v>3440</v>
      </c>
      <c r="G1691" t="s">
        <v>19</v>
      </c>
      <c r="H1691" t="s">
        <v>20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3458</v>
      </c>
      <c r="C1692" s="3" t="s">
        <v>3459</v>
      </c>
      <c r="D1692" s="6">
        <v>2500</v>
      </c>
      <c r="E1692" s="8">
        <v>635</v>
      </c>
      <c r="F1692" t="s">
        <v>3440</v>
      </c>
      <c r="G1692" t="s">
        <v>19</v>
      </c>
      <c r="H1692" t="s">
        <v>20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3460</v>
      </c>
      <c r="C1693" s="3" t="s">
        <v>3461</v>
      </c>
      <c r="D1693" s="6">
        <v>30000</v>
      </c>
      <c r="E1693" s="8">
        <v>10042</v>
      </c>
      <c r="F1693" t="s">
        <v>3440</v>
      </c>
      <c r="G1693" t="s">
        <v>19</v>
      </c>
      <c r="H1693" t="s">
        <v>20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3462</v>
      </c>
      <c r="C1694" s="3" t="s">
        <v>3463</v>
      </c>
      <c r="D1694" s="6">
        <v>5000</v>
      </c>
      <c r="E1694" s="8">
        <v>2390</v>
      </c>
      <c r="F1694" t="s">
        <v>3440</v>
      </c>
      <c r="G1694" t="s">
        <v>19</v>
      </c>
      <c r="H1694" t="s">
        <v>20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3464</v>
      </c>
      <c r="C1695" s="3" t="s">
        <v>3465</v>
      </c>
      <c r="D1695" s="6">
        <v>3000</v>
      </c>
      <c r="E1695" s="8">
        <v>280</v>
      </c>
      <c r="F1695" t="s">
        <v>3440</v>
      </c>
      <c r="G1695" t="s">
        <v>26</v>
      </c>
      <c r="H1695" t="s">
        <v>27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3466</v>
      </c>
      <c r="C1696" s="3" t="s">
        <v>3467</v>
      </c>
      <c r="D1696" s="6">
        <v>10000</v>
      </c>
      <c r="E1696" s="8">
        <v>5</v>
      </c>
      <c r="F1696" t="s">
        <v>3440</v>
      </c>
      <c r="G1696" t="s">
        <v>19</v>
      </c>
      <c r="H1696" t="s">
        <v>20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3468</v>
      </c>
      <c r="C1697" s="3" t="s">
        <v>3469</v>
      </c>
      <c r="D1697" s="6">
        <v>12000</v>
      </c>
      <c r="E1697" s="8">
        <v>1405</v>
      </c>
      <c r="F1697" t="s">
        <v>3440</v>
      </c>
      <c r="G1697" t="s">
        <v>19</v>
      </c>
      <c r="H1697" t="s">
        <v>20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3470</v>
      </c>
      <c r="C1698" s="3" t="s">
        <v>3471</v>
      </c>
      <c r="D1698" s="6">
        <v>300000</v>
      </c>
      <c r="E1698" s="8">
        <v>0</v>
      </c>
      <c r="F1698" t="s">
        <v>3440</v>
      </c>
      <c r="G1698" t="s">
        <v>19</v>
      </c>
      <c r="H1698" t="s">
        <v>20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3472</v>
      </c>
      <c r="C1699" s="3" t="s">
        <v>3473</v>
      </c>
      <c r="D1699" s="6">
        <v>12500</v>
      </c>
      <c r="E1699" s="8">
        <v>2526</v>
      </c>
      <c r="F1699" t="s">
        <v>3440</v>
      </c>
      <c r="G1699" t="s">
        <v>19</v>
      </c>
      <c r="H1699" t="s">
        <v>20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3474</v>
      </c>
      <c r="C1700" s="3" t="s">
        <v>3475</v>
      </c>
      <c r="D1700" s="6">
        <v>125000</v>
      </c>
      <c r="E1700" s="8">
        <v>0</v>
      </c>
      <c r="F1700" t="s">
        <v>3440</v>
      </c>
      <c r="G1700" t="s">
        <v>19</v>
      </c>
      <c r="H1700" t="s">
        <v>20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3476</v>
      </c>
      <c r="C1701" s="3" t="s">
        <v>3477</v>
      </c>
      <c r="D1701" s="6">
        <v>5105</v>
      </c>
      <c r="E1701" s="8">
        <v>216</v>
      </c>
      <c r="F1701" t="s">
        <v>3440</v>
      </c>
      <c r="G1701" t="s">
        <v>19</v>
      </c>
      <c r="H1701" t="s">
        <v>20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3478</v>
      </c>
      <c r="C1702" s="3" t="s">
        <v>3479</v>
      </c>
      <c r="D1702" s="6">
        <v>20000</v>
      </c>
      <c r="E1702" s="8">
        <v>5212</v>
      </c>
      <c r="F1702" t="s">
        <v>3440</v>
      </c>
      <c r="G1702" t="s">
        <v>19</v>
      </c>
      <c r="H1702" t="s">
        <v>20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3480</v>
      </c>
      <c r="C1703" s="3" t="s">
        <v>3481</v>
      </c>
      <c r="D1703" s="6">
        <v>5050</v>
      </c>
      <c r="E1703" s="8">
        <v>10</v>
      </c>
      <c r="F1703" t="s">
        <v>359</v>
      </c>
      <c r="G1703" t="s">
        <v>19</v>
      </c>
      <c r="H1703" t="s">
        <v>20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3482</v>
      </c>
      <c r="C1704" s="3" t="s">
        <v>3483</v>
      </c>
      <c r="D1704" s="6">
        <v>16500</v>
      </c>
      <c r="E1704" s="8">
        <v>1</v>
      </c>
      <c r="F1704" t="s">
        <v>359</v>
      </c>
      <c r="G1704" t="s">
        <v>19</v>
      </c>
      <c r="H1704" t="s">
        <v>20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3484</v>
      </c>
      <c r="C1705" s="3" t="s">
        <v>3485</v>
      </c>
      <c r="D1705" s="6">
        <v>5000</v>
      </c>
      <c r="E1705" s="8">
        <v>51</v>
      </c>
      <c r="F1705" t="s">
        <v>359</v>
      </c>
      <c r="G1705" t="s">
        <v>19</v>
      </c>
      <c r="H1705" t="s">
        <v>20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3486</v>
      </c>
      <c r="C1706" s="3" t="s">
        <v>3487</v>
      </c>
      <c r="D1706" s="6">
        <v>2000</v>
      </c>
      <c r="E1706" s="8">
        <v>1302</v>
      </c>
      <c r="F1706" t="s">
        <v>359</v>
      </c>
      <c r="G1706" t="s">
        <v>19</v>
      </c>
      <c r="H1706" t="s">
        <v>20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3488</v>
      </c>
      <c r="C1707" s="3" t="s">
        <v>3489</v>
      </c>
      <c r="D1707" s="6">
        <v>2000</v>
      </c>
      <c r="E1707" s="8">
        <v>0</v>
      </c>
      <c r="F1707" t="s">
        <v>359</v>
      </c>
      <c r="G1707" t="s">
        <v>19</v>
      </c>
      <c r="H1707" t="s">
        <v>20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3490</v>
      </c>
      <c r="C1708" s="3" t="s">
        <v>3491</v>
      </c>
      <c r="D1708" s="6">
        <v>5500</v>
      </c>
      <c r="E1708" s="8">
        <v>0</v>
      </c>
      <c r="F1708" t="s">
        <v>359</v>
      </c>
      <c r="G1708" t="s">
        <v>504</v>
      </c>
      <c r="H1708" t="s">
        <v>57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3492</v>
      </c>
      <c r="C1709" s="3" t="s">
        <v>3493</v>
      </c>
      <c r="D1709" s="6">
        <v>5000</v>
      </c>
      <c r="E1709" s="8">
        <v>487</v>
      </c>
      <c r="F1709" t="s">
        <v>359</v>
      </c>
      <c r="G1709" t="s">
        <v>19</v>
      </c>
      <c r="H1709" t="s">
        <v>20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3494</v>
      </c>
      <c r="C1710" s="3" t="s">
        <v>3495</v>
      </c>
      <c r="D1710" s="6">
        <v>7000</v>
      </c>
      <c r="E1710" s="8">
        <v>0</v>
      </c>
      <c r="F1710" t="s">
        <v>359</v>
      </c>
      <c r="G1710" t="s">
        <v>19</v>
      </c>
      <c r="H1710" t="s">
        <v>20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3496</v>
      </c>
      <c r="C1711" s="3" t="s">
        <v>3497</v>
      </c>
      <c r="D1711" s="6">
        <v>1750</v>
      </c>
      <c r="E1711" s="8">
        <v>85</v>
      </c>
      <c r="F1711" t="s">
        <v>359</v>
      </c>
      <c r="G1711" t="s">
        <v>19</v>
      </c>
      <c r="H1711" t="s">
        <v>20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3498</v>
      </c>
      <c r="C1712" s="3" t="s">
        <v>3499</v>
      </c>
      <c r="D1712" s="6">
        <v>5000</v>
      </c>
      <c r="E1712" s="8">
        <v>34</v>
      </c>
      <c r="F1712" t="s">
        <v>359</v>
      </c>
      <c r="G1712" t="s">
        <v>504</v>
      </c>
      <c r="H1712" t="s">
        <v>57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3500</v>
      </c>
      <c r="C1713" s="3" t="s">
        <v>3501</v>
      </c>
      <c r="D1713" s="6">
        <v>10000</v>
      </c>
      <c r="E1713" s="8">
        <v>1050</v>
      </c>
      <c r="F1713" t="s">
        <v>359</v>
      </c>
      <c r="G1713" t="s">
        <v>19</v>
      </c>
      <c r="H1713" t="s">
        <v>20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3502</v>
      </c>
      <c r="C1714" s="3" t="s">
        <v>3503</v>
      </c>
      <c r="D1714" s="6">
        <v>5000</v>
      </c>
      <c r="E1714" s="8">
        <v>0</v>
      </c>
      <c r="F1714" t="s">
        <v>359</v>
      </c>
      <c r="G1714" t="s">
        <v>19</v>
      </c>
      <c r="H1714" t="s">
        <v>20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3504</v>
      </c>
      <c r="C1715" s="3" t="s">
        <v>3505</v>
      </c>
      <c r="D1715" s="6">
        <v>3000</v>
      </c>
      <c r="E1715" s="8">
        <v>50</v>
      </c>
      <c r="F1715" t="s">
        <v>359</v>
      </c>
      <c r="G1715" t="s">
        <v>19</v>
      </c>
      <c r="H1715" t="s">
        <v>20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3506</v>
      </c>
      <c r="C1716" s="3" t="s">
        <v>3507</v>
      </c>
      <c r="D1716" s="6">
        <v>25000</v>
      </c>
      <c r="E1716" s="8">
        <v>1967</v>
      </c>
      <c r="F1716" t="s">
        <v>359</v>
      </c>
      <c r="G1716" t="s">
        <v>19</v>
      </c>
      <c r="H1716" t="s">
        <v>20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3508</v>
      </c>
      <c r="C1717" s="3" t="s">
        <v>3509</v>
      </c>
      <c r="D1717" s="6">
        <v>5000</v>
      </c>
      <c r="E1717" s="8">
        <v>11</v>
      </c>
      <c r="F1717" t="s">
        <v>359</v>
      </c>
      <c r="G1717" t="s">
        <v>19</v>
      </c>
      <c r="H1717" t="s">
        <v>20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3510</v>
      </c>
      <c r="C1718" s="3" t="s">
        <v>3511</v>
      </c>
      <c r="D1718" s="6">
        <v>2000</v>
      </c>
      <c r="E1718" s="8">
        <v>150</v>
      </c>
      <c r="F1718" t="s">
        <v>359</v>
      </c>
      <c r="G1718" t="s">
        <v>19</v>
      </c>
      <c r="H1718" t="s">
        <v>20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3512</v>
      </c>
      <c r="C1719" s="3" t="s">
        <v>3513</v>
      </c>
      <c r="D1719" s="6">
        <v>3265</v>
      </c>
      <c r="E1719" s="8">
        <v>1395</v>
      </c>
      <c r="F1719" t="s">
        <v>359</v>
      </c>
      <c r="G1719" t="s">
        <v>19</v>
      </c>
      <c r="H1719" t="s">
        <v>20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3514</v>
      </c>
      <c r="C1720" s="3" t="s">
        <v>3515</v>
      </c>
      <c r="D1720" s="6">
        <v>35000</v>
      </c>
      <c r="E1720" s="8">
        <v>75</v>
      </c>
      <c r="F1720" t="s">
        <v>359</v>
      </c>
      <c r="G1720" t="s">
        <v>19</v>
      </c>
      <c r="H1720" t="s">
        <v>20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3516</v>
      </c>
      <c r="C1721" s="3" t="s">
        <v>3517</v>
      </c>
      <c r="D1721" s="6">
        <v>4000</v>
      </c>
      <c r="E1721" s="8">
        <v>35</v>
      </c>
      <c r="F1721" t="s">
        <v>359</v>
      </c>
      <c r="G1721" t="s">
        <v>19</v>
      </c>
      <c r="H1721" t="s">
        <v>20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3518</v>
      </c>
      <c r="C1722" s="3" t="s">
        <v>3519</v>
      </c>
      <c r="D1722" s="6">
        <v>4000</v>
      </c>
      <c r="E1722" s="8">
        <v>225</v>
      </c>
      <c r="F1722" t="s">
        <v>359</v>
      </c>
      <c r="G1722" t="s">
        <v>19</v>
      </c>
      <c r="H1722" t="s">
        <v>20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3520</v>
      </c>
      <c r="C1723" s="3" t="s">
        <v>3521</v>
      </c>
      <c r="D1723" s="6">
        <v>5000</v>
      </c>
      <c r="E1723" s="8">
        <v>0</v>
      </c>
      <c r="F1723" t="s">
        <v>359</v>
      </c>
      <c r="G1723" t="s">
        <v>19</v>
      </c>
      <c r="H1723" t="s">
        <v>20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3522</v>
      </c>
      <c r="C1724" s="3" t="s">
        <v>3523</v>
      </c>
      <c r="D1724" s="6">
        <v>2880</v>
      </c>
      <c r="E1724" s="8">
        <v>1</v>
      </c>
      <c r="F1724" t="s">
        <v>359</v>
      </c>
      <c r="G1724" t="s">
        <v>19</v>
      </c>
      <c r="H1724" t="s">
        <v>20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3524</v>
      </c>
      <c r="C1725" s="3" t="s">
        <v>3525</v>
      </c>
      <c r="D1725" s="6">
        <v>10000</v>
      </c>
      <c r="E1725" s="8">
        <v>650</v>
      </c>
      <c r="F1725" t="s">
        <v>359</v>
      </c>
      <c r="G1725" t="s">
        <v>19</v>
      </c>
      <c r="H1725" t="s">
        <v>20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3526</v>
      </c>
      <c r="C1726" s="3" t="s">
        <v>3527</v>
      </c>
      <c r="D1726" s="6">
        <v>6000</v>
      </c>
      <c r="E1726" s="8">
        <v>35</v>
      </c>
      <c r="F1726" t="s">
        <v>359</v>
      </c>
      <c r="G1726" t="s">
        <v>19</v>
      </c>
      <c r="H1726" t="s">
        <v>20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3528</v>
      </c>
      <c r="C1727" s="3" t="s">
        <v>3529</v>
      </c>
      <c r="D1727" s="6">
        <v>5500</v>
      </c>
      <c r="E1727" s="8">
        <v>560</v>
      </c>
      <c r="F1727" t="s">
        <v>359</v>
      </c>
      <c r="G1727" t="s">
        <v>19</v>
      </c>
      <c r="H1727" t="s">
        <v>20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3530</v>
      </c>
      <c r="C1728" s="3" t="s">
        <v>3531</v>
      </c>
      <c r="D1728" s="6">
        <v>6500</v>
      </c>
      <c r="E1728" s="8">
        <v>2196</v>
      </c>
      <c r="F1728" t="s">
        <v>359</v>
      </c>
      <c r="G1728" t="s">
        <v>19</v>
      </c>
      <c r="H1728" t="s">
        <v>20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3532</v>
      </c>
      <c r="C1729" s="3" t="s">
        <v>3533</v>
      </c>
      <c r="D1729" s="6">
        <v>3000</v>
      </c>
      <c r="E1729" s="8">
        <v>1</v>
      </c>
      <c r="F1729" t="s">
        <v>359</v>
      </c>
      <c r="G1729" t="s">
        <v>26</v>
      </c>
      <c r="H1729" t="s">
        <v>27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3534</v>
      </c>
      <c r="C1730" s="3" t="s">
        <v>3535</v>
      </c>
      <c r="D1730" s="6">
        <v>1250</v>
      </c>
      <c r="E1730" s="8">
        <v>855</v>
      </c>
      <c r="F1730" t="s">
        <v>359</v>
      </c>
      <c r="G1730" t="s">
        <v>19</v>
      </c>
      <c r="H1730" t="s">
        <v>20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3536</v>
      </c>
      <c r="C1731" s="3" t="s">
        <v>3537</v>
      </c>
      <c r="D1731" s="6">
        <v>10000</v>
      </c>
      <c r="E1731" s="8">
        <v>0</v>
      </c>
      <c r="F1731" t="s">
        <v>359</v>
      </c>
      <c r="G1731" t="s">
        <v>19</v>
      </c>
      <c r="H1731" t="s">
        <v>20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3538</v>
      </c>
      <c r="C1732" s="3" t="s">
        <v>3539</v>
      </c>
      <c r="D1732" s="6">
        <v>3000</v>
      </c>
      <c r="E1732" s="8">
        <v>0</v>
      </c>
      <c r="F1732" t="s">
        <v>359</v>
      </c>
      <c r="G1732" t="s">
        <v>19</v>
      </c>
      <c r="H1732" t="s">
        <v>20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3540</v>
      </c>
      <c r="C1733" s="3" t="s">
        <v>3541</v>
      </c>
      <c r="D1733" s="6">
        <v>1000</v>
      </c>
      <c r="E1733" s="8">
        <v>0</v>
      </c>
      <c r="F1733" t="s">
        <v>359</v>
      </c>
      <c r="G1733" t="s">
        <v>19</v>
      </c>
      <c r="H1733" t="s">
        <v>20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3542</v>
      </c>
      <c r="C1734" s="3" t="s">
        <v>3543</v>
      </c>
      <c r="D1734" s="6">
        <v>4000</v>
      </c>
      <c r="E1734" s="8">
        <v>0</v>
      </c>
      <c r="F1734" t="s">
        <v>359</v>
      </c>
      <c r="G1734" t="s">
        <v>19</v>
      </c>
      <c r="H1734" t="s">
        <v>20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3544</v>
      </c>
      <c r="C1735" s="3" t="s">
        <v>3545</v>
      </c>
      <c r="D1735" s="6">
        <v>10000</v>
      </c>
      <c r="E1735" s="8">
        <v>0</v>
      </c>
      <c r="F1735" t="s">
        <v>359</v>
      </c>
      <c r="G1735" t="s">
        <v>19</v>
      </c>
      <c r="H1735" t="s">
        <v>20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3546</v>
      </c>
      <c r="C1736" s="3" t="s">
        <v>3547</v>
      </c>
      <c r="D1736" s="6">
        <v>4500</v>
      </c>
      <c r="E1736" s="8">
        <v>1</v>
      </c>
      <c r="F1736" t="s">
        <v>359</v>
      </c>
      <c r="G1736" t="s">
        <v>19</v>
      </c>
      <c r="H1736" t="s">
        <v>20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3548</v>
      </c>
      <c r="C1737" s="3" t="s">
        <v>3549</v>
      </c>
      <c r="D1737" s="6">
        <v>1000</v>
      </c>
      <c r="E1737" s="8">
        <v>110</v>
      </c>
      <c r="F1737" t="s">
        <v>359</v>
      </c>
      <c r="G1737" t="s">
        <v>19</v>
      </c>
      <c r="H1737" t="s">
        <v>20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3550</v>
      </c>
      <c r="C1738" s="3" t="s">
        <v>3551</v>
      </c>
      <c r="D1738" s="6">
        <v>3000</v>
      </c>
      <c r="E1738" s="8">
        <v>22</v>
      </c>
      <c r="F1738" t="s">
        <v>359</v>
      </c>
      <c r="G1738" t="s">
        <v>19</v>
      </c>
      <c r="H1738" t="s">
        <v>20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3552</v>
      </c>
      <c r="C1739" s="3" t="s">
        <v>3553</v>
      </c>
      <c r="D1739" s="6">
        <v>4000</v>
      </c>
      <c r="E1739" s="8">
        <v>850</v>
      </c>
      <c r="F1739" t="s">
        <v>359</v>
      </c>
      <c r="G1739" t="s">
        <v>19</v>
      </c>
      <c r="H1739" t="s">
        <v>20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3554</v>
      </c>
      <c r="C1740" s="3" t="s">
        <v>3555</v>
      </c>
      <c r="D1740" s="6">
        <v>5000</v>
      </c>
      <c r="E1740" s="8">
        <v>20</v>
      </c>
      <c r="F1740" t="s">
        <v>359</v>
      </c>
      <c r="G1740" t="s">
        <v>19</v>
      </c>
      <c r="H1740" t="s">
        <v>20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3556</v>
      </c>
      <c r="C1741" s="3" t="s">
        <v>3557</v>
      </c>
      <c r="D1741" s="6">
        <v>1000</v>
      </c>
      <c r="E1741" s="8">
        <v>1</v>
      </c>
      <c r="F1741" t="s">
        <v>359</v>
      </c>
      <c r="G1741" t="s">
        <v>19</v>
      </c>
      <c r="H1741" t="s">
        <v>20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3558</v>
      </c>
      <c r="C1742" s="3" t="s">
        <v>3559</v>
      </c>
      <c r="D1742" s="6">
        <v>3000</v>
      </c>
      <c r="E1742" s="8">
        <v>0</v>
      </c>
      <c r="F1742" t="s">
        <v>359</v>
      </c>
      <c r="G1742" t="s">
        <v>19</v>
      </c>
      <c r="H1742" t="s">
        <v>20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3560</v>
      </c>
      <c r="C1743" s="3" t="s">
        <v>3561</v>
      </c>
      <c r="D1743" s="6">
        <v>1200</v>
      </c>
      <c r="E1743" s="8">
        <v>1330</v>
      </c>
      <c r="F1743" t="s">
        <v>18</v>
      </c>
      <c r="G1743" t="s">
        <v>26</v>
      </c>
      <c r="H1743" t="s">
        <v>27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2436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3562</v>
      </c>
      <c r="C1744" s="3" t="s">
        <v>3563</v>
      </c>
      <c r="D1744" s="6">
        <v>2000</v>
      </c>
      <c r="E1744" s="8">
        <v>2175</v>
      </c>
      <c r="F1744" t="s">
        <v>18</v>
      </c>
      <c r="G1744" t="s">
        <v>19</v>
      </c>
      <c r="H1744" t="s">
        <v>20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2436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3564</v>
      </c>
      <c r="C1745" s="3" t="s">
        <v>3565</v>
      </c>
      <c r="D1745" s="6">
        <v>6000</v>
      </c>
      <c r="E1745" s="8">
        <v>6025</v>
      </c>
      <c r="F1745" t="s">
        <v>18</v>
      </c>
      <c r="G1745" t="s">
        <v>19</v>
      </c>
      <c r="H1745" t="s">
        <v>20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2436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3566</v>
      </c>
      <c r="C1746" s="3" t="s">
        <v>3567</v>
      </c>
      <c r="D1746" s="6">
        <v>5500</v>
      </c>
      <c r="E1746" s="8">
        <v>6515</v>
      </c>
      <c r="F1746" t="s">
        <v>18</v>
      </c>
      <c r="G1746" t="s">
        <v>26</v>
      </c>
      <c r="H1746" t="s">
        <v>27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2436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3568</v>
      </c>
      <c r="C1747" s="3" t="s">
        <v>3569</v>
      </c>
      <c r="D1747" s="6">
        <v>7000</v>
      </c>
      <c r="E1747" s="8">
        <v>7981</v>
      </c>
      <c r="F1747" t="s">
        <v>18</v>
      </c>
      <c r="G1747" t="s">
        <v>19</v>
      </c>
      <c r="H1747" t="s">
        <v>20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2436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3570</v>
      </c>
      <c r="C1748" s="3" t="s">
        <v>3571</v>
      </c>
      <c r="D1748" s="6">
        <v>15000</v>
      </c>
      <c r="E1748" s="8">
        <v>22215</v>
      </c>
      <c r="F1748" t="s">
        <v>18</v>
      </c>
      <c r="G1748" t="s">
        <v>19</v>
      </c>
      <c r="H1748" t="s">
        <v>20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2436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3572</v>
      </c>
      <c r="C1749" s="3" t="s">
        <v>3573</v>
      </c>
      <c r="D1749" s="6">
        <v>9000</v>
      </c>
      <c r="E1749" s="8">
        <v>9446</v>
      </c>
      <c r="F1749" t="s">
        <v>18</v>
      </c>
      <c r="G1749" t="s">
        <v>26</v>
      </c>
      <c r="H1749" t="s">
        <v>27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2436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3574</v>
      </c>
      <c r="C1750" s="3" t="s">
        <v>3575</v>
      </c>
      <c r="D1750" s="6">
        <v>50000</v>
      </c>
      <c r="E1750" s="8">
        <v>64974</v>
      </c>
      <c r="F1750" t="s">
        <v>18</v>
      </c>
      <c r="G1750" t="s">
        <v>161</v>
      </c>
      <c r="H1750" t="s">
        <v>162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2436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3576</v>
      </c>
      <c r="C1751" s="3" t="s">
        <v>3577</v>
      </c>
      <c r="D1751" s="6">
        <v>10050</v>
      </c>
      <c r="E1751" s="8">
        <v>12410.5</v>
      </c>
      <c r="F1751" t="s">
        <v>18</v>
      </c>
      <c r="G1751" t="s">
        <v>3578</v>
      </c>
      <c r="H1751" t="s">
        <v>57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2436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3579</v>
      </c>
      <c r="C1752" s="3" t="s">
        <v>3580</v>
      </c>
      <c r="D1752" s="6">
        <v>5000</v>
      </c>
      <c r="E1752" s="8">
        <v>10081</v>
      </c>
      <c r="F1752" t="s">
        <v>18</v>
      </c>
      <c r="G1752" t="s">
        <v>19</v>
      </c>
      <c r="H1752" t="s">
        <v>20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2436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3581</v>
      </c>
      <c r="C1753" s="3" t="s">
        <v>3582</v>
      </c>
      <c r="D1753" s="6">
        <v>10000</v>
      </c>
      <c r="E1753" s="8">
        <v>10290</v>
      </c>
      <c r="F1753" t="s">
        <v>18</v>
      </c>
      <c r="G1753" t="s">
        <v>19</v>
      </c>
      <c r="H1753" t="s">
        <v>20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2436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3583</v>
      </c>
      <c r="C1754" s="3" t="s">
        <v>3584</v>
      </c>
      <c r="D1754" s="6">
        <v>1200</v>
      </c>
      <c r="E1754" s="8">
        <v>3122</v>
      </c>
      <c r="F1754" t="s">
        <v>18</v>
      </c>
      <c r="G1754" t="s">
        <v>26</v>
      </c>
      <c r="H1754" t="s">
        <v>27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2436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3585</v>
      </c>
      <c r="C1755" s="3" t="s">
        <v>3586</v>
      </c>
      <c r="D1755" s="6">
        <v>15000</v>
      </c>
      <c r="E1755" s="8">
        <v>16200</v>
      </c>
      <c r="F1755" t="s">
        <v>18</v>
      </c>
      <c r="G1755" t="s">
        <v>311</v>
      </c>
      <c r="H1755" t="s">
        <v>312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2436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3587</v>
      </c>
      <c r="C1756" s="3" t="s">
        <v>3588</v>
      </c>
      <c r="D1756" s="6">
        <v>8500</v>
      </c>
      <c r="E1756" s="8">
        <v>9395</v>
      </c>
      <c r="F1756" t="s">
        <v>18</v>
      </c>
      <c r="G1756" t="s">
        <v>161</v>
      </c>
      <c r="H1756" t="s">
        <v>162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2436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3589</v>
      </c>
      <c r="C1757" s="3" t="s">
        <v>3590</v>
      </c>
      <c r="D1757" s="6">
        <v>25</v>
      </c>
      <c r="E1757" s="8">
        <v>30</v>
      </c>
      <c r="F1757" t="s">
        <v>18</v>
      </c>
      <c r="G1757" t="s">
        <v>19</v>
      </c>
      <c r="H1757" t="s">
        <v>20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2436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3591</v>
      </c>
      <c r="C1758" s="3" t="s">
        <v>3592</v>
      </c>
      <c r="D1758" s="6">
        <v>5500</v>
      </c>
      <c r="E1758" s="8">
        <v>5655.6</v>
      </c>
      <c r="F1758" t="s">
        <v>18</v>
      </c>
      <c r="G1758" t="s">
        <v>19</v>
      </c>
      <c r="H1758" t="s">
        <v>20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2436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3593</v>
      </c>
      <c r="C1759" s="3" t="s">
        <v>3594</v>
      </c>
      <c r="D1759" s="6">
        <v>5000</v>
      </c>
      <c r="E1759" s="8">
        <v>5800</v>
      </c>
      <c r="F1759" t="s">
        <v>18</v>
      </c>
      <c r="G1759" t="s">
        <v>19</v>
      </c>
      <c r="H1759" t="s">
        <v>20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2436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3595</v>
      </c>
      <c r="C1760" s="3" t="s">
        <v>3596</v>
      </c>
      <c r="D1760" s="6">
        <v>1000</v>
      </c>
      <c r="E1760" s="8">
        <v>1147</v>
      </c>
      <c r="F1760" t="s">
        <v>18</v>
      </c>
      <c r="G1760" t="s">
        <v>19</v>
      </c>
      <c r="H1760" t="s">
        <v>20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2436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3597</v>
      </c>
      <c r="C1761" s="3" t="s">
        <v>3598</v>
      </c>
      <c r="D1761" s="6">
        <v>5000</v>
      </c>
      <c r="E1761" s="8">
        <v>5330</v>
      </c>
      <c r="F1761" t="s">
        <v>18</v>
      </c>
      <c r="G1761" t="s">
        <v>19</v>
      </c>
      <c r="H1761" t="s">
        <v>20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2436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3599</v>
      </c>
      <c r="C1762" s="3" t="s">
        <v>3600</v>
      </c>
      <c r="D1762" s="6">
        <v>5000</v>
      </c>
      <c r="E1762" s="8">
        <v>8272</v>
      </c>
      <c r="F1762" t="s">
        <v>18</v>
      </c>
      <c r="G1762" t="s">
        <v>19</v>
      </c>
      <c r="H1762" t="s">
        <v>20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2436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3601</v>
      </c>
      <c r="C1763" s="3" t="s">
        <v>3602</v>
      </c>
      <c r="D1763" s="6">
        <v>100</v>
      </c>
      <c r="E1763" s="8">
        <v>155</v>
      </c>
      <c r="F1763" t="s">
        <v>18</v>
      </c>
      <c r="G1763" t="s">
        <v>26</v>
      </c>
      <c r="H1763" t="s">
        <v>27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2436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3603</v>
      </c>
      <c r="C1764" s="3" t="s">
        <v>3604</v>
      </c>
      <c r="D1764" s="6">
        <v>100</v>
      </c>
      <c r="E1764" s="8">
        <v>885</v>
      </c>
      <c r="F1764" t="s">
        <v>18</v>
      </c>
      <c r="G1764" t="s">
        <v>19</v>
      </c>
      <c r="H1764" t="s">
        <v>20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2436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3605</v>
      </c>
      <c r="C1765" s="3" t="s">
        <v>3606</v>
      </c>
      <c r="D1765" s="6">
        <v>12000</v>
      </c>
      <c r="E1765" s="8">
        <v>12229</v>
      </c>
      <c r="F1765" t="s">
        <v>18</v>
      </c>
      <c r="G1765" t="s">
        <v>19</v>
      </c>
      <c r="H1765" t="s">
        <v>20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2436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3607</v>
      </c>
      <c r="C1766" s="3" t="s">
        <v>3608</v>
      </c>
      <c r="D1766" s="6">
        <v>11000</v>
      </c>
      <c r="E1766" s="8">
        <v>2156</v>
      </c>
      <c r="F1766" t="s">
        <v>359</v>
      </c>
      <c r="G1766" t="s">
        <v>26</v>
      </c>
      <c r="H1766" t="s">
        <v>27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2436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3609</v>
      </c>
      <c r="C1767" s="3" t="s">
        <v>3610</v>
      </c>
      <c r="D1767" s="6">
        <v>12500</v>
      </c>
      <c r="E1767" s="8">
        <v>7433.48</v>
      </c>
      <c r="F1767" t="s">
        <v>359</v>
      </c>
      <c r="G1767" t="s">
        <v>19</v>
      </c>
      <c r="H1767" t="s">
        <v>20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2436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3611</v>
      </c>
      <c r="C1768" s="3" t="s">
        <v>3612</v>
      </c>
      <c r="D1768" s="6">
        <v>1500</v>
      </c>
      <c r="E1768" s="8">
        <v>0</v>
      </c>
      <c r="F1768" t="s">
        <v>359</v>
      </c>
      <c r="G1768" t="s">
        <v>52</v>
      </c>
      <c r="H1768" t="s">
        <v>53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2436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3613</v>
      </c>
      <c r="C1769" s="3" t="s">
        <v>3614</v>
      </c>
      <c r="D1769" s="6">
        <v>5000</v>
      </c>
      <c r="E1769" s="8">
        <v>2286</v>
      </c>
      <c r="F1769" t="s">
        <v>359</v>
      </c>
      <c r="G1769" t="s">
        <v>19</v>
      </c>
      <c r="H1769" t="s">
        <v>20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2436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3615</v>
      </c>
      <c r="C1770" s="3" t="s">
        <v>3616</v>
      </c>
      <c r="D1770" s="6">
        <v>5000</v>
      </c>
      <c r="E1770" s="8">
        <v>187</v>
      </c>
      <c r="F1770" t="s">
        <v>359</v>
      </c>
      <c r="G1770" t="s">
        <v>19</v>
      </c>
      <c r="H1770" t="s">
        <v>20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2436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3617</v>
      </c>
      <c r="C1771" s="3" t="s">
        <v>3618</v>
      </c>
      <c r="D1771" s="6">
        <v>40000</v>
      </c>
      <c r="E1771" s="8">
        <v>1081</v>
      </c>
      <c r="F1771" t="s">
        <v>359</v>
      </c>
      <c r="G1771" t="s">
        <v>19</v>
      </c>
      <c r="H1771" t="s">
        <v>20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2436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3619</v>
      </c>
      <c r="C1772" s="3" t="s">
        <v>3620</v>
      </c>
      <c r="D1772" s="6">
        <v>24500</v>
      </c>
      <c r="E1772" s="8">
        <v>13846</v>
      </c>
      <c r="F1772" t="s">
        <v>359</v>
      </c>
      <c r="G1772" t="s">
        <v>19</v>
      </c>
      <c r="H1772" t="s">
        <v>20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2436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3621</v>
      </c>
      <c r="C1773" s="3" t="s">
        <v>3622</v>
      </c>
      <c r="D1773" s="6">
        <v>4200</v>
      </c>
      <c r="E1773" s="8">
        <v>895</v>
      </c>
      <c r="F1773" t="s">
        <v>359</v>
      </c>
      <c r="G1773" t="s">
        <v>26</v>
      </c>
      <c r="H1773" t="s">
        <v>27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2436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3623</v>
      </c>
      <c r="C1774" s="3" t="s">
        <v>3624</v>
      </c>
      <c r="D1774" s="6">
        <v>5500</v>
      </c>
      <c r="E1774" s="8">
        <v>858</v>
      </c>
      <c r="F1774" t="s">
        <v>359</v>
      </c>
      <c r="G1774" t="s">
        <v>26</v>
      </c>
      <c r="H1774" t="s">
        <v>27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2436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3625</v>
      </c>
      <c r="C1775" s="3" t="s">
        <v>3626</v>
      </c>
      <c r="D1775" s="6">
        <v>30000</v>
      </c>
      <c r="E1775" s="8">
        <v>1877</v>
      </c>
      <c r="F1775" t="s">
        <v>359</v>
      </c>
      <c r="G1775" t="s">
        <v>19</v>
      </c>
      <c r="H1775" t="s">
        <v>20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2436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3627</v>
      </c>
      <c r="C1776" s="3" t="s">
        <v>3628</v>
      </c>
      <c r="D1776" s="6">
        <v>2500</v>
      </c>
      <c r="E1776" s="8">
        <v>1148</v>
      </c>
      <c r="F1776" t="s">
        <v>359</v>
      </c>
      <c r="G1776" t="s">
        <v>19</v>
      </c>
      <c r="H1776" t="s">
        <v>20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2436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3629</v>
      </c>
      <c r="C1777" s="3" t="s">
        <v>3630</v>
      </c>
      <c r="D1777" s="6">
        <v>32500</v>
      </c>
      <c r="E1777" s="8">
        <v>21158</v>
      </c>
      <c r="F1777" t="s">
        <v>359</v>
      </c>
      <c r="G1777" t="s">
        <v>19</v>
      </c>
      <c r="H1777" t="s">
        <v>20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2436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3631</v>
      </c>
      <c r="C1778" s="3" t="s">
        <v>3632</v>
      </c>
      <c r="D1778" s="6">
        <v>5000</v>
      </c>
      <c r="E1778" s="8">
        <v>335</v>
      </c>
      <c r="F1778" t="s">
        <v>359</v>
      </c>
      <c r="G1778" t="s">
        <v>26</v>
      </c>
      <c r="H1778" t="s">
        <v>27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2436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3633</v>
      </c>
      <c r="C1779" s="3" t="s">
        <v>3634</v>
      </c>
      <c r="D1779" s="6">
        <v>4800</v>
      </c>
      <c r="E1779" s="8">
        <v>651</v>
      </c>
      <c r="F1779" t="s">
        <v>359</v>
      </c>
      <c r="G1779" t="s">
        <v>389</v>
      </c>
      <c r="H1779" t="s">
        <v>57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2436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3635</v>
      </c>
      <c r="C1780" s="3" t="s">
        <v>3636</v>
      </c>
      <c r="D1780" s="6">
        <v>50000</v>
      </c>
      <c r="E1780" s="8">
        <v>995</v>
      </c>
      <c r="F1780" t="s">
        <v>359</v>
      </c>
      <c r="G1780" t="s">
        <v>19</v>
      </c>
      <c r="H1780" t="s">
        <v>20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2436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3637</v>
      </c>
      <c r="C1781" s="3" t="s">
        <v>3638</v>
      </c>
      <c r="D1781" s="6">
        <v>11000</v>
      </c>
      <c r="E1781" s="8">
        <v>3986</v>
      </c>
      <c r="F1781" t="s">
        <v>359</v>
      </c>
      <c r="G1781" t="s">
        <v>19</v>
      </c>
      <c r="H1781" t="s">
        <v>20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2436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3639</v>
      </c>
      <c r="C1782" s="3" t="s">
        <v>3640</v>
      </c>
      <c r="D1782" s="6">
        <v>30000</v>
      </c>
      <c r="E1782" s="8">
        <v>11923</v>
      </c>
      <c r="F1782" t="s">
        <v>359</v>
      </c>
      <c r="G1782" t="s">
        <v>19</v>
      </c>
      <c r="H1782" t="s">
        <v>20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2436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3641</v>
      </c>
      <c r="C1783" s="3" t="s">
        <v>3642</v>
      </c>
      <c r="D1783" s="6">
        <v>5500</v>
      </c>
      <c r="E1783" s="8">
        <v>1417</v>
      </c>
      <c r="F1783" t="s">
        <v>359</v>
      </c>
      <c r="G1783" t="s">
        <v>19</v>
      </c>
      <c r="H1783" t="s">
        <v>20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2436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3643</v>
      </c>
      <c r="C1784" s="3" t="s">
        <v>3644</v>
      </c>
      <c r="D1784" s="6">
        <v>35000</v>
      </c>
      <c r="E1784" s="8">
        <v>5422</v>
      </c>
      <c r="F1784" t="s">
        <v>359</v>
      </c>
      <c r="G1784" t="s">
        <v>19</v>
      </c>
      <c r="H1784" t="s">
        <v>20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2436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3645</v>
      </c>
      <c r="C1785" s="3" t="s">
        <v>3646</v>
      </c>
      <c r="D1785" s="6">
        <v>40000</v>
      </c>
      <c r="E1785" s="8">
        <v>9477</v>
      </c>
      <c r="F1785" t="s">
        <v>359</v>
      </c>
      <c r="G1785" t="s">
        <v>19</v>
      </c>
      <c r="H1785" t="s">
        <v>20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2436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3647</v>
      </c>
      <c r="C1786" s="3" t="s">
        <v>3648</v>
      </c>
      <c r="D1786" s="6">
        <v>5000</v>
      </c>
      <c r="E1786" s="8">
        <v>1988</v>
      </c>
      <c r="F1786" t="s">
        <v>359</v>
      </c>
      <c r="G1786" t="s">
        <v>19</v>
      </c>
      <c r="H1786" t="s">
        <v>20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2436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3649</v>
      </c>
      <c r="C1787" s="3" t="s">
        <v>3650</v>
      </c>
      <c r="D1787" s="6">
        <v>24000</v>
      </c>
      <c r="E1787" s="8">
        <v>4853</v>
      </c>
      <c r="F1787" t="s">
        <v>359</v>
      </c>
      <c r="G1787" t="s">
        <v>19</v>
      </c>
      <c r="H1787" t="s">
        <v>20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2436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3651</v>
      </c>
      <c r="C1788" s="3" t="s">
        <v>3652</v>
      </c>
      <c r="D1788" s="6">
        <v>1900</v>
      </c>
      <c r="E1788" s="8">
        <v>905</v>
      </c>
      <c r="F1788" t="s">
        <v>359</v>
      </c>
      <c r="G1788" t="s">
        <v>389</v>
      </c>
      <c r="H1788" t="s">
        <v>57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2436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3653</v>
      </c>
      <c r="C1789" s="3" t="s">
        <v>3654</v>
      </c>
      <c r="D1789" s="6">
        <v>10000</v>
      </c>
      <c r="E1789" s="8">
        <v>1533</v>
      </c>
      <c r="F1789" t="s">
        <v>359</v>
      </c>
      <c r="G1789" t="s">
        <v>19</v>
      </c>
      <c r="H1789" t="s">
        <v>20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2436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3655</v>
      </c>
      <c r="C1790" s="3" t="s">
        <v>3656</v>
      </c>
      <c r="D1790" s="6">
        <v>5500</v>
      </c>
      <c r="E1790" s="8">
        <v>76</v>
      </c>
      <c r="F1790" t="s">
        <v>359</v>
      </c>
      <c r="G1790" t="s">
        <v>26</v>
      </c>
      <c r="H1790" t="s">
        <v>27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2436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3657</v>
      </c>
      <c r="C1791" s="3" t="s">
        <v>3658</v>
      </c>
      <c r="D1791" s="6">
        <v>8000</v>
      </c>
      <c r="E1791" s="8">
        <v>40</v>
      </c>
      <c r="F1791" t="s">
        <v>359</v>
      </c>
      <c r="G1791" t="s">
        <v>19</v>
      </c>
      <c r="H1791" t="s">
        <v>20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2436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3659</v>
      </c>
      <c r="C1792" s="3" t="s">
        <v>3660</v>
      </c>
      <c r="D1792" s="6">
        <v>33000</v>
      </c>
      <c r="E1792" s="8">
        <v>1636</v>
      </c>
      <c r="F1792" t="s">
        <v>359</v>
      </c>
      <c r="G1792" t="s">
        <v>19</v>
      </c>
      <c r="H1792" t="s">
        <v>20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2436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3661</v>
      </c>
      <c r="C1793" s="3" t="s">
        <v>3662</v>
      </c>
      <c r="D1793" s="6">
        <v>3000</v>
      </c>
      <c r="E1793" s="8">
        <v>107</v>
      </c>
      <c r="F1793" t="s">
        <v>359</v>
      </c>
      <c r="G1793" t="s">
        <v>26</v>
      </c>
      <c r="H1793" t="s">
        <v>27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2436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3663</v>
      </c>
      <c r="C1794" s="3" t="s">
        <v>3664</v>
      </c>
      <c r="D1794" s="6">
        <v>25000</v>
      </c>
      <c r="E1794" s="8">
        <v>15281</v>
      </c>
      <c r="F1794" t="s">
        <v>359</v>
      </c>
      <c r="G1794" t="s">
        <v>19</v>
      </c>
      <c r="H1794" t="s">
        <v>20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2436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3665</v>
      </c>
      <c r="C1795" s="3" t="s">
        <v>3666</v>
      </c>
      <c r="D1795" s="6">
        <v>3000</v>
      </c>
      <c r="E1795" s="8">
        <v>40</v>
      </c>
      <c r="F1795" t="s">
        <v>359</v>
      </c>
      <c r="G1795" t="s">
        <v>52</v>
      </c>
      <c r="H1795" t="s">
        <v>53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2436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3667</v>
      </c>
      <c r="C1796" s="3" t="s">
        <v>3668</v>
      </c>
      <c r="D1796" s="6">
        <v>9000</v>
      </c>
      <c r="E1796" s="8">
        <v>997</v>
      </c>
      <c r="F1796" t="s">
        <v>359</v>
      </c>
      <c r="G1796" t="s">
        <v>19</v>
      </c>
      <c r="H1796" t="s">
        <v>20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2436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3669</v>
      </c>
      <c r="C1797" s="3" t="s">
        <v>3670</v>
      </c>
      <c r="D1797" s="6">
        <v>28000</v>
      </c>
      <c r="E1797" s="8">
        <v>10846</v>
      </c>
      <c r="F1797" t="s">
        <v>359</v>
      </c>
      <c r="G1797" t="s">
        <v>504</v>
      </c>
      <c r="H1797" t="s">
        <v>57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2436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3671</v>
      </c>
      <c r="C1798" s="3" t="s">
        <v>3672</v>
      </c>
      <c r="D1798" s="6">
        <v>19000</v>
      </c>
      <c r="E1798" s="8">
        <v>4190</v>
      </c>
      <c r="F1798" t="s">
        <v>359</v>
      </c>
      <c r="G1798" t="s">
        <v>26</v>
      </c>
      <c r="H1798" t="s">
        <v>27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2436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3673</v>
      </c>
      <c r="C1799" s="3" t="s">
        <v>3674</v>
      </c>
      <c r="D1799" s="6">
        <v>10000</v>
      </c>
      <c r="E1799" s="8">
        <v>6755</v>
      </c>
      <c r="F1799" t="s">
        <v>359</v>
      </c>
      <c r="G1799" t="s">
        <v>19</v>
      </c>
      <c r="H1799" t="s">
        <v>20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2436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3675</v>
      </c>
      <c r="C1800" s="3" t="s">
        <v>3676</v>
      </c>
      <c r="D1800" s="6">
        <v>16000</v>
      </c>
      <c r="E1800" s="8">
        <v>2182</v>
      </c>
      <c r="F1800" t="s">
        <v>359</v>
      </c>
      <c r="G1800" t="s">
        <v>19</v>
      </c>
      <c r="H1800" t="s">
        <v>20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2436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3677</v>
      </c>
      <c r="C1801" s="3" t="s">
        <v>3678</v>
      </c>
      <c r="D1801" s="6">
        <v>4000</v>
      </c>
      <c r="E1801" s="8">
        <v>69.83</v>
      </c>
      <c r="F1801" t="s">
        <v>359</v>
      </c>
      <c r="G1801" t="s">
        <v>26</v>
      </c>
      <c r="H1801" t="s">
        <v>27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2436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3679</v>
      </c>
      <c r="C1802" s="3" t="s">
        <v>3680</v>
      </c>
      <c r="D1802" s="6">
        <v>46260</v>
      </c>
      <c r="E1802" s="8">
        <v>9460</v>
      </c>
      <c r="F1802" t="s">
        <v>359</v>
      </c>
      <c r="G1802" t="s">
        <v>26</v>
      </c>
      <c r="H1802" t="s">
        <v>27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2436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3681</v>
      </c>
      <c r="C1803" s="3" t="s">
        <v>3682</v>
      </c>
      <c r="D1803" s="6">
        <v>17000</v>
      </c>
      <c r="E1803" s="8">
        <v>2355</v>
      </c>
      <c r="F1803" t="s">
        <v>359</v>
      </c>
      <c r="G1803" t="s">
        <v>26</v>
      </c>
      <c r="H1803" t="s">
        <v>27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2436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3683</v>
      </c>
      <c r="C1804" s="3" t="s">
        <v>3684</v>
      </c>
      <c r="D1804" s="6">
        <v>3500</v>
      </c>
      <c r="E1804" s="8">
        <v>1697</v>
      </c>
      <c r="F1804" t="s">
        <v>359</v>
      </c>
      <c r="G1804" t="s">
        <v>504</v>
      </c>
      <c r="H1804" t="s">
        <v>57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2436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3685</v>
      </c>
      <c r="C1805" s="3" t="s">
        <v>3686</v>
      </c>
      <c r="D1805" s="6">
        <v>17500</v>
      </c>
      <c r="E1805" s="8">
        <v>5390</v>
      </c>
      <c r="F1805" t="s">
        <v>359</v>
      </c>
      <c r="G1805" t="s">
        <v>19</v>
      </c>
      <c r="H1805" t="s">
        <v>20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2436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3687</v>
      </c>
      <c r="C1806" s="3" t="s">
        <v>3688</v>
      </c>
      <c r="D1806" s="6">
        <v>15500</v>
      </c>
      <c r="E1806" s="8">
        <v>5452</v>
      </c>
      <c r="F1806" t="s">
        <v>359</v>
      </c>
      <c r="G1806" t="s">
        <v>19</v>
      </c>
      <c r="H1806" t="s">
        <v>20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2436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3689</v>
      </c>
      <c r="C1807" s="3" t="s">
        <v>3690</v>
      </c>
      <c r="D1807" s="6">
        <v>22500</v>
      </c>
      <c r="E1807" s="8">
        <v>8191</v>
      </c>
      <c r="F1807" t="s">
        <v>359</v>
      </c>
      <c r="G1807" t="s">
        <v>504</v>
      </c>
      <c r="H1807" t="s">
        <v>57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2436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3691</v>
      </c>
      <c r="C1808" s="3" t="s">
        <v>3692</v>
      </c>
      <c r="D1808" s="6">
        <v>20000</v>
      </c>
      <c r="E1808" s="8">
        <v>591</v>
      </c>
      <c r="F1808" t="s">
        <v>359</v>
      </c>
      <c r="G1808" t="s">
        <v>26</v>
      </c>
      <c r="H1808" t="s">
        <v>27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2436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3693</v>
      </c>
      <c r="C1809" s="3" t="s">
        <v>3694</v>
      </c>
      <c r="D1809" s="6">
        <v>5000</v>
      </c>
      <c r="E1809" s="8">
        <v>553</v>
      </c>
      <c r="F1809" t="s">
        <v>359</v>
      </c>
      <c r="G1809" t="s">
        <v>19</v>
      </c>
      <c r="H1809" t="s">
        <v>20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2436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3695</v>
      </c>
      <c r="C1810" s="3" t="s">
        <v>3696</v>
      </c>
      <c r="D1810" s="6">
        <v>28000</v>
      </c>
      <c r="E1810" s="8">
        <v>11594</v>
      </c>
      <c r="F1810" t="s">
        <v>359</v>
      </c>
      <c r="G1810" t="s">
        <v>19</v>
      </c>
      <c r="H1810" t="s">
        <v>20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2436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3697</v>
      </c>
      <c r="C1811" s="3" t="s">
        <v>3698</v>
      </c>
      <c r="D1811" s="6">
        <v>3500</v>
      </c>
      <c r="E1811" s="8">
        <v>380</v>
      </c>
      <c r="F1811" t="s">
        <v>359</v>
      </c>
      <c r="G1811" t="s">
        <v>161</v>
      </c>
      <c r="H1811" t="s">
        <v>162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2436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3699</v>
      </c>
      <c r="C1812" s="3" t="s">
        <v>3700</v>
      </c>
      <c r="D1812" s="6">
        <v>450</v>
      </c>
      <c r="E1812" s="8">
        <v>15</v>
      </c>
      <c r="F1812" t="s">
        <v>359</v>
      </c>
      <c r="G1812" t="s">
        <v>19</v>
      </c>
      <c r="H1812" t="s">
        <v>20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2436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3701</v>
      </c>
      <c r="C1813" s="3" t="s">
        <v>3702</v>
      </c>
      <c r="D1813" s="6">
        <v>54000</v>
      </c>
      <c r="E1813" s="8">
        <v>40</v>
      </c>
      <c r="F1813" t="s">
        <v>359</v>
      </c>
      <c r="G1813" t="s">
        <v>19</v>
      </c>
      <c r="H1813" t="s">
        <v>20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2436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3703</v>
      </c>
      <c r="C1814" s="3" t="s">
        <v>3704</v>
      </c>
      <c r="D1814" s="6">
        <v>6500</v>
      </c>
      <c r="E1814" s="8">
        <v>865</v>
      </c>
      <c r="F1814" t="s">
        <v>359</v>
      </c>
      <c r="G1814" t="s">
        <v>26</v>
      </c>
      <c r="H1814" t="s">
        <v>27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2436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3705</v>
      </c>
      <c r="C1815" s="3" t="s">
        <v>3706</v>
      </c>
      <c r="D1815" s="6">
        <v>8750</v>
      </c>
      <c r="E1815" s="8">
        <v>0</v>
      </c>
      <c r="F1815" t="s">
        <v>359</v>
      </c>
      <c r="G1815" t="s">
        <v>26</v>
      </c>
      <c r="H1815" t="s">
        <v>27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2436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3707</v>
      </c>
      <c r="C1816" s="3" t="s">
        <v>3708</v>
      </c>
      <c r="D1816" s="6">
        <v>12000</v>
      </c>
      <c r="E1816" s="8">
        <v>5902</v>
      </c>
      <c r="F1816" t="s">
        <v>359</v>
      </c>
      <c r="G1816" t="s">
        <v>26</v>
      </c>
      <c r="H1816" t="s">
        <v>27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2436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3709</v>
      </c>
      <c r="C1817" s="3" t="s">
        <v>3710</v>
      </c>
      <c r="D1817" s="6">
        <v>3000</v>
      </c>
      <c r="E1817" s="8">
        <v>0</v>
      </c>
      <c r="F1817" t="s">
        <v>359</v>
      </c>
      <c r="G1817" t="s">
        <v>19</v>
      </c>
      <c r="H1817" t="s">
        <v>20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2436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3711</v>
      </c>
      <c r="C1818" s="3" t="s">
        <v>3712</v>
      </c>
      <c r="D1818" s="6">
        <v>25000</v>
      </c>
      <c r="E1818" s="8">
        <v>509</v>
      </c>
      <c r="F1818" t="s">
        <v>359</v>
      </c>
      <c r="G1818" t="s">
        <v>2091</v>
      </c>
      <c r="H1818" t="s">
        <v>2092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2436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3713</v>
      </c>
      <c r="C1819" s="3" t="s">
        <v>3714</v>
      </c>
      <c r="D1819" s="6">
        <v>18000</v>
      </c>
      <c r="E1819" s="8">
        <v>9419</v>
      </c>
      <c r="F1819" t="s">
        <v>359</v>
      </c>
      <c r="G1819" t="s">
        <v>19</v>
      </c>
      <c r="H1819" t="s">
        <v>20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2436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3715</v>
      </c>
      <c r="C1820" s="3" t="s">
        <v>3716</v>
      </c>
      <c r="D1820" s="6">
        <v>15000</v>
      </c>
      <c r="E1820" s="8">
        <v>0</v>
      </c>
      <c r="F1820" t="s">
        <v>359</v>
      </c>
      <c r="G1820" t="s">
        <v>19</v>
      </c>
      <c r="H1820" t="s">
        <v>20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2436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3717</v>
      </c>
      <c r="C1821" s="3" t="s">
        <v>3718</v>
      </c>
      <c r="D1821" s="6">
        <v>1200</v>
      </c>
      <c r="E1821" s="8">
        <v>25</v>
      </c>
      <c r="F1821" t="s">
        <v>359</v>
      </c>
      <c r="G1821" t="s">
        <v>19</v>
      </c>
      <c r="H1821" t="s">
        <v>20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2436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3719</v>
      </c>
      <c r="C1822" s="3" t="s">
        <v>3720</v>
      </c>
      <c r="D1822" s="6">
        <v>26000</v>
      </c>
      <c r="E1822" s="8">
        <v>1707</v>
      </c>
      <c r="F1822" t="s">
        <v>359</v>
      </c>
      <c r="G1822" t="s">
        <v>19</v>
      </c>
      <c r="H1822" t="s">
        <v>20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2436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3721</v>
      </c>
      <c r="C1823" s="3" t="s">
        <v>3722</v>
      </c>
      <c r="D1823" s="6">
        <v>2500</v>
      </c>
      <c r="E1823" s="8">
        <v>3372.25</v>
      </c>
      <c r="F1823" t="s">
        <v>18</v>
      </c>
      <c r="G1823" t="s">
        <v>19</v>
      </c>
      <c r="H1823" t="s">
        <v>20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1616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3723</v>
      </c>
      <c r="C1824" s="3" t="s">
        <v>3724</v>
      </c>
      <c r="D1824" s="6">
        <v>300</v>
      </c>
      <c r="E1824" s="8">
        <v>300</v>
      </c>
      <c r="F1824" t="s">
        <v>18</v>
      </c>
      <c r="G1824" t="s">
        <v>161</v>
      </c>
      <c r="H1824" t="s">
        <v>162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1616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3725</v>
      </c>
      <c r="C1825" s="3" t="s">
        <v>3726</v>
      </c>
      <c r="D1825" s="6">
        <v>700</v>
      </c>
      <c r="E1825" s="8">
        <v>811</v>
      </c>
      <c r="F1825" t="s">
        <v>18</v>
      </c>
      <c r="G1825" t="s">
        <v>19</v>
      </c>
      <c r="H1825" t="s">
        <v>20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1616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3727</v>
      </c>
      <c r="C1826" s="3" t="s">
        <v>3728</v>
      </c>
      <c r="D1826" s="6">
        <v>3000</v>
      </c>
      <c r="E1826" s="8">
        <v>3002</v>
      </c>
      <c r="F1826" t="s">
        <v>18</v>
      </c>
      <c r="G1826" t="s">
        <v>19</v>
      </c>
      <c r="H1826" t="s">
        <v>20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1616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3729</v>
      </c>
      <c r="C1827" s="3" t="s">
        <v>3730</v>
      </c>
      <c r="D1827" s="6">
        <v>2000</v>
      </c>
      <c r="E1827" s="8">
        <v>2101</v>
      </c>
      <c r="F1827" t="s">
        <v>18</v>
      </c>
      <c r="G1827" t="s">
        <v>19</v>
      </c>
      <c r="H1827" t="s">
        <v>20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1616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3731</v>
      </c>
      <c r="C1828" s="3" t="s">
        <v>3732</v>
      </c>
      <c r="D1828" s="6">
        <v>2000</v>
      </c>
      <c r="E1828" s="8">
        <v>2020</v>
      </c>
      <c r="F1828" t="s">
        <v>18</v>
      </c>
      <c r="G1828" t="s">
        <v>19</v>
      </c>
      <c r="H1828" t="s">
        <v>20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1616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3733</v>
      </c>
      <c r="C1829" s="3" t="s">
        <v>3734</v>
      </c>
      <c r="D1829" s="6">
        <v>8000</v>
      </c>
      <c r="E1829" s="8">
        <v>8053</v>
      </c>
      <c r="F1829" t="s">
        <v>18</v>
      </c>
      <c r="G1829" t="s">
        <v>19</v>
      </c>
      <c r="H1829" t="s">
        <v>20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1616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3735</v>
      </c>
      <c r="C1830" s="3" t="s">
        <v>3736</v>
      </c>
      <c r="D1830" s="6">
        <v>20000</v>
      </c>
      <c r="E1830" s="8">
        <v>20032</v>
      </c>
      <c r="F1830" t="s">
        <v>18</v>
      </c>
      <c r="G1830" t="s">
        <v>19</v>
      </c>
      <c r="H1830" t="s">
        <v>20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1616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3737</v>
      </c>
      <c r="C1831" s="3" t="s">
        <v>3738</v>
      </c>
      <c r="D1831" s="6">
        <v>1500</v>
      </c>
      <c r="E1831" s="8">
        <v>2500.25</v>
      </c>
      <c r="F1831" t="s">
        <v>18</v>
      </c>
      <c r="G1831" t="s">
        <v>19</v>
      </c>
      <c r="H1831" t="s">
        <v>20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1616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3739</v>
      </c>
      <c r="C1832" s="3" t="s">
        <v>3740</v>
      </c>
      <c r="D1832" s="6">
        <v>15000</v>
      </c>
      <c r="E1832" s="8">
        <v>15230</v>
      </c>
      <c r="F1832" t="s">
        <v>18</v>
      </c>
      <c r="G1832" t="s">
        <v>19</v>
      </c>
      <c r="H1832" t="s">
        <v>20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1616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3741</v>
      </c>
      <c r="C1833" s="3" t="s">
        <v>3742</v>
      </c>
      <c r="D1833" s="6">
        <v>1000</v>
      </c>
      <c r="E1833" s="8">
        <v>1030</v>
      </c>
      <c r="F1833" t="s">
        <v>18</v>
      </c>
      <c r="G1833" t="s">
        <v>19</v>
      </c>
      <c r="H1833" t="s">
        <v>20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1616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3743</v>
      </c>
      <c r="C1834" s="3" t="s">
        <v>3744</v>
      </c>
      <c r="D1834" s="6">
        <v>350</v>
      </c>
      <c r="E1834" s="8">
        <v>500</v>
      </c>
      <c r="F1834" t="s">
        <v>18</v>
      </c>
      <c r="G1834" t="s">
        <v>19</v>
      </c>
      <c r="H1834" t="s">
        <v>20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1616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3745</v>
      </c>
      <c r="C1835" s="3" t="s">
        <v>3746</v>
      </c>
      <c r="D1835" s="6">
        <v>400</v>
      </c>
      <c r="E1835" s="8">
        <v>1050</v>
      </c>
      <c r="F1835" t="s">
        <v>18</v>
      </c>
      <c r="G1835" t="s">
        <v>19</v>
      </c>
      <c r="H1835" t="s">
        <v>20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1616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3747</v>
      </c>
      <c r="C1836" s="3" t="s">
        <v>3748</v>
      </c>
      <c r="D1836" s="6">
        <v>10000</v>
      </c>
      <c r="E1836" s="8">
        <v>11805</v>
      </c>
      <c r="F1836" t="s">
        <v>18</v>
      </c>
      <c r="G1836" t="s">
        <v>19</v>
      </c>
      <c r="H1836" t="s">
        <v>20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1616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3749</v>
      </c>
      <c r="C1837" s="3" t="s">
        <v>3750</v>
      </c>
      <c r="D1837" s="6">
        <v>500</v>
      </c>
      <c r="E1837" s="8">
        <v>520</v>
      </c>
      <c r="F1837" t="s">
        <v>18</v>
      </c>
      <c r="G1837" t="s">
        <v>26</v>
      </c>
      <c r="H1837" t="s">
        <v>27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1616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3751</v>
      </c>
      <c r="C1838" s="3" t="s">
        <v>3752</v>
      </c>
      <c r="D1838" s="6">
        <v>5000</v>
      </c>
      <c r="E1838" s="8">
        <v>10017</v>
      </c>
      <c r="F1838" t="s">
        <v>18</v>
      </c>
      <c r="G1838" t="s">
        <v>19</v>
      </c>
      <c r="H1838" t="s">
        <v>20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1616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3753</v>
      </c>
      <c r="C1839" s="3" t="s">
        <v>3754</v>
      </c>
      <c r="D1839" s="6">
        <v>600</v>
      </c>
      <c r="E1839" s="8">
        <v>1841</v>
      </c>
      <c r="F1839" t="s">
        <v>18</v>
      </c>
      <c r="G1839" t="s">
        <v>19</v>
      </c>
      <c r="H1839" t="s">
        <v>20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1616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3755</v>
      </c>
      <c r="C1840" s="3" t="s">
        <v>3756</v>
      </c>
      <c r="D1840" s="6">
        <v>1000</v>
      </c>
      <c r="E1840" s="8">
        <v>1001.49</v>
      </c>
      <c r="F1840" t="s">
        <v>18</v>
      </c>
      <c r="G1840" t="s">
        <v>19</v>
      </c>
      <c r="H1840" t="s">
        <v>20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1616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3757</v>
      </c>
      <c r="C1841" s="3" t="s">
        <v>3758</v>
      </c>
      <c r="D1841" s="6">
        <v>1000</v>
      </c>
      <c r="E1841" s="8">
        <v>2053</v>
      </c>
      <c r="F1841" t="s">
        <v>18</v>
      </c>
      <c r="G1841" t="s">
        <v>19</v>
      </c>
      <c r="H1841" t="s">
        <v>20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1616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3759</v>
      </c>
      <c r="C1842" s="3" t="s">
        <v>3760</v>
      </c>
      <c r="D1842" s="6">
        <v>900</v>
      </c>
      <c r="E1842" s="8">
        <v>980</v>
      </c>
      <c r="F1842" t="s">
        <v>18</v>
      </c>
      <c r="G1842" t="s">
        <v>19</v>
      </c>
      <c r="H1842" t="s">
        <v>20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1616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3761</v>
      </c>
      <c r="C1843" s="3" t="s">
        <v>3762</v>
      </c>
      <c r="D1843" s="6">
        <v>2000</v>
      </c>
      <c r="E1843" s="8">
        <v>2035</v>
      </c>
      <c r="F1843" t="s">
        <v>18</v>
      </c>
      <c r="G1843" t="s">
        <v>19</v>
      </c>
      <c r="H1843" t="s">
        <v>20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1616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3763</v>
      </c>
      <c r="C1844" s="3" t="s">
        <v>3764</v>
      </c>
      <c r="D1844" s="6">
        <v>2000</v>
      </c>
      <c r="E1844" s="8">
        <v>2505</v>
      </c>
      <c r="F1844" t="s">
        <v>18</v>
      </c>
      <c r="G1844" t="s">
        <v>19</v>
      </c>
      <c r="H1844" t="s">
        <v>20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1616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3765</v>
      </c>
      <c r="C1845" s="3" t="s">
        <v>3766</v>
      </c>
      <c r="D1845" s="6">
        <v>10000</v>
      </c>
      <c r="E1845" s="8">
        <v>12400.61</v>
      </c>
      <c r="F1845" t="s">
        <v>18</v>
      </c>
      <c r="G1845" t="s">
        <v>19</v>
      </c>
      <c r="H1845" t="s">
        <v>20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1616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3767</v>
      </c>
      <c r="C1846" s="3" t="s">
        <v>3768</v>
      </c>
      <c r="D1846" s="6">
        <v>1500</v>
      </c>
      <c r="E1846" s="8">
        <v>1521</v>
      </c>
      <c r="F1846" t="s">
        <v>18</v>
      </c>
      <c r="G1846" t="s">
        <v>19</v>
      </c>
      <c r="H1846" t="s">
        <v>20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1616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3769</v>
      </c>
      <c r="C1847" s="3" t="s">
        <v>3770</v>
      </c>
      <c r="D1847" s="6">
        <v>1000</v>
      </c>
      <c r="E1847" s="8">
        <v>1000</v>
      </c>
      <c r="F1847" t="s">
        <v>18</v>
      </c>
      <c r="G1847" t="s">
        <v>19</v>
      </c>
      <c r="H1847" t="s">
        <v>20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1616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3771</v>
      </c>
      <c r="C1848" s="3" t="s">
        <v>3772</v>
      </c>
      <c r="D1848" s="6">
        <v>15000</v>
      </c>
      <c r="E1848" s="8">
        <v>20689</v>
      </c>
      <c r="F1848" t="s">
        <v>18</v>
      </c>
      <c r="G1848" t="s">
        <v>19</v>
      </c>
      <c r="H1848" t="s">
        <v>20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1616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3773</v>
      </c>
      <c r="C1849" s="3" t="s">
        <v>3774</v>
      </c>
      <c r="D1849" s="6">
        <v>2500</v>
      </c>
      <c r="E1849" s="8">
        <v>3022</v>
      </c>
      <c r="F1849" t="s">
        <v>18</v>
      </c>
      <c r="G1849" t="s">
        <v>19</v>
      </c>
      <c r="H1849" t="s">
        <v>20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1616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3775</v>
      </c>
      <c r="C1850" s="3" t="s">
        <v>3776</v>
      </c>
      <c r="D1850" s="6">
        <v>3000</v>
      </c>
      <c r="E1850" s="8">
        <v>3221</v>
      </c>
      <c r="F1850" t="s">
        <v>18</v>
      </c>
      <c r="G1850" t="s">
        <v>19</v>
      </c>
      <c r="H1850" t="s">
        <v>20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1616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3777</v>
      </c>
      <c r="C1851" s="3" t="s">
        <v>3778</v>
      </c>
      <c r="D1851" s="6">
        <v>300</v>
      </c>
      <c r="E1851" s="8">
        <v>301</v>
      </c>
      <c r="F1851" t="s">
        <v>18</v>
      </c>
      <c r="G1851" t="s">
        <v>19</v>
      </c>
      <c r="H1851" t="s">
        <v>20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1616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3779</v>
      </c>
      <c r="C1852" s="3" t="s">
        <v>3780</v>
      </c>
      <c r="D1852" s="6">
        <v>9000</v>
      </c>
      <c r="E1852" s="8">
        <v>9137</v>
      </c>
      <c r="F1852" t="s">
        <v>18</v>
      </c>
      <c r="G1852" t="s">
        <v>19</v>
      </c>
      <c r="H1852" t="s">
        <v>20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1616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3781</v>
      </c>
      <c r="C1853" s="3" t="s">
        <v>3782</v>
      </c>
      <c r="D1853" s="6">
        <v>1300</v>
      </c>
      <c r="E1853" s="8">
        <v>1301</v>
      </c>
      <c r="F1853" t="s">
        <v>18</v>
      </c>
      <c r="G1853" t="s">
        <v>19</v>
      </c>
      <c r="H1853" t="s">
        <v>20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1616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3783</v>
      </c>
      <c r="C1854" s="3" t="s">
        <v>3784</v>
      </c>
      <c r="D1854" s="6">
        <v>15000</v>
      </c>
      <c r="E1854" s="8">
        <v>17545</v>
      </c>
      <c r="F1854" t="s">
        <v>18</v>
      </c>
      <c r="G1854" t="s">
        <v>19</v>
      </c>
      <c r="H1854" t="s">
        <v>20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1616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3785</v>
      </c>
      <c r="C1855" s="3" t="s">
        <v>3786</v>
      </c>
      <c r="D1855" s="6">
        <v>800</v>
      </c>
      <c r="E1855" s="8">
        <v>815</v>
      </c>
      <c r="F1855" t="s">
        <v>18</v>
      </c>
      <c r="G1855" t="s">
        <v>19</v>
      </c>
      <c r="H1855" t="s">
        <v>20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1616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3787</v>
      </c>
      <c r="C1856" s="3" t="s">
        <v>3788</v>
      </c>
      <c r="D1856" s="6">
        <v>15000</v>
      </c>
      <c r="E1856" s="8">
        <v>15318.55</v>
      </c>
      <c r="F1856" t="s">
        <v>18</v>
      </c>
      <c r="G1856" t="s">
        <v>19</v>
      </c>
      <c r="H1856" t="s">
        <v>20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1616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3789</v>
      </c>
      <c r="C1857" s="3" t="s">
        <v>3790</v>
      </c>
      <c r="D1857" s="6">
        <v>8750</v>
      </c>
      <c r="E1857" s="8">
        <v>13480.16</v>
      </c>
      <c r="F1857" t="s">
        <v>18</v>
      </c>
      <c r="G1857" t="s">
        <v>161</v>
      </c>
      <c r="H1857" t="s">
        <v>162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1616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3791</v>
      </c>
      <c r="C1858" s="3" t="s">
        <v>3792</v>
      </c>
      <c r="D1858" s="6">
        <v>2000</v>
      </c>
      <c r="E1858" s="8">
        <v>2025</v>
      </c>
      <c r="F1858" t="s">
        <v>18</v>
      </c>
      <c r="G1858" t="s">
        <v>19</v>
      </c>
      <c r="H1858" t="s">
        <v>20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1616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3793</v>
      </c>
      <c r="C1859" s="3" t="s">
        <v>3794</v>
      </c>
      <c r="D1859" s="6">
        <v>3000</v>
      </c>
      <c r="E1859" s="8">
        <v>3000</v>
      </c>
      <c r="F1859" t="s">
        <v>18</v>
      </c>
      <c r="G1859" t="s">
        <v>19</v>
      </c>
      <c r="H1859" t="s">
        <v>20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1616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3795</v>
      </c>
      <c r="C1860" s="3" t="s">
        <v>3796</v>
      </c>
      <c r="D1860" s="6">
        <v>5555.55</v>
      </c>
      <c r="E1860" s="8">
        <v>6041.55</v>
      </c>
      <c r="F1860" t="s">
        <v>18</v>
      </c>
      <c r="G1860" t="s">
        <v>19</v>
      </c>
      <c r="H1860" t="s">
        <v>20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1616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3797</v>
      </c>
      <c r="C1861" s="3" t="s">
        <v>3798</v>
      </c>
      <c r="D1861" s="6">
        <v>3000</v>
      </c>
      <c r="E1861" s="8">
        <v>3955</v>
      </c>
      <c r="F1861" t="s">
        <v>18</v>
      </c>
      <c r="G1861" t="s">
        <v>19</v>
      </c>
      <c r="H1861" t="s">
        <v>20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1616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3799</v>
      </c>
      <c r="C1862" s="3" t="s">
        <v>3800</v>
      </c>
      <c r="D1862" s="6">
        <v>750</v>
      </c>
      <c r="E1862" s="8">
        <v>1001</v>
      </c>
      <c r="F1862" t="s">
        <v>18</v>
      </c>
      <c r="G1862" t="s">
        <v>19</v>
      </c>
      <c r="H1862" t="s">
        <v>20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1616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3801</v>
      </c>
      <c r="C1863" s="3" t="s">
        <v>3802</v>
      </c>
      <c r="D1863" s="6">
        <v>250000</v>
      </c>
      <c r="E1863" s="8">
        <v>0</v>
      </c>
      <c r="F1863" t="s">
        <v>359</v>
      </c>
      <c r="G1863" t="s">
        <v>26</v>
      </c>
      <c r="H1863" t="s">
        <v>27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2314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3803</v>
      </c>
      <c r="C1864" s="3" t="s">
        <v>3804</v>
      </c>
      <c r="D1864" s="6">
        <v>18000</v>
      </c>
      <c r="E1864" s="8">
        <v>1455</v>
      </c>
      <c r="F1864" t="s">
        <v>359</v>
      </c>
      <c r="G1864" t="s">
        <v>19</v>
      </c>
      <c r="H1864" t="s">
        <v>20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2314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3805</v>
      </c>
      <c r="C1865" s="3" t="s">
        <v>3806</v>
      </c>
      <c r="D1865" s="6">
        <v>2500</v>
      </c>
      <c r="E1865" s="8">
        <v>10</v>
      </c>
      <c r="F1865" t="s">
        <v>359</v>
      </c>
      <c r="G1865" t="s">
        <v>19</v>
      </c>
      <c r="H1865" t="s">
        <v>20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2314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3807</v>
      </c>
      <c r="C1866" s="3" t="s">
        <v>3808</v>
      </c>
      <c r="D1866" s="6">
        <v>6500</v>
      </c>
      <c r="E1866" s="8">
        <v>2788</v>
      </c>
      <c r="F1866" t="s">
        <v>359</v>
      </c>
      <c r="G1866" t="s">
        <v>19</v>
      </c>
      <c r="H1866" t="s">
        <v>20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2314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3809</v>
      </c>
      <c r="C1867" s="3" t="s">
        <v>3810</v>
      </c>
      <c r="D1867" s="6">
        <v>110000</v>
      </c>
      <c r="E1867" s="8">
        <v>4</v>
      </c>
      <c r="F1867" t="s">
        <v>359</v>
      </c>
      <c r="G1867" t="s">
        <v>26</v>
      </c>
      <c r="H1867" t="s">
        <v>27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2314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3811</v>
      </c>
      <c r="C1868" s="3" t="s">
        <v>3812</v>
      </c>
      <c r="D1868" s="6">
        <v>25000</v>
      </c>
      <c r="E1868" s="8">
        <v>125</v>
      </c>
      <c r="F1868" t="s">
        <v>359</v>
      </c>
      <c r="G1868" t="s">
        <v>19</v>
      </c>
      <c r="H1868" t="s">
        <v>20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2314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3813</v>
      </c>
      <c r="C1869" s="3" t="s">
        <v>3814</v>
      </c>
      <c r="D1869" s="6">
        <v>20000</v>
      </c>
      <c r="E1869" s="8">
        <v>10</v>
      </c>
      <c r="F1869" t="s">
        <v>359</v>
      </c>
      <c r="G1869" t="s">
        <v>19</v>
      </c>
      <c r="H1869" t="s">
        <v>20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2314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3815</v>
      </c>
      <c r="C1870" s="3" t="s">
        <v>3816</v>
      </c>
      <c r="D1870" s="6">
        <v>25000</v>
      </c>
      <c r="E1870" s="8">
        <v>1217</v>
      </c>
      <c r="F1870" t="s">
        <v>359</v>
      </c>
      <c r="G1870" t="s">
        <v>19</v>
      </c>
      <c r="H1870" t="s">
        <v>20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2314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3817</v>
      </c>
      <c r="C1871" s="3" t="s">
        <v>3818</v>
      </c>
      <c r="D1871" s="6">
        <v>10000</v>
      </c>
      <c r="E1871" s="8">
        <v>0</v>
      </c>
      <c r="F1871" t="s">
        <v>359</v>
      </c>
      <c r="G1871" t="s">
        <v>19</v>
      </c>
      <c r="H1871" t="s">
        <v>20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2314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3819</v>
      </c>
      <c r="C1872" s="3" t="s">
        <v>3820</v>
      </c>
      <c r="D1872" s="6">
        <v>3500</v>
      </c>
      <c r="E1872" s="8">
        <v>361</v>
      </c>
      <c r="F1872" t="s">
        <v>359</v>
      </c>
      <c r="G1872" t="s">
        <v>19</v>
      </c>
      <c r="H1872" t="s">
        <v>20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2314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3821</v>
      </c>
      <c r="C1873" s="3" t="s">
        <v>3822</v>
      </c>
      <c r="D1873" s="6">
        <v>6500</v>
      </c>
      <c r="E1873" s="8">
        <v>4666</v>
      </c>
      <c r="F1873" t="s">
        <v>359</v>
      </c>
      <c r="G1873" t="s">
        <v>19</v>
      </c>
      <c r="H1873" t="s">
        <v>20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2314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3823</v>
      </c>
      <c r="C1874" s="3" t="s">
        <v>3824</v>
      </c>
      <c r="D1874" s="6">
        <v>20000</v>
      </c>
      <c r="E1874" s="8">
        <v>212</v>
      </c>
      <c r="F1874" t="s">
        <v>359</v>
      </c>
      <c r="G1874" t="s">
        <v>19</v>
      </c>
      <c r="H1874" t="s">
        <v>20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2314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3825</v>
      </c>
      <c r="C1875" s="3" t="s">
        <v>3826</v>
      </c>
      <c r="D1875" s="6">
        <v>8000</v>
      </c>
      <c r="E1875" s="8">
        <v>36</v>
      </c>
      <c r="F1875" t="s">
        <v>359</v>
      </c>
      <c r="G1875" t="s">
        <v>161</v>
      </c>
      <c r="H1875" t="s">
        <v>162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2314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3827</v>
      </c>
      <c r="C1876" s="3" t="s">
        <v>3828</v>
      </c>
      <c r="D1876" s="6">
        <v>160000</v>
      </c>
      <c r="E1876" s="8">
        <v>26</v>
      </c>
      <c r="F1876" t="s">
        <v>359</v>
      </c>
      <c r="G1876" t="s">
        <v>19</v>
      </c>
      <c r="H1876" t="s">
        <v>20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2314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3829</v>
      </c>
      <c r="C1877" s="3" t="s">
        <v>3830</v>
      </c>
      <c r="D1877" s="6">
        <v>10000</v>
      </c>
      <c r="E1877" s="8">
        <v>51</v>
      </c>
      <c r="F1877" t="s">
        <v>359</v>
      </c>
      <c r="G1877" t="s">
        <v>19</v>
      </c>
      <c r="H1877" t="s">
        <v>20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2314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3831</v>
      </c>
      <c r="C1878" s="3" t="s">
        <v>3832</v>
      </c>
      <c r="D1878" s="6">
        <v>280</v>
      </c>
      <c r="E1878" s="8">
        <v>0</v>
      </c>
      <c r="F1878" t="s">
        <v>359</v>
      </c>
      <c r="G1878" t="s">
        <v>52</v>
      </c>
      <c r="H1878" t="s">
        <v>53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2314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3833</v>
      </c>
      <c r="C1879" s="3" t="s">
        <v>3834</v>
      </c>
      <c r="D1879" s="6">
        <v>60</v>
      </c>
      <c r="E1879" s="8">
        <v>0</v>
      </c>
      <c r="F1879" t="s">
        <v>359</v>
      </c>
      <c r="G1879" t="s">
        <v>19</v>
      </c>
      <c r="H1879" t="s">
        <v>20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2314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3835</v>
      </c>
      <c r="C1880" s="3" t="s">
        <v>3836</v>
      </c>
      <c r="D1880" s="6">
        <v>8000</v>
      </c>
      <c r="E1880" s="8">
        <v>0</v>
      </c>
      <c r="F1880" t="s">
        <v>359</v>
      </c>
      <c r="G1880" t="s">
        <v>52</v>
      </c>
      <c r="H1880" t="s">
        <v>53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2314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3837</v>
      </c>
      <c r="C1881" s="3" t="s">
        <v>3838</v>
      </c>
      <c r="D1881" s="6">
        <v>5000</v>
      </c>
      <c r="E1881" s="8">
        <v>6</v>
      </c>
      <c r="F1881" t="s">
        <v>359</v>
      </c>
      <c r="G1881" t="s">
        <v>56</v>
      </c>
      <c r="H1881" t="s">
        <v>57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2314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3839</v>
      </c>
      <c r="C1882" s="3" t="s">
        <v>3840</v>
      </c>
      <c r="D1882" s="6">
        <v>5000</v>
      </c>
      <c r="E1882" s="8">
        <v>1004</v>
      </c>
      <c r="F1882" t="s">
        <v>359</v>
      </c>
      <c r="G1882" t="s">
        <v>26</v>
      </c>
      <c r="H1882" t="s">
        <v>27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2314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3841</v>
      </c>
      <c r="C1883" s="3" t="s">
        <v>3842</v>
      </c>
      <c r="D1883" s="6">
        <v>2000</v>
      </c>
      <c r="E1883" s="8">
        <v>3453.69</v>
      </c>
      <c r="F1883" t="s">
        <v>18</v>
      </c>
      <c r="G1883" t="s">
        <v>19</v>
      </c>
      <c r="H1883" t="s">
        <v>20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1819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3843</v>
      </c>
      <c r="C1884" s="3" t="s">
        <v>3844</v>
      </c>
      <c r="D1884" s="6">
        <v>3350</v>
      </c>
      <c r="E1884" s="8">
        <v>3380</v>
      </c>
      <c r="F1884" t="s">
        <v>18</v>
      </c>
      <c r="G1884" t="s">
        <v>19</v>
      </c>
      <c r="H1884" t="s">
        <v>20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1819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3845</v>
      </c>
      <c r="C1885" s="3" t="s">
        <v>3846</v>
      </c>
      <c r="D1885" s="6">
        <v>999</v>
      </c>
      <c r="E1885" s="8">
        <v>1047</v>
      </c>
      <c r="F1885" t="s">
        <v>18</v>
      </c>
      <c r="G1885" t="s">
        <v>19</v>
      </c>
      <c r="H1885" t="s">
        <v>20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1819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3847</v>
      </c>
      <c r="C1886" s="3" t="s">
        <v>3848</v>
      </c>
      <c r="D1886" s="6">
        <v>1000</v>
      </c>
      <c r="E1886" s="8">
        <v>1351</v>
      </c>
      <c r="F1886" t="s">
        <v>18</v>
      </c>
      <c r="G1886" t="s">
        <v>19</v>
      </c>
      <c r="H1886" t="s">
        <v>20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1819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3849</v>
      </c>
      <c r="C1887" s="3" t="s">
        <v>3850</v>
      </c>
      <c r="D1887" s="6">
        <v>4575</v>
      </c>
      <c r="E1887" s="8">
        <v>5322</v>
      </c>
      <c r="F1887" t="s">
        <v>18</v>
      </c>
      <c r="G1887" t="s">
        <v>19</v>
      </c>
      <c r="H1887" t="s">
        <v>20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1819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3851</v>
      </c>
      <c r="C1888" s="3" t="s">
        <v>3852</v>
      </c>
      <c r="D1888" s="6">
        <v>1200</v>
      </c>
      <c r="E1888" s="8">
        <v>1225</v>
      </c>
      <c r="F1888" t="s">
        <v>18</v>
      </c>
      <c r="G1888" t="s">
        <v>19</v>
      </c>
      <c r="H1888" t="s">
        <v>20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1819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3853</v>
      </c>
      <c r="C1889" s="3" t="s">
        <v>3854</v>
      </c>
      <c r="D1889" s="6">
        <v>3000</v>
      </c>
      <c r="E1889" s="8">
        <v>3335</v>
      </c>
      <c r="F1889" t="s">
        <v>18</v>
      </c>
      <c r="G1889" t="s">
        <v>56</v>
      </c>
      <c r="H1889" t="s">
        <v>57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1819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3855</v>
      </c>
      <c r="C1890" s="3" t="s">
        <v>3856</v>
      </c>
      <c r="D1890" s="6">
        <v>2500</v>
      </c>
      <c r="E1890" s="8">
        <v>4152</v>
      </c>
      <c r="F1890" t="s">
        <v>18</v>
      </c>
      <c r="G1890" t="s">
        <v>19</v>
      </c>
      <c r="H1890" t="s">
        <v>20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1819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3857</v>
      </c>
      <c r="C1891" s="3" t="s">
        <v>3858</v>
      </c>
      <c r="D1891" s="6">
        <v>2000</v>
      </c>
      <c r="E1891" s="8">
        <v>2132</v>
      </c>
      <c r="F1891" t="s">
        <v>18</v>
      </c>
      <c r="G1891" t="s">
        <v>19</v>
      </c>
      <c r="H1891" t="s">
        <v>20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1819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3859</v>
      </c>
      <c r="C1892" s="3" t="s">
        <v>3860</v>
      </c>
      <c r="D1892" s="6">
        <v>12000</v>
      </c>
      <c r="E1892" s="8">
        <v>17350.13</v>
      </c>
      <c r="F1892" t="s">
        <v>18</v>
      </c>
      <c r="G1892" t="s">
        <v>19</v>
      </c>
      <c r="H1892" t="s">
        <v>20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1819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3861</v>
      </c>
      <c r="C1893" s="3" t="s">
        <v>3862</v>
      </c>
      <c r="D1893" s="6">
        <v>10000</v>
      </c>
      <c r="E1893" s="8">
        <v>10555</v>
      </c>
      <c r="F1893" t="s">
        <v>18</v>
      </c>
      <c r="G1893" t="s">
        <v>19</v>
      </c>
      <c r="H1893" t="s">
        <v>20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1819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3863</v>
      </c>
      <c r="C1894" s="3" t="s">
        <v>3864</v>
      </c>
      <c r="D1894" s="6">
        <v>500</v>
      </c>
      <c r="E1894" s="8">
        <v>683</v>
      </c>
      <c r="F1894" t="s">
        <v>18</v>
      </c>
      <c r="G1894" t="s">
        <v>19</v>
      </c>
      <c r="H1894" t="s">
        <v>20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1819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3865</v>
      </c>
      <c r="C1895" s="3" t="s">
        <v>3866</v>
      </c>
      <c r="D1895" s="6">
        <v>2500</v>
      </c>
      <c r="E1895" s="8">
        <v>2600</v>
      </c>
      <c r="F1895" t="s">
        <v>18</v>
      </c>
      <c r="G1895" t="s">
        <v>19</v>
      </c>
      <c r="H1895" t="s">
        <v>20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1819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3867</v>
      </c>
      <c r="C1896" s="3" t="s">
        <v>3868</v>
      </c>
      <c r="D1896" s="6">
        <v>1000</v>
      </c>
      <c r="E1896" s="8">
        <v>1145</v>
      </c>
      <c r="F1896" t="s">
        <v>18</v>
      </c>
      <c r="G1896" t="s">
        <v>19</v>
      </c>
      <c r="H1896" t="s">
        <v>20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1819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3869</v>
      </c>
      <c r="C1897" s="3" t="s">
        <v>3870</v>
      </c>
      <c r="D1897" s="6">
        <v>9072</v>
      </c>
      <c r="E1897" s="8">
        <v>9228</v>
      </c>
      <c r="F1897" t="s">
        <v>18</v>
      </c>
      <c r="G1897" t="s">
        <v>19</v>
      </c>
      <c r="H1897" t="s">
        <v>20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1819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3871</v>
      </c>
      <c r="C1898" s="3" t="s">
        <v>3872</v>
      </c>
      <c r="D1898" s="6">
        <v>451</v>
      </c>
      <c r="E1898" s="8">
        <v>559</v>
      </c>
      <c r="F1898" t="s">
        <v>18</v>
      </c>
      <c r="G1898" t="s">
        <v>19</v>
      </c>
      <c r="H1898" t="s">
        <v>20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1819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3873</v>
      </c>
      <c r="C1899" s="3" t="s">
        <v>3874</v>
      </c>
      <c r="D1899" s="6">
        <v>6350</v>
      </c>
      <c r="E1899" s="8">
        <v>6506</v>
      </c>
      <c r="F1899" t="s">
        <v>18</v>
      </c>
      <c r="G1899" t="s">
        <v>19</v>
      </c>
      <c r="H1899" t="s">
        <v>20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1819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3875</v>
      </c>
      <c r="C1900" s="3" t="s">
        <v>3876</v>
      </c>
      <c r="D1900" s="6">
        <v>1000</v>
      </c>
      <c r="E1900" s="8">
        <v>1445</v>
      </c>
      <c r="F1900" t="s">
        <v>18</v>
      </c>
      <c r="G1900" t="s">
        <v>19</v>
      </c>
      <c r="H1900" t="s">
        <v>20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1819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3877</v>
      </c>
      <c r="C1901" s="3" t="s">
        <v>3878</v>
      </c>
      <c r="D1901" s="6">
        <v>900</v>
      </c>
      <c r="E1901" s="8">
        <v>1200</v>
      </c>
      <c r="F1901" t="s">
        <v>18</v>
      </c>
      <c r="G1901" t="s">
        <v>19</v>
      </c>
      <c r="H1901" t="s">
        <v>20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1819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3879</v>
      </c>
      <c r="C1902" s="3" t="s">
        <v>3880</v>
      </c>
      <c r="D1902" s="6">
        <v>2500</v>
      </c>
      <c r="E1902" s="8">
        <v>2734.11</v>
      </c>
      <c r="F1902" t="s">
        <v>18</v>
      </c>
      <c r="G1902" t="s">
        <v>19</v>
      </c>
      <c r="H1902" t="s">
        <v>20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1819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3881</v>
      </c>
      <c r="C1903" s="3" t="s">
        <v>3882</v>
      </c>
      <c r="D1903" s="6">
        <v>99000</v>
      </c>
      <c r="E1903" s="8">
        <v>2670</v>
      </c>
      <c r="F1903" t="s">
        <v>359</v>
      </c>
      <c r="G1903" t="s">
        <v>26</v>
      </c>
      <c r="H1903" t="s">
        <v>27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3883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3884</v>
      </c>
      <c r="C1904" s="3" t="s">
        <v>3885</v>
      </c>
      <c r="D1904" s="6">
        <v>1000</v>
      </c>
      <c r="E1904" s="8">
        <v>12</v>
      </c>
      <c r="F1904" t="s">
        <v>359</v>
      </c>
      <c r="G1904" t="s">
        <v>389</v>
      </c>
      <c r="H1904" t="s">
        <v>57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3883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3886</v>
      </c>
      <c r="C1905" s="3" t="s">
        <v>3887</v>
      </c>
      <c r="D1905" s="6">
        <v>3000</v>
      </c>
      <c r="E1905" s="8">
        <v>1398</v>
      </c>
      <c r="F1905" t="s">
        <v>359</v>
      </c>
      <c r="G1905" t="s">
        <v>19</v>
      </c>
      <c r="H1905" t="s">
        <v>20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3883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3888</v>
      </c>
      <c r="C1906" s="3" t="s">
        <v>3889</v>
      </c>
      <c r="D1906" s="6">
        <v>50000</v>
      </c>
      <c r="E1906" s="8">
        <v>50</v>
      </c>
      <c r="F1906" t="s">
        <v>359</v>
      </c>
      <c r="G1906" t="s">
        <v>19</v>
      </c>
      <c r="H1906" t="s">
        <v>20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3883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3890</v>
      </c>
      <c r="C1907" s="3" t="s">
        <v>3891</v>
      </c>
      <c r="D1907" s="6">
        <v>25000</v>
      </c>
      <c r="E1907" s="8">
        <v>42</v>
      </c>
      <c r="F1907" t="s">
        <v>359</v>
      </c>
      <c r="G1907" t="s">
        <v>19</v>
      </c>
      <c r="H1907" t="s">
        <v>20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3883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3892</v>
      </c>
      <c r="C1908" s="3" t="s">
        <v>3893</v>
      </c>
      <c r="D1908" s="6">
        <v>50000</v>
      </c>
      <c r="E1908" s="8">
        <v>21380</v>
      </c>
      <c r="F1908" t="s">
        <v>359</v>
      </c>
      <c r="G1908" t="s">
        <v>19</v>
      </c>
      <c r="H1908" t="s">
        <v>20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3883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3894</v>
      </c>
      <c r="C1909" s="3" t="s">
        <v>3895</v>
      </c>
      <c r="D1909" s="6">
        <v>30000</v>
      </c>
      <c r="E1909" s="8">
        <v>85</v>
      </c>
      <c r="F1909" t="s">
        <v>359</v>
      </c>
      <c r="G1909" t="s">
        <v>19</v>
      </c>
      <c r="H1909" t="s">
        <v>20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3883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3896</v>
      </c>
      <c r="C1910" s="3" t="s">
        <v>3897</v>
      </c>
      <c r="D1910" s="6">
        <v>25000</v>
      </c>
      <c r="E1910" s="8">
        <v>433</v>
      </c>
      <c r="F1910" t="s">
        <v>359</v>
      </c>
      <c r="G1910" t="s">
        <v>19</v>
      </c>
      <c r="H1910" t="s">
        <v>20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3883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3898</v>
      </c>
      <c r="C1911" s="3" t="s">
        <v>3899</v>
      </c>
      <c r="D1911" s="6">
        <v>35000</v>
      </c>
      <c r="E1911" s="8">
        <v>4939</v>
      </c>
      <c r="F1911" t="s">
        <v>359</v>
      </c>
      <c r="G1911" t="s">
        <v>19</v>
      </c>
      <c r="H1911" t="s">
        <v>20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3883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3900</v>
      </c>
      <c r="C1912" s="3" t="s">
        <v>3901</v>
      </c>
      <c r="D1912" s="6">
        <v>85000</v>
      </c>
      <c r="E1912" s="8">
        <v>33486</v>
      </c>
      <c r="F1912" t="s">
        <v>359</v>
      </c>
      <c r="G1912" t="s">
        <v>389</v>
      </c>
      <c r="H1912" t="s">
        <v>57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3883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3902</v>
      </c>
      <c r="C1913" s="3" t="s">
        <v>3903</v>
      </c>
      <c r="D1913" s="6">
        <v>42500</v>
      </c>
      <c r="E1913" s="8">
        <v>10</v>
      </c>
      <c r="F1913" t="s">
        <v>359</v>
      </c>
      <c r="G1913" t="s">
        <v>82</v>
      </c>
      <c r="H1913" t="s">
        <v>83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3883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3904</v>
      </c>
      <c r="C1914" s="3" t="s">
        <v>3905</v>
      </c>
      <c r="D1914" s="6">
        <v>5000</v>
      </c>
      <c r="E1914" s="8">
        <v>2965</v>
      </c>
      <c r="F1914" t="s">
        <v>359</v>
      </c>
      <c r="G1914" t="s">
        <v>19</v>
      </c>
      <c r="H1914" t="s">
        <v>20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3883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3906</v>
      </c>
      <c r="C1915" s="3" t="s">
        <v>3907</v>
      </c>
      <c r="D1915" s="6">
        <v>48000</v>
      </c>
      <c r="E1915" s="8">
        <v>637</v>
      </c>
      <c r="F1915" t="s">
        <v>359</v>
      </c>
      <c r="G1915" t="s">
        <v>26</v>
      </c>
      <c r="H1915" t="s">
        <v>27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3883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3908</v>
      </c>
      <c r="C1916" s="3" t="s">
        <v>3909</v>
      </c>
      <c r="D1916" s="6">
        <v>666</v>
      </c>
      <c r="E1916" s="8">
        <v>60</v>
      </c>
      <c r="F1916" t="s">
        <v>359</v>
      </c>
      <c r="G1916" t="s">
        <v>19</v>
      </c>
      <c r="H1916" t="s">
        <v>20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3883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3910</v>
      </c>
      <c r="C1917" s="3" t="s">
        <v>3911</v>
      </c>
      <c r="D1917" s="6">
        <v>500</v>
      </c>
      <c r="E1917" s="8">
        <v>8</v>
      </c>
      <c r="F1917" t="s">
        <v>359</v>
      </c>
      <c r="G1917" t="s">
        <v>19</v>
      </c>
      <c r="H1917" t="s">
        <v>20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3883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3912</v>
      </c>
      <c r="C1918" s="3" t="s">
        <v>3913</v>
      </c>
      <c r="D1918" s="6">
        <v>20000</v>
      </c>
      <c r="E1918" s="8">
        <v>102</v>
      </c>
      <c r="F1918" t="s">
        <v>359</v>
      </c>
      <c r="G1918" t="s">
        <v>19</v>
      </c>
      <c r="H1918" t="s">
        <v>20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3883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3914</v>
      </c>
      <c r="C1919" s="3" t="s">
        <v>3915</v>
      </c>
      <c r="D1919" s="6">
        <v>390000</v>
      </c>
      <c r="E1919" s="8">
        <v>205025</v>
      </c>
      <c r="F1919" t="s">
        <v>359</v>
      </c>
      <c r="G1919" t="s">
        <v>275</v>
      </c>
      <c r="H1919" t="s">
        <v>276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3883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3916</v>
      </c>
      <c r="C1920" s="3" t="s">
        <v>3917</v>
      </c>
      <c r="D1920" s="6">
        <v>25000</v>
      </c>
      <c r="E1920" s="8">
        <v>260</v>
      </c>
      <c r="F1920" t="s">
        <v>359</v>
      </c>
      <c r="G1920" t="s">
        <v>19</v>
      </c>
      <c r="H1920" t="s">
        <v>20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3883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3918</v>
      </c>
      <c r="C1921" s="3" t="s">
        <v>3919</v>
      </c>
      <c r="D1921" s="6">
        <v>500</v>
      </c>
      <c r="E1921" s="8">
        <v>237</v>
      </c>
      <c r="F1921" t="s">
        <v>359</v>
      </c>
      <c r="G1921" t="s">
        <v>19</v>
      </c>
      <c r="H1921" t="s">
        <v>20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3883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3920</v>
      </c>
      <c r="C1922" s="3" t="s">
        <v>3921</v>
      </c>
      <c r="D1922" s="6">
        <v>10000</v>
      </c>
      <c r="E1922" s="8">
        <v>4303</v>
      </c>
      <c r="F1922" t="s">
        <v>359</v>
      </c>
      <c r="G1922" t="s">
        <v>26</v>
      </c>
      <c r="H1922" t="s">
        <v>27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3883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3922</v>
      </c>
      <c r="C1923" s="3" t="s">
        <v>3923</v>
      </c>
      <c r="D1923" s="6">
        <v>1500</v>
      </c>
      <c r="E1923" s="8">
        <v>2052</v>
      </c>
      <c r="F1923" t="s">
        <v>18</v>
      </c>
      <c r="G1923" t="s">
        <v>19</v>
      </c>
      <c r="H1923" t="s">
        <v>20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1819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3924</v>
      </c>
      <c r="C1924" s="3" t="s">
        <v>3925</v>
      </c>
      <c r="D1924" s="6">
        <v>2000</v>
      </c>
      <c r="E1924" s="8">
        <v>2311</v>
      </c>
      <c r="F1924" t="s">
        <v>18</v>
      </c>
      <c r="G1924" t="s">
        <v>19</v>
      </c>
      <c r="H1924" t="s">
        <v>20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1819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3926</v>
      </c>
      <c r="C1925" s="3" t="s">
        <v>3927</v>
      </c>
      <c r="D1925" s="6">
        <v>125</v>
      </c>
      <c r="E1925" s="8">
        <v>301</v>
      </c>
      <c r="F1925" t="s">
        <v>18</v>
      </c>
      <c r="G1925" t="s">
        <v>19</v>
      </c>
      <c r="H1925" t="s">
        <v>20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1819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3928</v>
      </c>
      <c r="C1926" s="3" t="s">
        <v>3929</v>
      </c>
      <c r="D1926" s="6">
        <v>3000</v>
      </c>
      <c r="E1926" s="8">
        <v>3432</v>
      </c>
      <c r="F1926" t="s">
        <v>18</v>
      </c>
      <c r="G1926" t="s">
        <v>19</v>
      </c>
      <c r="H1926" t="s">
        <v>20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1819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3930</v>
      </c>
      <c r="C1927" s="3" t="s">
        <v>3931</v>
      </c>
      <c r="D1927" s="6">
        <v>1500</v>
      </c>
      <c r="E1927" s="8">
        <v>1655</v>
      </c>
      <c r="F1927" t="s">
        <v>18</v>
      </c>
      <c r="G1927" t="s">
        <v>19</v>
      </c>
      <c r="H1927" t="s">
        <v>20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1819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3932</v>
      </c>
      <c r="C1928" s="3" t="s">
        <v>3933</v>
      </c>
      <c r="D1928" s="6">
        <v>1500</v>
      </c>
      <c r="E1928" s="8">
        <v>2930.69</v>
      </c>
      <c r="F1928" t="s">
        <v>18</v>
      </c>
      <c r="G1928" t="s">
        <v>19</v>
      </c>
      <c r="H1928" t="s">
        <v>20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1819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3934</v>
      </c>
      <c r="C1929" s="3" t="s">
        <v>3935</v>
      </c>
      <c r="D1929" s="6">
        <v>600</v>
      </c>
      <c r="E1929" s="8">
        <v>620</v>
      </c>
      <c r="F1929" t="s">
        <v>18</v>
      </c>
      <c r="G1929" t="s">
        <v>19</v>
      </c>
      <c r="H1929" t="s">
        <v>20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1819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3936</v>
      </c>
      <c r="C1930" s="3" t="s">
        <v>3937</v>
      </c>
      <c r="D1930" s="6">
        <v>2550</v>
      </c>
      <c r="E1930" s="8">
        <v>2630</v>
      </c>
      <c r="F1930" t="s">
        <v>18</v>
      </c>
      <c r="G1930" t="s">
        <v>19</v>
      </c>
      <c r="H1930" t="s">
        <v>20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1819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3938</v>
      </c>
      <c r="C1931" s="3" t="s">
        <v>3939</v>
      </c>
      <c r="D1931" s="6">
        <v>3200</v>
      </c>
      <c r="E1931" s="8">
        <v>3210</v>
      </c>
      <c r="F1931" t="s">
        <v>18</v>
      </c>
      <c r="G1931" t="s">
        <v>19</v>
      </c>
      <c r="H1931" t="s">
        <v>20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1819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3940</v>
      </c>
      <c r="C1932" s="3" t="s">
        <v>3941</v>
      </c>
      <c r="D1932" s="6">
        <v>1000</v>
      </c>
      <c r="E1932" s="8">
        <v>1270</v>
      </c>
      <c r="F1932" t="s">
        <v>18</v>
      </c>
      <c r="G1932" t="s">
        <v>19</v>
      </c>
      <c r="H1932" t="s">
        <v>20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1819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3942</v>
      </c>
      <c r="C1933" s="3" t="s">
        <v>3943</v>
      </c>
      <c r="D1933" s="6">
        <v>2000</v>
      </c>
      <c r="E1933" s="8">
        <v>2412.02</v>
      </c>
      <c r="F1933" t="s">
        <v>18</v>
      </c>
      <c r="G1933" t="s">
        <v>19</v>
      </c>
      <c r="H1933" t="s">
        <v>20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1819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3944</v>
      </c>
      <c r="C1934" s="3" t="s">
        <v>3945</v>
      </c>
      <c r="D1934" s="6">
        <v>5250</v>
      </c>
      <c r="E1934" s="8">
        <v>5617</v>
      </c>
      <c r="F1934" t="s">
        <v>18</v>
      </c>
      <c r="G1934" t="s">
        <v>19</v>
      </c>
      <c r="H1934" t="s">
        <v>20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1819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3946</v>
      </c>
      <c r="C1935" s="3" t="s">
        <v>3947</v>
      </c>
      <c r="D1935" s="6">
        <v>6000</v>
      </c>
      <c r="E1935" s="8">
        <v>10346</v>
      </c>
      <c r="F1935" t="s">
        <v>18</v>
      </c>
      <c r="G1935" t="s">
        <v>19</v>
      </c>
      <c r="H1935" t="s">
        <v>20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1819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3948</v>
      </c>
      <c r="C1936" s="3" t="s">
        <v>3949</v>
      </c>
      <c r="D1936" s="6">
        <v>5000</v>
      </c>
      <c r="E1936" s="8">
        <v>6181</v>
      </c>
      <c r="F1936" t="s">
        <v>18</v>
      </c>
      <c r="G1936" t="s">
        <v>19</v>
      </c>
      <c r="H1936" t="s">
        <v>20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1819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3950</v>
      </c>
      <c r="C1937" s="3" t="s">
        <v>3951</v>
      </c>
      <c r="D1937" s="6">
        <v>2500</v>
      </c>
      <c r="E1937" s="8">
        <v>2710</v>
      </c>
      <c r="F1937" t="s">
        <v>18</v>
      </c>
      <c r="G1937" t="s">
        <v>19</v>
      </c>
      <c r="H1937" t="s">
        <v>20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1819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3952</v>
      </c>
      <c r="C1938" s="3" t="s">
        <v>3953</v>
      </c>
      <c r="D1938" s="6">
        <v>7500</v>
      </c>
      <c r="E1938" s="8">
        <v>8739.01</v>
      </c>
      <c r="F1938" t="s">
        <v>18</v>
      </c>
      <c r="G1938" t="s">
        <v>19</v>
      </c>
      <c r="H1938" t="s">
        <v>20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1819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3954</v>
      </c>
      <c r="C1939" s="3" t="s">
        <v>3955</v>
      </c>
      <c r="D1939" s="6">
        <v>600</v>
      </c>
      <c r="E1939" s="8">
        <v>1123.47</v>
      </c>
      <c r="F1939" t="s">
        <v>18</v>
      </c>
      <c r="G1939" t="s">
        <v>19</v>
      </c>
      <c r="H1939" t="s">
        <v>20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1819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3956</v>
      </c>
      <c r="C1940" s="3" t="s">
        <v>3957</v>
      </c>
      <c r="D1940" s="6">
        <v>15000</v>
      </c>
      <c r="E1940" s="8">
        <v>17390</v>
      </c>
      <c r="F1940" t="s">
        <v>18</v>
      </c>
      <c r="G1940" t="s">
        <v>19</v>
      </c>
      <c r="H1940" t="s">
        <v>20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1819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3958</v>
      </c>
      <c r="C1941" s="3" t="s">
        <v>3959</v>
      </c>
      <c r="D1941" s="6">
        <v>10000</v>
      </c>
      <c r="E1941" s="8">
        <v>11070</v>
      </c>
      <c r="F1941" t="s">
        <v>18</v>
      </c>
      <c r="G1941" t="s">
        <v>19</v>
      </c>
      <c r="H1941" t="s">
        <v>20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1819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3960</v>
      </c>
      <c r="C1942" s="3" t="s">
        <v>3961</v>
      </c>
      <c r="D1942" s="6">
        <v>650</v>
      </c>
      <c r="E1942" s="8">
        <v>1111</v>
      </c>
      <c r="F1942" t="s">
        <v>18</v>
      </c>
      <c r="G1942" t="s">
        <v>19</v>
      </c>
      <c r="H1942" t="s">
        <v>20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1819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3962</v>
      </c>
      <c r="C1943" s="3" t="s">
        <v>3963</v>
      </c>
      <c r="D1943" s="6">
        <v>250000</v>
      </c>
      <c r="E1943" s="8">
        <v>315295.89</v>
      </c>
      <c r="F1943" t="s">
        <v>18</v>
      </c>
      <c r="G1943" t="s">
        <v>19</v>
      </c>
      <c r="H1943" t="s">
        <v>20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3964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3965</v>
      </c>
      <c r="C1944" s="3" t="s">
        <v>3966</v>
      </c>
      <c r="D1944" s="6">
        <v>6000</v>
      </c>
      <c r="E1944" s="8">
        <v>8306.42</v>
      </c>
      <c r="F1944" t="s">
        <v>18</v>
      </c>
      <c r="G1944" t="s">
        <v>19</v>
      </c>
      <c r="H1944" t="s">
        <v>20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3964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3967</v>
      </c>
      <c r="C1945" s="3" t="s">
        <v>3968</v>
      </c>
      <c r="D1945" s="6">
        <v>10000</v>
      </c>
      <c r="E1945" s="8">
        <v>170525</v>
      </c>
      <c r="F1945" t="s">
        <v>18</v>
      </c>
      <c r="G1945" t="s">
        <v>19</v>
      </c>
      <c r="H1945" t="s">
        <v>20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3964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3969</v>
      </c>
      <c r="C1946" s="3" t="s">
        <v>3970</v>
      </c>
      <c r="D1946" s="6">
        <v>40000</v>
      </c>
      <c r="E1946" s="8">
        <v>315222.2</v>
      </c>
      <c r="F1946" t="s">
        <v>18</v>
      </c>
      <c r="G1946" t="s">
        <v>19</v>
      </c>
      <c r="H1946" t="s">
        <v>20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3964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3971</v>
      </c>
      <c r="C1947" s="3" t="s">
        <v>3972</v>
      </c>
      <c r="D1947" s="6">
        <v>100000</v>
      </c>
      <c r="E1947" s="8">
        <v>348018</v>
      </c>
      <c r="F1947" t="s">
        <v>18</v>
      </c>
      <c r="G1947" t="s">
        <v>56</v>
      </c>
      <c r="H1947" t="s">
        <v>57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3964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3973</v>
      </c>
      <c r="C1948" s="3" t="s">
        <v>3974</v>
      </c>
      <c r="D1948" s="6">
        <v>7500</v>
      </c>
      <c r="E1948" s="8">
        <v>11231</v>
      </c>
      <c r="F1948" t="s">
        <v>18</v>
      </c>
      <c r="G1948" t="s">
        <v>19</v>
      </c>
      <c r="H1948" t="s">
        <v>20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3964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3975</v>
      </c>
      <c r="C1949" s="3" t="s">
        <v>3976</v>
      </c>
      <c r="D1949" s="6">
        <v>800</v>
      </c>
      <c r="E1949" s="8">
        <v>805.07</v>
      </c>
      <c r="F1949" t="s">
        <v>18</v>
      </c>
      <c r="G1949" t="s">
        <v>19</v>
      </c>
      <c r="H1949" t="s">
        <v>20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3964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3977</v>
      </c>
      <c r="C1950" s="3" t="s">
        <v>3978</v>
      </c>
      <c r="D1950" s="6">
        <v>100000</v>
      </c>
      <c r="E1950" s="8">
        <v>800211</v>
      </c>
      <c r="F1950" t="s">
        <v>18</v>
      </c>
      <c r="G1950" t="s">
        <v>19</v>
      </c>
      <c r="H1950" t="s">
        <v>20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3964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3979</v>
      </c>
      <c r="C1951" s="3" t="s">
        <v>3980</v>
      </c>
      <c r="D1951" s="6">
        <v>50000</v>
      </c>
      <c r="E1951" s="8">
        <v>53001.3</v>
      </c>
      <c r="F1951" t="s">
        <v>18</v>
      </c>
      <c r="G1951" t="s">
        <v>26</v>
      </c>
      <c r="H1951" t="s">
        <v>27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3964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3981</v>
      </c>
      <c r="C1952" s="3" t="s">
        <v>3982</v>
      </c>
      <c r="D1952" s="6">
        <v>48000</v>
      </c>
      <c r="E1952" s="8">
        <v>96248.960000000006</v>
      </c>
      <c r="F1952" t="s">
        <v>18</v>
      </c>
      <c r="G1952" t="s">
        <v>19</v>
      </c>
      <c r="H1952" t="s">
        <v>20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3964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3983</v>
      </c>
      <c r="C1953" s="3" t="s">
        <v>3984</v>
      </c>
      <c r="D1953" s="6">
        <v>50000</v>
      </c>
      <c r="E1953" s="8">
        <v>106222</v>
      </c>
      <c r="F1953" t="s">
        <v>18</v>
      </c>
      <c r="G1953" t="s">
        <v>19</v>
      </c>
      <c r="H1953" t="s">
        <v>20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3964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3985</v>
      </c>
      <c r="C1954" s="3" t="s">
        <v>3986</v>
      </c>
      <c r="D1954" s="6">
        <v>35000</v>
      </c>
      <c r="E1954" s="8">
        <v>69465.33</v>
      </c>
      <c r="F1954" t="s">
        <v>18</v>
      </c>
      <c r="G1954" t="s">
        <v>161</v>
      </c>
      <c r="H1954" t="s">
        <v>162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3964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3987</v>
      </c>
      <c r="C1955" s="3" t="s">
        <v>3988</v>
      </c>
      <c r="D1955" s="6">
        <v>15000</v>
      </c>
      <c r="E1955" s="8">
        <v>33892</v>
      </c>
      <c r="F1955" t="s">
        <v>18</v>
      </c>
      <c r="G1955" t="s">
        <v>19</v>
      </c>
      <c r="H1955" t="s">
        <v>20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3964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3989</v>
      </c>
      <c r="C1956" s="3" t="s">
        <v>3990</v>
      </c>
      <c r="D1956" s="6">
        <v>50000</v>
      </c>
      <c r="E1956" s="8">
        <v>349474</v>
      </c>
      <c r="F1956" t="s">
        <v>18</v>
      </c>
      <c r="G1956" t="s">
        <v>19</v>
      </c>
      <c r="H1956" t="s">
        <v>20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3964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3991</v>
      </c>
      <c r="C1957" s="3" t="s">
        <v>3992</v>
      </c>
      <c r="D1957" s="6">
        <v>42000</v>
      </c>
      <c r="E1957" s="8">
        <v>167410.01999999999</v>
      </c>
      <c r="F1957" t="s">
        <v>18</v>
      </c>
      <c r="G1957" t="s">
        <v>19</v>
      </c>
      <c r="H1957" t="s">
        <v>20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3964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3993</v>
      </c>
      <c r="C1958" s="3" t="s">
        <v>3994</v>
      </c>
      <c r="D1958" s="6">
        <v>60000</v>
      </c>
      <c r="E1958" s="8">
        <v>176420</v>
      </c>
      <c r="F1958" t="s">
        <v>18</v>
      </c>
      <c r="G1958" t="s">
        <v>19</v>
      </c>
      <c r="H1958" t="s">
        <v>20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3964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3995</v>
      </c>
      <c r="C1959" s="3" t="s">
        <v>3996</v>
      </c>
      <c r="D1959" s="6">
        <v>30000</v>
      </c>
      <c r="E1959" s="8">
        <v>50251.41</v>
      </c>
      <c r="F1959" t="s">
        <v>18</v>
      </c>
      <c r="G1959" t="s">
        <v>19</v>
      </c>
      <c r="H1959" t="s">
        <v>20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3964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3997</v>
      </c>
      <c r="C1960" s="3" t="s">
        <v>3998</v>
      </c>
      <c r="D1960" s="6">
        <v>7000</v>
      </c>
      <c r="E1960" s="8">
        <v>100490.02</v>
      </c>
      <c r="F1960" t="s">
        <v>18</v>
      </c>
      <c r="G1960" t="s">
        <v>19</v>
      </c>
      <c r="H1960" t="s">
        <v>20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3964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3999</v>
      </c>
      <c r="C1961" s="3" t="s">
        <v>4000</v>
      </c>
      <c r="D1961" s="6">
        <v>10000</v>
      </c>
      <c r="E1961" s="8">
        <v>15673.44</v>
      </c>
      <c r="F1961" t="s">
        <v>18</v>
      </c>
      <c r="G1961" t="s">
        <v>19</v>
      </c>
      <c r="H1961" t="s">
        <v>20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3964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4001</v>
      </c>
      <c r="C1962" s="3" t="s">
        <v>4002</v>
      </c>
      <c r="D1962" s="6">
        <v>70000</v>
      </c>
      <c r="E1962" s="8">
        <v>82532</v>
      </c>
      <c r="F1962" t="s">
        <v>18</v>
      </c>
      <c r="G1962" t="s">
        <v>478</v>
      </c>
      <c r="H1962" t="s">
        <v>479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3964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4003</v>
      </c>
      <c r="C1963" s="3" t="s">
        <v>4004</v>
      </c>
      <c r="D1963" s="6">
        <v>10000</v>
      </c>
      <c r="E1963" s="8">
        <v>110538.12</v>
      </c>
      <c r="F1963" t="s">
        <v>18</v>
      </c>
      <c r="G1963" t="s">
        <v>19</v>
      </c>
      <c r="H1963" t="s">
        <v>20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3964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4005</v>
      </c>
      <c r="C1964" s="3" t="s">
        <v>4006</v>
      </c>
      <c r="D1964" s="6">
        <v>10000</v>
      </c>
      <c r="E1964" s="8">
        <v>19292.5</v>
      </c>
      <c r="F1964" t="s">
        <v>18</v>
      </c>
      <c r="G1964" t="s">
        <v>19</v>
      </c>
      <c r="H1964" t="s">
        <v>20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3964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4007</v>
      </c>
      <c r="C1965" s="3" t="s">
        <v>4008</v>
      </c>
      <c r="D1965" s="6">
        <v>19000</v>
      </c>
      <c r="E1965" s="8">
        <v>24108</v>
      </c>
      <c r="F1965" t="s">
        <v>18</v>
      </c>
      <c r="G1965" t="s">
        <v>26</v>
      </c>
      <c r="H1965" t="s">
        <v>27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3964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4009</v>
      </c>
      <c r="C1966" s="3" t="s">
        <v>4010</v>
      </c>
      <c r="D1966" s="6">
        <v>89200</v>
      </c>
      <c r="E1966" s="8">
        <v>231543.12</v>
      </c>
      <c r="F1966" t="s">
        <v>18</v>
      </c>
      <c r="G1966" t="s">
        <v>1226</v>
      </c>
      <c r="H1966" t="s">
        <v>57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3964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4011</v>
      </c>
      <c r="C1967" s="3" t="s">
        <v>4012</v>
      </c>
      <c r="D1967" s="6">
        <v>5000</v>
      </c>
      <c r="E1967" s="8">
        <v>13114</v>
      </c>
      <c r="F1967" t="s">
        <v>18</v>
      </c>
      <c r="G1967" t="s">
        <v>19</v>
      </c>
      <c r="H1967" t="s">
        <v>20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3964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4013</v>
      </c>
      <c r="C1968" s="3" t="s">
        <v>4014</v>
      </c>
      <c r="D1968" s="6">
        <v>100000</v>
      </c>
      <c r="E1968" s="8">
        <v>206743.09</v>
      </c>
      <c r="F1968" t="s">
        <v>18</v>
      </c>
      <c r="G1968" t="s">
        <v>19</v>
      </c>
      <c r="H1968" t="s">
        <v>20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3964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4015</v>
      </c>
      <c r="C1969" s="3" t="s">
        <v>4016</v>
      </c>
      <c r="D1969" s="6">
        <v>20000</v>
      </c>
      <c r="E1969" s="8">
        <v>74026</v>
      </c>
      <c r="F1969" t="s">
        <v>18</v>
      </c>
      <c r="G1969" t="s">
        <v>19</v>
      </c>
      <c r="H1969" t="s">
        <v>20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3964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4017</v>
      </c>
      <c r="C1970" s="3" t="s">
        <v>4018</v>
      </c>
      <c r="D1970" s="6">
        <v>50000</v>
      </c>
      <c r="E1970" s="8">
        <v>142483</v>
      </c>
      <c r="F1970" t="s">
        <v>18</v>
      </c>
      <c r="G1970" t="s">
        <v>19</v>
      </c>
      <c r="H1970" t="s">
        <v>20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3964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4019</v>
      </c>
      <c r="C1971" s="3" t="s">
        <v>4020</v>
      </c>
      <c r="D1971" s="6">
        <v>20000</v>
      </c>
      <c r="E1971" s="8">
        <v>115816</v>
      </c>
      <c r="F1971" t="s">
        <v>18</v>
      </c>
      <c r="G1971" t="s">
        <v>26</v>
      </c>
      <c r="H1971" t="s">
        <v>27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3964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4021</v>
      </c>
      <c r="C1972" s="3" t="s">
        <v>4022</v>
      </c>
      <c r="D1972" s="6">
        <v>5000</v>
      </c>
      <c r="E1972" s="8">
        <v>56590</v>
      </c>
      <c r="F1972" t="s">
        <v>18</v>
      </c>
      <c r="G1972" t="s">
        <v>19</v>
      </c>
      <c r="H1972" t="s">
        <v>20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3964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4023</v>
      </c>
      <c r="C1973" s="3" t="s">
        <v>4024</v>
      </c>
      <c r="D1973" s="6">
        <v>400000</v>
      </c>
      <c r="E1973" s="8">
        <v>1052110.8700000001</v>
      </c>
      <c r="F1973" t="s">
        <v>18</v>
      </c>
      <c r="G1973" t="s">
        <v>19</v>
      </c>
      <c r="H1973" t="s">
        <v>20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3964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4025</v>
      </c>
      <c r="C1974" s="3" t="s">
        <v>4026</v>
      </c>
      <c r="D1974" s="6">
        <v>2500</v>
      </c>
      <c r="E1974" s="8">
        <v>16862</v>
      </c>
      <c r="F1974" t="s">
        <v>18</v>
      </c>
      <c r="G1974" t="s">
        <v>19</v>
      </c>
      <c r="H1974" t="s">
        <v>20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3964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4027</v>
      </c>
      <c r="C1975" s="3" t="s">
        <v>4028</v>
      </c>
      <c r="D1975" s="6">
        <v>198000</v>
      </c>
      <c r="E1975" s="8">
        <v>508525.01</v>
      </c>
      <c r="F1975" t="s">
        <v>18</v>
      </c>
      <c r="G1975" t="s">
        <v>19</v>
      </c>
      <c r="H1975" t="s">
        <v>20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3964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4029</v>
      </c>
      <c r="C1976" s="3" t="s">
        <v>4030</v>
      </c>
      <c r="D1976" s="6">
        <v>20000</v>
      </c>
      <c r="E1976" s="8">
        <v>75099.199999999997</v>
      </c>
      <c r="F1976" t="s">
        <v>18</v>
      </c>
      <c r="G1976" t="s">
        <v>26</v>
      </c>
      <c r="H1976" t="s">
        <v>27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3964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4031</v>
      </c>
      <c r="C1977" s="3" t="s">
        <v>4032</v>
      </c>
      <c r="D1977" s="6">
        <v>16000</v>
      </c>
      <c r="E1977" s="8">
        <v>33393.339999999997</v>
      </c>
      <c r="F1977" t="s">
        <v>18</v>
      </c>
      <c r="G1977" t="s">
        <v>19</v>
      </c>
      <c r="H1977" t="s">
        <v>20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3964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4033</v>
      </c>
      <c r="C1978" s="3" t="s">
        <v>4034</v>
      </c>
      <c r="D1978" s="6">
        <v>4000</v>
      </c>
      <c r="E1978" s="8">
        <v>13864</v>
      </c>
      <c r="F1978" t="s">
        <v>18</v>
      </c>
      <c r="G1978" t="s">
        <v>26</v>
      </c>
      <c r="H1978" t="s">
        <v>27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3964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4035</v>
      </c>
      <c r="C1979" s="3" t="s">
        <v>4036</v>
      </c>
      <c r="D1979" s="6">
        <v>50000</v>
      </c>
      <c r="E1979" s="8">
        <v>201165</v>
      </c>
      <c r="F1979" t="s">
        <v>18</v>
      </c>
      <c r="G1979" t="s">
        <v>19</v>
      </c>
      <c r="H1979" t="s">
        <v>20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3964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4037</v>
      </c>
      <c r="C1980" s="3" t="s">
        <v>4038</v>
      </c>
      <c r="D1980" s="6">
        <v>50000</v>
      </c>
      <c r="E1980" s="8">
        <v>513422.57</v>
      </c>
      <c r="F1980" t="s">
        <v>18</v>
      </c>
      <c r="G1980" t="s">
        <v>19</v>
      </c>
      <c r="H1980" t="s">
        <v>20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3964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4039</v>
      </c>
      <c r="C1981" s="3" t="s">
        <v>4040</v>
      </c>
      <c r="D1981" s="6">
        <v>200000</v>
      </c>
      <c r="E1981" s="8">
        <v>229802.31</v>
      </c>
      <c r="F1981" t="s">
        <v>18</v>
      </c>
      <c r="G1981" t="s">
        <v>19</v>
      </c>
      <c r="H1981" t="s">
        <v>20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3964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4041</v>
      </c>
      <c r="C1982" s="3" t="s">
        <v>4042</v>
      </c>
      <c r="D1982" s="6">
        <v>50000</v>
      </c>
      <c r="E1982" s="8">
        <v>177412.01</v>
      </c>
      <c r="F1982" t="s">
        <v>18</v>
      </c>
      <c r="G1982" t="s">
        <v>504</v>
      </c>
      <c r="H1982" t="s">
        <v>57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3964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4043</v>
      </c>
      <c r="C1983" s="3" t="s">
        <v>4044</v>
      </c>
      <c r="D1983" s="6">
        <v>7500</v>
      </c>
      <c r="E1983" s="8">
        <v>381</v>
      </c>
      <c r="F1983" t="s">
        <v>359</v>
      </c>
      <c r="G1983" t="s">
        <v>161</v>
      </c>
      <c r="H1983" t="s">
        <v>162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4045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4046</v>
      </c>
      <c r="C1984" s="3" t="s">
        <v>4047</v>
      </c>
      <c r="D1984" s="6">
        <v>180000</v>
      </c>
      <c r="E1984" s="8">
        <v>0</v>
      </c>
      <c r="F1984" t="s">
        <v>359</v>
      </c>
      <c r="G1984" t="s">
        <v>275</v>
      </c>
      <c r="H1984" t="s">
        <v>276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4045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4048</v>
      </c>
      <c r="C1985" s="3" t="s">
        <v>4049</v>
      </c>
      <c r="D1985" s="6">
        <v>33000</v>
      </c>
      <c r="E1985" s="8">
        <v>1419</v>
      </c>
      <c r="F1985" t="s">
        <v>359</v>
      </c>
      <c r="G1985" t="s">
        <v>19</v>
      </c>
      <c r="H1985" t="s">
        <v>20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4045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4050</v>
      </c>
      <c r="C1986" s="3" t="s">
        <v>4051</v>
      </c>
      <c r="D1986" s="6">
        <v>15000</v>
      </c>
      <c r="E1986" s="8">
        <v>3172</v>
      </c>
      <c r="F1986" t="s">
        <v>359</v>
      </c>
      <c r="G1986" t="s">
        <v>19</v>
      </c>
      <c r="H1986" t="s">
        <v>20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4045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4052</v>
      </c>
      <c r="C1987" s="3" t="s">
        <v>4053</v>
      </c>
      <c r="D1987" s="6">
        <v>1600</v>
      </c>
      <c r="E1987" s="8">
        <v>51</v>
      </c>
      <c r="F1987" t="s">
        <v>359</v>
      </c>
      <c r="G1987" t="s">
        <v>26</v>
      </c>
      <c r="H1987" t="s">
        <v>27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4045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4054</v>
      </c>
      <c r="C1988" s="3" t="s">
        <v>4055</v>
      </c>
      <c r="D1988" s="6">
        <v>2000</v>
      </c>
      <c r="E1988" s="8">
        <v>1</v>
      </c>
      <c r="F1988" t="s">
        <v>359</v>
      </c>
      <c r="G1988" t="s">
        <v>26</v>
      </c>
      <c r="H1988" t="s">
        <v>27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4045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4056</v>
      </c>
      <c r="C1989" s="3" t="s">
        <v>4057</v>
      </c>
      <c r="D1989" s="6">
        <v>5500</v>
      </c>
      <c r="E1989" s="8">
        <v>2336</v>
      </c>
      <c r="F1989" t="s">
        <v>359</v>
      </c>
      <c r="G1989" t="s">
        <v>26</v>
      </c>
      <c r="H1989" t="s">
        <v>27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4045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4058</v>
      </c>
      <c r="C1990" s="3" t="s">
        <v>4059</v>
      </c>
      <c r="D1990" s="6">
        <v>6000</v>
      </c>
      <c r="E1990" s="8">
        <v>25</v>
      </c>
      <c r="F1990" t="s">
        <v>359</v>
      </c>
      <c r="G1990" t="s">
        <v>19</v>
      </c>
      <c r="H1990" t="s">
        <v>20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4045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4060</v>
      </c>
      <c r="C1991" s="3" t="s">
        <v>4061</v>
      </c>
      <c r="D1991" s="6">
        <v>5000</v>
      </c>
      <c r="E1991" s="8">
        <v>50</v>
      </c>
      <c r="F1991" t="s">
        <v>359</v>
      </c>
      <c r="G1991" t="s">
        <v>19</v>
      </c>
      <c r="H1991" t="s">
        <v>20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4045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4062</v>
      </c>
      <c r="C1992" s="3" t="s">
        <v>4063</v>
      </c>
      <c r="D1992" s="6">
        <v>3000</v>
      </c>
      <c r="E1992" s="8">
        <v>509</v>
      </c>
      <c r="F1992" t="s">
        <v>359</v>
      </c>
      <c r="G1992" t="s">
        <v>19</v>
      </c>
      <c r="H1992" t="s">
        <v>20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4045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4064</v>
      </c>
      <c r="C1993" s="3" t="s">
        <v>4065</v>
      </c>
      <c r="D1993" s="6">
        <v>2000</v>
      </c>
      <c r="E1993" s="8">
        <v>140</v>
      </c>
      <c r="F1993" t="s">
        <v>359</v>
      </c>
      <c r="G1993" t="s">
        <v>19</v>
      </c>
      <c r="H1993" t="s">
        <v>20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4045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4066</v>
      </c>
      <c r="C1994" s="3" t="s">
        <v>4067</v>
      </c>
      <c r="D1994" s="6">
        <v>1500</v>
      </c>
      <c r="E1994" s="8">
        <v>2</v>
      </c>
      <c r="F1994" t="s">
        <v>359</v>
      </c>
      <c r="G1994" t="s">
        <v>19</v>
      </c>
      <c r="H1994" t="s">
        <v>20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4045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4068</v>
      </c>
      <c r="C1995" s="3" t="s">
        <v>4069</v>
      </c>
      <c r="D1995" s="6">
        <v>2000</v>
      </c>
      <c r="E1995" s="8">
        <v>0</v>
      </c>
      <c r="F1995" t="s">
        <v>359</v>
      </c>
      <c r="G1995" t="s">
        <v>26</v>
      </c>
      <c r="H1995" t="s">
        <v>27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4045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4070</v>
      </c>
      <c r="C1996" s="3" t="s">
        <v>4071</v>
      </c>
      <c r="D1996" s="6">
        <v>3200</v>
      </c>
      <c r="E1996" s="8">
        <v>0</v>
      </c>
      <c r="F1996" t="s">
        <v>359</v>
      </c>
      <c r="G1996" t="s">
        <v>19</v>
      </c>
      <c r="H1996" t="s">
        <v>20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4045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4072</v>
      </c>
      <c r="C1997" s="3" t="s">
        <v>4073</v>
      </c>
      <c r="D1997" s="6">
        <v>1000</v>
      </c>
      <c r="E1997" s="8">
        <v>78</v>
      </c>
      <c r="F1997" t="s">
        <v>359</v>
      </c>
      <c r="G1997" t="s">
        <v>161</v>
      </c>
      <c r="H1997" t="s">
        <v>162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4045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4074</v>
      </c>
      <c r="C1998" s="3" t="s">
        <v>4075</v>
      </c>
      <c r="D1998" s="6">
        <v>133800</v>
      </c>
      <c r="E1998" s="8">
        <v>0</v>
      </c>
      <c r="F1998" t="s">
        <v>359</v>
      </c>
      <c r="G1998" t="s">
        <v>19</v>
      </c>
      <c r="H1998" t="s">
        <v>20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4045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4076</v>
      </c>
      <c r="C1999" s="3" t="s">
        <v>4077</v>
      </c>
      <c r="D1999" s="6">
        <v>6500</v>
      </c>
      <c r="E1999" s="8">
        <v>0</v>
      </c>
      <c r="F1999" t="s">
        <v>359</v>
      </c>
      <c r="G1999" t="s">
        <v>19</v>
      </c>
      <c r="H1999" t="s">
        <v>20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4045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4078</v>
      </c>
      <c r="C2000" s="3" t="s">
        <v>4079</v>
      </c>
      <c r="D2000" s="6">
        <v>2500</v>
      </c>
      <c r="E2000" s="8">
        <v>655</v>
      </c>
      <c r="F2000" t="s">
        <v>359</v>
      </c>
      <c r="G2000" t="s">
        <v>19</v>
      </c>
      <c r="H2000" t="s">
        <v>20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4045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4080</v>
      </c>
      <c r="C2001" s="3" t="s">
        <v>4081</v>
      </c>
      <c r="D2001" s="6">
        <v>31000</v>
      </c>
      <c r="E2001" s="8">
        <v>236</v>
      </c>
      <c r="F2001" t="s">
        <v>359</v>
      </c>
      <c r="G2001" t="s">
        <v>26</v>
      </c>
      <c r="H2001" t="s">
        <v>27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4045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4082</v>
      </c>
      <c r="C2002" s="3" t="s">
        <v>4083</v>
      </c>
      <c r="D2002" s="6">
        <v>5000</v>
      </c>
      <c r="E2002" s="8">
        <v>625</v>
      </c>
      <c r="F2002" t="s">
        <v>359</v>
      </c>
      <c r="G2002" t="s">
        <v>161</v>
      </c>
      <c r="H2002" t="s">
        <v>162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4045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4084</v>
      </c>
      <c r="C2003" s="3" t="s">
        <v>4085</v>
      </c>
      <c r="D2003" s="6">
        <v>55000</v>
      </c>
      <c r="E2003" s="8">
        <v>210171</v>
      </c>
      <c r="F2003" t="s">
        <v>18</v>
      </c>
      <c r="G2003" t="s">
        <v>504</v>
      </c>
      <c r="H2003" t="s">
        <v>57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3964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4086</v>
      </c>
      <c r="C2004" s="3" t="s">
        <v>4087</v>
      </c>
      <c r="D2004" s="6">
        <v>50000</v>
      </c>
      <c r="E2004" s="8">
        <v>108397.11</v>
      </c>
      <c r="F2004" t="s">
        <v>18</v>
      </c>
      <c r="G2004" t="s">
        <v>19</v>
      </c>
      <c r="H2004" t="s">
        <v>20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3964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4088</v>
      </c>
      <c r="C2005" s="3" t="s">
        <v>4089</v>
      </c>
      <c r="D2005" s="6">
        <v>500</v>
      </c>
      <c r="E2005" s="8">
        <v>1560</v>
      </c>
      <c r="F2005" t="s">
        <v>18</v>
      </c>
      <c r="G2005" t="s">
        <v>19</v>
      </c>
      <c r="H2005" t="s">
        <v>20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3964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4090</v>
      </c>
      <c r="C2006" s="3" t="s">
        <v>4091</v>
      </c>
      <c r="D2006" s="6">
        <v>50000</v>
      </c>
      <c r="E2006" s="8">
        <v>117210.24000000001</v>
      </c>
      <c r="F2006" t="s">
        <v>18</v>
      </c>
      <c r="G2006" t="s">
        <v>19</v>
      </c>
      <c r="H2006" t="s">
        <v>20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3964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4092</v>
      </c>
      <c r="C2007" s="3" t="s">
        <v>4093</v>
      </c>
      <c r="D2007" s="6">
        <v>30000</v>
      </c>
      <c r="E2007" s="8">
        <v>37104.03</v>
      </c>
      <c r="F2007" t="s">
        <v>18</v>
      </c>
      <c r="G2007" t="s">
        <v>19</v>
      </c>
      <c r="H2007" t="s">
        <v>20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3964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4094</v>
      </c>
      <c r="C2008" s="3" t="s">
        <v>4095</v>
      </c>
      <c r="D2008" s="6">
        <v>50000</v>
      </c>
      <c r="E2008" s="8">
        <v>123920</v>
      </c>
      <c r="F2008" t="s">
        <v>18</v>
      </c>
      <c r="G2008" t="s">
        <v>19</v>
      </c>
      <c r="H2008" t="s">
        <v>20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3964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4096</v>
      </c>
      <c r="C2009" s="3" t="s">
        <v>4097</v>
      </c>
      <c r="D2009" s="6">
        <v>10000</v>
      </c>
      <c r="E2009" s="8">
        <v>11570.92</v>
      </c>
      <c r="F2009" t="s">
        <v>18</v>
      </c>
      <c r="G2009" t="s">
        <v>19</v>
      </c>
      <c r="H2009" t="s">
        <v>20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3964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4098</v>
      </c>
      <c r="C2010" s="3" t="s">
        <v>4099</v>
      </c>
      <c r="D2010" s="6">
        <v>1570.79</v>
      </c>
      <c r="E2010" s="8">
        <v>1839</v>
      </c>
      <c r="F2010" t="s">
        <v>18</v>
      </c>
      <c r="G2010" t="s">
        <v>19</v>
      </c>
      <c r="H2010" t="s">
        <v>20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3964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4100</v>
      </c>
      <c r="C2011" s="3" t="s">
        <v>4101</v>
      </c>
      <c r="D2011" s="6">
        <v>50000</v>
      </c>
      <c r="E2011" s="8">
        <v>152579</v>
      </c>
      <c r="F2011" t="s">
        <v>18</v>
      </c>
      <c r="G2011" t="s">
        <v>504</v>
      </c>
      <c r="H2011" t="s">
        <v>57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3964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4102</v>
      </c>
      <c r="C2012" s="3" t="s">
        <v>4103</v>
      </c>
      <c r="D2012" s="6">
        <v>30000</v>
      </c>
      <c r="E2012" s="8">
        <v>96015.9</v>
      </c>
      <c r="F2012" t="s">
        <v>18</v>
      </c>
      <c r="G2012" t="s">
        <v>19</v>
      </c>
      <c r="H2012" t="s">
        <v>20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3964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4104</v>
      </c>
      <c r="C2013" s="3" t="s">
        <v>4105</v>
      </c>
      <c r="D2013" s="6">
        <v>50000</v>
      </c>
      <c r="E2013" s="8">
        <v>409782</v>
      </c>
      <c r="F2013" t="s">
        <v>18</v>
      </c>
      <c r="G2013" t="s">
        <v>2014</v>
      </c>
      <c r="H2013" t="s">
        <v>57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3964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4106</v>
      </c>
      <c r="C2014" s="3" t="s">
        <v>4107</v>
      </c>
      <c r="D2014" s="6">
        <v>5000</v>
      </c>
      <c r="E2014" s="8">
        <v>11745</v>
      </c>
      <c r="F2014" t="s">
        <v>18</v>
      </c>
      <c r="G2014" t="s">
        <v>19</v>
      </c>
      <c r="H2014" t="s">
        <v>20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3964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4108</v>
      </c>
      <c r="C2015" s="3" t="s">
        <v>4109</v>
      </c>
      <c r="D2015" s="6">
        <v>160000</v>
      </c>
      <c r="E2015" s="8">
        <v>791862</v>
      </c>
      <c r="F2015" t="s">
        <v>18</v>
      </c>
      <c r="G2015" t="s">
        <v>19</v>
      </c>
      <c r="H2015" t="s">
        <v>20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3964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4110</v>
      </c>
      <c r="C2016" s="3" t="s">
        <v>4111</v>
      </c>
      <c r="D2016" s="6">
        <v>30000</v>
      </c>
      <c r="E2016" s="8">
        <v>2344134.67</v>
      </c>
      <c r="F2016" t="s">
        <v>18</v>
      </c>
      <c r="G2016" t="s">
        <v>19</v>
      </c>
      <c r="H2016" t="s">
        <v>20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3964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4112</v>
      </c>
      <c r="C2017" s="3" t="s">
        <v>4113</v>
      </c>
      <c r="D2017" s="6">
        <v>7200</v>
      </c>
      <c r="E2017" s="8">
        <v>8136.01</v>
      </c>
      <c r="F2017" t="s">
        <v>18</v>
      </c>
      <c r="G2017" t="s">
        <v>19</v>
      </c>
      <c r="H2017" t="s">
        <v>20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3964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4114</v>
      </c>
      <c r="C2018" s="3" t="s">
        <v>4115</v>
      </c>
      <c r="D2018" s="6">
        <v>10000</v>
      </c>
      <c r="E2018" s="8">
        <v>92154.22</v>
      </c>
      <c r="F2018" t="s">
        <v>18</v>
      </c>
      <c r="G2018" t="s">
        <v>19</v>
      </c>
      <c r="H2018" t="s">
        <v>20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3964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4116</v>
      </c>
      <c r="C2019" s="3" t="s">
        <v>4117</v>
      </c>
      <c r="D2019" s="6">
        <v>25000</v>
      </c>
      <c r="E2019" s="8">
        <v>31275.599999999999</v>
      </c>
      <c r="F2019" t="s">
        <v>18</v>
      </c>
      <c r="G2019" t="s">
        <v>19</v>
      </c>
      <c r="H2019" t="s">
        <v>20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3964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4118</v>
      </c>
      <c r="C2020" s="3" t="s">
        <v>4119</v>
      </c>
      <c r="D2020" s="6">
        <v>65000</v>
      </c>
      <c r="E2020" s="8">
        <v>66458.23</v>
      </c>
      <c r="F2020" t="s">
        <v>18</v>
      </c>
      <c r="G2020" t="s">
        <v>2457</v>
      </c>
      <c r="H2020" t="s">
        <v>57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3964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4120</v>
      </c>
      <c r="C2021" s="3" t="s">
        <v>4121</v>
      </c>
      <c r="D2021" s="6">
        <v>40000</v>
      </c>
      <c r="E2021" s="8">
        <v>193963.9</v>
      </c>
      <c r="F2021" t="s">
        <v>18</v>
      </c>
      <c r="G2021" t="s">
        <v>19</v>
      </c>
      <c r="H2021" t="s">
        <v>20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3964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4122</v>
      </c>
      <c r="C2022" s="3" t="s">
        <v>4123</v>
      </c>
      <c r="D2022" s="6">
        <v>1500</v>
      </c>
      <c r="E2022" s="8">
        <v>2885</v>
      </c>
      <c r="F2022" t="s">
        <v>18</v>
      </c>
      <c r="G2022" t="s">
        <v>19</v>
      </c>
      <c r="H2022" t="s">
        <v>20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3964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4124</v>
      </c>
      <c r="C2023" s="3" t="s">
        <v>4125</v>
      </c>
      <c r="D2023" s="6">
        <v>5000</v>
      </c>
      <c r="E2023" s="8">
        <v>14055</v>
      </c>
      <c r="F2023" t="s">
        <v>18</v>
      </c>
      <c r="G2023" t="s">
        <v>19</v>
      </c>
      <c r="H2023" t="s">
        <v>20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3964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4126</v>
      </c>
      <c r="C2024" s="3" t="s">
        <v>4127</v>
      </c>
      <c r="D2024" s="6">
        <v>100000</v>
      </c>
      <c r="E2024" s="8">
        <v>125137</v>
      </c>
      <c r="F2024" t="s">
        <v>18</v>
      </c>
      <c r="G2024" t="s">
        <v>19</v>
      </c>
      <c r="H2024" t="s">
        <v>20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3964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4128</v>
      </c>
      <c r="C2025" s="3" t="s">
        <v>4129</v>
      </c>
      <c r="D2025" s="6">
        <v>100000</v>
      </c>
      <c r="E2025" s="8">
        <v>161459</v>
      </c>
      <c r="F2025" t="s">
        <v>18</v>
      </c>
      <c r="G2025" t="s">
        <v>19</v>
      </c>
      <c r="H2025" t="s">
        <v>20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3964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4130</v>
      </c>
      <c r="C2026" s="3" t="s">
        <v>4131</v>
      </c>
      <c r="D2026" s="6">
        <v>4000</v>
      </c>
      <c r="E2026" s="8">
        <v>23414</v>
      </c>
      <c r="F2026" t="s">
        <v>18</v>
      </c>
      <c r="G2026" t="s">
        <v>19</v>
      </c>
      <c r="H2026" t="s">
        <v>20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3964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4132</v>
      </c>
      <c r="C2027" s="3" t="s">
        <v>4133</v>
      </c>
      <c r="D2027" s="6">
        <v>80000</v>
      </c>
      <c r="E2027" s="8">
        <v>160920</v>
      </c>
      <c r="F2027" t="s">
        <v>18</v>
      </c>
      <c r="G2027" t="s">
        <v>504</v>
      </c>
      <c r="H2027" t="s">
        <v>57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3964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4134</v>
      </c>
      <c r="C2028" s="3" t="s">
        <v>4135</v>
      </c>
      <c r="D2028" s="6">
        <v>25000</v>
      </c>
      <c r="E2028" s="8">
        <v>33370.769999999997</v>
      </c>
      <c r="F2028" t="s">
        <v>18</v>
      </c>
      <c r="G2028" t="s">
        <v>19</v>
      </c>
      <c r="H2028" t="s">
        <v>20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3964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4136</v>
      </c>
      <c r="C2029" s="3" t="s">
        <v>4137</v>
      </c>
      <c r="D2029" s="6">
        <v>100000</v>
      </c>
      <c r="E2029" s="8">
        <v>120249</v>
      </c>
      <c r="F2029" t="s">
        <v>18</v>
      </c>
      <c r="G2029" t="s">
        <v>19</v>
      </c>
      <c r="H2029" t="s">
        <v>20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3964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4138</v>
      </c>
      <c r="C2030" s="3" t="s">
        <v>4139</v>
      </c>
      <c r="D2030" s="6">
        <v>3000</v>
      </c>
      <c r="E2030" s="8">
        <v>3785</v>
      </c>
      <c r="F2030" t="s">
        <v>18</v>
      </c>
      <c r="G2030" t="s">
        <v>19</v>
      </c>
      <c r="H2030" t="s">
        <v>20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3964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4140</v>
      </c>
      <c r="C2031" s="3" t="s">
        <v>4141</v>
      </c>
      <c r="D2031" s="6">
        <v>2500</v>
      </c>
      <c r="E2031" s="8">
        <v>9030</v>
      </c>
      <c r="F2031" t="s">
        <v>18</v>
      </c>
      <c r="G2031" t="s">
        <v>19</v>
      </c>
      <c r="H2031" t="s">
        <v>20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3964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4142</v>
      </c>
      <c r="C2032" s="3" t="s">
        <v>4143</v>
      </c>
      <c r="D2032" s="6">
        <v>32768</v>
      </c>
      <c r="E2032" s="8">
        <v>74134</v>
      </c>
      <c r="F2032" t="s">
        <v>18</v>
      </c>
      <c r="G2032" t="s">
        <v>26</v>
      </c>
      <c r="H2032" t="s">
        <v>27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3964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4144</v>
      </c>
      <c r="C2033" s="3" t="s">
        <v>4145</v>
      </c>
      <c r="D2033" s="6">
        <v>50000</v>
      </c>
      <c r="E2033" s="8">
        <v>60175</v>
      </c>
      <c r="F2033" t="s">
        <v>18</v>
      </c>
      <c r="G2033" t="s">
        <v>389</v>
      </c>
      <c r="H2033" t="s">
        <v>57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3964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4146</v>
      </c>
      <c r="C2034" s="3" t="s">
        <v>4147</v>
      </c>
      <c r="D2034" s="6">
        <v>25000</v>
      </c>
      <c r="E2034" s="8">
        <v>76047</v>
      </c>
      <c r="F2034" t="s">
        <v>18</v>
      </c>
      <c r="G2034" t="s">
        <v>19</v>
      </c>
      <c r="H2034" t="s">
        <v>20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3964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4148</v>
      </c>
      <c r="C2035" s="3" t="s">
        <v>4149</v>
      </c>
      <c r="D2035" s="6">
        <v>25000</v>
      </c>
      <c r="E2035" s="8">
        <v>44669</v>
      </c>
      <c r="F2035" t="s">
        <v>18</v>
      </c>
      <c r="G2035" t="s">
        <v>19</v>
      </c>
      <c r="H2035" t="s">
        <v>20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3964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4150</v>
      </c>
      <c r="C2036" s="3" t="s">
        <v>4151</v>
      </c>
      <c r="D2036" s="6">
        <v>78000</v>
      </c>
      <c r="E2036" s="8">
        <v>301719.59000000003</v>
      </c>
      <c r="F2036" t="s">
        <v>18</v>
      </c>
      <c r="G2036" t="s">
        <v>19</v>
      </c>
      <c r="H2036" t="s">
        <v>20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3964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4152</v>
      </c>
      <c r="C2037" s="3" t="s">
        <v>4153</v>
      </c>
      <c r="D2037" s="6">
        <v>80000</v>
      </c>
      <c r="E2037" s="8">
        <v>168829.14</v>
      </c>
      <c r="F2037" t="s">
        <v>18</v>
      </c>
      <c r="G2037" t="s">
        <v>19</v>
      </c>
      <c r="H2037" t="s">
        <v>20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3964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4154</v>
      </c>
      <c r="C2038" s="3" t="s">
        <v>4155</v>
      </c>
      <c r="D2038" s="6">
        <v>30000</v>
      </c>
      <c r="E2038" s="8">
        <v>39500.5</v>
      </c>
      <c r="F2038" t="s">
        <v>18</v>
      </c>
      <c r="G2038" t="s">
        <v>19</v>
      </c>
      <c r="H2038" t="s">
        <v>20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3964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4156</v>
      </c>
      <c r="C2039" s="3" t="s">
        <v>4157</v>
      </c>
      <c r="D2039" s="6">
        <v>10000</v>
      </c>
      <c r="E2039" s="8">
        <v>30047.64</v>
      </c>
      <c r="F2039" t="s">
        <v>18</v>
      </c>
      <c r="G2039" t="s">
        <v>19</v>
      </c>
      <c r="H2039" t="s">
        <v>20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3964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4158</v>
      </c>
      <c r="C2040" s="3" t="s">
        <v>4159</v>
      </c>
      <c r="D2040" s="6">
        <v>8000</v>
      </c>
      <c r="E2040" s="8">
        <v>33641</v>
      </c>
      <c r="F2040" t="s">
        <v>18</v>
      </c>
      <c r="G2040" t="s">
        <v>26</v>
      </c>
      <c r="H2040" t="s">
        <v>27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3964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4160</v>
      </c>
      <c r="C2041" s="3" t="s">
        <v>4161</v>
      </c>
      <c r="D2041" s="6">
        <v>125000</v>
      </c>
      <c r="E2041" s="8">
        <v>170271</v>
      </c>
      <c r="F2041" t="s">
        <v>18</v>
      </c>
      <c r="G2041" t="s">
        <v>19</v>
      </c>
      <c r="H2041" t="s">
        <v>20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3964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4162</v>
      </c>
      <c r="C2042" s="3" t="s">
        <v>4163</v>
      </c>
      <c r="D2042" s="6">
        <v>3000</v>
      </c>
      <c r="E2042" s="8">
        <v>7445.14</v>
      </c>
      <c r="F2042" t="s">
        <v>18</v>
      </c>
      <c r="G2042" t="s">
        <v>19</v>
      </c>
      <c r="H2042" t="s">
        <v>20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3964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4164</v>
      </c>
      <c r="C2043" s="3" t="s">
        <v>4165</v>
      </c>
      <c r="D2043" s="6">
        <v>9500</v>
      </c>
      <c r="E2043" s="8">
        <v>17277</v>
      </c>
      <c r="F2043" t="s">
        <v>18</v>
      </c>
      <c r="G2043" t="s">
        <v>19</v>
      </c>
      <c r="H2043" t="s">
        <v>20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3964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4166</v>
      </c>
      <c r="C2044" s="3" t="s">
        <v>4167</v>
      </c>
      <c r="D2044" s="6">
        <v>10000</v>
      </c>
      <c r="E2044" s="8">
        <v>12353</v>
      </c>
      <c r="F2044" t="s">
        <v>18</v>
      </c>
      <c r="G2044" t="s">
        <v>19</v>
      </c>
      <c r="H2044" t="s">
        <v>20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3964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4168</v>
      </c>
      <c r="C2045" s="3" t="s">
        <v>4169</v>
      </c>
      <c r="D2045" s="6">
        <v>1385</v>
      </c>
      <c r="E2045" s="8">
        <v>7011</v>
      </c>
      <c r="F2045" t="s">
        <v>18</v>
      </c>
      <c r="G2045" t="s">
        <v>19</v>
      </c>
      <c r="H2045" t="s">
        <v>20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3964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4170</v>
      </c>
      <c r="C2046" s="3" t="s">
        <v>4171</v>
      </c>
      <c r="D2046" s="6">
        <v>15000</v>
      </c>
      <c r="E2046" s="8">
        <v>16232</v>
      </c>
      <c r="F2046" t="s">
        <v>18</v>
      </c>
      <c r="G2046" t="s">
        <v>19</v>
      </c>
      <c r="H2046" t="s">
        <v>20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3964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4172</v>
      </c>
      <c r="C2047" s="3" t="s">
        <v>4173</v>
      </c>
      <c r="D2047" s="6">
        <v>4900</v>
      </c>
      <c r="E2047" s="8">
        <v>40140.01</v>
      </c>
      <c r="F2047" t="s">
        <v>18</v>
      </c>
      <c r="G2047" t="s">
        <v>19</v>
      </c>
      <c r="H2047" t="s">
        <v>20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3964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4174</v>
      </c>
      <c r="C2048" s="3" t="s">
        <v>4175</v>
      </c>
      <c r="D2048" s="6">
        <v>10000</v>
      </c>
      <c r="E2048" s="8">
        <v>12110</v>
      </c>
      <c r="F2048" t="s">
        <v>18</v>
      </c>
      <c r="G2048" t="s">
        <v>19</v>
      </c>
      <c r="H2048" t="s">
        <v>20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3964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4176</v>
      </c>
      <c r="C2049" s="3" t="s">
        <v>4177</v>
      </c>
      <c r="D2049" s="6">
        <v>98000</v>
      </c>
      <c r="E2049" s="8">
        <v>100939</v>
      </c>
      <c r="F2049" t="s">
        <v>18</v>
      </c>
      <c r="G2049" t="s">
        <v>52</v>
      </c>
      <c r="H2049" t="s">
        <v>53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3964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4178</v>
      </c>
      <c r="C2050" s="3" t="s">
        <v>4179</v>
      </c>
      <c r="D2050" s="6">
        <v>85000</v>
      </c>
      <c r="E2050" s="8">
        <v>126082.45</v>
      </c>
      <c r="F2050" t="s">
        <v>18</v>
      </c>
      <c r="G2050" t="s">
        <v>19</v>
      </c>
      <c r="H2050" t="s">
        <v>20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3964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4180</v>
      </c>
      <c r="C2051" s="3" t="s">
        <v>4181</v>
      </c>
      <c r="D2051" s="6">
        <v>50000</v>
      </c>
      <c r="E2051" s="8">
        <v>60095.35</v>
      </c>
      <c r="F2051" t="s">
        <v>18</v>
      </c>
      <c r="G2051" t="s">
        <v>26</v>
      </c>
      <c r="H2051" t="s">
        <v>27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3964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4182</v>
      </c>
      <c r="C2052" s="3" t="s">
        <v>4183</v>
      </c>
      <c r="D2052" s="6">
        <v>10000</v>
      </c>
      <c r="E2052" s="8">
        <v>47327</v>
      </c>
      <c r="F2052" t="s">
        <v>18</v>
      </c>
      <c r="G2052" t="s">
        <v>19</v>
      </c>
      <c r="H2052" t="s">
        <v>20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3964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4184</v>
      </c>
      <c r="C2053" s="3" t="s">
        <v>4185</v>
      </c>
      <c r="D2053" s="6">
        <v>8000</v>
      </c>
      <c r="E2053" s="8">
        <v>10429</v>
      </c>
      <c r="F2053" t="s">
        <v>18</v>
      </c>
      <c r="G2053" t="s">
        <v>19</v>
      </c>
      <c r="H2053" t="s">
        <v>20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3964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4186</v>
      </c>
      <c r="C2054" s="3" t="s">
        <v>4187</v>
      </c>
      <c r="D2054" s="6">
        <v>50000</v>
      </c>
      <c r="E2054" s="8">
        <v>176524</v>
      </c>
      <c r="F2054" t="s">
        <v>18</v>
      </c>
      <c r="G2054" t="s">
        <v>19</v>
      </c>
      <c r="H2054" t="s">
        <v>20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3964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4188</v>
      </c>
      <c r="C2055" s="3" t="s">
        <v>4189</v>
      </c>
      <c r="D2055" s="6">
        <v>5000</v>
      </c>
      <c r="E2055" s="8">
        <v>5051</v>
      </c>
      <c r="F2055" t="s">
        <v>18</v>
      </c>
      <c r="G2055" t="s">
        <v>19</v>
      </c>
      <c r="H2055" t="s">
        <v>20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3964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4190</v>
      </c>
      <c r="C2056" s="3" t="s">
        <v>4191</v>
      </c>
      <c r="D2056" s="6">
        <v>35000</v>
      </c>
      <c r="E2056" s="8">
        <v>39757</v>
      </c>
      <c r="F2056" t="s">
        <v>18</v>
      </c>
      <c r="G2056" t="s">
        <v>26</v>
      </c>
      <c r="H2056" t="s">
        <v>27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3964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4192</v>
      </c>
      <c r="C2057" s="3" t="s">
        <v>4193</v>
      </c>
      <c r="D2057" s="6">
        <v>6000</v>
      </c>
      <c r="E2057" s="8">
        <v>10045</v>
      </c>
      <c r="F2057" t="s">
        <v>18</v>
      </c>
      <c r="G2057" t="s">
        <v>19</v>
      </c>
      <c r="H2057" t="s">
        <v>20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3964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4194</v>
      </c>
      <c r="C2058" s="3" t="s">
        <v>4195</v>
      </c>
      <c r="D2058" s="6">
        <v>50000</v>
      </c>
      <c r="E2058" s="8">
        <v>76726</v>
      </c>
      <c r="F2058" t="s">
        <v>18</v>
      </c>
      <c r="G2058" t="s">
        <v>19</v>
      </c>
      <c r="H2058" t="s">
        <v>20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3964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4196</v>
      </c>
      <c r="C2059" s="3" t="s">
        <v>4197</v>
      </c>
      <c r="D2059" s="6">
        <v>15000</v>
      </c>
      <c r="E2059" s="8">
        <v>30334.83</v>
      </c>
      <c r="F2059" t="s">
        <v>18</v>
      </c>
      <c r="G2059" t="s">
        <v>26</v>
      </c>
      <c r="H2059" t="s">
        <v>27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3964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4198</v>
      </c>
      <c r="C2060" s="3" t="s">
        <v>4199</v>
      </c>
      <c r="D2060" s="6">
        <v>2560</v>
      </c>
      <c r="E2060" s="8">
        <v>4308</v>
      </c>
      <c r="F2060" t="s">
        <v>18</v>
      </c>
      <c r="G2060" t="s">
        <v>26</v>
      </c>
      <c r="H2060" t="s">
        <v>27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3964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4200</v>
      </c>
      <c r="C2061" s="3" t="s">
        <v>4201</v>
      </c>
      <c r="D2061" s="6">
        <v>30000</v>
      </c>
      <c r="E2061" s="8">
        <v>43037</v>
      </c>
      <c r="F2061" t="s">
        <v>18</v>
      </c>
      <c r="G2061" t="s">
        <v>19</v>
      </c>
      <c r="H2061" t="s">
        <v>20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3964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4202</v>
      </c>
      <c r="C2062" s="3" t="s">
        <v>4203</v>
      </c>
      <c r="D2062" s="6">
        <v>25000</v>
      </c>
      <c r="E2062" s="8">
        <v>49100</v>
      </c>
      <c r="F2062" t="s">
        <v>18</v>
      </c>
      <c r="G2062" t="s">
        <v>19</v>
      </c>
      <c r="H2062" t="s">
        <v>20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3964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4204</v>
      </c>
      <c r="C2063" s="3" t="s">
        <v>4205</v>
      </c>
      <c r="D2063" s="6">
        <v>5000</v>
      </c>
      <c r="E2063" s="8">
        <v>5396</v>
      </c>
      <c r="F2063" t="s">
        <v>18</v>
      </c>
      <c r="G2063" t="s">
        <v>19</v>
      </c>
      <c r="H2063" t="s">
        <v>20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3964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4206</v>
      </c>
      <c r="C2064" s="3" t="s">
        <v>4207</v>
      </c>
      <c r="D2064" s="6">
        <v>100000</v>
      </c>
      <c r="E2064" s="8">
        <v>114977</v>
      </c>
      <c r="F2064" t="s">
        <v>18</v>
      </c>
      <c r="G2064" t="s">
        <v>311</v>
      </c>
      <c r="H2064" t="s">
        <v>312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3964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4208</v>
      </c>
      <c r="C2065" s="3" t="s">
        <v>4209</v>
      </c>
      <c r="D2065" s="6">
        <v>4000</v>
      </c>
      <c r="E2065" s="8">
        <v>5922</v>
      </c>
      <c r="F2065" t="s">
        <v>18</v>
      </c>
      <c r="G2065" t="s">
        <v>504</v>
      </c>
      <c r="H2065" t="s">
        <v>57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3964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4210</v>
      </c>
      <c r="C2066" s="3" t="s">
        <v>4211</v>
      </c>
      <c r="D2066" s="6">
        <v>261962</v>
      </c>
      <c r="E2066" s="8">
        <v>500784.27</v>
      </c>
      <c r="F2066" t="s">
        <v>18</v>
      </c>
      <c r="G2066" t="s">
        <v>19</v>
      </c>
      <c r="H2066" t="s">
        <v>20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3964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4212</v>
      </c>
      <c r="C2067" s="3" t="s">
        <v>4213</v>
      </c>
      <c r="D2067" s="6">
        <v>40000</v>
      </c>
      <c r="E2067" s="8">
        <v>79686.05</v>
      </c>
      <c r="F2067" t="s">
        <v>18</v>
      </c>
      <c r="G2067" t="s">
        <v>26</v>
      </c>
      <c r="H2067" t="s">
        <v>27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3964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4214</v>
      </c>
      <c r="C2068" s="3" t="s">
        <v>4215</v>
      </c>
      <c r="D2068" s="6">
        <v>2000</v>
      </c>
      <c r="E2068" s="8">
        <v>4372</v>
      </c>
      <c r="F2068" t="s">
        <v>18</v>
      </c>
      <c r="G2068" t="s">
        <v>19</v>
      </c>
      <c r="H2068" t="s">
        <v>20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3964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4216</v>
      </c>
      <c r="C2069" s="3" t="s">
        <v>4217</v>
      </c>
      <c r="D2069" s="6">
        <v>495</v>
      </c>
      <c r="E2069" s="8">
        <v>628</v>
      </c>
      <c r="F2069" t="s">
        <v>18</v>
      </c>
      <c r="G2069" t="s">
        <v>26</v>
      </c>
      <c r="H2069" t="s">
        <v>27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3964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4218</v>
      </c>
      <c r="C2070" s="3" t="s">
        <v>4219</v>
      </c>
      <c r="D2070" s="6">
        <v>25000</v>
      </c>
      <c r="E2070" s="8">
        <v>26305.97</v>
      </c>
      <c r="F2070" t="s">
        <v>18</v>
      </c>
      <c r="G2070" t="s">
        <v>19</v>
      </c>
      <c r="H2070" t="s">
        <v>20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3964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4220</v>
      </c>
      <c r="C2071" s="3" t="s">
        <v>4221</v>
      </c>
      <c r="D2071" s="6">
        <v>50000</v>
      </c>
      <c r="E2071" s="8">
        <v>64203.33</v>
      </c>
      <c r="F2071" t="s">
        <v>18</v>
      </c>
      <c r="G2071" t="s">
        <v>19</v>
      </c>
      <c r="H2071" t="s">
        <v>20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3964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4222</v>
      </c>
      <c r="C2072" s="3" t="s">
        <v>4223</v>
      </c>
      <c r="D2072" s="6">
        <v>125000</v>
      </c>
      <c r="E2072" s="8">
        <v>396659</v>
      </c>
      <c r="F2072" t="s">
        <v>18</v>
      </c>
      <c r="G2072" t="s">
        <v>504</v>
      </c>
      <c r="H2072" t="s">
        <v>57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3964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4224</v>
      </c>
      <c r="C2073" s="3" t="s">
        <v>4225</v>
      </c>
      <c r="D2073" s="6">
        <v>20000</v>
      </c>
      <c r="E2073" s="8">
        <v>56146</v>
      </c>
      <c r="F2073" t="s">
        <v>18</v>
      </c>
      <c r="G2073" t="s">
        <v>19</v>
      </c>
      <c r="H2073" t="s">
        <v>20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3964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4226</v>
      </c>
      <c r="C2074" s="3" t="s">
        <v>4227</v>
      </c>
      <c r="D2074" s="6">
        <v>71500</v>
      </c>
      <c r="E2074" s="8">
        <v>79173</v>
      </c>
      <c r="F2074" t="s">
        <v>18</v>
      </c>
      <c r="G2074" t="s">
        <v>19</v>
      </c>
      <c r="H2074" t="s">
        <v>20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3964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4228</v>
      </c>
      <c r="C2075" s="3" t="s">
        <v>4229</v>
      </c>
      <c r="D2075" s="6">
        <v>100000</v>
      </c>
      <c r="E2075" s="8">
        <v>152604.29999999999</v>
      </c>
      <c r="F2075" t="s">
        <v>18</v>
      </c>
      <c r="G2075" t="s">
        <v>19</v>
      </c>
      <c r="H2075" t="s">
        <v>20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3964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4230</v>
      </c>
      <c r="C2076" s="3" t="s">
        <v>4231</v>
      </c>
      <c r="D2076" s="6">
        <v>600</v>
      </c>
      <c r="E2076" s="8">
        <v>615</v>
      </c>
      <c r="F2076" t="s">
        <v>18</v>
      </c>
      <c r="G2076" t="s">
        <v>19</v>
      </c>
      <c r="H2076" t="s">
        <v>20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3964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4232</v>
      </c>
      <c r="C2077" s="3" t="s">
        <v>4233</v>
      </c>
      <c r="D2077" s="6">
        <v>9999</v>
      </c>
      <c r="E2077" s="8">
        <v>167820.6</v>
      </c>
      <c r="F2077" t="s">
        <v>18</v>
      </c>
      <c r="G2077" t="s">
        <v>19</v>
      </c>
      <c r="H2077" t="s">
        <v>20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3964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4234</v>
      </c>
      <c r="C2078" s="3" t="s">
        <v>4235</v>
      </c>
      <c r="D2078" s="6">
        <v>179000</v>
      </c>
      <c r="E2078" s="8">
        <v>972594.99</v>
      </c>
      <c r="F2078" t="s">
        <v>18</v>
      </c>
      <c r="G2078" t="s">
        <v>26</v>
      </c>
      <c r="H2078" t="s">
        <v>27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3964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4236</v>
      </c>
      <c r="C2079" s="3" t="s">
        <v>4237</v>
      </c>
      <c r="D2079" s="6">
        <v>50000</v>
      </c>
      <c r="E2079" s="8">
        <v>57754</v>
      </c>
      <c r="F2079" t="s">
        <v>18</v>
      </c>
      <c r="G2079" t="s">
        <v>19</v>
      </c>
      <c r="H2079" t="s">
        <v>20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3964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4238</v>
      </c>
      <c r="C2080" s="3" t="s">
        <v>4239</v>
      </c>
      <c r="D2080" s="6">
        <v>20000</v>
      </c>
      <c r="E2080" s="8">
        <v>26241</v>
      </c>
      <c r="F2080" t="s">
        <v>18</v>
      </c>
      <c r="G2080" t="s">
        <v>56</v>
      </c>
      <c r="H2080" t="s">
        <v>57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3964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4240</v>
      </c>
      <c r="C2081" s="3" t="s">
        <v>4241</v>
      </c>
      <c r="D2081" s="6">
        <v>10000</v>
      </c>
      <c r="E2081" s="8">
        <v>28817</v>
      </c>
      <c r="F2081" t="s">
        <v>18</v>
      </c>
      <c r="G2081" t="s">
        <v>26</v>
      </c>
      <c r="H2081" t="s">
        <v>27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3964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4242</v>
      </c>
      <c r="C2082" s="3" t="s">
        <v>4243</v>
      </c>
      <c r="D2082" s="6">
        <v>1000</v>
      </c>
      <c r="E2082" s="8">
        <v>5078</v>
      </c>
      <c r="F2082" t="s">
        <v>18</v>
      </c>
      <c r="G2082" t="s">
        <v>19</v>
      </c>
      <c r="H2082" t="s">
        <v>20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3964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4244</v>
      </c>
      <c r="C2083" s="3" t="s">
        <v>4245</v>
      </c>
      <c r="D2083" s="6">
        <v>3500</v>
      </c>
      <c r="E2083" s="8">
        <v>4010</v>
      </c>
      <c r="F2083" t="s">
        <v>18</v>
      </c>
      <c r="G2083" t="s">
        <v>19</v>
      </c>
      <c r="H2083" t="s">
        <v>20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1819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4246</v>
      </c>
      <c r="C2084" s="3" t="s">
        <v>4247</v>
      </c>
      <c r="D2084" s="6">
        <v>1500</v>
      </c>
      <c r="E2084" s="8">
        <v>1661</v>
      </c>
      <c r="F2084" t="s">
        <v>18</v>
      </c>
      <c r="G2084" t="s">
        <v>19</v>
      </c>
      <c r="H2084" t="s">
        <v>20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1819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4248</v>
      </c>
      <c r="C2085" s="3" t="s">
        <v>4249</v>
      </c>
      <c r="D2085" s="6">
        <v>750</v>
      </c>
      <c r="E2085" s="8">
        <v>850</v>
      </c>
      <c r="F2085" t="s">
        <v>18</v>
      </c>
      <c r="G2085" t="s">
        <v>19</v>
      </c>
      <c r="H2085" t="s">
        <v>20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1819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4250</v>
      </c>
      <c r="C2086" s="3" t="s">
        <v>4251</v>
      </c>
      <c r="D2086" s="6">
        <v>3000</v>
      </c>
      <c r="E2086" s="8">
        <v>3250</v>
      </c>
      <c r="F2086" t="s">
        <v>18</v>
      </c>
      <c r="G2086" t="s">
        <v>19</v>
      </c>
      <c r="H2086" t="s">
        <v>20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1819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4252</v>
      </c>
      <c r="C2087" s="3" t="s">
        <v>4253</v>
      </c>
      <c r="D2087" s="6">
        <v>6000</v>
      </c>
      <c r="E2087" s="8">
        <v>7412</v>
      </c>
      <c r="F2087" t="s">
        <v>18</v>
      </c>
      <c r="G2087" t="s">
        <v>19</v>
      </c>
      <c r="H2087" t="s">
        <v>20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1819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4254</v>
      </c>
      <c r="C2088" s="3" t="s">
        <v>4255</v>
      </c>
      <c r="D2088" s="6">
        <v>4000</v>
      </c>
      <c r="E2088" s="8">
        <v>4028</v>
      </c>
      <c r="F2088" t="s">
        <v>18</v>
      </c>
      <c r="G2088" t="s">
        <v>19</v>
      </c>
      <c r="H2088" t="s">
        <v>20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1819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4256</v>
      </c>
      <c r="C2089" s="3" t="s">
        <v>4257</v>
      </c>
      <c r="D2089" s="6">
        <v>1500</v>
      </c>
      <c r="E2089" s="8">
        <v>1553</v>
      </c>
      <c r="F2089" t="s">
        <v>18</v>
      </c>
      <c r="G2089" t="s">
        <v>19</v>
      </c>
      <c r="H2089" t="s">
        <v>20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1819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4258</v>
      </c>
      <c r="C2090" s="3" t="s">
        <v>4259</v>
      </c>
      <c r="D2090" s="6">
        <v>3000</v>
      </c>
      <c r="E2090" s="8">
        <v>3465.32</v>
      </c>
      <c r="F2090" t="s">
        <v>18</v>
      </c>
      <c r="G2090" t="s">
        <v>19</v>
      </c>
      <c r="H2090" t="s">
        <v>20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1819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4260</v>
      </c>
      <c r="C2091" s="3" t="s">
        <v>4261</v>
      </c>
      <c r="D2091" s="6">
        <v>2500</v>
      </c>
      <c r="E2091" s="8">
        <v>3010.01</v>
      </c>
      <c r="F2091" t="s">
        <v>18</v>
      </c>
      <c r="G2091" t="s">
        <v>19</v>
      </c>
      <c r="H2091" t="s">
        <v>20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1819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4262</v>
      </c>
      <c r="C2092" s="3" t="s">
        <v>4263</v>
      </c>
      <c r="D2092" s="6">
        <v>8000</v>
      </c>
      <c r="E2092" s="8">
        <v>9203.23</v>
      </c>
      <c r="F2092" t="s">
        <v>18</v>
      </c>
      <c r="G2092" t="s">
        <v>19</v>
      </c>
      <c r="H2092" t="s">
        <v>20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1819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4264</v>
      </c>
      <c r="C2093" s="3" t="s">
        <v>4265</v>
      </c>
      <c r="D2093" s="6">
        <v>18000</v>
      </c>
      <c r="E2093" s="8">
        <v>21684.2</v>
      </c>
      <c r="F2093" t="s">
        <v>18</v>
      </c>
      <c r="G2093" t="s">
        <v>19</v>
      </c>
      <c r="H2093" t="s">
        <v>20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1819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4266</v>
      </c>
      <c r="C2094" s="3" t="s">
        <v>4267</v>
      </c>
      <c r="D2094" s="6">
        <v>6000</v>
      </c>
      <c r="E2094" s="8">
        <v>6077</v>
      </c>
      <c r="F2094" t="s">
        <v>18</v>
      </c>
      <c r="G2094" t="s">
        <v>19</v>
      </c>
      <c r="H2094" t="s">
        <v>20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1819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4268</v>
      </c>
      <c r="C2095" s="3" t="s">
        <v>4269</v>
      </c>
      <c r="D2095" s="6">
        <v>1500</v>
      </c>
      <c r="E2095" s="8">
        <v>1537</v>
      </c>
      <c r="F2095" t="s">
        <v>18</v>
      </c>
      <c r="G2095" t="s">
        <v>19</v>
      </c>
      <c r="H2095" t="s">
        <v>20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1819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4270</v>
      </c>
      <c r="C2096" s="3" t="s">
        <v>4271</v>
      </c>
      <c r="D2096" s="6">
        <v>3500</v>
      </c>
      <c r="E2096" s="8">
        <v>4219</v>
      </c>
      <c r="F2096" t="s">
        <v>18</v>
      </c>
      <c r="G2096" t="s">
        <v>19</v>
      </c>
      <c r="H2096" t="s">
        <v>20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1819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4272</v>
      </c>
      <c r="C2097" s="3" t="s">
        <v>4273</v>
      </c>
      <c r="D2097" s="6">
        <v>2500</v>
      </c>
      <c r="E2097" s="8">
        <v>2500</v>
      </c>
      <c r="F2097" t="s">
        <v>18</v>
      </c>
      <c r="G2097" t="s">
        <v>19</v>
      </c>
      <c r="H2097" t="s">
        <v>20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1819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4274</v>
      </c>
      <c r="C2098" s="3" t="s">
        <v>4275</v>
      </c>
      <c r="D2098" s="6">
        <v>600</v>
      </c>
      <c r="E2098" s="8">
        <v>610</v>
      </c>
      <c r="F2098" t="s">
        <v>18</v>
      </c>
      <c r="G2098" t="s">
        <v>19</v>
      </c>
      <c r="H2098" t="s">
        <v>20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1819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4276</v>
      </c>
      <c r="C2099" s="3" t="s">
        <v>4277</v>
      </c>
      <c r="D2099" s="6">
        <v>3000</v>
      </c>
      <c r="E2099" s="8">
        <v>3000</v>
      </c>
      <c r="F2099" t="s">
        <v>18</v>
      </c>
      <c r="G2099" t="s">
        <v>19</v>
      </c>
      <c r="H2099" t="s">
        <v>20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1819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4278</v>
      </c>
      <c r="C2100" s="3" t="s">
        <v>4279</v>
      </c>
      <c r="D2100" s="6">
        <v>6000</v>
      </c>
      <c r="E2100" s="8">
        <v>6020</v>
      </c>
      <c r="F2100" t="s">
        <v>18</v>
      </c>
      <c r="G2100" t="s">
        <v>19</v>
      </c>
      <c r="H2100" t="s">
        <v>20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1819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4280</v>
      </c>
      <c r="C2101" s="3" t="s">
        <v>4281</v>
      </c>
      <c r="D2101" s="6">
        <v>3000</v>
      </c>
      <c r="E2101" s="8">
        <v>3971</v>
      </c>
      <c r="F2101" t="s">
        <v>18</v>
      </c>
      <c r="G2101" t="s">
        <v>19</v>
      </c>
      <c r="H2101" t="s">
        <v>20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1819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4282</v>
      </c>
      <c r="C2102" s="3" t="s">
        <v>4283</v>
      </c>
      <c r="D2102" s="6">
        <v>600</v>
      </c>
      <c r="E2102" s="8">
        <v>820</v>
      </c>
      <c r="F2102" t="s">
        <v>18</v>
      </c>
      <c r="G2102" t="s">
        <v>19</v>
      </c>
      <c r="H2102" t="s">
        <v>20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1819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4284</v>
      </c>
      <c r="C2103" s="3" t="s">
        <v>4285</v>
      </c>
      <c r="D2103" s="6">
        <v>2000</v>
      </c>
      <c r="E2103" s="8">
        <v>2265</v>
      </c>
      <c r="F2103" t="s">
        <v>18</v>
      </c>
      <c r="G2103" t="s">
        <v>19</v>
      </c>
      <c r="H2103" t="s">
        <v>20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1819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4286</v>
      </c>
      <c r="C2104" s="3" t="s">
        <v>4287</v>
      </c>
      <c r="D2104" s="6">
        <v>1000</v>
      </c>
      <c r="E2104" s="8">
        <v>1360</v>
      </c>
      <c r="F2104" t="s">
        <v>18</v>
      </c>
      <c r="G2104" t="s">
        <v>19</v>
      </c>
      <c r="H2104" t="s">
        <v>20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1819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4288</v>
      </c>
      <c r="C2105" s="3" t="s">
        <v>4289</v>
      </c>
      <c r="D2105" s="6">
        <v>7777</v>
      </c>
      <c r="E2105" s="8">
        <v>11364</v>
      </c>
      <c r="F2105" t="s">
        <v>18</v>
      </c>
      <c r="G2105" t="s">
        <v>19</v>
      </c>
      <c r="H2105" t="s">
        <v>20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1819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4290</v>
      </c>
      <c r="C2106" s="3" t="s">
        <v>4291</v>
      </c>
      <c r="D2106" s="6">
        <v>800</v>
      </c>
      <c r="E2106" s="8">
        <v>1036</v>
      </c>
      <c r="F2106" t="s">
        <v>18</v>
      </c>
      <c r="G2106" t="s">
        <v>19</v>
      </c>
      <c r="H2106" t="s">
        <v>20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1819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4292</v>
      </c>
      <c r="C2107" s="3" t="s">
        <v>4293</v>
      </c>
      <c r="D2107" s="6">
        <v>2000</v>
      </c>
      <c r="E2107" s="8">
        <v>5080</v>
      </c>
      <c r="F2107" t="s">
        <v>18</v>
      </c>
      <c r="G2107" t="s">
        <v>19</v>
      </c>
      <c r="H2107" t="s">
        <v>20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1819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4294</v>
      </c>
      <c r="C2108" s="3" t="s">
        <v>4295</v>
      </c>
      <c r="D2108" s="6">
        <v>2200</v>
      </c>
      <c r="E2108" s="8">
        <v>2355</v>
      </c>
      <c r="F2108" t="s">
        <v>18</v>
      </c>
      <c r="G2108" t="s">
        <v>19</v>
      </c>
      <c r="H2108" t="s">
        <v>20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1819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4296</v>
      </c>
      <c r="C2109" s="3" t="s">
        <v>4297</v>
      </c>
      <c r="D2109" s="6">
        <v>2000</v>
      </c>
      <c r="E2109" s="8">
        <v>2154.66</v>
      </c>
      <c r="F2109" t="s">
        <v>18</v>
      </c>
      <c r="G2109" t="s">
        <v>19</v>
      </c>
      <c r="H2109" t="s">
        <v>20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1819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4298</v>
      </c>
      <c r="C2110" s="3" t="s">
        <v>4299</v>
      </c>
      <c r="D2110" s="6">
        <v>16000</v>
      </c>
      <c r="E2110" s="8">
        <v>17170</v>
      </c>
      <c r="F2110" t="s">
        <v>18</v>
      </c>
      <c r="G2110" t="s">
        <v>19</v>
      </c>
      <c r="H2110" t="s">
        <v>20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1819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4300</v>
      </c>
      <c r="C2111" s="3" t="s">
        <v>4301</v>
      </c>
      <c r="D2111" s="6">
        <v>4000</v>
      </c>
      <c r="E2111" s="8">
        <v>4261</v>
      </c>
      <c r="F2111" t="s">
        <v>18</v>
      </c>
      <c r="G2111" t="s">
        <v>19</v>
      </c>
      <c r="H2111" t="s">
        <v>20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1819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4302</v>
      </c>
      <c r="C2112" s="3" t="s">
        <v>4303</v>
      </c>
      <c r="D2112" s="6">
        <v>2000</v>
      </c>
      <c r="E2112" s="8">
        <v>2007</v>
      </c>
      <c r="F2112" t="s">
        <v>18</v>
      </c>
      <c r="G2112" t="s">
        <v>19</v>
      </c>
      <c r="H2112" t="s">
        <v>20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1819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4304</v>
      </c>
      <c r="C2113" s="3" t="s">
        <v>4305</v>
      </c>
      <c r="D2113" s="6">
        <v>2000</v>
      </c>
      <c r="E2113" s="8">
        <v>2130</v>
      </c>
      <c r="F2113" t="s">
        <v>18</v>
      </c>
      <c r="G2113" t="s">
        <v>19</v>
      </c>
      <c r="H2113" t="s">
        <v>20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1819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4306</v>
      </c>
      <c r="C2114" s="3" t="s">
        <v>4307</v>
      </c>
      <c r="D2114" s="6">
        <v>300</v>
      </c>
      <c r="E2114" s="8">
        <v>300</v>
      </c>
      <c r="F2114" t="s">
        <v>18</v>
      </c>
      <c r="G2114" t="s">
        <v>19</v>
      </c>
      <c r="H2114" t="s">
        <v>20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1819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4308</v>
      </c>
      <c r="C2115" s="3" t="s">
        <v>4309</v>
      </c>
      <c r="D2115" s="6">
        <v>7000</v>
      </c>
      <c r="E2115" s="8">
        <v>7340</v>
      </c>
      <c r="F2115" t="s">
        <v>18</v>
      </c>
      <c r="G2115" t="s">
        <v>19</v>
      </c>
      <c r="H2115" t="s">
        <v>20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1819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4310</v>
      </c>
      <c r="C2116" s="3" t="s">
        <v>4311</v>
      </c>
      <c r="D2116" s="6">
        <v>5000</v>
      </c>
      <c r="E2116" s="8">
        <v>5235</v>
      </c>
      <c r="F2116" t="s">
        <v>18</v>
      </c>
      <c r="G2116" t="s">
        <v>19</v>
      </c>
      <c r="H2116" t="s">
        <v>20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1819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4312</v>
      </c>
      <c r="C2117" s="3" t="s">
        <v>4313</v>
      </c>
      <c r="D2117" s="6">
        <v>1500</v>
      </c>
      <c r="E2117" s="8">
        <v>3385</v>
      </c>
      <c r="F2117" t="s">
        <v>18</v>
      </c>
      <c r="G2117" t="s">
        <v>19</v>
      </c>
      <c r="H2117" t="s">
        <v>20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1819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4314</v>
      </c>
      <c r="C2118" s="3" t="s">
        <v>4315</v>
      </c>
      <c r="D2118" s="6">
        <v>48000</v>
      </c>
      <c r="E2118" s="8">
        <v>48434</v>
      </c>
      <c r="F2118" t="s">
        <v>18</v>
      </c>
      <c r="G2118" t="s">
        <v>19</v>
      </c>
      <c r="H2118" t="s">
        <v>20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1819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4316</v>
      </c>
      <c r="C2119" s="3" t="s">
        <v>4317</v>
      </c>
      <c r="D2119" s="6">
        <v>1200</v>
      </c>
      <c r="E2119" s="8">
        <v>1773</v>
      </c>
      <c r="F2119" t="s">
        <v>18</v>
      </c>
      <c r="G2119" t="s">
        <v>19</v>
      </c>
      <c r="H2119" t="s">
        <v>20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1819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4318</v>
      </c>
      <c r="C2120" s="3" t="s">
        <v>4319</v>
      </c>
      <c r="D2120" s="6">
        <v>1000</v>
      </c>
      <c r="E2120" s="8">
        <v>1346.11</v>
      </c>
      <c r="F2120" t="s">
        <v>18</v>
      </c>
      <c r="G2120" t="s">
        <v>19</v>
      </c>
      <c r="H2120" t="s">
        <v>20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1819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4320</v>
      </c>
      <c r="C2121" s="3" t="s">
        <v>4321</v>
      </c>
      <c r="D2121" s="6">
        <v>2000</v>
      </c>
      <c r="E2121" s="8">
        <v>2015</v>
      </c>
      <c r="F2121" t="s">
        <v>18</v>
      </c>
      <c r="G2121" t="s">
        <v>19</v>
      </c>
      <c r="H2121" t="s">
        <v>20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1819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4322</v>
      </c>
      <c r="C2122" s="3" t="s">
        <v>4323</v>
      </c>
      <c r="D2122" s="6">
        <v>8000</v>
      </c>
      <c r="E2122" s="8">
        <v>8070.43</v>
      </c>
      <c r="F2122" t="s">
        <v>18</v>
      </c>
      <c r="G2122" t="s">
        <v>19</v>
      </c>
      <c r="H2122" t="s">
        <v>20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1819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4324</v>
      </c>
      <c r="C2123" s="3" t="s">
        <v>4325</v>
      </c>
      <c r="D2123" s="6">
        <v>50000</v>
      </c>
      <c r="E2123" s="8">
        <v>284</v>
      </c>
      <c r="F2123" t="s">
        <v>359</v>
      </c>
      <c r="G2123" t="s">
        <v>2091</v>
      </c>
      <c r="H2123" t="s">
        <v>2092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2193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4326</v>
      </c>
      <c r="C2124" s="3" t="s">
        <v>4327</v>
      </c>
      <c r="D2124" s="6">
        <v>80000</v>
      </c>
      <c r="E2124" s="8">
        <v>310</v>
      </c>
      <c r="F2124" t="s">
        <v>359</v>
      </c>
      <c r="G2124" t="s">
        <v>1426</v>
      </c>
      <c r="H2124" t="s">
        <v>1427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2193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4328</v>
      </c>
      <c r="C2125" s="3" t="s">
        <v>4329</v>
      </c>
      <c r="D2125" s="6">
        <v>500</v>
      </c>
      <c r="E2125" s="8">
        <v>50</v>
      </c>
      <c r="F2125" t="s">
        <v>359</v>
      </c>
      <c r="G2125" t="s">
        <v>19</v>
      </c>
      <c r="H2125" t="s">
        <v>20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2193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4330</v>
      </c>
      <c r="C2126" s="3" t="s">
        <v>4331</v>
      </c>
      <c r="D2126" s="6">
        <v>1100</v>
      </c>
      <c r="E2126" s="8">
        <v>115</v>
      </c>
      <c r="F2126" t="s">
        <v>359</v>
      </c>
      <c r="G2126" t="s">
        <v>19</v>
      </c>
      <c r="H2126" t="s">
        <v>20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2193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4332</v>
      </c>
      <c r="C2127" s="3" t="s">
        <v>4333</v>
      </c>
      <c r="D2127" s="6">
        <v>60000</v>
      </c>
      <c r="E2127" s="8">
        <v>852</v>
      </c>
      <c r="F2127" t="s">
        <v>359</v>
      </c>
      <c r="G2127" t="s">
        <v>19</v>
      </c>
      <c r="H2127" t="s">
        <v>20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2193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4334</v>
      </c>
      <c r="C2128" s="3" t="s">
        <v>4335</v>
      </c>
      <c r="D2128" s="6">
        <v>20000</v>
      </c>
      <c r="E2128" s="8">
        <v>10</v>
      </c>
      <c r="F2128" t="s">
        <v>359</v>
      </c>
      <c r="G2128" t="s">
        <v>19</v>
      </c>
      <c r="H2128" t="s">
        <v>20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2193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4336</v>
      </c>
      <c r="C2129" s="3" t="s">
        <v>4337</v>
      </c>
      <c r="D2129" s="6">
        <v>28000</v>
      </c>
      <c r="E2129" s="8">
        <v>8076</v>
      </c>
      <c r="F2129" t="s">
        <v>359</v>
      </c>
      <c r="G2129" t="s">
        <v>26</v>
      </c>
      <c r="H2129" t="s">
        <v>27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2193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4338</v>
      </c>
      <c r="C2130" s="3" t="s">
        <v>4339</v>
      </c>
      <c r="D2130" s="6">
        <v>15000</v>
      </c>
      <c r="E2130" s="8">
        <v>25</v>
      </c>
      <c r="F2130" t="s">
        <v>359</v>
      </c>
      <c r="G2130" t="s">
        <v>161</v>
      </c>
      <c r="H2130" t="s">
        <v>162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2193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4340</v>
      </c>
      <c r="C2131" s="3" t="s">
        <v>4341</v>
      </c>
      <c r="D2131" s="6">
        <v>2000</v>
      </c>
      <c r="E2131" s="8">
        <v>236</v>
      </c>
      <c r="F2131" t="s">
        <v>359</v>
      </c>
      <c r="G2131" t="s">
        <v>19</v>
      </c>
      <c r="H2131" t="s">
        <v>20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2193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4342</v>
      </c>
      <c r="C2132" s="3" t="s">
        <v>4343</v>
      </c>
      <c r="D2132" s="6">
        <v>42000</v>
      </c>
      <c r="E2132" s="8">
        <v>85</v>
      </c>
      <c r="F2132" t="s">
        <v>359</v>
      </c>
      <c r="G2132" t="s">
        <v>19</v>
      </c>
      <c r="H2132" t="s">
        <v>20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2193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4344</v>
      </c>
      <c r="C2133" s="3" t="s">
        <v>4345</v>
      </c>
      <c r="D2133" s="6">
        <v>500</v>
      </c>
      <c r="E2133" s="8">
        <v>25</v>
      </c>
      <c r="F2133" t="s">
        <v>359</v>
      </c>
      <c r="G2133" t="s">
        <v>19</v>
      </c>
      <c r="H2133" t="s">
        <v>20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2193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4346</v>
      </c>
      <c r="C2134" s="3" t="s">
        <v>4347</v>
      </c>
      <c r="D2134" s="6">
        <v>100000</v>
      </c>
      <c r="E2134" s="8">
        <v>2112.9899999999998</v>
      </c>
      <c r="F2134" t="s">
        <v>359</v>
      </c>
      <c r="G2134" t="s">
        <v>19</v>
      </c>
      <c r="H2134" t="s">
        <v>20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2193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4348</v>
      </c>
      <c r="C2135" s="3" t="s">
        <v>4349</v>
      </c>
      <c r="D2135" s="6">
        <v>1000</v>
      </c>
      <c r="E2135" s="8">
        <v>16</v>
      </c>
      <c r="F2135" t="s">
        <v>359</v>
      </c>
      <c r="G2135" t="s">
        <v>19</v>
      </c>
      <c r="H2135" t="s">
        <v>20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2193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4350</v>
      </c>
      <c r="C2136" s="3" t="s">
        <v>4351</v>
      </c>
      <c r="D2136" s="6">
        <v>6000</v>
      </c>
      <c r="E2136" s="8">
        <v>104</v>
      </c>
      <c r="F2136" t="s">
        <v>359</v>
      </c>
      <c r="G2136" t="s">
        <v>19</v>
      </c>
      <c r="H2136" t="s">
        <v>20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2193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4352</v>
      </c>
      <c r="C2137" s="3" t="s">
        <v>4353</v>
      </c>
      <c r="D2137" s="6">
        <v>5000</v>
      </c>
      <c r="E2137" s="8">
        <v>478</v>
      </c>
      <c r="F2137" t="s">
        <v>359</v>
      </c>
      <c r="G2137" t="s">
        <v>19</v>
      </c>
      <c r="H2137" t="s">
        <v>20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2193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4354</v>
      </c>
      <c r="C2138" s="3" t="s">
        <v>4355</v>
      </c>
      <c r="D2138" s="6">
        <v>80000</v>
      </c>
      <c r="E2138" s="8">
        <v>47.69</v>
      </c>
      <c r="F2138" t="s">
        <v>359</v>
      </c>
      <c r="G2138" t="s">
        <v>19</v>
      </c>
      <c r="H2138" t="s">
        <v>20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2193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4356</v>
      </c>
      <c r="C2139" s="3" t="s">
        <v>4357</v>
      </c>
      <c r="D2139" s="6">
        <v>50000</v>
      </c>
      <c r="E2139" s="8">
        <v>14203</v>
      </c>
      <c r="F2139" t="s">
        <v>359</v>
      </c>
      <c r="G2139" t="s">
        <v>161</v>
      </c>
      <c r="H2139" t="s">
        <v>162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2193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4358</v>
      </c>
      <c r="C2140" s="3" t="s">
        <v>4359</v>
      </c>
      <c r="D2140" s="6">
        <v>1000</v>
      </c>
      <c r="E2140" s="8">
        <v>128</v>
      </c>
      <c r="F2140" t="s">
        <v>359</v>
      </c>
      <c r="G2140" t="s">
        <v>26</v>
      </c>
      <c r="H2140" t="s">
        <v>27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2193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4360</v>
      </c>
      <c r="C2141" s="3" t="s">
        <v>4361</v>
      </c>
      <c r="D2141" s="6">
        <v>30000</v>
      </c>
      <c r="E2141" s="8">
        <v>1626</v>
      </c>
      <c r="F2141" t="s">
        <v>359</v>
      </c>
      <c r="G2141" t="s">
        <v>19</v>
      </c>
      <c r="H2141" t="s">
        <v>20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2193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4362</v>
      </c>
      <c r="C2142" s="3" t="s">
        <v>4363</v>
      </c>
      <c r="D2142" s="6">
        <v>500000</v>
      </c>
      <c r="E2142" s="8">
        <v>560</v>
      </c>
      <c r="F2142" t="s">
        <v>359</v>
      </c>
      <c r="G2142" t="s">
        <v>19</v>
      </c>
      <c r="H2142" t="s">
        <v>20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2193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4364</v>
      </c>
      <c r="C2143" s="3" t="s">
        <v>4365</v>
      </c>
      <c r="D2143" s="6">
        <v>15000</v>
      </c>
      <c r="E2143" s="8">
        <v>0</v>
      </c>
      <c r="F2143" t="s">
        <v>359</v>
      </c>
      <c r="G2143" t="s">
        <v>19</v>
      </c>
      <c r="H2143" t="s">
        <v>20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2193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4366</v>
      </c>
      <c r="C2144" s="3" t="s">
        <v>4367</v>
      </c>
      <c r="D2144" s="6">
        <v>10500</v>
      </c>
      <c r="E2144" s="8">
        <v>601</v>
      </c>
      <c r="F2144" t="s">
        <v>359</v>
      </c>
      <c r="G2144" t="s">
        <v>504</v>
      </c>
      <c r="H2144" t="s">
        <v>57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2193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4368</v>
      </c>
      <c r="C2145" s="3" t="s">
        <v>4369</v>
      </c>
      <c r="D2145" s="6">
        <v>2000</v>
      </c>
      <c r="E2145" s="8">
        <v>225</v>
      </c>
      <c r="F2145" t="s">
        <v>359</v>
      </c>
      <c r="G2145" t="s">
        <v>19</v>
      </c>
      <c r="H2145" t="s">
        <v>20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2193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4370</v>
      </c>
      <c r="C2146" s="3" t="s">
        <v>4371</v>
      </c>
      <c r="D2146" s="6">
        <v>35500</v>
      </c>
      <c r="E2146" s="8">
        <v>607</v>
      </c>
      <c r="F2146" t="s">
        <v>359</v>
      </c>
      <c r="G2146" t="s">
        <v>19</v>
      </c>
      <c r="H2146" t="s">
        <v>20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2193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4372</v>
      </c>
      <c r="C2147" s="3" t="s">
        <v>4373</v>
      </c>
      <c r="D2147" s="6">
        <v>15000</v>
      </c>
      <c r="E2147" s="8">
        <v>4565</v>
      </c>
      <c r="F2147" t="s">
        <v>359</v>
      </c>
      <c r="G2147" t="s">
        <v>19</v>
      </c>
      <c r="H2147" t="s">
        <v>20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2193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4374</v>
      </c>
      <c r="C2148" s="3" t="s">
        <v>4375</v>
      </c>
      <c r="D2148" s="6">
        <v>5000</v>
      </c>
      <c r="E2148" s="8">
        <v>1</v>
      </c>
      <c r="F2148" t="s">
        <v>359</v>
      </c>
      <c r="G2148" t="s">
        <v>19</v>
      </c>
      <c r="H2148" t="s">
        <v>20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2193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4376</v>
      </c>
      <c r="C2149" s="3" t="s">
        <v>4377</v>
      </c>
      <c r="D2149" s="6">
        <v>390000</v>
      </c>
      <c r="E2149" s="8">
        <v>2716</v>
      </c>
      <c r="F2149" t="s">
        <v>359</v>
      </c>
      <c r="G2149" t="s">
        <v>19</v>
      </c>
      <c r="H2149" t="s">
        <v>20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2193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4378</v>
      </c>
      <c r="C2150" s="3" t="s">
        <v>4379</v>
      </c>
      <c r="D2150" s="6">
        <v>100</v>
      </c>
      <c r="E2150" s="8">
        <v>2</v>
      </c>
      <c r="F2150" t="s">
        <v>359</v>
      </c>
      <c r="G2150" t="s">
        <v>26</v>
      </c>
      <c r="H2150" t="s">
        <v>27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2193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4380</v>
      </c>
      <c r="C2151" s="3" t="s">
        <v>4381</v>
      </c>
      <c r="D2151" s="6">
        <v>2000</v>
      </c>
      <c r="E2151" s="8">
        <v>0</v>
      </c>
      <c r="F2151" t="s">
        <v>359</v>
      </c>
      <c r="G2151" t="s">
        <v>19</v>
      </c>
      <c r="H2151" t="s">
        <v>20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2193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4382</v>
      </c>
      <c r="C2152" s="3" t="s">
        <v>4383</v>
      </c>
      <c r="D2152" s="6">
        <v>50000</v>
      </c>
      <c r="E2152" s="8">
        <v>405</v>
      </c>
      <c r="F2152" t="s">
        <v>359</v>
      </c>
      <c r="G2152" t="s">
        <v>412</v>
      </c>
      <c r="H2152" t="s">
        <v>413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2193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4384</v>
      </c>
      <c r="C2153" s="3" t="s">
        <v>4385</v>
      </c>
      <c r="D2153" s="6">
        <v>45000</v>
      </c>
      <c r="E2153" s="8">
        <v>118</v>
      </c>
      <c r="F2153" t="s">
        <v>359</v>
      </c>
      <c r="G2153" t="s">
        <v>19</v>
      </c>
      <c r="H2153" t="s">
        <v>20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2193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4386</v>
      </c>
      <c r="C2154" s="3" t="s">
        <v>4387</v>
      </c>
      <c r="D2154" s="6">
        <v>30000</v>
      </c>
      <c r="E2154" s="8">
        <v>50</v>
      </c>
      <c r="F2154" t="s">
        <v>359</v>
      </c>
      <c r="G2154" t="s">
        <v>19</v>
      </c>
      <c r="H2154" t="s">
        <v>20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2193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4388</v>
      </c>
      <c r="C2155" s="3" t="s">
        <v>4389</v>
      </c>
      <c r="D2155" s="6">
        <v>372625</v>
      </c>
      <c r="E2155" s="8">
        <v>34</v>
      </c>
      <c r="F2155" t="s">
        <v>359</v>
      </c>
      <c r="G2155" t="s">
        <v>19</v>
      </c>
      <c r="H2155" t="s">
        <v>20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2193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4390</v>
      </c>
      <c r="C2156" s="3" t="s">
        <v>4391</v>
      </c>
      <c r="D2156" s="6">
        <v>250</v>
      </c>
      <c r="E2156" s="8">
        <v>2</v>
      </c>
      <c r="F2156" t="s">
        <v>359</v>
      </c>
      <c r="G2156" t="s">
        <v>19</v>
      </c>
      <c r="H2156" t="s">
        <v>20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2193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4392</v>
      </c>
      <c r="C2157" s="3" t="s">
        <v>4393</v>
      </c>
      <c r="D2157" s="6">
        <v>5000</v>
      </c>
      <c r="E2157" s="8">
        <v>115</v>
      </c>
      <c r="F2157" t="s">
        <v>359</v>
      </c>
      <c r="G2157" t="s">
        <v>26</v>
      </c>
      <c r="H2157" t="s">
        <v>27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2193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4394</v>
      </c>
      <c r="C2158" s="3" t="s">
        <v>4395</v>
      </c>
      <c r="D2158" s="6">
        <v>56000</v>
      </c>
      <c r="E2158" s="8">
        <v>1493</v>
      </c>
      <c r="F2158" t="s">
        <v>359</v>
      </c>
      <c r="G2158" t="s">
        <v>19</v>
      </c>
      <c r="H2158" t="s">
        <v>20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2193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4396</v>
      </c>
      <c r="C2159" s="3" t="s">
        <v>4397</v>
      </c>
      <c r="D2159" s="6">
        <v>75000</v>
      </c>
      <c r="E2159" s="8">
        <v>21144</v>
      </c>
      <c r="F2159" t="s">
        <v>359</v>
      </c>
      <c r="G2159" t="s">
        <v>19</v>
      </c>
      <c r="H2159" t="s">
        <v>20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2193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4398</v>
      </c>
      <c r="C2160" s="3" t="s">
        <v>4399</v>
      </c>
      <c r="D2160" s="6">
        <v>300000</v>
      </c>
      <c r="E2160" s="8">
        <v>19770.11</v>
      </c>
      <c r="F2160" t="s">
        <v>359</v>
      </c>
      <c r="G2160" t="s">
        <v>19</v>
      </c>
      <c r="H2160" t="s">
        <v>20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2193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4400</v>
      </c>
      <c r="C2161" s="3" t="s">
        <v>4401</v>
      </c>
      <c r="D2161" s="6">
        <v>3600</v>
      </c>
      <c r="E2161" s="8">
        <v>26</v>
      </c>
      <c r="F2161" t="s">
        <v>359</v>
      </c>
      <c r="G2161" t="s">
        <v>19</v>
      </c>
      <c r="H2161" t="s">
        <v>20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2193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4402</v>
      </c>
      <c r="C2162" s="3" t="s">
        <v>4403</v>
      </c>
      <c r="D2162" s="6">
        <v>10000</v>
      </c>
      <c r="E2162" s="8">
        <v>85</v>
      </c>
      <c r="F2162" t="s">
        <v>359</v>
      </c>
      <c r="G2162" t="s">
        <v>19</v>
      </c>
      <c r="H2162" t="s">
        <v>20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2193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4404</v>
      </c>
      <c r="C2163" s="3" t="s">
        <v>4405</v>
      </c>
      <c r="D2163" s="6">
        <v>400</v>
      </c>
      <c r="E2163" s="8">
        <v>463</v>
      </c>
      <c r="F2163" t="s">
        <v>18</v>
      </c>
      <c r="G2163" t="s">
        <v>19</v>
      </c>
      <c r="H2163" t="s">
        <v>20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1616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4406</v>
      </c>
      <c r="C2164" s="3" t="s">
        <v>4407</v>
      </c>
      <c r="D2164" s="6">
        <v>4500</v>
      </c>
      <c r="E2164" s="8">
        <v>5052</v>
      </c>
      <c r="F2164" t="s">
        <v>18</v>
      </c>
      <c r="G2164" t="s">
        <v>19</v>
      </c>
      <c r="H2164" t="s">
        <v>20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1616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4408</v>
      </c>
      <c r="C2165" s="3" t="s">
        <v>4409</v>
      </c>
      <c r="D2165" s="6">
        <v>2500</v>
      </c>
      <c r="E2165" s="8">
        <v>3305</v>
      </c>
      <c r="F2165" t="s">
        <v>18</v>
      </c>
      <c r="G2165" t="s">
        <v>19</v>
      </c>
      <c r="H2165" t="s">
        <v>20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1616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4410</v>
      </c>
      <c r="C2166" s="3" t="s">
        <v>4411</v>
      </c>
      <c r="D2166" s="6">
        <v>5500</v>
      </c>
      <c r="E2166" s="8">
        <v>5645</v>
      </c>
      <c r="F2166" t="s">
        <v>18</v>
      </c>
      <c r="G2166" t="s">
        <v>19</v>
      </c>
      <c r="H2166" t="s">
        <v>20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1616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4412</v>
      </c>
      <c r="C2167" s="3" t="s">
        <v>4413</v>
      </c>
      <c r="D2167" s="6">
        <v>2500</v>
      </c>
      <c r="E2167" s="8">
        <v>3466</v>
      </c>
      <c r="F2167" t="s">
        <v>18</v>
      </c>
      <c r="G2167" t="s">
        <v>181</v>
      </c>
      <c r="H2167" t="s">
        <v>57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1616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4414</v>
      </c>
      <c r="C2168" s="3" t="s">
        <v>4415</v>
      </c>
      <c r="D2168" s="6">
        <v>2000</v>
      </c>
      <c r="E2168" s="8">
        <v>2932</v>
      </c>
      <c r="F2168" t="s">
        <v>18</v>
      </c>
      <c r="G2168" t="s">
        <v>19</v>
      </c>
      <c r="H2168" t="s">
        <v>20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1616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4416</v>
      </c>
      <c r="C2169" s="3" t="s">
        <v>4417</v>
      </c>
      <c r="D2169" s="6">
        <v>150</v>
      </c>
      <c r="E2169" s="8">
        <v>180</v>
      </c>
      <c r="F2169" t="s">
        <v>18</v>
      </c>
      <c r="G2169" t="s">
        <v>19</v>
      </c>
      <c r="H2169" t="s">
        <v>20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1616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4418</v>
      </c>
      <c r="C2170" s="3" t="s">
        <v>4419</v>
      </c>
      <c r="D2170" s="6">
        <v>18000</v>
      </c>
      <c r="E2170" s="8">
        <v>21884.69</v>
      </c>
      <c r="F2170" t="s">
        <v>18</v>
      </c>
      <c r="G2170" t="s">
        <v>19</v>
      </c>
      <c r="H2170" t="s">
        <v>20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1616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4420</v>
      </c>
      <c r="C2171" s="3" t="s">
        <v>4421</v>
      </c>
      <c r="D2171" s="6">
        <v>153</v>
      </c>
      <c r="E2171" s="8">
        <v>153</v>
      </c>
      <c r="F2171" t="s">
        <v>18</v>
      </c>
      <c r="G2171" t="s">
        <v>19</v>
      </c>
      <c r="H2171" t="s">
        <v>20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1616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4422</v>
      </c>
      <c r="C2172" s="3" t="s">
        <v>4423</v>
      </c>
      <c r="D2172" s="6">
        <v>350</v>
      </c>
      <c r="E2172" s="8">
        <v>633</v>
      </c>
      <c r="F2172" t="s">
        <v>18</v>
      </c>
      <c r="G2172" t="s">
        <v>19</v>
      </c>
      <c r="H2172" t="s">
        <v>20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1616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4424</v>
      </c>
      <c r="C2173" s="3" t="s">
        <v>4425</v>
      </c>
      <c r="D2173" s="6">
        <v>4000</v>
      </c>
      <c r="E2173" s="8">
        <v>4243</v>
      </c>
      <c r="F2173" t="s">
        <v>18</v>
      </c>
      <c r="G2173" t="s">
        <v>19</v>
      </c>
      <c r="H2173" t="s">
        <v>20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1616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4426</v>
      </c>
      <c r="C2174" s="3" t="s">
        <v>4427</v>
      </c>
      <c r="D2174" s="6">
        <v>1000</v>
      </c>
      <c r="E2174" s="8">
        <v>1000</v>
      </c>
      <c r="F2174" t="s">
        <v>18</v>
      </c>
      <c r="G2174" t="s">
        <v>19</v>
      </c>
      <c r="H2174" t="s">
        <v>20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1616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4428</v>
      </c>
      <c r="C2175" s="3" t="s">
        <v>4429</v>
      </c>
      <c r="D2175" s="6">
        <v>4200</v>
      </c>
      <c r="E2175" s="8">
        <v>5331</v>
      </c>
      <c r="F2175" t="s">
        <v>18</v>
      </c>
      <c r="G2175" t="s">
        <v>19</v>
      </c>
      <c r="H2175" t="s">
        <v>20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1616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4430</v>
      </c>
      <c r="C2176" s="3" t="s">
        <v>4431</v>
      </c>
      <c r="D2176" s="6">
        <v>4000</v>
      </c>
      <c r="E2176" s="8">
        <v>4119</v>
      </c>
      <c r="F2176" t="s">
        <v>18</v>
      </c>
      <c r="G2176" t="s">
        <v>26</v>
      </c>
      <c r="H2176" t="s">
        <v>27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1616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4432</v>
      </c>
      <c r="C2177" s="3" t="s">
        <v>4433</v>
      </c>
      <c r="D2177" s="6">
        <v>700</v>
      </c>
      <c r="E2177" s="8">
        <v>1750</v>
      </c>
      <c r="F2177" t="s">
        <v>18</v>
      </c>
      <c r="G2177" t="s">
        <v>19</v>
      </c>
      <c r="H2177" t="s">
        <v>20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1616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4434</v>
      </c>
      <c r="C2178" s="3" t="s">
        <v>4435</v>
      </c>
      <c r="D2178" s="6">
        <v>5000</v>
      </c>
      <c r="E2178" s="8">
        <v>6301</v>
      </c>
      <c r="F2178" t="s">
        <v>18</v>
      </c>
      <c r="G2178" t="s">
        <v>19</v>
      </c>
      <c r="H2178" t="s">
        <v>20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1616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4436</v>
      </c>
      <c r="C2179" s="3" t="s">
        <v>4437</v>
      </c>
      <c r="D2179" s="6">
        <v>2500</v>
      </c>
      <c r="E2179" s="8">
        <v>2503</v>
      </c>
      <c r="F2179" t="s">
        <v>18</v>
      </c>
      <c r="G2179" t="s">
        <v>19</v>
      </c>
      <c r="H2179" t="s">
        <v>20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1616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4438</v>
      </c>
      <c r="C2180" s="3" t="s">
        <v>4439</v>
      </c>
      <c r="D2180" s="6">
        <v>25000</v>
      </c>
      <c r="E2180" s="8">
        <v>34660</v>
      </c>
      <c r="F2180" t="s">
        <v>18</v>
      </c>
      <c r="G2180" t="s">
        <v>19</v>
      </c>
      <c r="H2180" t="s">
        <v>20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1616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4440</v>
      </c>
      <c r="C2181" s="3" t="s">
        <v>4441</v>
      </c>
      <c r="D2181" s="6">
        <v>1000</v>
      </c>
      <c r="E2181" s="8">
        <v>1614</v>
      </c>
      <c r="F2181" t="s">
        <v>18</v>
      </c>
      <c r="G2181" t="s">
        <v>19</v>
      </c>
      <c r="H2181" t="s">
        <v>20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1616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4442</v>
      </c>
      <c r="C2182" s="3" t="s">
        <v>4443</v>
      </c>
      <c r="D2182" s="6">
        <v>5000</v>
      </c>
      <c r="E2182" s="8">
        <v>5359.21</v>
      </c>
      <c r="F2182" t="s">
        <v>18</v>
      </c>
      <c r="G2182" t="s">
        <v>19</v>
      </c>
      <c r="H2182" t="s">
        <v>20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1616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4444</v>
      </c>
      <c r="C2183" s="3" t="s">
        <v>4445</v>
      </c>
      <c r="D2183" s="6">
        <v>2000</v>
      </c>
      <c r="E2183" s="8">
        <v>3062</v>
      </c>
      <c r="F2183" t="s">
        <v>18</v>
      </c>
      <c r="G2183" t="s">
        <v>19</v>
      </c>
      <c r="H2183" t="s">
        <v>20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4446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4447</v>
      </c>
      <c r="C2184" s="3" t="s">
        <v>4448</v>
      </c>
      <c r="D2184" s="6">
        <v>3000</v>
      </c>
      <c r="E2184" s="8">
        <v>15725</v>
      </c>
      <c r="F2184" t="s">
        <v>18</v>
      </c>
      <c r="G2184" t="s">
        <v>161</v>
      </c>
      <c r="H2184" t="s">
        <v>162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4446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4449</v>
      </c>
      <c r="C2185" s="3" t="s">
        <v>4450</v>
      </c>
      <c r="D2185" s="6">
        <v>1800</v>
      </c>
      <c r="E2185" s="8">
        <v>8807</v>
      </c>
      <c r="F2185" t="s">
        <v>18</v>
      </c>
      <c r="G2185" t="s">
        <v>19</v>
      </c>
      <c r="H2185" t="s">
        <v>20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4446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4451</v>
      </c>
      <c r="C2186" s="3" t="s">
        <v>4452</v>
      </c>
      <c r="D2186" s="6">
        <v>10000</v>
      </c>
      <c r="E2186" s="8">
        <v>28474</v>
      </c>
      <c r="F2186" t="s">
        <v>18</v>
      </c>
      <c r="G2186" t="s">
        <v>19</v>
      </c>
      <c r="H2186" t="s">
        <v>20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4446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4453</v>
      </c>
      <c r="C2187" s="3" t="s">
        <v>4454</v>
      </c>
      <c r="D2187" s="6">
        <v>5000</v>
      </c>
      <c r="E2187" s="8">
        <v>92848.5</v>
      </c>
      <c r="F2187" t="s">
        <v>18</v>
      </c>
      <c r="G2187" t="s">
        <v>26</v>
      </c>
      <c r="H2187" t="s">
        <v>27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4446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4455</v>
      </c>
      <c r="C2188" s="3" t="s">
        <v>4456</v>
      </c>
      <c r="D2188" s="6">
        <v>20000</v>
      </c>
      <c r="E2188" s="8">
        <v>21935</v>
      </c>
      <c r="F2188" t="s">
        <v>18</v>
      </c>
      <c r="G2188" t="s">
        <v>19</v>
      </c>
      <c r="H2188" t="s">
        <v>20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4446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4457</v>
      </c>
      <c r="C2189" s="3" t="s">
        <v>4458</v>
      </c>
      <c r="D2189" s="6">
        <v>20000</v>
      </c>
      <c r="E2189" s="8">
        <v>202928.5</v>
      </c>
      <c r="F2189" t="s">
        <v>18</v>
      </c>
      <c r="G2189" t="s">
        <v>19</v>
      </c>
      <c r="H2189" t="s">
        <v>20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4446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4459</v>
      </c>
      <c r="C2190" s="3" t="s">
        <v>4460</v>
      </c>
      <c r="D2190" s="6">
        <v>5494</v>
      </c>
      <c r="E2190" s="8">
        <v>22645</v>
      </c>
      <c r="F2190" t="s">
        <v>18</v>
      </c>
      <c r="G2190" t="s">
        <v>52</v>
      </c>
      <c r="H2190" t="s">
        <v>53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4446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4461</v>
      </c>
      <c r="C2191" s="3" t="s">
        <v>4462</v>
      </c>
      <c r="D2191" s="6">
        <v>1200</v>
      </c>
      <c r="E2191" s="8">
        <v>6039</v>
      </c>
      <c r="F2191" t="s">
        <v>18</v>
      </c>
      <c r="G2191" t="s">
        <v>26</v>
      </c>
      <c r="H2191" t="s">
        <v>27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4446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4463</v>
      </c>
      <c r="C2192" s="3" t="s">
        <v>4464</v>
      </c>
      <c r="D2192" s="6">
        <v>19000</v>
      </c>
      <c r="E2192" s="8">
        <v>35076</v>
      </c>
      <c r="F2192" t="s">
        <v>18</v>
      </c>
      <c r="G2192" t="s">
        <v>19</v>
      </c>
      <c r="H2192" t="s">
        <v>20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4446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4465</v>
      </c>
      <c r="C2193" s="3" t="s">
        <v>4466</v>
      </c>
      <c r="D2193" s="6">
        <v>750</v>
      </c>
      <c r="E2193" s="8">
        <v>898</v>
      </c>
      <c r="F2193" t="s">
        <v>18</v>
      </c>
      <c r="G2193" t="s">
        <v>26</v>
      </c>
      <c r="H2193" t="s">
        <v>27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4446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4467</v>
      </c>
      <c r="C2194" s="3" t="s">
        <v>4468</v>
      </c>
      <c r="D2194" s="6">
        <v>12000</v>
      </c>
      <c r="E2194" s="8">
        <v>129748.82</v>
      </c>
      <c r="F2194" t="s">
        <v>18</v>
      </c>
      <c r="G2194" t="s">
        <v>26</v>
      </c>
      <c r="H2194" t="s">
        <v>27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4446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4469</v>
      </c>
      <c r="C2195" s="3" t="s">
        <v>4470</v>
      </c>
      <c r="D2195" s="6">
        <v>15000</v>
      </c>
      <c r="E2195" s="8">
        <v>67856</v>
      </c>
      <c r="F2195" t="s">
        <v>18</v>
      </c>
      <c r="G2195" t="s">
        <v>19</v>
      </c>
      <c r="H2195" t="s">
        <v>20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4446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4471</v>
      </c>
      <c r="C2196" s="3" t="s">
        <v>4472</v>
      </c>
      <c r="D2196" s="6">
        <v>10000</v>
      </c>
      <c r="E2196" s="8">
        <v>53737</v>
      </c>
      <c r="F2196" t="s">
        <v>18</v>
      </c>
      <c r="G2196" t="s">
        <v>19</v>
      </c>
      <c r="H2196" t="s">
        <v>20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4446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4473</v>
      </c>
      <c r="C2197" s="3" t="s">
        <v>4474</v>
      </c>
      <c r="D2197" s="6">
        <v>4600</v>
      </c>
      <c r="E2197" s="8">
        <v>5535</v>
      </c>
      <c r="F2197" t="s">
        <v>18</v>
      </c>
      <c r="G2197" t="s">
        <v>19</v>
      </c>
      <c r="H2197" t="s">
        <v>20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4446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4475</v>
      </c>
      <c r="C2198" s="3" t="s">
        <v>4476</v>
      </c>
      <c r="D2198" s="6">
        <v>14000</v>
      </c>
      <c r="E2198" s="8">
        <v>15937</v>
      </c>
      <c r="F2198" t="s">
        <v>18</v>
      </c>
      <c r="G2198" t="s">
        <v>19</v>
      </c>
      <c r="H2198" t="s">
        <v>20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4446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4477</v>
      </c>
      <c r="C2199" s="3" t="s">
        <v>4478</v>
      </c>
      <c r="D2199" s="6">
        <v>30000</v>
      </c>
      <c r="E2199" s="8">
        <v>285309.33</v>
      </c>
      <c r="F2199" t="s">
        <v>18</v>
      </c>
      <c r="G2199" t="s">
        <v>19</v>
      </c>
      <c r="H2199" t="s">
        <v>20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4446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4479</v>
      </c>
      <c r="C2200" s="3" t="s">
        <v>4480</v>
      </c>
      <c r="D2200" s="6">
        <v>40000</v>
      </c>
      <c r="E2200" s="8">
        <v>53157</v>
      </c>
      <c r="F2200" t="s">
        <v>18</v>
      </c>
      <c r="G2200" t="s">
        <v>19</v>
      </c>
      <c r="H2200" t="s">
        <v>20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4446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4481</v>
      </c>
      <c r="C2201" s="3" t="s">
        <v>4482</v>
      </c>
      <c r="D2201" s="6">
        <v>9000</v>
      </c>
      <c r="E2201" s="8">
        <v>13228</v>
      </c>
      <c r="F2201" t="s">
        <v>18</v>
      </c>
      <c r="G2201" t="s">
        <v>2457</v>
      </c>
      <c r="H2201" t="s">
        <v>57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4446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4483</v>
      </c>
      <c r="C2202" s="3" t="s">
        <v>4484</v>
      </c>
      <c r="D2202" s="6">
        <v>2000</v>
      </c>
      <c r="E2202" s="8">
        <v>10843</v>
      </c>
      <c r="F2202" t="s">
        <v>18</v>
      </c>
      <c r="G2202" t="s">
        <v>26</v>
      </c>
      <c r="H2202" t="s">
        <v>27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4446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4485</v>
      </c>
      <c r="C2203" s="3" t="s">
        <v>4486</v>
      </c>
      <c r="D2203" s="6">
        <v>110</v>
      </c>
      <c r="E2203" s="8">
        <v>420.99</v>
      </c>
      <c r="F2203" t="s">
        <v>18</v>
      </c>
      <c r="G2203" t="s">
        <v>26</v>
      </c>
      <c r="H2203" t="s">
        <v>27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2103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4487</v>
      </c>
      <c r="C2204" s="3" t="s">
        <v>4488</v>
      </c>
      <c r="D2204" s="6">
        <v>4000</v>
      </c>
      <c r="E2204" s="8">
        <v>28167.25</v>
      </c>
      <c r="F2204" t="s">
        <v>18</v>
      </c>
      <c r="G2204" t="s">
        <v>19</v>
      </c>
      <c r="H2204" t="s">
        <v>20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2103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4489</v>
      </c>
      <c r="C2205" s="3" t="s">
        <v>4490</v>
      </c>
      <c r="D2205" s="6">
        <v>2000</v>
      </c>
      <c r="E2205" s="8">
        <v>2191</v>
      </c>
      <c r="F2205" t="s">
        <v>18</v>
      </c>
      <c r="G2205" t="s">
        <v>161</v>
      </c>
      <c r="H2205" t="s">
        <v>162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2103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4491</v>
      </c>
      <c r="C2206" s="3" t="s">
        <v>4492</v>
      </c>
      <c r="D2206" s="6">
        <v>1500</v>
      </c>
      <c r="E2206" s="8">
        <v>1993</v>
      </c>
      <c r="F2206" t="s">
        <v>18</v>
      </c>
      <c r="G2206" t="s">
        <v>19</v>
      </c>
      <c r="H2206" t="s">
        <v>20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2103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4493</v>
      </c>
      <c r="C2207" s="3" t="s">
        <v>4494</v>
      </c>
      <c r="D2207" s="6">
        <v>750</v>
      </c>
      <c r="E2207" s="8">
        <v>1140</v>
      </c>
      <c r="F2207" t="s">
        <v>18</v>
      </c>
      <c r="G2207" t="s">
        <v>19</v>
      </c>
      <c r="H2207" t="s">
        <v>20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2103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4495</v>
      </c>
      <c r="C2208" s="3" t="s">
        <v>4496</v>
      </c>
      <c r="D2208" s="6">
        <v>1100</v>
      </c>
      <c r="E2208" s="8">
        <v>1130</v>
      </c>
      <c r="F2208" t="s">
        <v>18</v>
      </c>
      <c r="G2208" t="s">
        <v>19</v>
      </c>
      <c r="H2208" t="s">
        <v>20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2103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4497</v>
      </c>
      <c r="C2209" s="3" t="s">
        <v>4498</v>
      </c>
      <c r="D2209" s="6">
        <v>2000</v>
      </c>
      <c r="E2209" s="8">
        <v>2000</v>
      </c>
      <c r="F2209" t="s">
        <v>18</v>
      </c>
      <c r="G2209" t="s">
        <v>19</v>
      </c>
      <c r="H2209" t="s">
        <v>20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2103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4499</v>
      </c>
      <c r="C2210" s="3" t="s">
        <v>4500</v>
      </c>
      <c r="D2210" s="6">
        <v>1000</v>
      </c>
      <c r="E2210" s="8">
        <v>1016</v>
      </c>
      <c r="F2210" t="s">
        <v>18</v>
      </c>
      <c r="G2210" t="s">
        <v>19</v>
      </c>
      <c r="H2210" t="s">
        <v>20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2103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4501</v>
      </c>
      <c r="C2211" s="3" t="s">
        <v>4502</v>
      </c>
      <c r="D2211" s="6">
        <v>500</v>
      </c>
      <c r="E2211" s="8">
        <v>754</v>
      </c>
      <c r="F2211" t="s">
        <v>18</v>
      </c>
      <c r="G2211" t="s">
        <v>26</v>
      </c>
      <c r="H2211" t="s">
        <v>27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2103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4503</v>
      </c>
      <c r="C2212" s="3" t="s">
        <v>4504</v>
      </c>
      <c r="D2212" s="6">
        <v>4000</v>
      </c>
      <c r="E2212" s="8">
        <v>4457</v>
      </c>
      <c r="F2212" t="s">
        <v>18</v>
      </c>
      <c r="G2212" t="s">
        <v>19</v>
      </c>
      <c r="H2212" t="s">
        <v>20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2103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4505</v>
      </c>
      <c r="C2213" s="3" t="s">
        <v>4506</v>
      </c>
      <c r="D2213" s="6">
        <v>2500</v>
      </c>
      <c r="E2213" s="8">
        <v>4890</v>
      </c>
      <c r="F2213" t="s">
        <v>18</v>
      </c>
      <c r="G2213" t="s">
        <v>19</v>
      </c>
      <c r="H2213" t="s">
        <v>20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2103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4507</v>
      </c>
      <c r="C2214" s="3" t="s">
        <v>4508</v>
      </c>
      <c r="D2214" s="6">
        <v>6000</v>
      </c>
      <c r="E2214" s="8">
        <v>6863</v>
      </c>
      <c r="F2214" t="s">
        <v>18</v>
      </c>
      <c r="G2214" t="s">
        <v>19</v>
      </c>
      <c r="H2214" t="s">
        <v>20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2103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4509</v>
      </c>
      <c r="C2215" s="3" t="s">
        <v>4510</v>
      </c>
      <c r="D2215" s="6">
        <v>5</v>
      </c>
      <c r="E2215" s="8">
        <v>10</v>
      </c>
      <c r="F2215" t="s">
        <v>18</v>
      </c>
      <c r="G2215" t="s">
        <v>19</v>
      </c>
      <c r="H2215" t="s">
        <v>20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2103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4511</v>
      </c>
      <c r="C2216" s="3" t="s">
        <v>4512</v>
      </c>
      <c r="D2216" s="6">
        <v>600</v>
      </c>
      <c r="E2216" s="8">
        <v>1755.01</v>
      </c>
      <c r="F2216" t="s">
        <v>18</v>
      </c>
      <c r="G2216" t="s">
        <v>19</v>
      </c>
      <c r="H2216" t="s">
        <v>20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2103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4513</v>
      </c>
      <c r="C2217" s="3" t="s">
        <v>4514</v>
      </c>
      <c r="D2217" s="6">
        <v>550</v>
      </c>
      <c r="E2217" s="8">
        <v>860</v>
      </c>
      <c r="F2217" t="s">
        <v>18</v>
      </c>
      <c r="G2217" t="s">
        <v>19</v>
      </c>
      <c r="H2217" t="s">
        <v>20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2103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4515</v>
      </c>
      <c r="C2218" s="3" t="s">
        <v>4516</v>
      </c>
      <c r="D2218" s="6">
        <v>300</v>
      </c>
      <c r="E2218" s="8">
        <v>317</v>
      </c>
      <c r="F2218" t="s">
        <v>18</v>
      </c>
      <c r="G2218" t="s">
        <v>19</v>
      </c>
      <c r="H2218" t="s">
        <v>20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2103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4517</v>
      </c>
      <c r="C2219" s="3" t="s">
        <v>4518</v>
      </c>
      <c r="D2219" s="6">
        <v>420</v>
      </c>
      <c r="E2219" s="8">
        <v>425</v>
      </c>
      <c r="F2219" t="s">
        <v>18</v>
      </c>
      <c r="G2219" t="s">
        <v>19</v>
      </c>
      <c r="H2219" t="s">
        <v>20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2103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4519</v>
      </c>
      <c r="C2220" s="3" t="s">
        <v>4520</v>
      </c>
      <c r="D2220" s="6">
        <v>2000</v>
      </c>
      <c r="E2220" s="8">
        <v>2456.66</v>
      </c>
      <c r="F2220" t="s">
        <v>18</v>
      </c>
      <c r="G2220" t="s">
        <v>19</v>
      </c>
      <c r="H2220" t="s">
        <v>20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2103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4521</v>
      </c>
      <c r="C2221" s="3" t="s">
        <v>4522</v>
      </c>
      <c r="D2221" s="6">
        <v>1000</v>
      </c>
      <c r="E2221" s="8">
        <v>1015</v>
      </c>
      <c r="F2221" t="s">
        <v>18</v>
      </c>
      <c r="G2221" t="s">
        <v>19</v>
      </c>
      <c r="H2221" t="s">
        <v>20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2103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4523</v>
      </c>
      <c r="C2222" s="3" t="s">
        <v>4524</v>
      </c>
      <c r="D2222" s="6">
        <v>3500</v>
      </c>
      <c r="E2222" s="8">
        <v>3540</v>
      </c>
      <c r="F2222" t="s">
        <v>18</v>
      </c>
      <c r="G2222" t="s">
        <v>19</v>
      </c>
      <c r="H2222" t="s">
        <v>20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2103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4525</v>
      </c>
      <c r="C2223" s="3" t="s">
        <v>4526</v>
      </c>
      <c r="D2223" s="6">
        <v>7500</v>
      </c>
      <c r="E2223" s="8">
        <v>8109</v>
      </c>
      <c r="F2223" t="s">
        <v>18</v>
      </c>
      <c r="G2223" t="s">
        <v>19</v>
      </c>
      <c r="H2223" t="s">
        <v>20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4446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4527</v>
      </c>
      <c r="C2224" s="3" t="s">
        <v>4528</v>
      </c>
      <c r="D2224" s="6">
        <v>500</v>
      </c>
      <c r="E2224" s="8">
        <v>813</v>
      </c>
      <c r="F2224" t="s">
        <v>18</v>
      </c>
      <c r="G2224" t="s">
        <v>19</v>
      </c>
      <c r="H2224" t="s">
        <v>20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4446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4529</v>
      </c>
      <c r="C2225" s="3" t="s">
        <v>4530</v>
      </c>
      <c r="D2225" s="6">
        <v>19500</v>
      </c>
      <c r="E2225" s="8">
        <v>20631</v>
      </c>
      <c r="F2225" t="s">
        <v>18</v>
      </c>
      <c r="G2225" t="s">
        <v>161</v>
      </c>
      <c r="H2225" t="s">
        <v>162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4446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4531</v>
      </c>
      <c r="C2226" s="3" t="s">
        <v>4532</v>
      </c>
      <c r="D2226" s="6">
        <v>10000</v>
      </c>
      <c r="E2226" s="8">
        <v>24315</v>
      </c>
      <c r="F2226" t="s">
        <v>18</v>
      </c>
      <c r="G2226" t="s">
        <v>19</v>
      </c>
      <c r="H2226" t="s">
        <v>20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4446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4533</v>
      </c>
      <c r="C2227" s="3" t="s">
        <v>4534</v>
      </c>
      <c r="D2227" s="6">
        <v>21000</v>
      </c>
      <c r="E2227" s="8">
        <v>198415.01</v>
      </c>
      <c r="F2227" t="s">
        <v>18</v>
      </c>
      <c r="G2227" t="s">
        <v>26</v>
      </c>
      <c r="H2227" t="s">
        <v>27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4446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4535</v>
      </c>
      <c r="C2228" s="3" t="s">
        <v>4536</v>
      </c>
      <c r="D2228" s="6">
        <v>18000</v>
      </c>
      <c r="E2228" s="8">
        <v>19523.310000000001</v>
      </c>
      <c r="F2228" t="s">
        <v>18</v>
      </c>
      <c r="G2228" t="s">
        <v>19</v>
      </c>
      <c r="H2228" t="s">
        <v>20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4446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4537</v>
      </c>
      <c r="C2229" s="3" t="s">
        <v>4538</v>
      </c>
      <c r="D2229" s="6">
        <v>13000</v>
      </c>
      <c r="E2229" s="8">
        <v>20459</v>
      </c>
      <c r="F2229" t="s">
        <v>18</v>
      </c>
      <c r="G2229" t="s">
        <v>26</v>
      </c>
      <c r="H2229" t="s">
        <v>27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4446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4539</v>
      </c>
      <c r="C2230" s="3" t="s">
        <v>4540</v>
      </c>
      <c r="D2230" s="6">
        <v>1000</v>
      </c>
      <c r="E2230" s="8">
        <v>11744.9</v>
      </c>
      <c r="F2230" t="s">
        <v>18</v>
      </c>
      <c r="G2230" t="s">
        <v>504</v>
      </c>
      <c r="H2230" t="s">
        <v>57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4446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4541</v>
      </c>
      <c r="C2231" s="3" t="s">
        <v>4542</v>
      </c>
      <c r="D2231" s="6">
        <v>8012</v>
      </c>
      <c r="E2231" s="8">
        <v>13704.33</v>
      </c>
      <c r="F2231" t="s">
        <v>18</v>
      </c>
      <c r="G2231" t="s">
        <v>19</v>
      </c>
      <c r="H2231" t="s">
        <v>20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4446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4543</v>
      </c>
      <c r="C2232" s="3" t="s">
        <v>4544</v>
      </c>
      <c r="D2232" s="6">
        <v>8500</v>
      </c>
      <c r="E2232" s="8">
        <v>10706</v>
      </c>
      <c r="F2232" t="s">
        <v>18</v>
      </c>
      <c r="G2232" t="s">
        <v>19</v>
      </c>
      <c r="H2232" t="s">
        <v>20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4446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4545</v>
      </c>
      <c r="C2233" s="3" t="s">
        <v>4546</v>
      </c>
      <c r="D2233" s="6">
        <v>2500</v>
      </c>
      <c r="E2233" s="8">
        <v>30303.24</v>
      </c>
      <c r="F2233" t="s">
        <v>18</v>
      </c>
      <c r="G2233" t="s">
        <v>19</v>
      </c>
      <c r="H2233" t="s">
        <v>20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4446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4547</v>
      </c>
      <c r="C2234" s="3" t="s">
        <v>4548</v>
      </c>
      <c r="D2234" s="6">
        <v>5000</v>
      </c>
      <c r="E2234" s="8">
        <v>24790</v>
      </c>
      <c r="F2234" t="s">
        <v>18</v>
      </c>
      <c r="G2234" t="s">
        <v>19</v>
      </c>
      <c r="H2234" t="s">
        <v>20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4446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4549</v>
      </c>
      <c r="C2235" s="3" t="s">
        <v>4550</v>
      </c>
      <c r="D2235" s="6">
        <v>2500</v>
      </c>
      <c r="E2235" s="8">
        <v>8301</v>
      </c>
      <c r="F2235" t="s">
        <v>18</v>
      </c>
      <c r="G2235" t="s">
        <v>26</v>
      </c>
      <c r="H2235" t="s">
        <v>27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4446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4551</v>
      </c>
      <c r="C2236" s="3" t="s">
        <v>4552</v>
      </c>
      <c r="D2236" s="6">
        <v>100</v>
      </c>
      <c r="E2236" s="8">
        <v>1165</v>
      </c>
      <c r="F2236" t="s">
        <v>18</v>
      </c>
      <c r="G2236" t="s">
        <v>19</v>
      </c>
      <c r="H2236" t="s">
        <v>20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4446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4553</v>
      </c>
      <c r="C2237" s="3" t="s">
        <v>4554</v>
      </c>
      <c r="D2237" s="6">
        <v>13000</v>
      </c>
      <c r="E2237" s="8">
        <v>19931</v>
      </c>
      <c r="F2237" t="s">
        <v>18</v>
      </c>
      <c r="G2237" t="s">
        <v>161</v>
      </c>
      <c r="H2237" t="s">
        <v>162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4446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4555</v>
      </c>
      <c r="C2238" s="3" t="s">
        <v>4556</v>
      </c>
      <c r="D2238" s="6">
        <v>2800</v>
      </c>
      <c r="E2238" s="8">
        <v>15039</v>
      </c>
      <c r="F2238" t="s">
        <v>18</v>
      </c>
      <c r="G2238" t="s">
        <v>19</v>
      </c>
      <c r="H2238" t="s">
        <v>20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4446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4557</v>
      </c>
      <c r="C2239" s="3" t="s">
        <v>4558</v>
      </c>
      <c r="D2239" s="6">
        <v>18000</v>
      </c>
      <c r="E2239" s="8">
        <v>63527</v>
      </c>
      <c r="F2239" t="s">
        <v>18</v>
      </c>
      <c r="G2239" t="s">
        <v>19</v>
      </c>
      <c r="H2239" t="s">
        <v>20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4446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4559</v>
      </c>
      <c r="C2240" s="3" t="s">
        <v>4560</v>
      </c>
      <c r="D2240" s="6">
        <v>4000</v>
      </c>
      <c r="E2240" s="8">
        <v>5496</v>
      </c>
      <c r="F2240" t="s">
        <v>18</v>
      </c>
      <c r="G2240" t="s">
        <v>504</v>
      </c>
      <c r="H2240" t="s">
        <v>57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4446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4561</v>
      </c>
      <c r="C2241" s="3" t="s">
        <v>4562</v>
      </c>
      <c r="D2241" s="6">
        <v>25000</v>
      </c>
      <c r="E2241" s="8">
        <v>32006.67</v>
      </c>
      <c r="F2241" t="s">
        <v>18</v>
      </c>
      <c r="G2241" t="s">
        <v>19</v>
      </c>
      <c r="H2241" t="s">
        <v>20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4446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4563</v>
      </c>
      <c r="C2242" s="3" t="s">
        <v>4564</v>
      </c>
      <c r="D2242" s="6">
        <v>5000</v>
      </c>
      <c r="E2242" s="8">
        <v>13534</v>
      </c>
      <c r="F2242" t="s">
        <v>18</v>
      </c>
      <c r="G2242" t="s">
        <v>19</v>
      </c>
      <c r="H2242" t="s">
        <v>20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4446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4565</v>
      </c>
      <c r="C2243" s="3" t="s">
        <v>4566</v>
      </c>
      <c r="D2243" s="6">
        <v>1000</v>
      </c>
      <c r="E2243" s="8">
        <v>8064</v>
      </c>
      <c r="F2243" t="s">
        <v>18</v>
      </c>
      <c r="G2243" t="s">
        <v>26</v>
      </c>
      <c r="H2243" t="s">
        <v>27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4446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4567</v>
      </c>
      <c r="C2244" s="3" t="s">
        <v>4568</v>
      </c>
      <c r="D2244" s="6">
        <v>10000</v>
      </c>
      <c r="E2244" s="8">
        <v>136009.76</v>
      </c>
      <c r="F2244" t="s">
        <v>18</v>
      </c>
      <c r="G2244" t="s">
        <v>19</v>
      </c>
      <c r="H2244" t="s">
        <v>20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4446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4569</v>
      </c>
      <c r="C2245" s="3" t="s">
        <v>4570</v>
      </c>
      <c r="D2245" s="6">
        <v>1</v>
      </c>
      <c r="E2245" s="8">
        <v>9302.5</v>
      </c>
      <c r="F2245" t="s">
        <v>18</v>
      </c>
      <c r="G2245" t="s">
        <v>19</v>
      </c>
      <c r="H2245" t="s">
        <v>20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4446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4571</v>
      </c>
      <c r="C2246" s="3" t="s">
        <v>4572</v>
      </c>
      <c r="D2246" s="6">
        <v>5000</v>
      </c>
      <c r="E2246" s="8">
        <v>18851</v>
      </c>
      <c r="F2246" t="s">
        <v>18</v>
      </c>
      <c r="G2246" t="s">
        <v>19</v>
      </c>
      <c r="H2246" t="s">
        <v>20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4446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4573</v>
      </c>
      <c r="C2247" s="3" t="s">
        <v>4574</v>
      </c>
      <c r="D2247" s="6">
        <v>4000</v>
      </c>
      <c r="E2247" s="8">
        <v>105881</v>
      </c>
      <c r="F2247" t="s">
        <v>18</v>
      </c>
      <c r="G2247" t="s">
        <v>19</v>
      </c>
      <c r="H2247" t="s">
        <v>20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4446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4575</v>
      </c>
      <c r="C2248" s="3" t="s">
        <v>4576</v>
      </c>
      <c r="D2248" s="6">
        <v>2500</v>
      </c>
      <c r="E2248" s="8">
        <v>2503</v>
      </c>
      <c r="F2248" t="s">
        <v>18</v>
      </c>
      <c r="G2248" t="s">
        <v>26</v>
      </c>
      <c r="H2248" t="s">
        <v>27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4446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4577</v>
      </c>
      <c r="C2249" s="3" t="s">
        <v>4578</v>
      </c>
      <c r="D2249" s="6">
        <v>18500</v>
      </c>
      <c r="E2249" s="8">
        <v>19324</v>
      </c>
      <c r="F2249" t="s">
        <v>18</v>
      </c>
      <c r="G2249" t="s">
        <v>19</v>
      </c>
      <c r="H2249" t="s">
        <v>20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4446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4579</v>
      </c>
      <c r="C2250" s="3" t="s">
        <v>4580</v>
      </c>
      <c r="D2250" s="6">
        <v>7000</v>
      </c>
      <c r="E2250" s="8">
        <v>7505</v>
      </c>
      <c r="F2250" t="s">
        <v>18</v>
      </c>
      <c r="G2250" t="s">
        <v>26</v>
      </c>
      <c r="H2250" t="s">
        <v>27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4446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4581</v>
      </c>
      <c r="C2251" s="3" t="s">
        <v>4582</v>
      </c>
      <c r="D2251" s="6">
        <v>3500</v>
      </c>
      <c r="E2251" s="8">
        <v>5907</v>
      </c>
      <c r="F2251" t="s">
        <v>18</v>
      </c>
      <c r="G2251" t="s">
        <v>19</v>
      </c>
      <c r="H2251" t="s">
        <v>20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4446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4583</v>
      </c>
      <c r="C2252" s="3" t="s">
        <v>4584</v>
      </c>
      <c r="D2252" s="6">
        <v>25000</v>
      </c>
      <c r="E2252" s="8">
        <v>243778</v>
      </c>
      <c r="F2252" t="s">
        <v>18</v>
      </c>
      <c r="G2252" t="s">
        <v>19</v>
      </c>
      <c r="H2252" t="s">
        <v>20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4446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4585</v>
      </c>
      <c r="C2253" s="3" t="s">
        <v>4586</v>
      </c>
      <c r="D2253" s="6">
        <v>8500</v>
      </c>
      <c r="E2253" s="8">
        <v>11428.19</v>
      </c>
      <c r="F2253" t="s">
        <v>18</v>
      </c>
      <c r="G2253" t="s">
        <v>19</v>
      </c>
      <c r="H2253" t="s">
        <v>20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4446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4587</v>
      </c>
      <c r="C2254" s="3" t="s">
        <v>4588</v>
      </c>
      <c r="D2254" s="6">
        <v>9000</v>
      </c>
      <c r="E2254" s="8">
        <v>24505</v>
      </c>
      <c r="F2254" t="s">
        <v>18</v>
      </c>
      <c r="G2254" t="s">
        <v>56</v>
      </c>
      <c r="H2254" t="s">
        <v>57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4446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4589</v>
      </c>
      <c r="C2255" s="3" t="s">
        <v>4590</v>
      </c>
      <c r="D2255" s="6">
        <v>8000</v>
      </c>
      <c r="E2255" s="8">
        <v>9015</v>
      </c>
      <c r="F2255" t="s">
        <v>18</v>
      </c>
      <c r="G2255" t="s">
        <v>19</v>
      </c>
      <c r="H2255" t="s">
        <v>20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4446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4591</v>
      </c>
      <c r="C2256" s="3" t="s">
        <v>4592</v>
      </c>
      <c r="D2256" s="6">
        <v>500</v>
      </c>
      <c r="E2256" s="8">
        <v>2299</v>
      </c>
      <c r="F2256" t="s">
        <v>18</v>
      </c>
      <c r="G2256" t="s">
        <v>19</v>
      </c>
      <c r="H2256" t="s">
        <v>20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4446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4593</v>
      </c>
      <c r="C2257" s="3" t="s">
        <v>4594</v>
      </c>
      <c r="D2257" s="6">
        <v>3950</v>
      </c>
      <c r="E2257" s="8">
        <v>11323</v>
      </c>
      <c r="F2257" t="s">
        <v>18</v>
      </c>
      <c r="G2257" t="s">
        <v>19</v>
      </c>
      <c r="H2257" t="s">
        <v>20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4446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4595</v>
      </c>
      <c r="C2258" s="3" t="s">
        <v>4596</v>
      </c>
      <c r="D2258" s="6">
        <v>480</v>
      </c>
      <c r="E2258" s="8">
        <v>1069</v>
      </c>
      <c r="F2258" t="s">
        <v>18</v>
      </c>
      <c r="G2258" t="s">
        <v>26</v>
      </c>
      <c r="H2258" t="s">
        <v>27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4446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4597</v>
      </c>
      <c r="C2259" s="3" t="s">
        <v>4598</v>
      </c>
      <c r="D2259" s="6">
        <v>2500</v>
      </c>
      <c r="E2259" s="8">
        <v>15903.5</v>
      </c>
      <c r="F2259" t="s">
        <v>18</v>
      </c>
      <c r="G2259" t="s">
        <v>26</v>
      </c>
      <c r="H2259" t="s">
        <v>27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4446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4599</v>
      </c>
      <c r="C2260" s="3" t="s">
        <v>4600</v>
      </c>
      <c r="D2260" s="6">
        <v>2200</v>
      </c>
      <c r="E2260" s="8">
        <v>3223</v>
      </c>
      <c r="F2260" t="s">
        <v>18</v>
      </c>
      <c r="G2260" t="s">
        <v>19</v>
      </c>
      <c r="H2260" t="s">
        <v>20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4446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4601</v>
      </c>
      <c r="C2261" s="3" t="s">
        <v>4602</v>
      </c>
      <c r="D2261" s="6">
        <v>1000</v>
      </c>
      <c r="E2261" s="8">
        <v>18671</v>
      </c>
      <c r="F2261" t="s">
        <v>18</v>
      </c>
      <c r="G2261" t="s">
        <v>26</v>
      </c>
      <c r="H2261" t="s">
        <v>27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4446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4603</v>
      </c>
      <c r="C2262" s="3" t="s">
        <v>4604</v>
      </c>
      <c r="D2262" s="6">
        <v>2500</v>
      </c>
      <c r="E2262" s="8">
        <v>8173</v>
      </c>
      <c r="F2262" t="s">
        <v>18</v>
      </c>
      <c r="G2262" t="s">
        <v>19</v>
      </c>
      <c r="H2262" t="s">
        <v>20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4446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4605</v>
      </c>
      <c r="C2263" s="3" t="s">
        <v>4606</v>
      </c>
      <c r="D2263" s="6">
        <v>1000</v>
      </c>
      <c r="E2263" s="8">
        <v>7795</v>
      </c>
      <c r="F2263" t="s">
        <v>18</v>
      </c>
      <c r="G2263" t="s">
        <v>52</v>
      </c>
      <c r="H2263" t="s">
        <v>53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4446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4607</v>
      </c>
      <c r="C2264" s="3" t="s">
        <v>4608</v>
      </c>
      <c r="D2264" s="6">
        <v>3300</v>
      </c>
      <c r="E2264" s="8">
        <v>5087</v>
      </c>
      <c r="F2264" t="s">
        <v>18</v>
      </c>
      <c r="G2264" t="s">
        <v>19</v>
      </c>
      <c r="H2264" t="s">
        <v>20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4446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4609</v>
      </c>
      <c r="C2265" s="3" t="s">
        <v>4610</v>
      </c>
      <c r="D2265" s="6">
        <v>7500</v>
      </c>
      <c r="E2265" s="8">
        <v>8666</v>
      </c>
      <c r="F2265" t="s">
        <v>18</v>
      </c>
      <c r="G2265" t="s">
        <v>478</v>
      </c>
      <c r="H2265" t="s">
        <v>479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4446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4611</v>
      </c>
      <c r="C2266" s="3" t="s">
        <v>4612</v>
      </c>
      <c r="D2266" s="6">
        <v>6000</v>
      </c>
      <c r="E2266" s="8">
        <v>10802</v>
      </c>
      <c r="F2266" t="s">
        <v>18</v>
      </c>
      <c r="G2266" t="s">
        <v>19</v>
      </c>
      <c r="H2266" t="s">
        <v>20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4446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4613</v>
      </c>
      <c r="C2267" s="3" t="s">
        <v>4614</v>
      </c>
      <c r="D2267" s="6">
        <v>200</v>
      </c>
      <c r="E2267" s="8">
        <v>597</v>
      </c>
      <c r="F2267" t="s">
        <v>18</v>
      </c>
      <c r="G2267" t="s">
        <v>26</v>
      </c>
      <c r="H2267" t="s">
        <v>27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4446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4615</v>
      </c>
      <c r="C2268" s="3" t="s">
        <v>4616</v>
      </c>
      <c r="D2268" s="6">
        <v>1500</v>
      </c>
      <c r="E2268" s="8">
        <v>4804</v>
      </c>
      <c r="F2268" t="s">
        <v>18</v>
      </c>
      <c r="G2268" t="s">
        <v>19</v>
      </c>
      <c r="H2268" t="s">
        <v>20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4446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4617</v>
      </c>
      <c r="C2269" s="3" t="s">
        <v>4618</v>
      </c>
      <c r="D2269" s="6">
        <v>20000</v>
      </c>
      <c r="E2269" s="8">
        <v>76105</v>
      </c>
      <c r="F2269" t="s">
        <v>18</v>
      </c>
      <c r="G2269" t="s">
        <v>19</v>
      </c>
      <c r="H2269" t="s">
        <v>20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4446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4619</v>
      </c>
      <c r="C2270" s="3" t="s">
        <v>4620</v>
      </c>
      <c r="D2270" s="6">
        <v>28000</v>
      </c>
      <c r="E2270" s="8">
        <v>28728</v>
      </c>
      <c r="F2270" t="s">
        <v>18</v>
      </c>
      <c r="G2270" t="s">
        <v>19</v>
      </c>
      <c r="H2270" t="s">
        <v>20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4446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4621</v>
      </c>
      <c r="C2271" s="3" t="s">
        <v>4622</v>
      </c>
      <c r="D2271" s="6">
        <v>2500</v>
      </c>
      <c r="E2271" s="8">
        <v>45041</v>
      </c>
      <c r="F2271" t="s">
        <v>18</v>
      </c>
      <c r="G2271" t="s">
        <v>19</v>
      </c>
      <c r="H2271" t="s">
        <v>20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4446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4623</v>
      </c>
      <c r="C2272" s="3" t="s">
        <v>4624</v>
      </c>
      <c r="D2272" s="6">
        <v>25000</v>
      </c>
      <c r="E2272" s="8">
        <v>180062</v>
      </c>
      <c r="F2272" t="s">
        <v>18</v>
      </c>
      <c r="G2272" t="s">
        <v>19</v>
      </c>
      <c r="H2272" t="s">
        <v>20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4446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4625</v>
      </c>
      <c r="C2273" s="3" t="s">
        <v>4626</v>
      </c>
      <c r="D2273" s="6">
        <v>20000</v>
      </c>
      <c r="E2273" s="8">
        <v>56618</v>
      </c>
      <c r="F2273" t="s">
        <v>18</v>
      </c>
      <c r="G2273" t="s">
        <v>19</v>
      </c>
      <c r="H2273" t="s">
        <v>20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4446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4627</v>
      </c>
      <c r="C2274" s="3" t="s">
        <v>4628</v>
      </c>
      <c r="D2274" s="6">
        <v>1000</v>
      </c>
      <c r="E2274" s="8">
        <v>13566</v>
      </c>
      <c r="F2274" t="s">
        <v>18</v>
      </c>
      <c r="G2274" t="s">
        <v>19</v>
      </c>
      <c r="H2274" t="s">
        <v>20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4446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4629</v>
      </c>
      <c r="C2275" s="3" t="s">
        <v>4630</v>
      </c>
      <c r="D2275" s="6">
        <v>2500</v>
      </c>
      <c r="E2275" s="8">
        <v>5509</v>
      </c>
      <c r="F2275" t="s">
        <v>18</v>
      </c>
      <c r="G2275" t="s">
        <v>161</v>
      </c>
      <c r="H2275" t="s">
        <v>162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4446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4631</v>
      </c>
      <c r="C2276" s="3" t="s">
        <v>4632</v>
      </c>
      <c r="D2276" s="6">
        <v>2500</v>
      </c>
      <c r="E2276" s="8">
        <v>2990</v>
      </c>
      <c r="F2276" t="s">
        <v>18</v>
      </c>
      <c r="G2276" t="s">
        <v>19</v>
      </c>
      <c r="H2276" t="s">
        <v>20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4446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4633</v>
      </c>
      <c r="C2277" s="3" t="s">
        <v>4634</v>
      </c>
      <c r="D2277" s="6">
        <v>650</v>
      </c>
      <c r="E2277" s="8">
        <v>2650.5</v>
      </c>
      <c r="F2277" t="s">
        <v>18</v>
      </c>
      <c r="G2277" t="s">
        <v>26</v>
      </c>
      <c r="H2277" t="s">
        <v>27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4446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4635</v>
      </c>
      <c r="C2278" s="3" t="s">
        <v>4636</v>
      </c>
      <c r="D2278" s="6">
        <v>4589</v>
      </c>
      <c r="E2278" s="8">
        <v>4856</v>
      </c>
      <c r="F2278" t="s">
        <v>18</v>
      </c>
      <c r="G2278" t="s">
        <v>19</v>
      </c>
      <c r="H2278" t="s">
        <v>20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4446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4637</v>
      </c>
      <c r="C2279" s="3" t="s">
        <v>4638</v>
      </c>
      <c r="D2279" s="6">
        <v>8500</v>
      </c>
      <c r="E2279" s="8">
        <v>11992</v>
      </c>
      <c r="F2279" t="s">
        <v>18</v>
      </c>
      <c r="G2279" t="s">
        <v>19</v>
      </c>
      <c r="H2279" t="s">
        <v>20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4446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4639</v>
      </c>
      <c r="C2280" s="3" t="s">
        <v>4640</v>
      </c>
      <c r="D2280" s="6">
        <v>2000</v>
      </c>
      <c r="E2280" s="8">
        <v>5414</v>
      </c>
      <c r="F2280" t="s">
        <v>18</v>
      </c>
      <c r="G2280" t="s">
        <v>1226</v>
      </c>
      <c r="H2280" t="s">
        <v>57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4446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4641</v>
      </c>
      <c r="C2281" s="3" t="s">
        <v>4642</v>
      </c>
      <c r="D2281" s="6">
        <v>1000</v>
      </c>
      <c r="E2281" s="8">
        <v>1538</v>
      </c>
      <c r="F2281" t="s">
        <v>18</v>
      </c>
      <c r="G2281" t="s">
        <v>19</v>
      </c>
      <c r="H2281" t="s">
        <v>20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4446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4643</v>
      </c>
      <c r="C2282" s="3" t="s">
        <v>4644</v>
      </c>
      <c r="D2282" s="6">
        <v>9800</v>
      </c>
      <c r="E2282" s="8">
        <v>39550.5</v>
      </c>
      <c r="F2282" t="s">
        <v>18</v>
      </c>
      <c r="G2282" t="s">
        <v>19</v>
      </c>
      <c r="H2282" t="s">
        <v>20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4446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4645</v>
      </c>
      <c r="C2283" s="3" t="s">
        <v>4646</v>
      </c>
      <c r="D2283" s="6">
        <v>300</v>
      </c>
      <c r="E2283" s="8">
        <v>555</v>
      </c>
      <c r="F2283" t="s">
        <v>18</v>
      </c>
      <c r="G2283" t="s">
        <v>19</v>
      </c>
      <c r="H2283" t="s">
        <v>20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1616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4647</v>
      </c>
      <c r="C2284" s="3" t="s">
        <v>4648</v>
      </c>
      <c r="D2284" s="6">
        <v>750</v>
      </c>
      <c r="E2284" s="8">
        <v>1390</v>
      </c>
      <c r="F2284" t="s">
        <v>18</v>
      </c>
      <c r="G2284" t="s">
        <v>19</v>
      </c>
      <c r="H2284" t="s">
        <v>20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1616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4649</v>
      </c>
      <c r="C2285" s="3" t="s">
        <v>4650</v>
      </c>
      <c r="D2285" s="6">
        <v>3000</v>
      </c>
      <c r="E2285" s="8">
        <v>3025.66</v>
      </c>
      <c r="F2285" t="s">
        <v>18</v>
      </c>
      <c r="G2285" t="s">
        <v>19</v>
      </c>
      <c r="H2285" t="s">
        <v>20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1616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4651</v>
      </c>
      <c r="C2286" s="3" t="s">
        <v>4652</v>
      </c>
      <c r="D2286" s="6">
        <v>6000</v>
      </c>
      <c r="E2286" s="8">
        <v>6373.27</v>
      </c>
      <c r="F2286" t="s">
        <v>18</v>
      </c>
      <c r="G2286" t="s">
        <v>19</v>
      </c>
      <c r="H2286" t="s">
        <v>20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1616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4653</v>
      </c>
      <c r="C2287" s="3" t="s">
        <v>4654</v>
      </c>
      <c r="D2287" s="6">
        <v>3000</v>
      </c>
      <c r="E2287" s="8">
        <v>3641</v>
      </c>
      <c r="F2287" t="s">
        <v>18</v>
      </c>
      <c r="G2287" t="s">
        <v>19</v>
      </c>
      <c r="H2287" t="s">
        <v>20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1616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4655</v>
      </c>
      <c r="C2288" s="3" t="s">
        <v>4656</v>
      </c>
      <c r="D2288" s="6">
        <v>1500</v>
      </c>
      <c r="E2288" s="8">
        <v>1501</v>
      </c>
      <c r="F2288" t="s">
        <v>18</v>
      </c>
      <c r="G2288" t="s">
        <v>19</v>
      </c>
      <c r="H2288" t="s">
        <v>20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1616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4657</v>
      </c>
      <c r="C2289" s="3" t="s">
        <v>4658</v>
      </c>
      <c r="D2289" s="6">
        <v>4500</v>
      </c>
      <c r="E2289" s="8">
        <v>5398.99</v>
      </c>
      <c r="F2289" t="s">
        <v>18</v>
      </c>
      <c r="G2289" t="s">
        <v>19</v>
      </c>
      <c r="H2289" t="s">
        <v>20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1616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4659</v>
      </c>
      <c r="C2290" s="3" t="s">
        <v>4660</v>
      </c>
      <c r="D2290" s="6">
        <v>1000</v>
      </c>
      <c r="E2290" s="8">
        <v>1001</v>
      </c>
      <c r="F2290" t="s">
        <v>18</v>
      </c>
      <c r="G2290" t="s">
        <v>19</v>
      </c>
      <c r="H2290" t="s">
        <v>20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1616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4661</v>
      </c>
      <c r="C2291" s="3" t="s">
        <v>4662</v>
      </c>
      <c r="D2291" s="6">
        <v>1500</v>
      </c>
      <c r="E2291" s="8">
        <v>1611</v>
      </c>
      <c r="F2291" t="s">
        <v>18</v>
      </c>
      <c r="G2291" t="s">
        <v>19</v>
      </c>
      <c r="H2291" t="s">
        <v>20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1616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4663</v>
      </c>
      <c r="C2292" s="3" t="s">
        <v>4664</v>
      </c>
      <c r="D2292" s="6">
        <v>1500</v>
      </c>
      <c r="E2292" s="8">
        <v>1561</v>
      </c>
      <c r="F2292" t="s">
        <v>18</v>
      </c>
      <c r="G2292" t="s">
        <v>19</v>
      </c>
      <c r="H2292" t="s">
        <v>20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1616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4665</v>
      </c>
      <c r="C2293" s="3" t="s">
        <v>4666</v>
      </c>
      <c r="D2293" s="6">
        <v>2500</v>
      </c>
      <c r="E2293" s="8">
        <v>4320</v>
      </c>
      <c r="F2293" t="s">
        <v>18</v>
      </c>
      <c r="G2293" t="s">
        <v>19</v>
      </c>
      <c r="H2293" t="s">
        <v>20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1616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4667</v>
      </c>
      <c r="C2294" s="3" t="s">
        <v>4668</v>
      </c>
      <c r="D2294" s="6">
        <v>2000</v>
      </c>
      <c r="E2294" s="8">
        <v>2145.0100000000002</v>
      </c>
      <c r="F2294" t="s">
        <v>18</v>
      </c>
      <c r="G2294" t="s">
        <v>19</v>
      </c>
      <c r="H2294" t="s">
        <v>20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1616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4669</v>
      </c>
      <c r="C2295" s="3" t="s">
        <v>4670</v>
      </c>
      <c r="D2295" s="6">
        <v>850</v>
      </c>
      <c r="E2295" s="8">
        <v>920</v>
      </c>
      <c r="F2295" t="s">
        <v>18</v>
      </c>
      <c r="G2295" t="s">
        <v>19</v>
      </c>
      <c r="H2295" t="s">
        <v>20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1616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4671</v>
      </c>
      <c r="C2296" s="3" t="s">
        <v>4672</v>
      </c>
      <c r="D2296" s="6">
        <v>5000</v>
      </c>
      <c r="E2296" s="8">
        <v>7304.04</v>
      </c>
      <c r="F2296" t="s">
        <v>18</v>
      </c>
      <c r="G2296" t="s">
        <v>19</v>
      </c>
      <c r="H2296" t="s">
        <v>20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1616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4673</v>
      </c>
      <c r="C2297" s="3" t="s">
        <v>4674</v>
      </c>
      <c r="D2297" s="6">
        <v>1200</v>
      </c>
      <c r="E2297" s="8">
        <v>1503</v>
      </c>
      <c r="F2297" t="s">
        <v>18</v>
      </c>
      <c r="G2297" t="s">
        <v>19</v>
      </c>
      <c r="H2297" t="s">
        <v>20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1616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4675</v>
      </c>
      <c r="C2298" s="3" t="s">
        <v>4676</v>
      </c>
      <c r="D2298" s="6">
        <v>7000</v>
      </c>
      <c r="E2298" s="8">
        <v>10435</v>
      </c>
      <c r="F2298" t="s">
        <v>18</v>
      </c>
      <c r="G2298" t="s">
        <v>19</v>
      </c>
      <c r="H2298" t="s">
        <v>20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1616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4677</v>
      </c>
      <c r="C2299" s="3" t="s">
        <v>4678</v>
      </c>
      <c r="D2299" s="6">
        <v>1000</v>
      </c>
      <c r="E2299" s="8">
        <v>1006</v>
      </c>
      <c r="F2299" t="s">
        <v>18</v>
      </c>
      <c r="G2299" t="s">
        <v>19</v>
      </c>
      <c r="H2299" t="s">
        <v>20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1616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4679</v>
      </c>
      <c r="C2300" s="3" t="s">
        <v>4680</v>
      </c>
      <c r="D2300" s="6">
        <v>30000</v>
      </c>
      <c r="E2300" s="8">
        <v>31522</v>
      </c>
      <c r="F2300" t="s">
        <v>18</v>
      </c>
      <c r="G2300" t="s">
        <v>19</v>
      </c>
      <c r="H2300" t="s">
        <v>20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1616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4681</v>
      </c>
      <c r="C2301" s="3" t="s">
        <v>4682</v>
      </c>
      <c r="D2301" s="6">
        <v>300</v>
      </c>
      <c r="E2301" s="8">
        <v>1050.5</v>
      </c>
      <c r="F2301" t="s">
        <v>18</v>
      </c>
      <c r="G2301" t="s">
        <v>19</v>
      </c>
      <c r="H2301" t="s">
        <v>20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1616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4683</v>
      </c>
      <c r="C2302" s="3" t="s">
        <v>4684</v>
      </c>
      <c r="D2302" s="6">
        <v>800</v>
      </c>
      <c r="E2302" s="8">
        <v>810</v>
      </c>
      <c r="F2302" t="s">
        <v>18</v>
      </c>
      <c r="G2302" t="s">
        <v>19</v>
      </c>
      <c r="H2302" t="s">
        <v>20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1616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4685</v>
      </c>
      <c r="C2303" s="3" t="s">
        <v>4686</v>
      </c>
      <c r="D2303" s="6">
        <v>5000</v>
      </c>
      <c r="E2303" s="8">
        <v>6680.22</v>
      </c>
      <c r="F2303" t="s">
        <v>18</v>
      </c>
      <c r="G2303" t="s">
        <v>19</v>
      </c>
      <c r="H2303" t="s">
        <v>20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1819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4687</v>
      </c>
      <c r="C2304" s="3" t="s">
        <v>4688</v>
      </c>
      <c r="D2304" s="6">
        <v>2300</v>
      </c>
      <c r="E2304" s="8">
        <v>3925</v>
      </c>
      <c r="F2304" t="s">
        <v>18</v>
      </c>
      <c r="G2304" t="s">
        <v>19</v>
      </c>
      <c r="H2304" t="s">
        <v>20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1819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4689</v>
      </c>
      <c r="C2305" s="3" t="s">
        <v>4690</v>
      </c>
      <c r="D2305" s="6">
        <v>6450</v>
      </c>
      <c r="E2305" s="8">
        <v>7053.61</v>
      </c>
      <c r="F2305" t="s">
        <v>18</v>
      </c>
      <c r="G2305" t="s">
        <v>19</v>
      </c>
      <c r="H2305" t="s">
        <v>20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1819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4691</v>
      </c>
      <c r="C2306" s="3" t="s">
        <v>4692</v>
      </c>
      <c r="D2306" s="6">
        <v>6000</v>
      </c>
      <c r="E2306" s="8">
        <v>6042.02</v>
      </c>
      <c r="F2306" t="s">
        <v>18</v>
      </c>
      <c r="G2306" t="s">
        <v>19</v>
      </c>
      <c r="H2306" t="s">
        <v>20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1819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4693</v>
      </c>
      <c r="C2307" s="3" t="s">
        <v>4694</v>
      </c>
      <c r="D2307" s="6">
        <v>18000</v>
      </c>
      <c r="E2307" s="8">
        <v>18221</v>
      </c>
      <c r="F2307" t="s">
        <v>18</v>
      </c>
      <c r="G2307" t="s">
        <v>19</v>
      </c>
      <c r="H2307" t="s">
        <v>20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1819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4695</v>
      </c>
      <c r="C2308" s="3" t="s">
        <v>4696</v>
      </c>
      <c r="D2308" s="6">
        <v>3500</v>
      </c>
      <c r="E2308" s="8">
        <v>3736.55</v>
      </c>
      <c r="F2308" t="s">
        <v>18</v>
      </c>
      <c r="G2308" t="s">
        <v>19</v>
      </c>
      <c r="H2308" t="s">
        <v>20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1819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4697</v>
      </c>
      <c r="C2309" s="3" t="s">
        <v>4698</v>
      </c>
      <c r="D2309" s="6">
        <v>1964.47</v>
      </c>
      <c r="E2309" s="8">
        <v>2095.2600000000002</v>
      </c>
      <c r="F2309" t="s">
        <v>18</v>
      </c>
      <c r="G2309" t="s">
        <v>19</v>
      </c>
      <c r="H2309" t="s">
        <v>20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1819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4699</v>
      </c>
      <c r="C2310" s="3" t="s">
        <v>4700</v>
      </c>
      <c r="D2310" s="6">
        <v>50000</v>
      </c>
      <c r="E2310" s="8">
        <v>50653.11</v>
      </c>
      <c r="F2310" t="s">
        <v>18</v>
      </c>
      <c r="G2310" t="s">
        <v>19</v>
      </c>
      <c r="H2310" t="s">
        <v>20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1819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4701</v>
      </c>
      <c r="C2311" s="3" t="s">
        <v>4702</v>
      </c>
      <c r="D2311" s="6">
        <v>6000</v>
      </c>
      <c r="E2311" s="8">
        <v>6400.47</v>
      </c>
      <c r="F2311" t="s">
        <v>18</v>
      </c>
      <c r="G2311" t="s">
        <v>19</v>
      </c>
      <c r="H2311" t="s">
        <v>20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1819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4703</v>
      </c>
      <c r="C2312" s="3" t="s">
        <v>4704</v>
      </c>
      <c r="D2312" s="6">
        <v>18500</v>
      </c>
      <c r="E2312" s="8">
        <v>79335.360000000001</v>
      </c>
      <c r="F2312" t="s">
        <v>18</v>
      </c>
      <c r="G2312" t="s">
        <v>19</v>
      </c>
      <c r="H2312" t="s">
        <v>20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1819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4705</v>
      </c>
      <c r="C2313" s="3" t="s">
        <v>4706</v>
      </c>
      <c r="D2313" s="6">
        <v>9000</v>
      </c>
      <c r="E2313" s="8">
        <v>9370</v>
      </c>
      <c r="F2313" t="s">
        <v>18</v>
      </c>
      <c r="G2313" t="s">
        <v>19</v>
      </c>
      <c r="H2313" t="s">
        <v>20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1819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4707</v>
      </c>
      <c r="C2314" s="3" t="s">
        <v>4708</v>
      </c>
      <c r="D2314" s="6">
        <v>3000</v>
      </c>
      <c r="E2314" s="8">
        <v>3236</v>
      </c>
      <c r="F2314" t="s">
        <v>18</v>
      </c>
      <c r="G2314" t="s">
        <v>19</v>
      </c>
      <c r="H2314" t="s">
        <v>20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1819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4709</v>
      </c>
      <c r="C2315" s="3" t="s">
        <v>4710</v>
      </c>
      <c r="D2315" s="6">
        <v>5000</v>
      </c>
      <c r="E2315" s="8">
        <v>8792.02</v>
      </c>
      <c r="F2315" t="s">
        <v>18</v>
      </c>
      <c r="G2315" t="s">
        <v>19</v>
      </c>
      <c r="H2315" t="s">
        <v>20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1819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4711</v>
      </c>
      <c r="C2316" s="3" t="s">
        <v>4712</v>
      </c>
      <c r="D2316" s="6">
        <v>1200</v>
      </c>
      <c r="E2316" s="8">
        <v>1883.64</v>
      </c>
      <c r="F2316" t="s">
        <v>18</v>
      </c>
      <c r="G2316" t="s">
        <v>19</v>
      </c>
      <c r="H2316" t="s">
        <v>20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1819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4713</v>
      </c>
      <c r="C2317" s="3" t="s">
        <v>4714</v>
      </c>
      <c r="D2317" s="6">
        <v>2500</v>
      </c>
      <c r="E2317" s="8">
        <v>2565</v>
      </c>
      <c r="F2317" t="s">
        <v>18</v>
      </c>
      <c r="G2317" t="s">
        <v>19</v>
      </c>
      <c r="H2317" t="s">
        <v>20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1819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4715</v>
      </c>
      <c r="C2318" s="3" t="s">
        <v>4716</v>
      </c>
      <c r="D2318" s="6">
        <v>15000</v>
      </c>
      <c r="E2318" s="8">
        <v>15606.4</v>
      </c>
      <c r="F2318" t="s">
        <v>18</v>
      </c>
      <c r="G2318" t="s">
        <v>19</v>
      </c>
      <c r="H2318" t="s">
        <v>20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1819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4717</v>
      </c>
      <c r="C2319" s="3" t="s">
        <v>4718</v>
      </c>
      <c r="D2319" s="6">
        <v>400</v>
      </c>
      <c r="E2319" s="8">
        <v>416</v>
      </c>
      <c r="F2319" t="s">
        <v>18</v>
      </c>
      <c r="G2319" t="s">
        <v>19</v>
      </c>
      <c r="H2319" t="s">
        <v>20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1819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4719</v>
      </c>
      <c r="C2320" s="3" t="s">
        <v>4720</v>
      </c>
      <c r="D2320" s="6">
        <v>5000</v>
      </c>
      <c r="E2320" s="8">
        <v>6053</v>
      </c>
      <c r="F2320" t="s">
        <v>18</v>
      </c>
      <c r="G2320" t="s">
        <v>19</v>
      </c>
      <c r="H2320" t="s">
        <v>20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1819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4721</v>
      </c>
      <c r="C2321" s="3" t="s">
        <v>4722</v>
      </c>
      <c r="D2321" s="6">
        <v>3000</v>
      </c>
      <c r="E2321" s="8">
        <v>3231</v>
      </c>
      <c r="F2321" t="s">
        <v>18</v>
      </c>
      <c r="G2321" t="s">
        <v>19</v>
      </c>
      <c r="H2321" t="s">
        <v>20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1819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4723</v>
      </c>
      <c r="C2322" s="3" t="s">
        <v>4724</v>
      </c>
      <c r="D2322" s="6">
        <v>5000</v>
      </c>
      <c r="E2322" s="8">
        <v>5433</v>
      </c>
      <c r="F2322" t="s">
        <v>18</v>
      </c>
      <c r="G2322" t="s">
        <v>19</v>
      </c>
      <c r="H2322" t="s">
        <v>20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1819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4725</v>
      </c>
      <c r="C2323" s="3" t="s">
        <v>4726</v>
      </c>
      <c r="D2323" s="6">
        <v>10557</v>
      </c>
      <c r="E2323" s="8">
        <v>4130</v>
      </c>
      <c r="F2323" t="s">
        <v>3440</v>
      </c>
      <c r="G2323" t="s">
        <v>2014</v>
      </c>
      <c r="H2323" t="s">
        <v>57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4727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4728</v>
      </c>
      <c r="C2324" s="3" t="s">
        <v>4729</v>
      </c>
      <c r="D2324" s="6">
        <v>2700</v>
      </c>
      <c r="E2324" s="8">
        <v>85</v>
      </c>
      <c r="F2324" t="s">
        <v>3440</v>
      </c>
      <c r="G2324" t="s">
        <v>19</v>
      </c>
      <c r="H2324" t="s">
        <v>20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4727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4730</v>
      </c>
      <c r="C2325" s="3" t="s">
        <v>4731</v>
      </c>
      <c r="D2325" s="6">
        <v>250</v>
      </c>
      <c r="E2325" s="8">
        <v>120</v>
      </c>
      <c r="F2325" t="s">
        <v>3440</v>
      </c>
      <c r="G2325" t="s">
        <v>19</v>
      </c>
      <c r="H2325" t="s">
        <v>20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4727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4732</v>
      </c>
      <c r="C2326" s="3" t="s">
        <v>4733</v>
      </c>
      <c r="D2326" s="6">
        <v>7500</v>
      </c>
      <c r="E2326" s="8">
        <v>1555</v>
      </c>
      <c r="F2326" t="s">
        <v>3440</v>
      </c>
      <c r="G2326" t="s">
        <v>26</v>
      </c>
      <c r="H2326" t="s">
        <v>27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4727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4734</v>
      </c>
      <c r="C2327" s="3" t="s">
        <v>4735</v>
      </c>
      <c r="D2327" s="6">
        <v>1000</v>
      </c>
      <c r="E2327" s="8">
        <v>80</v>
      </c>
      <c r="F2327" t="s">
        <v>3440</v>
      </c>
      <c r="G2327" t="s">
        <v>19</v>
      </c>
      <c r="H2327" t="s">
        <v>20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4727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4736</v>
      </c>
      <c r="C2328" s="3" t="s">
        <v>4737</v>
      </c>
      <c r="D2328" s="6">
        <v>15000</v>
      </c>
      <c r="E2328" s="8">
        <v>108</v>
      </c>
      <c r="F2328" t="s">
        <v>3440</v>
      </c>
      <c r="G2328" t="s">
        <v>19</v>
      </c>
      <c r="H2328" t="s">
        <v>20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4727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4738</v>
      </c>
      <c r="C2329" s="3" t="s">
        <v>4739</v>
      </c>
      <c r="D2329" s="6">
        <v>35000</v>
      </c>
      <c r="E2329" s="8">
        <v>184133.01</v>
      </c>
      <c r="F2329" t="s">
        <v>18</v>
      </c>
      <c r="G2329" t="s">
        <v>19</v>
      </c>
      <c r="H2329" t="s">
        <v>20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4727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4740</v>
      </c>
      <c r="C2330" s="3" t="s">
        <v>4741</v>
      </c>
      <c r="D2330" s="6">
        <v>10000</v>
      </c>
      <c r="E2330" s="8">
        <v>25445</v>
      </c>
      <c r="F2330" t="s">
        <v>18</v>
      </c>
      <c r="G2330" t="s">
        <v>19</v>
      </c>
      <c r="H2330" t="s">
        <v>20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4727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4742</v>
      </c>
      <c r="C2331" s="3" t="s">
        <v>4743</v>
      </c>
      <c r="D2331" s="6">
        <v>25000</v>
      </c>
      <c r="E2331" s="8">
        <v>26480</v>
      </c>
      <c r="F2331" t="s">
        <v>18</v>
      </c>
      <c r="G2331" t="s">
        <v>19</v>
      </c>
      <c r="H2331" t="s">
        <v>20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4727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4744</v>
      </c>
      <c r="C2332" s="3" t="s">
        <v>4745</v>
      </c>
      <c r="D2332" s="6">
        <v>35000</v>
      </c>
      <c r="E2332" s="8">
        <v>35848</v>
      </c>
      <c r="F2332" t="s">
        <v>18</v>
      </c>
      <c r="G2332" t="s">
        <v>19</v>
      </c>
      <c r="H2332" t="s">
        <v>20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4727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4746</v>
      </c>
      <c r="C2333" s="3" t="s">
        <v>4747</v>
      </c>
      <c r="D2333" s="6">
        <v>8000</v>
      </c>
      <c r="E2333" s="8">
        <v>11545.1</v>
      </c>
      <c r="F2333" t="s">
        <v>18</v>
      </c>
      <c r="G2333" t="s">
        <v>19</v>
      </c>
      <c r="H2333" t="s">
        <v>20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4727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4748</v>
      </c>
      <c r="C2334" s="3" t="s">
        <v>4749</v>
      </c>
      <c r="D2334" s="6">
        <v>25000</v>
      </c>
      <c r="E2334" s="8">
        <v>26577</v>
      </c>
      <c r="F2334" t="s">
        <v>18</v>
      </c>
      <c r="G2334" t="s">
        <v>19</v>
      </c>
      <c r="H2334" t="s">
        <v>20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4727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4750</v>
      </c>
      <c r="C2335" s="3" t="s">
        <v>4751</v>
      </c>
      <c r="D2335" s="6">
        <v>600</v>
      </c>
      <c r="E2335" s="8">
        <v>1273</v>
      </c>
      <c r="F2335" t="s">
        <v>18</v>
      </c>
      <c r="G2335" t="s">
        <v>19</v>
      </c>
      <c r="H2335" t="s">
        <v>20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4727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4752</v>
      </c>
      <c r="C2336" s="3" t="s">
        <v>4753</v>
      </c>
      <c r="D2336" s="6">
        <v>4000</v>
      </c>
      <c r="E2336" s="8">
        <v>4078</v>
      </c>
      <c r="F2336" t="s">
        <v>18</v>
      </c>
      <c r="G2336" t="s">
        <v>19</v>
      </c>
      <c r="H2336" t="s">
        <v>20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4727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4754</v>
      </c>
      <c r="C2337" s="3" t="s">
        <v>4755</v>
      </c>
      <c r="D2337" s="6">
        <v>25000</v>
      </c>
      <c r="E2337" s="8">
        <v>25568</v>
      </c>
      <c r="F2337" t="s">
        <v>18</v>
      </c>
      <c r="G2337" t="s">
        <v>19</v>
      </c>
      <c r="H2337" t="s">
        <v>20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4727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4756</v>
      </c>
      <c r="C2338" s="3" t="s">
        <v>4757</v>
      </c>
      <c r="D2338" s="6">
        <v>20000</v>
      </c>
      <c r="E2338" s="8">
        <v>104146.51</v>
      </c>
      <c r="F2338" t="s">
        <v>18</v>
      </c>
      <c r="G2338" t="s">
        <v>19</v>
      </c>
      <c r="H2338" t="s">
        <v>20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4727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4758</v>
      </c>
      <c r="C2339" s="3" t="s">
        <v>4759</v>
      </c>
      <c r="D2339" s="6">
        <v>12000</v>
      </c>
      <c r="E2339" s="8">
        <v>13279</v>
      </c>
      <c r="F2339" t="s">
        <v>18</v>
      </c>
      <c r="G2339" t="s">
        <v>19</v>
      </c>
      <c r="H2339" t="s">
        <v>20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4727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4760</v>
      </c>
      <c r="C2340" s="3" t="s">
        <v>4761</v>
      </c>
      <c r="D2340" s="6">
        <v>15000</v>
      </c>
      <c r="E2340" s="8">
        <v>15171.5</v>
      </c>
      <c r="F2340" t="s">
        <v>18</v>
      </c>
      <c r="G2340" t="s">
        <v>19</v>
      </c>
      <c r="H2340" t="s">
        <v>20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4727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4762</v>
      </c>
      <c r="C2341" s="3" t="s">
        <v>4763</v>
      </c>
      <c r="D2341" s="6">
        <v>25000</v>
      </c>
      <c r="E2341" s="8">
        <v>73552</v>
      </c>
      <c r="F2341" t="s">
        <v>18</v>
      </c>
      <c r="G2341" t="s">
        <v>19</v>
      </c>
      <c r="H2341" t="s">
        <v>20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4727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4764</v>
      </c>
      <c r="C2342" s="3" t="s">
        <v>4765</v>
      </c>
      <c r="D2342" s="6">
        <v>40000</v>
      </c>
      <c r="E2342" s="8">
        <v>42311</v>
      </c>
      <c r="F2342" t="s">
        <v>18</v>
      </c>
      <c r="G2342" t="s">
        <v>19</v>
      </c>
      <c r="H2342" t="s">
        <v>20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4727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4766</v>
      </c>
      <c r="C2343" s="3" t="s">
        <v>4767</v>
      </c>
      <c r="D2343" s="6">
        <v>5000</v>
      </c>
      <c r="E2343" s="8">
        <v>0</v>
      </c>
      <c r="F2343" t="s">
        <v>274</v>
      </c>
      <c r="G2343" t="s">
        <v>19</v>
      </c>
      <c r="H2343" t="s">
        <v>20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1129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4768</v>
      </c>
      <c r="C2344" s="3" t="s">
        <v>4769</v>
      </c>
      <c r="D2344" s="6">
        <v>5500</v>
      </c>
      <c r="E2344" s="8">
        <v>0</v>
      </c>
      <c r="F2344" t="s">
        <v>274</v>
      </c>
      <c r="G2344" t="s">
        <v>19</v>
      </c>
      <c r="H2344" t="s">
        <v>20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1129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4770</v>
      </c>
      <c r="C2345" s="3" t="s">
        <v>4771</v>
      </c>
      <c r="D2345" s="6">
        <v>10000</v>
      </c>
      <c r="E2345" s="8">
        <v>300</v>
      </c>
      <c r="F2345" t="s">
        <v>274</v>
      </c>
      <c r="G2345" t="s">
        <v>19</v>
      </c>
      <c r="H2345" t="s">
        <v>20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1129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4772</v>
      </c>
      <c r="C2346" s="3" t="s">
        <v>4773</v>
      </c>
      <c r="D2346" s="6">
        <v>1000</v>
      </c>
      <c r="E2346" s="8">
        <v>1</v>
      </c>
      <c r="F2346" t="s">
        <v>274</v>
      </c>
      <c r="G2346" t="s">
        <v>161</v>
      </c>
      <c r="H2346" t="s">
        <v>162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1129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4774</v>
      </c>
      <c r="C2347" s="3" t="s">
        <v>4775</v>
      </c>
      <c r="D2347" s="6">
        <v>3000</v>
      </c>
      <c r="E2347" s="8">
        <v>0</v>
      </c>
      <c r="F2347" t="s">
        <v>274</v>
      </c>
      <c r="G2347" t="s">
        <v>19</v>
      </c>
      <c r="H2347" t="s">
        <v>20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1129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4776</v>
      </c>
      <c r="C2348" s="3" t="s">
        <v>4777</v>
      </c>
      <c r="D2348" s="6">
        <v>60000</v>
      </c>
      <c r="E2348" s="8">
        <v>39</v>
      </c>
      <c r="F2348" t="s">
        <v>274</v>
      </c>
      <c r="G2348" t="s">
        <v>19</v>
      </c>
      <c r="H2348" t="s">
        <v>20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1129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4778</v>
      </c>
      <c r="C2349" s="3" t="s">
        <v>4779</v>
      </c>
      <c r="D2349" s="6">
        <v>1000</v>
      </c>
      <c r="E2349" s="8">
        <v>15</v>
      </c>
      <c r="F2349" t="s">
        <v>274</v>
      </c>
      <c r="G2349" t="s">
        <v>19</v>
      </c>
      <c r="H2349" t="s">
        <v>20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1129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4780</v>
      </c>
      <c r="C2350" s="3" t="s">
        <v>4781</v>
      </c>
      <c r="D2350" s="6">
        <v>70000</v>
      </c>
      <c r="E2350" s="8">
        <v>270</v>
      </c>
      <c r="F2350" t="s">
        <v>274</v>
      </c>
      <c r="G2350" t="s">
        <v>19</v>
      </c>
      <c r="H2350" t="s">
        <v>20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1129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4782</v>
      </c>
      <c r="C2351" s="3" t="s">
        <v>4783</v>
      </c>
      <c r="D2351" s="6">
        <v>474900</v>
      </c>
      <c r="E2351" s="8">
        <v>0</v>
      </c>
      <c r="F2351" t="s">
        <v>274</v>
      </c>
      <c r="G2351" t="s">
        <v>478</v>
      </c>
      <c r="H2351" t="s">
        <v>479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1129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4784</v>
      </c>
      <c r="C2352" s="3" t="s">
        <v>4785</v>
      </c>
      <c r="D2352" s="6">
        <v>50000</v>
      </c>
      <c r="E2352" s="8">
        <v>0</v>
      </c>
      <c r="F2352" t="s">
        <v>274</v>
      </c>
      <c r="G2352" t="s">
        <v>2457</v>
      </c>
      <c r="H2352" t="s">
        <v>57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1129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4786</v>
      </c>
      <c r="C2353" s="3" t="s">
        <v>4787</v>
      </c>
      <c r="D2353" s="6">
        <v>18900</v>
      </c>
      <c r="E2353" s="8">
        <v>108</v>
      </c>
      <c r="F2353" t="s">
        <v>274</v>
      </c>
      <c r="G2353" t="s">
        <v>82</v>
      </c>
      <c r="H2353" t="s">
        <v>83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1129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4788</v>
      </c>
      <c r="C2354" s="3" t="s">
        <v>4789</v>
      </c>
      <c r="D2354" s="6">
        <v>2000</v>
      </c>
      <c r="E2354" s="8">
        <v>0</v>
      </c>
      <c r="F2354" t="s">
        <v>274</v>
      </c>
      <c r="G2354" t="s">
        <v>19</v>
      </c>
      <c r="H2354" t="s">
        <v>20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1129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4790</v>
      </c>
      <c r="C2355" s="3" t="s">
        <v>4791</v>
      </c>
      <c r="D2355" s="6">
        <v>1000</v>
      </c>
      <c r="E2355" s="8">
        <v>0</v>
      </c>
      <c r="F2355" t="s">
        <v>274</v>
      </c>
      <c r="G2355" t="s">
        <v>19</v>
      </c>
      <c r="H2355" t="s">
        <v>20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1129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4792</v>
      </c>
      <c r="C2356" s="3" t="s">
        <v>4793</v>
      </c>
      <c r="D2356" s="6">
        <v>35000</v>
      </c>
      <c r="E2356" s="8">
        <v>25</v>
      </c>
      <c r="F2356" t="s">
        <v>274</v>
      </c>
      <c r="G2356" t="s">
        <v>19</v>
      </c>
      <c r="H2356" t="s">
        <v>20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1129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4794</v>
      </c>
      <c r="C2357" s="3" t="s">
        <v>4795</v>
      </c>
      <c r="D2357" s="6">
        <v>8000</v>
      </c>
      <c r="E2357" s="8">
        <v>55</v>
      </c>
      <c r="F2357" t="s">
        <v>274</v>
      </c>
      <c r="G2357" t="s">
        <v>52</v>
      </c>
      <c r="H2357" t="s">
        <v>53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1129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4796</v>
      </c>
      <c r="C2358" s="3" t="s">
        <v>4797</v>
      </c>
      <c r="D2358" s="6">
        <v>10000</v>
      </c>
      <c r="E2358" s="8">
        <v>0</v>
      </c>
      <c r="F2358" t="s">
        <v>274</v>
      </c>
      <c r="G2358" t="s">
        <v>389</v>
      </c>
      <c r="H2358" t="s">
        <v>57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1129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4798</v>
      </c>
      <c r="C2359" s="3" t="s">
        <v>4799</v>
      </c>
      <c r="D2359" s="6">
        <v>27000</v>
      </c>
      <c r="E2359" s="8">
        <v>0</v>
      </c>
      <c r="F2359" t="s">
        <v>274</v>
      </c>
      <c r="G2359" t="s">
        <v>26</v>
      </c>
      <c r="H2359" t="s">
        <v>27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1129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4800</v>
      </c>
      <c r="C2360" s="3" t="s">
        <v>4801</v>
      </c>
      <c r="D2360" s="6">
        <v>1500</v>
      </c>
      <c r="E2360" s="8">
        <v>0</v>
      </c>
      <c r="F2360" t="s">
        <v>274</v>
      </c>
      <c r="G2360" t="s">
        <v>26</v>
      </c>
      <c r="H2360" t="s">
        <v>27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1129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4802</v>
      </c>
      <c r="C2361" s="3" t="s">
        <v>4803</v>
      </c>
      <c r="D2361" s="6">
        <v>7500</v>
      </c>
      <c r="E2361" s="8">
        <v>1101</v>
      </c>
      <c r="F2361" t="s">
        <v>274</v>
      </c>
      <c r="G2361" t="s">
        <v>19</v>
      </c>
      <c r="H2361" t="s">
        <v>20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1129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4804</v>
      </c>
      <c r="C2362" s="3" t="s">
        <v>4805</v>
      </c>
      <c r="D2362" s="6">
        <v>5000</v>
      </c>
      <c r="E2362" s="8">
        <v>2</v>
      </c>
      <c r="F2362" t="s">
        <v>274</v>
      </c>
      <c r="G2362" t="s">
        <v>161</v>
      </c>
      <c r="H2362" t="s">
        <v>162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1129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4806</v>
      </c>
      <c r="C2363" s="3" t="s">
        <v>4807</v>
      </c>
      <c r="D2363" s="6">
        <v>200</v>
      </c>
      <c r="E2363" s="8">
        <v>0</v>
      </c>
      <c r="F2363" t="s">
        <v>274</v>
      </c>
      <c r="G2363" t="s">
        <v>161</v>
      </c>
      <c r="H2363" t="s">
        <v>162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1129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4808</v>
      </c>
      <c r="C2364" s="3" t="s">
        <v>4809</v>
      </c>
      <c r="D2364" s="6">
        <v>420</v>
      </c>
      <c r="E2364" s="8">
        <v>120</v>
      </c>
      <c r="F2364" t="s">
        <v>274</v>
      </c>
      <c r="G2364" t="s">
        <v>19</v>
      </c>
      <c r="H2364" t="s">
        <v>20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1129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4810</v>
      </c>
      <c r="C2365" s="3" t="s">
        <v>4811</v>
      </c>
      <c r="D2365" s="6">
        <v>175000</v>
      </c>
      <c r="E2365" s="8">
        <v>0</v>
      </c>
      <c r="F2365" t="s">
        <v>274</v>
      </c>
      <c r="G2365" t="s">
        <v>19</v>
      </c>
      <c r="H2365" t="s">
        <v>20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1129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4812</v>
      </c>
      <c r="C2366" s="3" t="s">
        <v>4813</v>
      </c>
      <c r="D2366" s="6">
        <v>128</v>
      </c>
      <c r="E2366" s="8">
        <v>0</v>
      </c>
      <c r="F2366" t="s">
        <v>274</v>
      </c>
      <c r="G2366" t="s">
        <v>19</v>
      </c>
      <c r="H2366" t="s">
        <v>20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1129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4814</v>
      </c>
      <c r="C2367" s="3" t="s">
        <v>4815</v>
      </c>
      <c r="D2367" s="6">
        <v>1000</v>
      </c>
      <c r="E2367" s="8">
        <v>0</v>
      </c>
      <c r="F2367" t="s">
        <v>274</v>
      </c>
      <c r="G2367" t="s">
        <v>1226</v>
      </c>
      <c r="H2367" t="s">
        <v>57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1129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4816</v>
      </c>
      <c r="C2368" s="3" t="s">
        <v>4817</v>
      </c>
      <c r="D2368" s="6">
        <v>25000</v>
      </c>
      <c r="E2368" s="8">
        <v>2630</v>
      </c>
      <c r="F2368" t="s">
        <v>274</v>
      </c>
      <c r="G2368" t="s">
        <v>26</v>
      </c>
      <c r="H2368" t="s">
        <v>27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1129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4818</v>
      </c>
      <c r="C2369" s="3" t="s">
        <v>4819</v>
      </c>
      <c r="D2369" s="6">
        <v>50000</v>
      </c>
      <c r="E2369" s="8">
        <v>670</v>
      </c>
      <c r="F2369" t="s">
        <v>274</v>
      </c>
      <c r="G2369" t="s">
        <v>19</v>
      </c>
      <c r="H2369" t="s">
        <v>20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1129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4820</v>
      </c>
      <c r="C2370" s="3" t="s">
        <v>4821</v>
      </c>
      <c r="D2370" s="6">
        <v>40000</v>
      </c>
      <c r="E2370" s="8">
        <v>100</v>
      </c>
      <c r="F2370" t="s">
        <v>274</v>
      </c>
      <c r="G2370" t="s">
        <v>19</v>
      </c>
      <c r="H2370" t="s">
        <v>20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1129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4822</v>
      </c>
      <c r="C2371" s="3" t="s">
        <v>4823</v>
      </c>
      <c r="D2371" s="6">
        <v>25000</v>
      </c>
      <c r="E2371" s="8">
        <v>0</v>
      </c>
      <c r="F2371" t="s">
        <v>274</v>
      </c>
      <c r="G2371" t="s">
        <v>19</v>
      </c>
      <c r="H2371" t="s">
        <v>20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1129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4824</v>
      </c>
      <c r="C2372" s="3" t="s">
        <v>4825</v>
      </c>
      <c r="D2372" s="6">
        <v>25000</v>
      </c>
      <c r="E2372" s="8">
        <v>82</v>
      </c>
      <c r="F2372" t="s">
        <v>274</v>
      </c>
      <c r="G2372" t="s">
        <v>19</v>
      </c>
      <c r="H2372" t="s">
        <v>20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1129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4826</v>
      </c>
      <c r="C2373" s="3" t="s">
        <v>4827</v>
      </c>
      <c r="D2373" s="6">
        <v>2000</v>
      </c>
      <c r="E2373" s="8">
        <v>0</v>
      </c>
      <c r="F2373" t="s">
        <v>274</v>
      </c>
      <c r="G2373" t="s">
        <v>19</v>
      </c>
      <c r="H2373" t="s">
        <v>20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1129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4828</v>
      </c>
      <c r="C2374" s="3" t="s">
        <v>4829</v>
      </c>
      <c r="D2374" s="6">
        <v>5500</v>
      </c>
      <c r="E2374" s="8">
        <v>180</v>
      </c>
      <c r="F2374" t="s">
        <v>274</v>
      </c>
      <c r="G2374" t="s">
        <v>52</v>
      </c>
      <c r="H2374" t="s">
        <v>53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1129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4830</v>
      </c>
      <c r="C2375" s="3" t="s">
        <v>4831</v>
      </c>
      <c r="D2375" s="6">
        <v>850000</v>
      </c>
      <c r="E2375" s="8">
        <v>50</v>
      </c>
      <c r="F2375" t="s">
        <v>274</v>
      </c>
      <c r="G2375" t="s">
        <v>478</v>
      </c>
      <c r="H2375" t="s">
        <v>479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1129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4832</v>
      </c>
      <c r="C2376" s="3" t="s">
        <v>4833</v>
      </c>
      <c r="D2376" s="6">
        <v>22000</v>
      </c>
      <c r="E2376" s="8">
        <v>10</v>
      </c>
      <c r="F2376" t="s">
        <v>274</v>
      </c>
      <c r="G2376" t="s">
        <v>19</v>
      </c>
      <c r="H2376" t="s">
        <v>20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1129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4834</v>
      </c>
      <c r="C2377" s="3" t="s">
        <v>4835</v>
      </c>
      <c r="D2377" s="6">
        <v>10000</v>
      </c>
      <c r="E2377" s="8">
        <v>0</v>
      </c>
      <c r="F2377" t="s">
        <v>274</v>
      </c>
      <c r="G2377" t="s">
        <v>19</v>
      </c>
      <c r="H2377" t="s">
        <v>20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1129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4836</v>
      </c>
      <c r="C2378" s="3" t="s">
        <v>4837</v>
      </c>
      <c r="D2378" s="6">
        <v>3000</v>
      </c>
      <c r="E2378" s="8">
        <v>326.33</v>
      </c>
      <c r="F2378" t="s">
        <v>274</v>
      </c>
      <c r="G2378" t="s">
        <v>19</v>
      </c>
      <c r="H2378" t="s">
        <v>20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1129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4838</v>
      </c>
      <c r="C2379" s="3" t="s">
        <v>4839</v>
      </c>
      <c r="D2379" s="6">
        <v>2500</v>
      </c>
      <c r="E2379" s="8">
        <v>0</v>
      </c>
      <c r="F2379" t="s">
        <v>274</v>
      </c>
      <c r="G2379" t="s">
        <v>161</v>
      </c>
      <c r="H2379" t="s">
        <v>162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1129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4840</v>
      </c>
      <c r="C2380" s="3" t="s">
        <v>4841</v>
      </c>
      <c r="D2380" s="6">
        <v>110000</v>
      </c>
      <c r="E2380" s="8">
        <v>0</v>
      </c>
      <c r="F2380" t="s">
        <v>274</v>
      </c>
      <c r="G2380" t="s">
        <v>19</v>
      </c>
      <c r="H2380" t="s">
        <v>20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1129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4842</v>
      </c>
      <c r="C2381" s="3" t="s">
        <v>4843</v>
      </c>
      <c r="D2381" s="6">
        <v>30000</v>
      </c>
      <c r="E2381" s="8">
        <v>0</v>
      </c>
      <c r="F2381" t="s">
        <v>274</v>
      </c>
      <c r="G2381" t="s">
        <v>19</v>
      </c>
      <c r="H2381" t="s">
        <v>20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1129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4844</v>
      </c>
      <c r="C2382" s="3" t="s">
        <v>4845</v>
      </c>
      <c r="D2382" s="6">
        <v>15000</v>
      </c>
      <c r="E2382" s="8">
        <v>55</v>
      </c>
      <c r="F2382" t="s">
        <v>274</v>
      </c>
      <c r="G2382" t="s">
        <v>19</v>
      </c>
      <c r="H2382" t="s">
        <v>20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1129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4846</v>
      </c>
      <c r="C2383" s="3" t="s">
        <v>4847</v>
      </c>
      <c r="D2383" s="6">
        <v>86350</v>
      </c>
      <c r="E2383" s="8">
        <v>1571</v>
      </c>
      <c r="F2383" t="s">
        <v>274</v>
      </c>
      <c r="G2383" t="s">
        <v>19</v>
      </c>
      <c r="H2383" t="s">
        <v>20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1129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4848</v>
      </c>
      <c r="C2384" s="3" t="s">
        <v>4849</v>
      </c>
      <c r="D2384" s="6">
        <v>3000</v>
      </c>
      <c r="E2384" s="8">
        <v>75</v>
      </c>
      <c r="F2384" t="s">
        <v>274</v>
      </c>
      <c r="G2384" t="s">
        <v>19</v>
      </c>
      <c r="H2384" t="s">
        <v>20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1129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4850</v>
      </c>
      <c r="C2385" s="3" t="s">
        <v>4851</v>
      </c>
      <c r="D2385" s="6">
        <v>10000</v>
      </c>
      <c r="E2385" s="8">
        <v>435</v>
      </c>
      <c r="F2385" t="s">
        <v>274</v>
      </c>
      <c r="G2385" t="s">
        <v>82</v>
      </c>
      <c r="H2385" t="s">
        <v>83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1129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4852</v>
      </c>
      <c r="C2386" s="3" t="s">
        <v>4853</v>
      </c>
      <c r="D2386" s="6">
        <v>1000</v>
      </c>
      <c r="E2386" s="8">
        <v>8</v>
      </c>
      <c r="F2386" t="s">
        <v>274</v>
      </c>
      <c r="G2386" t="s">
        <v>19</v>
      </c>
      <c r="H2386" t="s">
        <v>20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1129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4854</v>
      </c>
      <c r="C2387" s="3" t="s">
        <v>4855</v>
      </c>
      <c r="D2387" s="6">
        <v>65000</v>
      </c>
      <c r="E2387" s="8">
        <v>788</v>
      </c>
      <c r="F2387" t="s">
        <v>274</v>
      </c>
      <c r="G2387" t="s">
        <v>19</v>
      </c>
      <c r="H2387" t="s">
        <v>20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1129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4856</v>
      </c>
      <c r="C2388" s="3" t="s">
        <v>4857</v>
      </c>
      <c r="D2388" s="6">
        <v>30000</v>
      </c>
      <c r="E2388" s="8">
        <v>0</v>
      </c>
      <c r="F2388" t="s">
        <v>274</v>
      </c>
      <c r="G2388" t="s">
        <v>161</v>
      </c>
      <c r="H2388" t="s">
        <v>162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1129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4858</v>
      </c>
      <c r="C2389" s="3" t="s">
        <v>4859</v>
      </c>
      <c r="D2389" s="6">
        <v>150000</v>
      </c>
      <c r="E2389" s="8">
        <v>1026</v>
      </c>
      <c r="F2389" t="s">
        <v>274</v>
      </c>
      <c r="G2389" t="s">
        <v>19</v>
      </c>
      <c r="H2389" t="s">
        <v>20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1129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4860</v>
      </c>
      <c r="C2390" s="3" t="s">
        <v>4861</v>
      </c>
      <c r="D2390" s="6">
        <v>37000</v>
      </c>
      <c r="E2390" s="8">
        <v>463</v>
      </c>
      <c r="F2390" t="s">
        <v>274</v>
      </c>
      <c r="G2390" t="s">
        <v>19</v>
      </c>
      <c r="H2390" t="s">
        <v>20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1129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4862</v>
      </c>
      <c r="C2391" s="3" t="s">
        <v>4863</v>
      </c>
      <c r="D2391" s="6">
        <v>16000</v>
      </c>
      <c r="E2391" s="8">
        <v>30</v>
      </c>
      <c r="F2391" t="s">
        <v>274</v>
      </c>
      <c r="G2391" t="s">
        <v>181</v>
      </c>
      <c r="H2391" t="s">
        <v>57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1129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4864</v>
      </c>
      <c r="C2392" s="3" t="s">
        <v>4865</v>
      </c>
      <c r="D2392" s="6">
        <v>510000</v>
      </c>
      <c r="E2392" s="8">
        <v>0</v>
      </c>
      <c r="F2392" t="s">
        <v>274</v>
      </c>
      <c r="G2392" t="s">
        <v>52</v>
      </c>
      <c r="H2392" t="s">
        <v>53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1129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4866</v>
      </c>
      <c r="C2393" s="3" t="s">
        <v>4867</v>
      </c>
      <c r="D2393" s="6">
        <v>20000</v>
      </c>
      <c r="E2393" s="8">
        <v>25</v>
      </c>
      <c r="F2393" t="s">
        <v>274</v>
      </c>
      <c r="G2393" t="s">
        <v>19</v>
      </c>
      <c r="H2393" t="s">
        <v>20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1129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4868</v>
      </c>
      <c r="C2394" s="3" t="s">
        <v>4869</v>
      </c>
      <c r="D2394" s="6">
        <v>4200</v>
      </c>
      <c r="E2394" s="8">
        <v>0</v>
      </c>
      <c r="F2394" t="s">
        <v>274</v>
      </c>
      <c r="G2394" t="s">
        <v>19</v>
      </c>
      <c r="H2394" t="s">
        <v>20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1129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4870</v>
      </c>
      <c r="C2395" s="3" t="s">
        <v>4871</v>
      </c>
      <c r="D2395" s="6">
        <v>100000</v>
      </c>
      <c r="E2395" s="8">
        <v>50</v>
      </c>
      <c r="F2395" t="s">
        <v>274</v>
      </c>
      <c r="G2395" t="s">
        <v>19</v>
      </c>
      <c r="H2395" t="s">
        <v>20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1129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4872</v>
      </c>
      <c r="C2396" s="3" t="s">
        <v>4873</v>
      </c>
      <c r="D2396" s="6">
        <v>5000</v>
      </c>
      <c r="E2396" s="8">
        <v>3</v>
      </c>
      <c r="F2396" t="s">
        <v>274</v>
      </c>
      <c r="G2396" t="s">
        <v>2457</v>
      </c>
      <c r="H2396" t="s">
        <v>57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1129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4874</v>
      </c>
      <c r="C2397" s="3" t="s">
        <v>4875</v>
      </c>
      <c r="D2397" s="6">
        <v>33000</v>
      </c>
      <c r="E2397" s="8">
        <v>0</v>
      </c>
      <c r="F2397" t="s">
        <v>274</v>
      </c>
      <c r="G2397" t="s">
        <v>19</v>
      </c>
      <c r="H2397" t="s">
        <v>20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1129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4876</v>
      </c>
      <c r="C2398" s="3" t="s">
        <v>4877</v>
      </c>
      <c r="D2398" s="6">
        <v>5000</v>
      </c>
      <c r="E2398" s="8">
        <v>10</v>
      </c>
      <c r="F2398" t="s">
        <v>274</v>
      </c>
      <c r="G2398" t="s">
        <v>2091</v>
      </c>
      <c r="H2398" t="s">
        <v>2092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1129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4878</v>
      </c>
      <c r="C2399" s="3" t="s">
        <v>4879</v>
      </c>
      <c r="D2399" s="6">
        <v>124000</v>
      </c>
      <c r="E2399" s="8">
        <v>0</v>
      </c>
      <c r="F2399" t="s">
        <v>274</v>
      </c>
      <c r="G2399" t="s">
        <v>19</v>
      </c>
      <c r="H2399" t="s">
        <v>20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1129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4880</v>
      </c>
      <c r="C2400" s="3" t="s">
        <v>4881</v>
      </c>
      <c r="D2400" s="6">
        <v>4000</v>
      </c>
      <c r="E2400" s="8">
        <v>0</v>
      </c>
      <c r="F2400" t="s">
        <v>274</v>
      </c>
      <c r="G2400" t="s">
        <v>19</v>
      </c>
      <c r="H2400" t="s">
        <v>20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1129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4882</v>
      </c>
      <c r="C2401" s="3" t="s">
        <v>4883</v>
      </c>
      <c r="D2401" s="6">
        <v>13000</v>
      </c>
      <c r="E2401" s="8">
        <v>0</v>
      </c>
      <c r="F2401" t="s">
        <v>274</v>
      </c>
      <c r="G2401" t="s">
        <v>478</v>
      </c>
      <c r="H2401" t="s">
        <v>479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1129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4884</v>
      </c>
      <c r="C2402" s="3" t="s">
        <v>4885</v>
      </c>
      <c r="D2402" s="6">
        <v>50000</v>
      </c>
      <c r="E2402" s="8">
        <v>0</v>
      </c>
      <c r="F2402" t="s">
        <v>274</v>
      </c>
      <c r="G2402" t="s">
        <v>52</v>
      </c>
      <c r="H2402" t="s">
        <v>53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1129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4886</v>
      </c>
      <c r="C2403" s="3" t="s">
        <v>4887</v>
      </c>
      <c r="D2403" s="6">
        <v>28000</v>
      </c>
      <c r="E2403" s="8">
        <v>201</v>
      </c>
      <c r="F2403" t="s">
        <v>359</v>
      </c>
      <c r="G2403" t="s">
        <v>19</v>
      </c>
      <c r="H2403" t="s">
        <v>20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2355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4888</v>
      </c>
      <c r="C2404" s="3" t="s">
        <v>4889</v>
      </c>
      <c r="D2404" s="6">
        <v>12000</v>
      </c>
      <c r="E2404" s="8">
        <v>52</v>
      </c>
      <c r="F2404" t="s">
        <v>359</v>
      </c>
      <c r="G2404" t="s">
        <v>19</v>
      </c>
      <c r="H2404" t="s">
        <v>20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2355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4890</v>
      </c>
      <c r="C2405" s="3" t="s">
        <v>4891</v>
      </c>
      <c r="D2405" s="6">
        <v>1200</v>
      </c>
      <c r="E2405" s="8">
        <v>202</v>
      </c>
      <c r="F2405" t="s">
        <v>359</v>
      </c>
      <c r="G2405" t="s">
        <v>26</v>
      </c>
      <c r="H2405" t="s">
        <v>27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2355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4892</v>
      </c>
      <c r="C2406" s="3" t="s">
        <v>4893</v>
      </c>
      <c r="D2406" s="6">
        <v>15000</v>
      </c>
      <c r="E2406" s="8">
        <v>0</v>
      </c>
      <c r="F2406" t="s">
        <v>359</v>
      </c>
      <c r="G2406" t="s">
        <v>19</v>
      </c>
      <c r="H2406" t="s">
        <v>20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2355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4894</v>
      </c>
      <c r="C2407" s="3" t="s">
        <v>4895</v>
      </c>
      <c r="D2407" s="6">
        <v>5000</v>
      </c>
      <c r="E2407" s="8">
        <v>1126</v>
      </c>
      <c r="F2407" t="s">
        <v>359</v>
      </c>
      <c r="G2407" t="s">
        <v>19</v>
      </c>
      <c r="H2407" t="s">
        <v>20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2355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4896</v>
      </c>
      <c r="C2408" s="3" t="s">
        <v>4897</v>
      </c>
      <c r="D2408" s="6">
        <v>3250</v>
      </c>
      <c r="E2408" s="8">
        <v>1345</v>
      </c>
      <c r="F2408" t="s">
        <v>359</v>
      </c>
      <c r="G2408" t="s">
        <v>19</v>
      </c>
      <c r="H2408" t="s">
        <v>20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2355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4898</v>
      </c>
      <c r="C2409" s="3" t="s">
        <v>4899</v>
      </c>
      <c r="D2409" s="6">
        <v>22000</v>
      </c>
      <c r="E2409" s="8">
        <v>5557</v>
      </c>
      <c r="F2409" t="s">
        <v>359</v>
      </c>
      <c r="G2409" t="s">
        <v>19</v>
      </c>
      <c r="H2409" t="s">
        <v>20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2355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4900</v>
      </c>
      <c r="C2410" s="3" t="s">
        <v>4901</v>
      </c>
      <c r="D2410" s="6">
        <v>15000</v>
      </c>
      <c r="E2410" s="8">
        <v>30</v>
      </c>
      <c r="F2410" t="s">
        <v>359</v>
      </c>
      <c r="G2410" t="s">
        <v>19</v>
      </c>
      <c r="H2410" t="s">
        <v>20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2355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4902</v>
      </c>
      <c r="C2411" s="3" t="s">
        <v>4903</v>
      </c>
      <c r="D2411" s="6">
        <v>25000</v>
      </c>
      <c r="E2411" s="8">
        <v>460</v>
      </c>
      <c r="F2411" t="s">
        <v>359</v>
      </c>
      <c r="G2411" t="s">
        <v>19</v>
      </c>
      <c r="H2411" t="s">
        <v>20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2355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4904</v>
      </c>
      <c r="C2412" s="3" t="s">
        <v>4905</v>
      </c>
      <c r="D2412" s="6">
        <v>15000</v>
      </c>
      <c r="E2412" s="8">
        <v>0</v>
      </c>
      <c r="F2412" t="s">
        <v>359</v>
      </c>
      <c r="G2412" t="s">
        <v>52</v>
      </c>
      <c r="H2412" t="s">
        <v>53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2355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4906</v>
      </c>
      <c r="C2413" s="3" t="s">
        <v>4907</v>
      </c>
      <c r="D2413" s="6">
        <v>25000</v>
      </c>
      <c r="E2413" s="8">
        <v>151</v>
      </c>
      <c r="F2413" t="s">
        <v>359</v>
      </c>
      <c r="G2413" t="s">
        <v>19</v>
      </c>
      <c r="H2413" t="s">
        <v>20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2355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4908</v>
      </c>
      <c r="C2414" s="3" t="s">
        <v>4909</v>
      </c>
      <c r="D2414" s="6">
        <v>8000</v>
      </c>
      <c r="E2414" s="8">
        <v>0</v>
      </c>
      <c r="F2414" t="s">
        <v>359</v>
      </c>
      <c r="G2414" t="s">
        <v>181</v>
      </c>
      <c r="H2414" t="s">
        <v>57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2355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4910</v>
      </c>
      <c r="C2415" s="3" t="s">
        <v>4911</v>
      </c>
      <c r="D2415" s="6">
        <v>3000</v>
      </c>
      <c r="E2415" s="8">
        <v>25</v>
      </c>
      <c r="F2415" t="s">
        <v>359</v>
      </c>
      <c r="G2415" t="s">
        <v>19</v>
      </c>
      <c r="H2415" t="s">
        <v>20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2355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4912</v>
      </c>
      <c r="C2416" s="3" t="s">
        <v>4913</v>
      </c>
      <c r="D2416" s="6">
        <v>15000</v>
      </c>
      <c r="E2416" s="8">
        <v>460</v>
      </c>
      <c r="F2416" t="s">
        <v>359</v>
      </c>
      <c r="G2416" t="s">
        <v>19</v>
      </c>
      <c r="H2416" t="s">
        <v>20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2355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4914</v>
      </c>
      <c r="C2417" s="3" t="s">
        <v>4915</v>
      </c>
      <c r="D2417" s="6">
        <v>60000</v>
      </c>
      <c r="E2417" s="8">
        <v>335</v>
      </c>
      <c r="F2417" t="s">
        <v>359</v>
      </c>
      <c r="G2417" t="s">
        <v>19</v>
      </c>
      <c r="H2417" t="s">
        <v>20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2355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4916</v>
      </c>
      <c r="C2418" s="3" t="s">
        <v>4917</v>
      </c>
      <c r="D2418" s="6">
        <v>20000</v>
      </c>
      <c r="E2418" s="8">
        <v>5</v>
      </c>
      <c r="F2418" t="s">
        <v>359</v>
      </c>
      <c r="G2418" t="s">
        <v>19</v>
      </c>
      <c r="H2418" t="s">
        <v>20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2355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4918</v>
      </c>
      <c r="C2419" s="3" t="s">
        <v>4919</v>
      </c>
      <c r="D2419" s="6">
        <v>1000</v>
      </c>
      <c r="E2419" s="8">
        <v>0</v>
      </c>
      <c r="F2419" t="s">
        <v>359</v>
      </c>
      <c r="G2419" t="s">
        <v>19</v>
      </c>
      <c r="H2419" t="s">
        <v>20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2355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4920</v>
      </c>
      <c r="C2420" s="3" t="s">
        <v>4921</v>
      </c>
      <c r="D2420" s="6">
        <v>25000</v>
      </c>
      <c r="E2420" s="8">
        <v>5</v>
      </c>
      <c r="F2420" t="s">
        <v>359</v>
      </c>
      <c r="G2420" t="s">
        <v>19</v>
      </c>
      <c r="H2420" t="s">
        <v>20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2355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4922</v>
      </c>
      <c r="C2421" s="3" t="s">
        <v>4923</v>
      </c>
      <c r="D2421" s="6">
        <v>3000</v>
      </c>
      <c r="E2421" s="8">
        <v>0</v>
      </c>
      <c r="F2421" t="s">
        <v>359</v>
      </c>
      <c r="G2421" t="s">
        <v>19</v>
      </c>
      <c r="H2421" t="s">
        <v>20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2355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4924</v>
      </c>
      <c r="C2422" s="3" t="s">
        <v>4925</v>
      </c>
      <c r="D2422" s="6">
        <v>16870</v>
      </c>
      <c r="E2422" s="8">
        <v>2501</v>
      </c>
      <c r="F2422" t="s">
        <v>359</v>
      </c>
      <c r="G2422" t="s">
        <v>19</v>
      </c>
      <c r="H2422" t="s">
        <v>20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2355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4926</v>
      </c>
      <c r="C2423" s="3" t="s">
        <v>4927</v>
      </c>
      <c r="D2423" s="6">
        <v>6000</v>
      </c>
      <c r="E2423" s="8">
        <v>1</v>
      </c>
      <c r="F2423" t="s">
        <v>359</v>
      </c>
      <c r="G2423" t="s">
        <v>19</v>
      </c>
      <c r="H2423" t="s">
        <v>20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2355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4928</v>
      </c>
      <c r="C2424" s="3" t="s">
        <v>4929</v>
      </c>
      <c r="D2424" s="6">
        <v>500</v>
      </c>
      <c r="E2424" s="8">
        <v>1</v>
      </c>
      <c r="F2424" t="s">
        <v>359</v>
      </c>
      <c r="G2424" t="s">
        <v>19</v>
      </c>
      <c r="H2424" t="s">
        <v>20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2355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4930</v>
      </c>
      <c r="C2425" s="3" t="s">
        <v>4931</v>
      </c>
      <c r="D2425" s="6">
        <v>60000</v>
      </c>
      <c r="E2425" s="8">
        <v>8</v>
      </c>
      <c r="F2425" t="s">
        <v>359</v>
      </c>
      <c r="G2425" t="s">
        <v>19</v>
      </c>
      <c r="H2425" t="s">
        <v>20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2355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4932</v>
      </c>
      <c r="C2426" s="3" t="s">
        <v>4933</v>
      </c>
      <c r="D2426" s="6">
        <v>25000</v>
      </c>
      <c r="E2426" s="8">
        <v>310</v>
      </c>
      <c r="F2426" t="s">
        <v>359</v>
      </c>
      <c r="G2426" t="s">
        <v>19</v>
      </c>
      <c r="H2426" t="s">
        <v>20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2355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4934</v>
      </c>
      <c r="C2427" s="3" t="s">
        <v>4935</v>
      </c>
      <c r="D2427" s="6">
        <v>3500</v>
      </c>
      <c r="E2427" s="8">
        <v>1</v>
      </c>
      <c r="F2427" t="s">
        <v>359</v>
      </c>
      <c r="G2427" t="s">
        <v>19</v>
      </c>
      <c r="H2427" t="s">
        <v>20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2355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4936</v>
      </c>
      <c r="C2428" s="3" t="s">
        <v>4937</v>
      </c>
      <c r="D2428" s="6">
        <v>20000</v>
      </c>
      <c r="E2428" s="8">
        <v>0</v>
      </c>
      <c r="F2428" t="s">
        <v>359</v>
      </c>
      <c r="G2428" t="s">
        <v>19</v>
      </c>
      <c r="H2428" t="s">
        <v>20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2355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4938</v>
      </c>
      <c r="C2429" s="3" t="s">
        <v>4939</v>
      </c>
      <c r="D2429" s="6">
        <v>50000</v>
      </c>
      <c r="E2429" s="8">
        <v>1</v>
      </c>
      <c r="F2429" t="s">
        <v>359</v>
      </c>
      <c r="G2429" t="s">
        <v>19</v>
      </c>
      <c r="H2429" t="s">
        <v>20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2355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4940</v>
      </c>
      <c r="C2430" s="3" t="s">
        <v>4941</v>
      </c>
      <c r="D2430" s="6">
        <v>35000</v>
      </c>
      <c r="E2430" s="8">
        <v>1</v>
      </c>
      <c r="F2430" t="s">
        <v>359</v>
      </c>
      <c r="G2430" t="s">
        <v>19</v>
      </c>
      <c r="H2430" t="s">
        <v>20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2355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4942</v>
      </c>
      <c r="C2431" s="3" t="s">
        <v>4943</v>
      </c>
      <c r="D2431" s="6">
        <v>140000</v>
      </c>
      <c r="E2431" s="8">
        <v>2005</v>
      </c>
      <c r="F2431" t="s">
        <v>359</v>
      </c>
      <c r="G2431" t="s">
        <v>412</v>
      </c>
      <c r="H2431" t="s">
        <v>413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2355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4944</v>
      </c>
      <c r="C2432" s="3" t="s">
        <v>4945</v>
      </c>
      <c r="D2432" s="6">
        <v>3000</v>
      </c>
      <c r="E2432" s="8">
        <v>21</v>
      </c>
      <c r="F2432" t="s">
        <v>359</v>
      </c>
      <c r="G2432" t="s">
        <v>19</v>
      </c>
      <c r="H2432" t="s">
        <v>20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2355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4946</v>
      </c>
      <c r="C2433" s="3" t="s">
        <v>4947</v>
      </c>
      <c r="D2433" s="6">
        <v>100000</v>
      </c>
      <c r="E2433" s="8">
        <v>2</v>
      </c>
      <c r="F2433" t="s">
        <v>359</v>
      </c>
      <c r="G2433" t="s">
        <v>19</v>
      </c>
      <c r="H2433" t="s">
        <v>20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2355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4948</v>
      </c>
      <c r="C2434" s="3" t="s">
        <v>4949</v>
      </c>
      <c r="D2434" s="6">
        <v>14000</v>
      </c>
      <c r="E2434" s="8">
        <v>2</v>
      </c>
      <c r="F2434" t="s">
        <v>359</v>
      </c>
      <c r="G2434" t="s">
        <v>19</v>
      </c>
      <c r="H2434" t="s">
        <v>20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2355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4950</v>
      </c>
      <c r="C2435" s="3" t="s">
        <v>4951</v>
      </c>
      <c r="D2435" s="6">
        <v>10000</v>
      </c>
      <c r="E2435" s="8">
        <v>0</v>
      </c>
      <c r="F2435" t="s">
        <v>359</v>
      </c>
      <c r="G2435" t="s">
        <v>19</v>
      </c>
      <c r="H2435" t="s">
        <v>20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2355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4952</v>
      </c>
      <c r="C2436" s="3" t="s">
        <v>4953</v>
      </c>
      <c r="D2436" s="6">
        <v>20000</v>
      </c>
      <c r="E2436" s="8">
        <v>26</v>
      </c>
      <c r="F2436" t="s">
        <v>359</v>
      </c>
      <c r="G2436" t="s">
        <v>19</v>
      </c>
      <c r="H2436" t="s">
        <v>20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2355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4954</v>
      </c>
      <c r="C2437" s="3" t="s">
        <v>4955</v>
      </c>
      <c r="D2437" s="6">
        <v>250000</v>
      </c>
      <c r="E2437" s="8">
        <v>1224</v>
      </c>
      <c r="F2437" t="s">
        <v>359</v>
      </c>
      <c r="G2437" t="s">
        <v>478</v>
      </c>
      <c r="H2437" t="s">
        <v>479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2355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4956</v>
      </c>
      <c r="C2438" s="3" t="s">
        <v>4957</v>
      </c>
      <c r="D2438" s="6">
        <v>117000</v>
      </c>
      <c r="E2438" s="8">
        <v>45</v>
      </c>
      <c r="F2438" t="s">
        <v>359</v>
      </c>
      <c r="G2438" t="s">
        <v>161</v>
      </c>
      <c r="H2438" t="s">
        <v>162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2355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4958</v>
      </c>
      <c r="C2439" s="3" t="s">
        <v>4959</v>
      </c>
      <c r="D2439" s="6">
        <v>8000</v>
      </c>
      <c r="E2439" s="8">
        <v>0</v>
      </c>
      <c r="F2439" t="s">
        <v>359</v>
      </c>
      <c r="G2439" t="s">
        <v>19</v>
      </c>
      <c r="H2439" t="s">
        <v>20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2355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4960</v>
      </c>
      <c r="C2440" s="3" t="s">
        <v>4961</v>
      </c>
      <c r="D2440" s="6">
        <v>15000</v>
      </c>
      <c r="E2440" s="8">
        <v>50</v>
      </c>
      <c r="F2440" t="s">
        <v>359</v>
      </c>
      <c r="G2440" t="s">
        <v>19</v>
      </c>
      <c r="H2440" t="s">
        <v>20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2355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4962</v>
      </c>
      <c r="C2441" s="3" t="s">
        <v>4963</v>
      </c>
      <c r="D2441" s="6">
        <v>10000</v>
      </c>
      <c r="E2441" s="8">
        <v>0</v>
      </c>
      <c r="F2441" t="s">
        <v>359</v>
      </c>
      <c r="G2441" t="s">
        <v>19</v>
      </c>
      <c r="H2441" t="s">
        <v>20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2355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4964</v>
      </c>
      <c r="C2442" s="3" t="s">
        <v>4965</v>
      </c>
      <c r="D2442" s="6">
        <v>5000</v>
      </c>
      <c r="E2442" s="8">
        <v>10</v>
      </c>
      <c r="F2442" t="s">
        <v>359</v>
      </c>
      <c r="G2442" t="s">
        <v>3079</v>
      </c>
      <c r="H2442" t="s">
        <v>57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2355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4966</v>
      </c>
      <c r="C2443" s="3" t="s">
        <v>4967</v>
      </c>
      <c r="D2443" s="6">
        <v>7500</v>
      </c>
      <c r="E2443" s="8">
        <v>8091</v>
      </c>
      <c r="F2443" t="s">
        <v>18</v>
      </c>
      <c r="G2443" t="s">
        <v>19</v>
      </c>
      <c r="H2443" t="s">
        <v>20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4727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4968</v>
      </c>
      <c r="C2444" s="3" t="s">
        <v>4969</v>
      </c>
      <c r="D2444" s="6">
        <v>24000</v>
      </c>
      <c r="E2444" s="8">
        <v>30226</v>
      </c>
      <c r="F2444" t="s">
        <v>18</v>
      </c>
      <c r="G2444" t="s">
        <v>19</v>
      </c>
      <c r="H2444" t="s">
        <v>20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4727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4970</v>
      </c>
      <c r="C2445" s="3" t="s">
        <v>4971</v>
      </c>
      <c r="D2445" s="6">
        <v>20000</v>
      </c>
      <c r="E2445" s="8">
        <v>40502.99</v>
      </c>
      <c r="F2445" t="s">
        <v>18</v>
      </c>
      <c r="G2445" t="s">
        <v>19</v>
      </c>
      <c r="H2445" t="s">
        <v>20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4727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4972</v>
      </c>
      <c r="C2446" s="3" t="s">
        <v>4973</v>
      </c>
      <c r="D2446" s="6">
        <v>3000</v>
      </c>
      <c r="E2446" s="8">
        <v>3258</v>
      </c>
      <c r="F2446" t="s">
        <v>18</v>
      </c>
      <c r="G2446" t="s">
        <v>19</v>
      </c>
      <c r="H2446" t="s">
        <v>20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4727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4974</v>
      </c>
      <c r="C2447" s="3" t="s">
        <v>4975</v>
      </c>
      <c r="D2447" s="6">
        <v>5000</v>
      </c>
      <c r="E2447" s="8">
        <v>8640</v>
      </c>
      <c r="F2447" t="s">
        <v>18</v>
      </c>
      <c r="G2447" t="s">
        <v>19</v>
      </c>
      <c r="H2447" t="s">
        <v>20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4727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4976</v>
      </c>
      <c r="C2448" s="3" t="s">
        <v>4977</v>
      </c>
      <c r="D2448" s="6">
        <v>5000</v>
      </c>
      <c r="E2448" s="8">
        <v>8399</v>
      </c>
      <c r="F2448" t="s">
        <v>18</v>
      </c>
      <c r="G2448" t="s">
        <v>19</v>
      </c>
      <c r="H2448" t="s">
        <v>20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4727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4978</v>
      </c>
      <c r="C2449" s="3" t="s">
        <v>4979</v>
      </c>
      <c r="D2449" s="6">
        <v>2500</v>
      </c>
      <c r="E2449" s="8">
        <v>10680</v>
      </c>
      <c r="F2449" t="s">
        <v>18</v>
      </c>
      <c r="G2449" t="s">
        <v>19</v>
      </c>
      <c r="H2449" t="s">
        <v>20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4727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4980</v>
      </c>
      <c r="C2450" s="3" t="s">
        <v>4981</v>
      </c>
      <c r="D2450" s="6">
        <v>400</v>
      </c>
      <c r="E2450" s="8">
        <v>430</v>
      </c>
      <c r="F2450" t="s">
        <v>18</v>
      </c>
      <c r="G2450" t="s">
        <v>19</v>
      </c>
      <c r="H2450" t="s">
        <v>20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4727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4982</v>
      </c>
      <c r="C2451" s="3" t="s">
        <v>4983</v>
      </c>
      <c r="D2451" s="6">
        <v>10000</v>
      </c>
      <c r="E2451" s="8">
        <v>10800</v>
      </c>
      <c r="F2451" t="s">
        <v>18</v>
      </c>
      <c r="G2451" t="s">
        <v>19</v>
      </c>
      <c r="H2451" t="s">
        <v>20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4727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4984</v>
      </c>
      <c r="C2452" s="3" t="s">
        <v>4985</v>
      </c>
      <c r="D2452" s="6">
        <v>15000</v>
      </c>
      <c r="E2452" s="8">
        <v>15230.03</v>
      </c>
      <c r="F2452" t="s">
        <v>18</v>
      </c>
      <c r="G2452" t="s">
        <v>19</v>
      </c>
      <c r="H2452" t="s">
        <v>20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4727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4986</v>
      </c>
      <c r="C2453" s="3" t="s">
        <v>4987</v>
      </c>
      <c r="D2453" s="6">
        <v>10000</v>
      </c>
      <c r="E2453" s="8">
        <v>11545</v>
      </c>
      <c r="F2453" t="s">
        <v>18</v>
      </c>
      <c r="G2453" t="s">
        <v>19</v>
      </c>
      <c r="H2453" t="s">
        <v>20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4727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4988</v>
      </c>
      <c r="C2454" s="3" t="s">
        <v>4989</v>
      </c>
      <c r="D2454" s="6">
        <v>600</v>
      </c>
      <c r="E2454" s="8">
        <v>801</v>
      </c>
      <c r="F2454" t="s">
        <v>18</v>
      </c>
      <c r="G2454" t="s">
        <v>19</v>
      </c>
      <c r="H2454" t="s">
        <v>20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4727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4990</v>
      </c>
      <c r="C2455" s="3" t="s">
        <v>4991</v>
      </c>
      <c r="D2455" s="6">
        <v>3000</v>
      </c>
      <c r="E2455" s="8">
        <v>4641</v>
      </c>
      <c r="F2455" t="s">
        <v>18</v>
      </c>
      <c r="G2455" t="s">
        <v>19</v>
      </c>
      <c r="H2455" t="s">
        <v>20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4727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4992</v>
      </c>
      <c r="C2456" s="3" t="s">
        <v>4993</v>
      </c>
      <c r="D2456" s="6">
        <v>35000</v>
      </c>
      <c r="E2456" s="8">
        <v>35296</v>
      </c>
      <c r="F2456" t="s">
        <v>18</v>
      </c>
      <c r="G2456" t="s">
        <v>19</v>
      </c>
      <c r="H2456" t="s">
        <v>20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4727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4994</v>
      </c>
      <c r="C2457" s="3" t="s">
        <v>4995</v>
      </c>
      <c r="D2457" s="6">
        <v>300</v>
      </c>
      <c r="E2457" s="8">
        <v>546</v>
      </c>
      <c r="F2457" t="s">
        <v>18</v>
      </c>
      <c r="G2457" t="s">
        <v>19</v>
      </c>
      <c r="H2457" t="s">
        <v>20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4727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4996</v>
      </c>
      <c r="C2458" s="3" t="s">
        <v>4997</v>
      </c>
      <c r="D2458" s="6">
        <v>1500</v>
      </c>
      <c r="E2458" s="8">
        <v>2713</v>
      </c>
      <c r="F2458" t="s">
        <v>18</v>
      </c>
      <c r="G2458" t="s">
        <v>19</v>
      </c>
      <c r="H2458" t="s">
        <v>20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4727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4998</v>
      </c>
      <c r="C2459" s="3" t="s">
        <v>4999</v>
      </c>
      <c r="D2459" s="6">
        <v>23000</v>
      </c>
      <c r="E2459" s="8">
        <v>23530</v>
      </c>
      <c r="F2459" t="s">
        <v>18</v>
      </c>
      <c r="G2459" t="s">
        <v>19</v>
      </c>
      <c r="H2459" t="s">
        <v>20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4727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5000</v>
      </c>
      <c r="C2460" s="3" t="s">
        <v>5001</v>
      </c>
      <c r="D2460" s="6">
        <v>5000</v>
      </c>
      <c r="E2460" s="8">
        <v>5509</v>
      </c>
      <c r="F2460" t="s">
        <v>18</v>
      </c>
      <c r="G2460" t="s">
        <v>19</v>
      </c>
      <c r="H2460" t="s">
        <v>20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4727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5002</v>
      </c>
      <c r="C2461" s="3" t="s">
        <v>5003</v>
      </c>
      <c r="D2461" s="6">
        <v>30000</v>
      </c>
      <c r="E2461" s="8">
        <v>30675</v>
      </c>
      <c r="F2461" t="s">
        <v>18</v>
      </c>
      <c r="G2461" t="s">
        <v>19</v>
      </c>
      <c r="H2461" t="s">
        <v>20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4727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5004</v>
      </c>
      <c r="C2462" s="3" t="s">
        <v>5005</v>
      </c>
      <c r="D2462" s="6">
        <v>8500</v>
      </c>
      <c r="E2462" s="8">
        <v>8567</v>
      </c>
      <c r="F2462" t="s">
        <v>18</v>
      </c>
      <c r="G2462" t="s">
        <v>19</v>
      </c>
      <c r="H2462" t="s">
        <v>20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4727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5006</v>
      </c>
      <c r="C2463" s="3" t="s">
        <v>5007</v>
      </c>
      <c r="D2463" s="6">
        <v>7500</v>
      </c>
      <c r="E2463" s="8">
        <v>7785</v>
      </c>
      <c r="F2463" t="s">
        <v>18</v>
      </c>
      <c r="G2463" t="s">
        <v>19</v>
      </c>
      <c r="H2463" t="s">
        <v>20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1819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5008</v>
      </c>
      <c r="C2464" s="3" t="s">
        <v>5009</v>
      </c>
      <c r="D2464" s="6">
        <v>3000</v>
      </c>
      <c r="E2464" s="8">
        <v>3321.25</v>
      </c>
      <c r="F2464" t="s">
        <v>18</v>
      </c>
      <c r="G2464" t="s">
        <v>19</v>
      </c>
      <c r="H2464" t="s">
        <v>20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1819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5010</v>
      </c>
      <c r="C2465" s="3" t="s">
        <v>5011</v>
      </c>
      <c r="D2465" s="6">
        <v>2000</v>
      </c>
      <c r="E2465" s="8">
        <v>2325</v>
      </c>
      <c r="F2465" t="s">
        <v>18</v>
      </c>
      <c r="G2465" t="s">
        <v>19</v>
      </c>
      <c r="H2465" t="s">
        <v>20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1819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5012</v>
      </c>
      <c r="C2466" s="3" t="s">
        <v>5013</v>
      </c>
      <c r="D2466" s="6">
        <v>2000</v>
      </c>
      <c r="E2466" s="8">
        <v>2222</v>
      </c>
      <c r="F2466" t="s">
        <v>18</v>
      </c>
      <c r="G2466" t="s">
        <v>161</v>
      </c>
      <c r="H2466" t="s">
        <v>162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1819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5014</v>
      </c>
      <c r="C2467" s="3" t="s">
        <v>5015</v>
      </c>
      <c r="D2467" s="6">
        <v>700</v>
      </c>
      <c r="E2467" s="8">
        <v>1261</v>
      </c>
      <c r="F2467" t="s">
        <v>18</v>
      </c>
      <c r="G2467" t="s">
        <v>19</v>
      </c>
      <c r="H2467" t="s">
        <v>20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1819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5016</v>
      </c>
      <c r="C2468" s="3" t="s">
        <v>5017</v>
      </c>
      <c r="D2468" s="6">
        <v>2500</v>
      </c>
      <c r="E2468" s="8">
        <v>2500</v>
      </c>
      <c r="F2468" t="s">
        <v>18</v>
      </c>
      <c r="G2468" t="s">
        <v>19</v>
      </c>
      <c r="H2468" t="s">
        <v>20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1819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5018</v>
      </c>
      <c r="C2469" s="3" t="s">
        <v>5019</v>
      </c>
      <c r="D2469" s="6">
        <v>1000</v>
      </c>
      <c r="E2469" s="8">
        <v>1185</v>
      </c>
      <c r="F2469" t="s">
        <v>18</v>
      </c>
      <c r="G2469" t="s">
        <v>19</v>
      </c>
      <c r="H2469" t="s">
        <v>20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1819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5020</v>
      </c>
      <c r="C2470" s="3" t="s">
        <v>5021</v>
      </c>
      <c r="D2470" s="6">
        <v>2000</v>
      </c>
      <c r="E2470" s="8">
        <v>2144.34</v>
      </c>
      <c r="F2470" t="s">
        <v>18</v>
      </c>
      <c r="G2470" t="s">
        <v>19</v>
      </c>
      <c r="H2470" t="s">
        <v>20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1819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5022</v>
      </c>
      <c r="C2471" s="3" t="s">
        <v>5023</v>
      </c>
      <c r="D2471" s="6">
        <v>1200</v>
      </c>
      <c r="E2471" s="8">
        <v>1364</v>
      </c>
      <c r="F2471" t="s">
        <v>18</v>
      </c>
      <c r="G2471" t="s">
        <v>19</v>
      </c>
      <c r="H2471" t="s">
        <v>20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1819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5024</v>
      </c>
      <c r="C2472" s="3" t="s">
        <v>5025</v>
      </c>
      <c r="D2472" s="6">
        <v>1000</v>
      </c>
      <c r="E2472" s="8">
        <v>1031.6400000000001</v>
      </c>
      <c r="F2472" t="s">
        <v>18</v>
      </c>
      <c r="G2472" t="s">
        <v>19</v>
      </c>
      <c r="H2472" t="s">
        <v>20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1819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5026</v>
      </c>
      <c r="C2473" s="3" t="s">
        <v>5027</v>
      </c>
      <c r="D2473" s="6">
        <v>500</v>
      </c>
      <c r="E2473" s="8">
        <v>640</v>
      </c>
      <c r="F2473" t="s">
        <v>18</v>
      </c>
      <c r="G2473" t="s">
        <v>19</v>
      </c>
      <c r="H2473" t="s">
        <v>20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1819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5028</v>
      </c>
      <c r="C2474" s="3" t="s">
        <v>5029</v>
      </c>
      <c r="D2474" s="6">
        <v>7500</v>
      </c>
      <c r="E2474" s="8">
        <v>10182.02</v>
      </c>
      <c r="F2474" t="s">
        <v>18</v>
      </c>
      <c r="G2474" t="s">
        <v>19</v>
      </c>
      <c r="H2474" t="s">
        <v>20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1819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5030</v>
      </c>
      <c r="C2475" s="3" t="s">
        <v>5031</v>
      </c>
      <c r="D2475" s="6">
        <v>2000</v>
      </c>
      <c r="E2475" s="8">
        <v>2000</v>
      </c>
      <c r="F2475" t="s">
        <v>18</v>
      </c>
      <c r="G2475" t="s">
        <v>19</v>
      </c>
      <c r="H2475" t="s">
        <v>20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1819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5032</v>
      </c>
      <c r="C2476" s="3" t="s">
        <v>5033</v>
      </c>
      <c r="D2476" s="6">
        <v>5000</v>
      </c>
      <c r="E2476" s="8">
        <v>5000.18</v>
      </c>
      <c r="F2476" t="s">
        <v>18</v>
      </c>
      <c r="G2476" t="s">
        <v>19</v>
      </c>
      <c r="H2476" t="s">
        <v>20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1819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5034</v>
      </c>
      <c r="C2477" s="3" t="s">
        <v>5035</v>
      </c>
      <c r="D2477" s="6">
        <v>2500</v>
      </c>
      <c r="E2477" s="8">
        <v>2618</v>
      </c>
      <c r="F2477" t="s">
        <v>18</v>
      </c>
      <c r="G2477" t="s">
        <v>19</v>
      </c>
      <c r="H2477" t="s">
        <v>20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1819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5036</v>
      </c>
      <c r="C2478" s="3" t="s">
        <v>5037</v>
      </c>
      <c r="D2478" s="6">
        <v>3200</v>
      </c>
      <c r="E2478" s="8">
        <v>3360.72</v>
      </c>
      <c r="F2478" t="s">
        <v>18</v>
      </c>
      <c r="G2478" t="s">
        <v>19</v>
      </c>
      <c r="H2478" t="s">
        <v>20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1819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1701</v>
      </c>
      <c r="C2479" s="3" t="s">
        <v>5038</v>
      </c>
      <c r="D2479" s="6">
        <v>750</v>
      </c>
      <c r="E2479" s="8">
        <v>1285</v>
      </c>
      <c r="F2479" t="s">
        <v>18</v>
      </c>
      <c r="G2479" t="s">
        <v>19</v>
      </c>
      <c r="H2479" t="s">
        <v>20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1819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5039</v>
      </c>
      <c r="C2480" s="3" t="s">
        <v>5040</v>
      </c>
      <c r="D2480" s="6">
        <v>8000</v>
      </c>
      <c r="E2480" s="8">
        <v>10200</v>
      </c>
      <c r="F2480" t="s">
        <v>18</v>
      </c>
      <c r="G2480" t="s">
        <v>19</v>
      </c>
      <c r="H2480" t="s">
        <v>20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1819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5041</v>
      </c>
      <c r="C2481" s="3" t="s">
        <v>5042</v>
      </c>
      <c r="D2481" s="6">
        <v>300</v>
      </c>
      <c r="E2481" s="8">
        <v>400.33</v>
      </c>
      <c r="F2481" t="s">
        <v>18</v>
      </c>
      <c r="G2481" t="s">
        <v>19</v>
      </c>
      <c r="H2481" t="s">
        <v>20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1819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5043</v>
      </c>
      <c r="C2482" s="3" t="s">
        <v>5044</v>
      </c>
      <c r="D2482" s="6">
        <v>2000</v>
      </c>
      <c r="E2482" s="8">
        <v>2000</v>
      </c>
      <c r="F2482" t="s">
        <v>18</v>
      </c>
      <c r="G2482" t="s">
        <v>19</v>
      </c>
      <c r="H2482" t="s">
        <v>20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1819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5045</v>
      </c>
      <c r="C2483" s="3" t="s">
        <v>5046</v>
      </c>
      <c r="D2483" s="6">
        <v>4000</v>
      </c>
      <c r="E2483" s="8">
        <v>4516.4399999999996</v>
      </c>
      <c r="F2483" t="s">
        <v>18</v>
      </c>
      <c r="G2483" t="s">
        <v>19</v>
      </c>
      <c r="H2483" t="s">
        <v>20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1819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5047</v>
      </c>
      <c r="C2484" s="3" t="s">
        <v>5048</v>
      </c>
      <c r="D2484" s="6">
        <v>1000</v>
      </c>
      <c r="E2484" s="8">
        <v>1001</v>
      </c>
      <c r="F2484" t="s">
        <v>18</v>
      </c>
      <c r="G2484" t="s">
        <v>19</v>
      </c>
      <c r="H2484" t="s">
        <v>20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1819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5049</v>
      </c>
      <c r="C2485" s="3" t="s">
        <v>5050</v>
      </c>
      <c r="D2485" s="6">
        <v>1100</v>
      </c>
      <c r="E2485" s="8">
        <v>1251</v>
      </c>
      <c r="F2485" t="s">
        <v>18</v>
      </c>
      <c r="G2485" t="s">
        <v>19</v>
      </c>
      <c r="H2485" t="s">
        <v>20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1819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5051</v>
      </c>
      <c r="C2486" s="3" t="s">
        <v>5052</v>
      </c>
      <c r="D2486" s="6">
        <v>3500</v>
      </c>
      <c r="E2486" s="8">
        <v>4176.1099999999997</v>
      </c>
      <c r="F2486" t="s">
        <v>18</v>
      </c>
      <c r="G2486" t="s">
        <v>19</v>
      </c>
      <c r="H2486" t="s">
        <v>20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1819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5053</v>
      </c>
      <c r="C2487" s="3" t="s">
        <v>5054</v>
      </c>
      <c r="D2487" s="6">
        <v>2000</v>
      </c>
      <c r="E2487" s="8">
        <v>2065</v>
      </c>
      <c r="F2487" t="s">
        <v>18</v>
      </c>
      <c r="G2487" t="s">
        <v>19</v>
      </c>
      <c r="H2487" t="s">
        <v>20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1819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5055</v>
      </c>
      <c r="C2488" s="3" t="s">
        <v>5056</v>
      </c>
      <c r="D2488" s="6">
        <v>300</v>
      </c>
      <c r="E2488" s="8">
        <v>797</v>
      </c>
      <c r="F2488" t="s">
        <v>18</v>
      </c>
      <c r="G2488" t="s">
        <v>19</v>
      </c>
      <c r="H2488" t="s">
        <v>20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1819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5057</v>
      </c>
      <c r="C2489" s="3" t="s">
        <v>5058</v>
      </c>
      <c r="D2489" s="6">
        <v>1500</v>
      </c>
      <c r="E2489" s="8">
        <v>1500.76</v>
      </c>
      <c r="F2489" t="s">
        <v>18</v>
      </c>
      <c r="G2489" t="s">
        <v>19</v>
      </c>
      <c r="H2489" t="s">
        <v>20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1819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5059</v>
      </c>
      <c r="C2490" s="3" t="s">
        <v>5060</v>
      </c>
      <c r="D2490" s="6">
        <v>3000</v>
      </c>
      <c r="E2490" s="8">
        <v>3201</v>
      </c>
      <c r="F2490" t="s">
        <v>18</v>
      </c>
      <c r="G2490" t="s">
        <v>19</v>
      </c>
      <c r="H2490" t="s">
        <v>20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1819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5061</v>
      </c>
      <c r="C2491" s="3" t="s">
        <v>5062</v>
      </c>
      <c r="D2491" s="6">
        <v>3500</v>
      </c>
      <c r="E2491" s="8">
        <v>4678.5</v>
      </c>
      <c r="F2491" t="s">
        <v>18</v>
      </c>
      <c r="G2491" t="s">
        <v>19</v>
      </c>
      <c r="H2491" t="s">
        <v>20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1819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5063</v>
      </c>
      <c r="C2492" s="3" t="s">
        <v>5064</v>
      </c>
      <c r="D2492" s="6">
        <v>500</v>
      </c>
      <c r="E2492" s="8">
        <v>607</v>
      </c>
      <c r="F2492" t="s">
        <v>18</v>
      </c>
      <c r="G2492" t="s">
        <v>19</v>
      </c>
      <c r="H2492" t="s">
        <v>20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1819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5065</v>
      </c>
      <c r="C2493" s="3" t="s">
        <v>5066</v>
      </c>
      <c r="D2493" s="6">
        <v>500</v>
      </c>
      <c r="E2493" s="8">
        <v>516</v>
      </c>
      <c r="F2493" t="s">
        <v>18</v>
      </c>
      <c r="G2493" t="s">
        <v>19</v>
      </c>
      <c r="H2493" t="s">
        <v>20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1819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5067</v>
      </c>
      <c r="C2494" s="3" t="s">
        <v>5068</v>
      </c>
      <c r="D2494" s="6">
        <v>600</v>
      </c>
      <c r="E2494" s="8">
        <v>750</v>
      </c>
      <c r="F2494" t="s">
        <v>18</v>
      </c>
      <c r="G2494" t="s">
        <v>19</v>
      </c>
      <c r="H2494" t="s">
        <v>20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1819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5069</v>
      </c>
      <c r="C2495" s="3" t="s">
        <v>5070</v>
      </c>
      <c r="D2495" s="6">
        <v>20000</v>
      </c>
      <c r="E2495" s="8">
        <v>25740</v>
      </c>
      <c r="F2495" t="s">
        <v>18</v>
      </c>
      <c r="G2495" t="s">
        <v>19</v>
      </c>
      <c r="H2495" t="s">
        <v>20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1819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5071</v>
      </c>
      <c r="C2496" s="3" t="s">
        <v>5072</v>
      </c>
      <c r="D2496" s="6">
        <v>1500</v>
      </c>
      <c r="E2496" s="8">
        <v>1515.08</v>
      </c>
      <c r="F2496" t="s">
        <v>18</v>
      </c>
      <c r="G2496" t="s">
        <v>19</v>
      </c>
      <c r="H2496" t="s">
        <v>20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1819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5073</v>
      </c>
      <c r="C2497" s="3" t="s">
        <v>5074</v>
      </c>
      <c r="D2497" s="6">
        <v>1500</v>
      </c>
      <c r="E2497" s="8">
        <v>1913.05</v>
      </c>
      <c r="F2497" t="s">
        <v>18</v>
      </c>
      <c r="G2497" t="s">
        <v>19</v>
      </c>
      <c r="H2497" t="s">
        <v>20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1819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5075</v>
      </c>
      <c r="C2498" s="3" t="s">
        <v>5076</v>
      </c>
      <c r="D2498" s="6">
        <v>6000</v>
      </c>
      <c r="E2498" s="8">
        <v>6000</v>
      </c>
      <c r="F2498" t="s">
        <v>18</v>
      </c>
      <c r="G2498" t="s">
        <v>19</v>
      </c>
      <c r="H2498" t="s">
        <v>20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1819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5077</v>
      </c>
      <c r="C2499" s="3" t="s">
        <v>5078</v>
      </c>
      <c r="D2499" s="6">
        <v>4000</v>
      </c>
      <c r="E2499" s="8">
        <v>4510.8599999999997</v>
      </c>
      <c r="F2499" t="s">
        <v>18</v>
      </c>
      <c r="G2499" t="s">
        <v>19</v>
      </c>
      <c r="H2499" t="s">
        <v>20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1819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5079</v>
      </c>
      <c r="C2500" s="3" t="s">
        <v>5080</v>
      </c>
      <c r="D2500" s="6">
        <v>1000</v>
      </c>
      <c r="E2500" s="8">
        <v>1056</v>
      </c>
      <c r="F2500" t="s">
        <v>18</v>
      </c>
      <c r="G2500" t="s">
        <v>19</v>
      </c>
      <c r="H2500" t="s">
        <v>20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1819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5081</v>
      </c>
      <c r="C2501" s="3" t="s">
        <v>5082</v>
      </c>
      <c r="D2501" s="6">
        <v>4000</v>
      </c>
      <c r="E2501" s="8">
        <v>8105</v>
      </c>
      <c r="F2501" t="s">
        <v>18</v>
      </c>
      <c r="G2501" t="s">
        <v>19</v>
      </c>
      <c r="H2501" t="s">
        <v>20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1819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5083</v>
      </c>
      <c r="C2502" s="3" t="s">
        <v>5084</v>
      </c>
      <c r="D2502" s="6">
        <v>600</v>
      </c>
      <c r="E2502" s="8">
        <v>680</v>
      </c>
      <c r="F2502" t="s">
        <v>18</v>
      </c>
      <c r="G2502" t="s">
        <v>19</v>
      </c>
      <c r="H2502" t="s">
        <v>20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1819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5085</v>
      </c>
      <c r="C2503" s="3" t="s">
        <v>5086</v>
      </c>
      <c r="D2503" s="6">
        <v>11000</v>
      </c>
      <c r="E2503" s="8">
        <v>281</v>
      </c>
      <c r="F2503" t="s">
        <v>359</v>
      </c>
      <c r="G2503" t="s">
        <v>161</v>
      </c>
      <c r="H2503" t="s">
        <v>162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5088</v>
      </c>
      <c r="C2504" s="3" t="s">
        <v>5089</v>
      </c>
      <c r="D2504" s="6">
        <v>110000</v>
      </c>
      <c r="E2504" s="8">
        <v>86</v>
      </c>
      <c r="F2504" t="s">
        <v>359</v>
      </c>
      <c r="G2504" t="s">
        <v>19</v>
      </c>
      <c r="H2504" t="s">
        <v>20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5090</v>
      </c>
      <c r="C2505" s="3" t="s">
        <v>5091</v>
      </c>
      <c r="D2505" s="6">
        <v>10000</v>
      </c>
      <c r="E2505" s="8">
        <v>0</v>
      </c>
      <c r="F2505" t="s">
        <v>359</v>
      </c>
      <c r="G2505" t="s">
        <v>19</v>
      </c>
      <c r="H2505" t="s">
        <v>20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5092</v>
      </c>
      <c r="C2506" s="3" t="s">
        <v>5093</v>
      </c>
      <c r="D2506" s="6">
        <v>35000</v>
      </c>
      <c r="E2506" s="8">
        <v>0</v>
      </c>
      <c r="F2506" t="s">
        <v>359</v>
      </c>
      <c r="G2506" t="s">
        <v>19</v>
      </c>
      <c r="H2506" t="s">
        <v>20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5094</v>
      </c>
      <c r="C2507" s="3" t="s">
        <v>5095</v>
      </c>
      <c r="D2507" s="6">
        <v>7000</v>
      </c>
      <c r="E2507" s="8">
        <v>0</v>
      </c>
      <c r="F2507" t="s">
        <v>359</v>
      </c>
      <c r="G2507" t="s">
        <v>19</v>
      </c>
      <c r="H2507" t="s">
        <v>20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5096</v>
      </c>
      <c r="C2508" s="3" t="s">
        <v>5097</v>
      </c>
      <c r="D2508" s="6">
        <v>5000</v>
      </c>
      <c r="E2508" s="8">
        <v>30</v>
      </c>
      <c r="F2508" t="s">
        <v>359</v>
      </c>
      <c r="G2508" t="s">
        <v>26</v>
      </c>
      <c r="H2508" t="s">
        <v>27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5098</v>
      </c>
      <c r="C2509" s="3" t="s">
        <v>5099</v>
      </c>
      <c r="D2509" s="6">
        <v>42850</v>
      </c>
      <c r="E2509" s="8">
        <v>0</v>
      </c>
      <c r="F2509" t="s">
        <v>359</v>
      </c>
      <c r="G2509" t="s">
        <v>19</v>
      </c>
      <c r="H2509" t="s">
        <v>20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5100</v>
      </c>
      <c r="C2510" s="3" t="s">
        <v>5101</v>
      </c>
      <c r="D2510" s="6">
        <v>20000</v>
      </c>
      <c r="E2510" s="8">
        <v>0</v>
      </c>
      <c r="F2510" t="s">
        <v>359</v>
      </c>
      <c r="G2510" t="s">
        <v>19</v>
      </c>
      <c r="H2510" t="s">
        <v>20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5102</v>
      </c>
      <c r="C2511" s="3" t="s">
        <v>5103</v>
      </c>
      <c r="D2511" s="6">
        <v>95000</v>
      </c>
      <c r="E2511" s="8">
        <v>1000</v>
      </c>
      <c r="F2511" t="s">
        <v>359</v>
      </c>
      <c r="G2511" t="s">
        <v>26</v>
      </c>
      <c r="H2511" t="s">
        <v>27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5104</v>
      </c>
      <c r="C2512" s="3" t="s">
        <v>5105</v>
      </c>
      <c r="D2512" s="6">
        <v>50000</v>
      </c>
      <c r="E2512" s="8">
        <v>75</v>
      </c>
      <c r="F2512" t="s">
        <v>359</v>
      </c>
      <c r="G2512" t="s">
        <v>19</v>
      </c>
      <c r="H2512" t="s">
        <v>20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5106</v>
      </c>
      <c r="C2513" s="3" t="s">
        <v>5107</v>
      </c>
      <c r="D2513" s="6">
        <v>100000</v>
      </c>
      <c r="E2513" s="8">
        <v>0</v>
      </c>
      <c r="F2513" t="s">
        <v>359</v>
      </c>
      <c r="G2513" t="s">
        <v>26</v>
      </c>
      <c r="H2513" t="s">
        <v>27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5108</v>
      </c>
      <c r="C2514" s="3" t="s">
        <v>5109</v>
      </c>
      <c r="D2514" s="6">
        <v>1150</v>
      </c>
      <c r="E2514" s="8">
        <v>0</v>
      </c>
      <c r="F2514" t="s">
        <v>359</v>
      </c>
      <c r="G2514" t="s">
        <v>19</v>
      </c>
      <c r="H2514" t="s">
        <v>20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5110</v>
      </c>
      <c r="C2515" s="3" t="s">
        <v>5111</v>
      </c>
      <c r="D2515" s="6">
        <v>180000</v>
      </c>
      <c r="E2515" s="8">
        <v>0</v>
      </c>
      <c r="F2515" t="s">
        <v>359</v>
      </c>
      <c r="G2515" t="s">
        <v>504</v>
      </c>
      <c r="H2515" t="s">
        <v>57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5112</v>
      </c>
      <c r="C2516" s="3" t="s">
        <v>5113</v>
      </c>
      <c r="D2516" s="6">
        <v>12000</v>
      </c>
      <c r="E2516" s="8">
        <v>210</v>
      </c>
      <c r="F2516" t="s">
        <v>359</v>
      </c>
      <c r="G2516" t="s">
        <v>19</v>
      </c>
      <c r="H2516" t="s">
        <v>20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5114</v>
      </c>
      <c r="C2517" s="3" t="s">
        <v>5115</v>
      </c>
      <c r="D2517" s="6">
        <v>5000</v>
      </c>
      <c r="E2517" s="8">
        <v>930</v>
      </c>
      <c r="F2517" t="s">
        <v>359</v>
      </c>
      <c r="G2517" t="s">
        <v>19</v>
      </c>
      <c r="H2517" t="s">
        <v>20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5116</v>
      </c>
      <c r="C2518" s="3" t="s">
        <v>5117</v>
      </c>
      <c r="D2518" s="6">
        <v>22000</v>
      </c>
      <c r="E2518" s="8">
        <v>0</v>
      </c>
      <c r="F2518" t="s">
        <v>359</v>
      </c>
      <c r="G2518" t="s">
        <v>19</v>
      </c>
      <c r="H2518" t="s">
        <v>20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5118</v>
      </c>
      <c r="C2519" s="3" t="s">
        <v>5119</v>
      </c>
      <c r="D2519" s="6">
        <v>18000</v>
      </c>
      <c r="E2519" s="8">
        <v>1767</v>
      </c>
      <c r="F2519" t="s">
        <v>359</v>
      </c>
      <c r="G2519" t="s">
        <v>161</v>
      </c>
      <c r="H2519" t="s">
        <v>162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5120</v>
      </c>
      <c r="C2520" s="3" t="s">
        <v>5121</v>
      </c>
      <c r="D2520" s="6">
        <v>5000</v>
      </c>
      <c r="E2520" s="8">
        <v>0</v>
      </c>
      <c r="F2520" t="s">
        <v>359</v>
      </c>
      <c r="G2520" t="s">
        <v>19</v>
      </c>
      <c r="H2520" t="s">
        <v>20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5122</v>
      </c>
      <c r="C2521" s="3" t="s">
        <v>5123</v>
      </c>
      <c r="D2521" s="6">
        <v>150000</v>
      </c>
      <c r="E2521" s="8">
        <v>65</v>
      </c>
      <c r="F2521" t="s">
        <v>359</v>
      </c>
      <c r="G2521" t="s">
        <v>19</v>
      </c>
      <c r="H2521" t="s">
        <v>20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5124</v>
      </c>
      <c r="C2522" s="3" t="s">
        <v>5125</v>
      </c>
      <c r="D2522" s="6">
        <v>100000</v>
      </c>
      <c r="E2522" s="8">
        <v>0</v>
      </c>
      <c r="F2522" t="s">
        <v>359</v>
      </c>
      <c r="G2522" t="s">
        <v>19</v>
      </c>
      <c r="H2522" t="s">
        <v>20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5126</v>
      </c>
      <c r="C2523" s="3" t="s">
        <v>5127</v>
      </c>
      <c r="D2523" s="6">
        <v>12500</v>
      </c>
      <c r="E2523" s="8">
        <v>13685.99</v>
      </c>
      <c r="F2523" t="s">
        <v>18</v>
      </c>
      <c r="G2523" t="s">
        <v>19</v>
      </c>
      <c r="H2523" t="s">
        <v>20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5129</v>
      </c>
      <c r="C2524" s="3" t="s">
        <v>5130</v>
      </c>
      <c r="D2524" s="6">
        <v>5000</v>
      </c>
      <c r="E2524" s="8">
        <v>5000</v>
      </c>
      <c r="F2524" t="s">
        <v>18</v>
      </c>
      <c r="G2524" t="s">
        <v>19</v>
      </c>
      <c r="H2524" t="s">
        <v>20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5131</v>
      </c>
      <c r="C2525" s="3" t="s">
        <v>5132</v>
      </c>
      <c r="D2525" s="6">
        <v>900</v>
      </c>
      <c r="E2525" s="8">
        <v>1408</v>
      </c>
      <c r="F2525" t="s">
        <v>18</v>
      </c>
      <c r="G2525" t="s">
        <v>19</v>
      </c>
      <c r="H2525" t="s">
        <v>20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5133</v>
      </c>
      <c r="C2526" s="3" t="s">
        <v>5134</v>
      </c>
      <c r="D2526" s="6">
        <v>7500</v>
      </c>
      <c r="E2526" s="8">
        <v>7620</v>
      </c>
      <c r="F2526" t="s">
        <v>18</v>
      </c>
      <c r="G2526" t="s">
        <v>19</v>
      </c>
      <c r="H2526" t="s">
        <v>20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5135</v>
      </c>
      <c r="C2527" s="3" t="s">
        <v>5136</v>
      </c>
      <c r="D2527" s="6">
        <v>8000</v>
      </c>
      <c r="E2527" s="8">
        <v>8026</v>
      </c>
      <c r="F2527" t="s">
        <v>18</v>
      </c>
      <c r="G2527" t="s">
        <v>19</v>
      </c>
      <c r="H2527" t="s">
        <v>20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5137</v>
      </c>
      <c r="C2528" s="3" t="s">
        <v>5138</v>
      </c>
      <c r="D2528" s="6">
        <v>4000</v>
      </c>
      <c r="E2528" s="8">
        <v>4518</v>
      </c>
      <c r="F2528" t="s">
        <v>18</v>
      </c>
      <c r="G2528" t="s">
        <v>19</v>
      </c>
      <c r="H2528" t="s">
        <v>20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5139</v>
      </c>
      <c r="C2529" s="3" t="s">
        <v>5140</v>
      </c>
      <c r="D2529" s="6">
        <v>4000</v>
      </c>
      <c r="E2529" s="8">
        <v>4085</v>
      </c>
      <c r="F2529" t="s">
        <v>18</v>
      </c>
      <c r="G2529" t="s">
        <v>19</v>
      </c>
      <c r="H2529" t="s">
        <v>20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5141</v>
      </c>
      <c r="C2530" s="3" t="s">
        <v>5142</v>
      </c>
      <c r="D2530" s="6">
        <v>4000</v>
      </c>
      <c r="E2530" s="8">
        <v>4289.99</v>
      </c>
      <c r="F2530" t="s">
        <v>18</v>
      </c>
      <c r="G2530" t="s">
        <v>26</v>
      </c>
      <c r="H2530" t="s">
        <v>27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5143</v>
      </c>
      <c r="C2531" s="3" t="s">
        <v>5144</v>
      </c>
      <c r="D2531" s="6">
        <v>6000</v>
      </c>
      <c r="E2531" s="8">
        <v>6257</v>
      </c>
      <c r="F2531" t="s">
        <v>18</v>
      </c>
      <c r="G2531" t="s">
        <v>19</v>
      </c>
      <c r="H2531" t="s">
        <v>20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5145</v>
      </c>
      <c r="C2532" s="3" t="s">
        <v>5146</v>
      </c>
      <c r="D2532" s="6">
        <v>6500</v>
      </c>
      <c r="E2532" s="8">
        <v>6500</v>
      </c>
      <c r="F2532" t="s">
        <v>18</v>
      </c>
      <c r="G2532" t="s">
        <v>19</v>
      </c>
      <c r="H2532" t="s">
        <v>20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5147</v>
      </c>
      <c r="C2533" s="3" t="s">
        <v>5148</v>
      </c>
      <c r="D2533" s="6">
        <v>4500</v>
      </c>
      <c r="E2533" s="8">
        <v>4518</v>
      </c>
      <c r="F2533" t="s">
        <v>18</v>
      </c>
      <c r="G2533" t="s">
        <v>19</v>
      </c>
      <c r="H2533" t="s">
        <v>20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5149</v>
      </c>
      <c r="C2534" s="3" t="s">
        <v>5150</v>
      </c>
      <c r="D2534" s="6">
        <v>4000</v>
      </c>
      <c r="E2534" s="8">
        <v>5045</v>
      </c>
      <c r="F2534" t="s">
        <v>18</v>
      </c>
      <c r="G2534" t="s">
        <v>19</v>
      </c>
      <c r="H2534" t="s">
        <v>20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5151</v>
      </c>
      <c r="C2535" s="3" t="s">
        <v>5152</v>
      </c>
      <c r="D2535" s="6">
        <v>7500</v>
      </c>
      <c r="E2535" s="8">
        <v>8300</v>
      </c>
      <c r="F2535" t="s">
        <v>18</v>
      </c>
      <c r="G2535" t="s">
        <v>19</v>
      </c>
      <c r="H2535" t="s">
        <v>20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5153</v>
      </c>
      <c r="C2536" s="3" t="s">
        <v>5154</v>
      </c>
      <c r="D2536" s="6">
        <v>2000</v>
      </c>
      <c r="E2536" s="8">
        <v>2100</v>
      </c>
      <c r="F2536" t="s">
        <v>18</v>
      </c>
      <c r="G2536" t="s">
        <v>19</v>
      </c>
      <c r="H2536" t="s">
        <v>20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5155</v>
      </c>
      <c r="C2537" s="3" t="s">
        <v>5156</v>
      </c>
      <c r="D2537" s="6">
        <v>20000</v>
      </c>
      <c r="E2537" s="8">
        <v>20755</v>
      </c>
      <c r="F2537" t="s">
        <v>18</v>
      </c>
      <c r="G2537" t="s">
        <v>19</v>
      </c>
      <c r="H2537" t="s">
        <v>20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5157</v>
      </c>
      <c r="C2538" s="3" t="s">
        <v>5158</v>
      </c>
      <c r="D2538" s="6">
        <v>25</v>
      </c>
      <c r="E2538" s="8">
        <v>29</v>
      </c>
      <c r="F2538" t="s">
        <v>18</v>
      </c>
      <c r="G2538" t="s">
        <v>19</v>
      </c>
      <c r="H2538" t="s">
        <v>20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5159</v>
      </c>
      <c r="C2539" s="3" t="s">
        <v>5160</v>
      </c>
      <c r="D2539" s="6">
        <v>1000</v>
      </c>
      <c r="E2539" s="8">
        <v>1100</v>
      </c>
      <c r="F2539" t="s">
        <v>18</v>
      </c>
      <c r="G2539" t="s">
        <v>19</v>
      </c>
      <c r="H2539" t="s">
        <v>20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5161</v>
      </c>
      <c r="C2540" s="3" t="s">
        <v>5162</v>
      </c>
      <c r="D2540" s="6">
        <v>18000</v>
      </c>
      <c r="E2540" s="8">
        <v>20343.169999999998</v>
      </c>
      <c r="F2540" t="s">
        <v>18</v>
      </c>
      <c r="G2540" t="s">
        <v>19</v>
      </c>
      <c r="H2540" t="s">
        <v>20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5163</v>
      </c>
      <c r="C2541" s="3" t="s">
        <v>5164</v>
      </c>
      <c r="D2541" s="6">
        <v>10000</v>
      </c>
      <c r="E2541" s="8">
        <v>10025</v>
      </c>
      <c r="F2541" t="s">
        <v>18</v>
      </c>
      <c r="G2541" t="s">
        <v>19</v>
      </c>
      <c r="H2541" t="s">
        <v>20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5165</v>
      </c>
      <c r="C2542" s="3" t="s">
        <v>5166</v>
      </c>
      <c r="D2542" s="6">
        <v>2500</v>
      </c>
      <c r="E2542" s="8">
        <v>2585</v>
      </c>
      <c r="F2542" t="s">
        <v>18</v>
      </c>
      <c r="G2542" t="s">
        <v>19</v>
      </c>
      <c r="H2542" t="s">
        <v>20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5167</v>
      </c>
      <c r="C2543" s="3" t="s">
        <v>5168</v>
      </c>
      <c r="D2543" s="6">
        <v>3500</v>
      </c>
      <c r="E2543" s="8">
        <v>3746</v>
      </c>
      <c r="F2543" t="s">
        <v>18</v>
      </c>
      <c r="G2543" t="s">
        <v>26</v>
      </c>
      <c r="H2543" t="s">
        <v>27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5169</v>
      </c>
      <c r="C2544" s="3" t="s">
        <v>5170</v>
      </c>
      <c r="D2544" s="6">
        <v>700</v>
      </c>
      <c r="E2544" s="8">
        <v>725</v>
      </c>
      <c r="F2544" t="s">
        <v>18</v>
      </c>
      <c r="G2544" t="s">
        <v>19</v>
      </c>
      <c r="H2544" t="s">
        <v>20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5171</v>
      </c>
      <c r="C2545" s="3" t="s">
        <v>5172</v>
      </c>
      <c r="D2545" s="6">
        <v>250</v>
      </c>
      <c r="E2545" s="8">
        <v>391</v>
      </c>
      <c r="F2545" t="s">
        <v>18</v>
      </c>
      <c r="G2545" t="s">
        <v>19</v>
      </c>
      <c r="H2545" t="s">
        <v>20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5173</v>
      </c>
      <c r="C2546" s="3" t="s">
        <v>5174</v>
      </c>
      <c r="D2546" s="6">
        <v>5000</v>
      </c>
      <c r="E2546" s="8">
        <v>5041</v>
      </c>
      <c r="F2546" t="s">
        <v>18</v>
      </c>
      <c r="G2546" t="s">
        <v>19</v>
      </c>
      <c r="H2546" t="s">
        <v>20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5175</v>
      </c>
      <c r="C2547" s="3" t="s">
        <v>5176</v>
      </c>
      <c r="D2547" s="6">
        <v>2000</v>
      </c>
      <c r="E2547" s="8">
        <v>3906</v>
      </c>
      <c r="F2547" t="s">
        <v>18</v>
      </c>
      <c r="G2547" t="s">
        <v>19</v>
      </c>
      <c r="H2547" t="s">
        <v>20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5177</v>
      </c>
      <c r="C2548" s="3" t="s">
        <v>5178</v>
      </c>
      <c r="D2548" s="6">
        <v>3500</v>
      </c>
      <c r="E2548" s="8">
        <v>3910</v>
      </c>
      <c r="F2548" t="s">
        <v>18</v>
      </c>
      <c r="G2548" t="s">
        <v>19</v>
      </c>
      <c r="H2548" t="s">
        <v>20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5179</v>
      </c>
      <c r="C2549" s="3" t="s">
        <v>5180</v>
      </c>
      <c r="D2549" s="6">
        <v>5500</v>
      </c>
      <c r="E2549" s="8">
        <v>6592</v>
      </c>
      <c r="F2549" t="s">
        <v>18</v>
      </c>
      <c r="G2549" t="s">
        <v>19</v>
      </c>
      <c r="H2549" t="s">
        <v>20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5181</v>
      </c>
      <c r="C2550" s="3" t="s">
        <v>5182</v>
      </c>
      <c r="D2550" s="6">
        <v>6000</v>
      </c>
      <c r="E2550" s="8">
        <v>6111</v>
      </c>
      <c r="F2550" t="s">
        <v>18</v>
      </c>
      <c r="G2550" t="s">
        <v>181</v>
      </c>
      <c r="H2550" t="s">
        <v>57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5183</v>
      </c>
      <c r="C2551" s="3" t="s">
        <v>5184</v>
      </c>
      <c r="D2551" s="6">
        <v>1570</v>
      </c>
      <c r="E2551" s="8">
        <v>1614</v>
      </c>
      <c r="F2551" t="s">
        <v>18</v>
      </c>
      <c r="G2551" t="s">
        <v>26</v>
      </c>
      <c r="H2551" t="s">
        <v>27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5185</v>
      </c>
      <c r="C2552" s="3" t="s">
        <v>5186</v>
      </c>
      <c r="D2552" s="6">
        <v>6500</v>
      </c>
      <c r="E2552" s="8">
        <v>6555</v>
      </c>
      <c r="F2552" t="s">
        <v>18</v>
      </c>
      <c r="G2552" t="s">
        <v>19</v>
      </c>
      <c r="H2552" t="s">
        <v>20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5187</v>
      </c>
      <c r="C2553" s="3" t="s">
        <v>5188</v>
      </c>
      <c r="D2553" s="6">
        <v>3675</v>
      </c>
      <c r="E2553" s="8">
        <v>3775.5</v>
      </c>
      <c r="F2553" t="s">
        <v>18</v>
      </c>
      <c r="G2553" t="s">
        <v>19</v>
      </c>
      <c r="H2553" t="s">
        <v>20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5189</v>
      </c>
      <c r="C2554" s="3" t="s">
        <v>5190</v>
      </c>
      <c r="D2554" s="6">
        <v>3000</v>
      </c>
      <c r="E2554" s="8">
        <v>3195</v>
      </c>
      <c r="F2554" t="s">
        <v>18</v>
      </c>
      <c r="G2554" t="s">
        <v>19</v>
      </c>
      <c r="H2554" t="s">
        <v>20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5191</v>
      </c>
      <c r="C2555" s="3" t="s">
        <v>5192</v>
      </c>
      <c r="D2555" s="6">
        <v>1500</v>
      </c>
      <c r="E2555" s="8">
        <v>2333</v>
      </c>
      <c r="F2555" t="s">
        <v>18</v>
      </c>
      <c r="G2555" t="s">
        <v>19</v>
      </c>
      <c r="H2555" t="s">
        <v>20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5193</v>
      </c>
      <c r="C2556" s="3" t="s">
        <v>5194</v>
      </c>
      <c r="D2556" s="6">
        <v>3000</v>
      </c>
      <c r="E2556" s="8">
        <v>3684</v>
      </c>
      <c r="F2556" t="s">
        <v>18</v>
      </c>
      <c r="G2556" t="s">
        <v>19</v>
      </c>
      <c r="H2556" t="s">
        <v>20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5195</v>
      </c>
      <c r="C2557" s="3" t="s">
        <v>5196</v>
      </c>
      <c r="D2557" s="6">
        <v>2000</v>
      </c>
      <c r="E2557" s="8">
        <v>2147</v>
      </c>
      <c r="F2557" t="s">
        <v>18</v>
      </c>
      <c r="G2557" t="s">
        <v>19</v>
      </c>
      <c r="H2557" t="s">
        <v>20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5197</v>
      </c>
      <c r="C2558" s="3" t="s">
        <v>5198</v>
      </c>
      <c r="D2558" s="6">
        <v>745</v>
      </c>
      <c r="E2558" s="8">
        <v>786</v>
      </c>
      <c r="F2558" t="s">
        <v>18</v>
      </c>
      <c r="G2558" t="s">
        <v>19</v>
      </c>
      <c r="H2558" t="s">
        <v>20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5199</v>
      </c>
      <c r="C2559" s="3" t="s">
        <v>5200</v>
      </c>
      <c r="D2559" s="6">
        <v>900</v>
      </c>
      <c r="E2559" s="8">
        <v>1066</v>
      </c>
      <c r="F2559" t="s">
        <v>18</v>
      </c>
      <c r="G2559" t="s">
        <v>26</v>
      </c>
      <c r="H2559" t="s">
        <v>27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5201</v>
      </c>
      <c r="C2560" s="3" t="s">
        <v>5202</v>
      </c>
      <c r="D2560" s="6">
        <v>1250</v>
      </c>
      <c r="E2560" s="8">
        <v>1361</v>
      </c>
      <c r="F2560" t="s">
        <v>18</v>
      </c>
      <c r="G2560" t="s">
        <v>52</v>
      </c>
      <c r="H2560" t="s">
        <v>53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5203</v>
      </c>
      <c r="C2561" s="3" t="s">
        <v>5204</v>
      </c>
      <c r="D2561" s="6">
        <v>800</v>
      </c>
      <c r="E2561" s="8">
        <v>890</v>
      </c>
      <c r="F2561" t="s">
        <v>18</v>
      </c>
      <c r="G2561" t="s">
        <v>19</v>
      </c>
      <c r="H2561" t="s">
        <v>20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5205</v>
      </c>
      <c r="C2562" s="3" t="s">
        <v>5206</v>
      </c>
      <c r="D2562" s="6">
        <v>3000</v>
      </c>
      <c r="E2562" s="8">
        <v>3003</v>
      </c>
      <c r="F2562" t="s">
        <v>18</v>
      </c>
      <c r="G2562" t="s">
        <v>26</v>
      </c>
      <c r="H2562" t="s">
        <v>27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5207</v>
      </c>
      <c r="C2563" s="3" t="s">
        <v>5208</v>
      </c>
      <c r="D2563" s="6">
        <v>100000</v>
      </c>
      <c r="E2563" s="8">
        <v>0</v>
      </c>
      <c r="F2563" t="s">
        <v>274</v>
      </c>
      <c r="G2563" t="s">
        <v>161</v>
      </c>
      <c r="H2563" t="s">
        <v>162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2355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5209</v>
      </c>
      <c r="C2564" s="3" t="s">
        <v>5210</v>
      </c>
      <c r="D2564" s="6">
        <v>10000</v>
      </c>
      <c r="E2564" s="8">
        <v>75</v>
      </c>
      <c r="F2564" t="s">
        <v>274</v>
      </c>
      <c r="G2564" t="s">
        <v>504</v>
      </c>
      <c r="H2564" t="s">
        <v>57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2355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5211</v>
      </c>
      <c r="C2565" s="3" t="s">
        <v>5212</v>
      </c>
      <c r="D2565" s="6">
        <v>20000</v>
      </c>
      <c r="E2565" s="8">
        <v>0</v>
      </c>
      <c r="F2565" t="s">
        <v>274</v>
      </c>
      <c r="G2565" t="s">
        <v>19</v>
      </c>
      <c r="H2565" t="s">
        <v>20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2355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5213</v>
      </c>
      <c r="C2566" s="3" t="s">
        <v>5214</v>
      </c>
      <c r="D2566" s="6">
        <v>40000</v>
      </c>
      <c r="E2566" s="8">
        <v>0</v>
      </c>
      <c r="F2566" t="s">
        <v>274</v>
      </c>
      <c r="G2566" t="s">
        <v>161</v>
      </c>
      <c r="H2566" t="s">
        <v>162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2355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5215</v>
      </c>
      <c r="C2567" s="3" t="s">
        <v>5216</v>
      </c>
      <c r="D2567" s="6">
        <v>10000</v>
      </c>
      <c r="E2567" s="8">
        <v>100</v>
      </c>
      <c r="F2567" t="s">
        <v>274</v>
      </c>
      <c r="G2567" t="s">
        <v>19</v>
      </c>
      <c r="H2567" t="s">
        <v>20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2355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5217</v>
      </c>
      <c r="C2568" s="3" t="s">
        <v>5218</v>
      </c>
      <c r="D2568" s="6">
        <v>35000</v>
      </c>
      <c r="E2568" s="8">
        <v>0</v>
      </c>
      <c r="F2568" t="s">
        <v>274</v>
      </c>
      <c r="G2568" t="s">
        <v>19</v>
      </c>
      <c r="H2568" t="s">
        <v>20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2355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5219</v>
      </c>
      <c r="C2569" s="3" t="s">
        <v>5220</v>
      </c>
      <c r="D2569" s="6">
        <v>45000</v>
      </c>
      <c r="E2569" s="8">
        <v>120</v>
      </c>
      <c r="F2569" t="s">
        <v>274</v>
      </c>
      <c r="G2569" t="s">
        <v>19</v>
      </c>
      <c r="H2569" t="s">
        <v>20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2355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5221</v>
      </c>
      <c r="C2570" s="3" t="s">
        <v>5222</v>
      </c>
      <c r="D2570" s="6">
        <v>10000</v>
      </c>
      <c r="E2570" s="8">
        <v>50</v>
      </c>
      <c r="F2570" t="s">
        <v>274</v>
      </c>
      <c r="G2570" t="s">
        <v>26</v>
      </c>
      <c r="H2570" t="s">
        <v>27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2355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5223</v>
      </c>
      <c r="C2571" s="3" t="s">
        <v>5224</v>
      </c>
      <c r="D2571" s="6">
        <v>6500</v>
      </c>
      <c r="E2571" s="8">
        <v>145</v>
      </c>
      <c r="F2571" t="s">
        <v>274</v>
      </c>
      <c r="G2571" t="s">
        <v>19</v>
      </c>
      <c r="H2571" t="s">
        <v>20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2355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5225</v>
      </c>
      <c r="C2572" s="3" t="s">
        <v>5226</v>
      </c>
      <c r="D2572" s="6">
        <v>7000</v>
      </c>
      <c r="E2572" s="8">
        <v>59</v>
      </c>
      <c r="F2572" t="s">
        <v>274</v>
      </c>
      <c r="G2572" t="s">
        <v>19</v>
      </c>
      <c r="H2572" t="s">
        <v>20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2355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5227</v>
      </c>
      <c r="C2573" s="3" t="s">
        <v>5228</v>
      </c>
      <c r="D2573" s="6">
        <v>100000</v>
      </c>
      <c r="E2573" s="8">
        <v>250</v>
      </c>
      <c r="F2573" t="s">
        <v>274</v>
      </c>
      <c r="G2573" t="s">
        <v>52</v>
      </c>
      <c r="H2573" t="s">
        <v>53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2355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5229</v>
      </c>
      <c r="C2574" s="3" t="s">
        <v>5230</v>
      </c>
      <c r="D2574" s="6">
        <v>30000</v>
      </c>
      <c r="E2574" s="8">
        <v>0</v>
      </c>
      <c r="F2574" t="s">
        <v>274</v>
      </c>
      <c r="G2574" t="s">
        <v>19</v>
      </c>
      <c r="H2574" t="s">
        <v>20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2355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5231</v>
      </c>
      <c r="C2575" s="3" t="s">
        <v>5232</v>
      </c>
      <c r="D2575" s="6">
        <v>8000</v>
      </c>
      <c r="E2575" s="8">
        <v>0</v>
      </c>
      <c r="F2575" t="s">
        <v>274</v>
      </c>
      <c r="G2575" t="s">
        <v>19</v>
      </c>
      <c r="H2575" t="s">
        <v>20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2355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5233</v>
      </c>
      <c r="C2576" s="3" t="s">
        <v>5234</v>
      </c>
      <c r="D2576" s="6">
        <v>10000</v>
      </c>
      <c r="E2576" s="8">
        <v>0</v>
      </c>
      <c r="F2576" t="s">
        <v>274</v>
      </c>
      <c r="G2576" t="s">
        <v>19</v>
      </c>
      <c r="H2576" t="s">
        <v>20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2355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5235</v>
      </c>
      <c r="C2577" s="3" t="s">
        <v>5236</v>
      </c>
      <c r="D2577" s="6">
        <v>85000</v>
      </c>
      <c r="E2577" s="8">
        <v>0</v>
      </c>
      <c r="F2577" t="s">
        <v>274</v>
      </c>
      <c r="G2577" t="s">
        <v>19</v>
      </c>
      <c r="H2577" t="s">
        <v>20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2355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5237</v>
      </c>
      <c r="C2578" s="3" t="s">
        <v>5238</v>
      </c>
      <c r="D2578" s="6">
        <v>10000</v>
      </c>
      <c r="E2578" s="8">
        <v>0</v>
      </c>
      <c r="F2578" t="s">
        <v>274</v>
      </c>
      <c r="G2578" t="s">
        <v>19</v>
      </c>
      <c r="H2578" t="s">
        <v>20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2355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5239</v>
      </c>
      <c r="C2579" s="3" t="s">
        <v>5240</v>
      </c>
      <c r="D2579" s="6">
        <v>15000</v>
      </c>
      <c r="E2579" s="8">
        <v>0</v>
      </c>
      <c r="F2579" t="s">
        <v>274</v>
      </c>
      <c r="G2579" t="s">
        <v>19</v>
      </c>
      <c r="H2579" t="s">
        <v>20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2355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5241</v>
      </c>
      <c r="C2580" s="3" t="s">
        <v>5242</v>
      </c>
      <c r="D2580" s="6">
        <v>6000</v>
      </c>
      <c r="E2580" s="8">
        <v>0</v>
      </c>
      <c r="F2580" t="s">
        <v>274</v>
      </c>
      <c r="G2580" t="s">
        <v>19</v>
      </c>
      <c r="H2580" t="s">
        <v>20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2355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5243</v>
      </c>
      <c r="C2581" s="3" t="s">
        <v>5244</v>
      </c>
      <c r="D2581" s="6">
        <v>200000</v>
      </c>
      <c r="E2581" s="8">
        <v>277</v>
      </c>
      <c r="F2581" t="s">
        <v>274</v>
      </c>
      <c r="G2581" t="s">
        <v>19</v>
      </c>
      <c r="H2581" t="s">
        <v>20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2355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5245</v>
      </c>
      <c r="C2582" s="3" t="s">
        <v>5246</v>
      </c>
      <c r="D2582" s="6">
        <v>8500</v>
      </c>
      <c r="E2582" s="8">
        <v>51</v>
      </c>
      <c r="F2582" t="s">
        <v>274</v>
      </c>
      <c r="G2582" t="s">
        <v>19</v>
      </c>
      <c r="H2582" t="s">
        <v>20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2355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5247</v>
      </c>
      <c r="C2583" s="3" t="s">
        <v>5248</v>
      </c>
      <c r="D2583" s="6">
        <v>5000</v>
      </c>
      <c r="E2583" s="8">
        <v>530</v>
      </c>
      <c r="F2583" t="s">
        <v>359</v>
      </c>
      <c r="G2583" t="s">
        <v>19</v>
      </c>
      <c r="H2583" t="s">
        <v>20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2355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5249</v>
      </c>
      <c r="C2584" s="3" t="s">
        <v>5250</v>
      </c>
      <c r="D2584" s="6">
        <v>90000</v>
      </c>
      <c r="E2584" s="8">
        <v>1</v>
      </c>
      <c r="F2584" t="s">
        <v>359</v>
      </c>
      <c r="G2584" t="s">
        <v>19</v>
      </c>
      <c r="H2584" t="s">
        <v>20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2355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5251</v>
      </c>
      <c r="C2585" s="3" t="s">
        <v>5252</v>
      </c>
      <c r="D2585" s="6">
        <v>1000</v>
      </c>
      <c r="E2585" s="8">
        <v>5</v>
      </c>
      <c r="F2585" t="s">
        <v>359</v>
      </c>
      <c r="G2585" t="s">
        <v>19</v>
      </c>
      <c r="H2585" t="s">
        <v>20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2355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5253</v>
      </c>
      <c r="C2586" s="3" t="s">
        <v>5254</v>
      </c>
      <c r="D2586" s="6">
        <v>10000</v>
      </c>
      <c r="E2586" s="8">
        <v>0</v>
      </c>
      <c r="F2586" t="s">
        <v>359</v>
      </c>
      <c r="G2586" t="s">
        <v>19</v>
      </c>
      <c r="H2586" t="s">
        <v>20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2355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5255</v>
      </c>
      <c r="C2587" s="3" t="s">
        <v>5256</v>
      </c>
      <c r="D2587" s="6">
        <v>30000</v>
      </c>
      <c r="E2587" s="8">
        <v>50</v>
      </c>
      <c r="F2587" t="s">
        <v>359</v>
      </c>
      <c r="G2587" t="s">
        <v>19</v>
      </c>
      <c r="H2587" t="s">
        <v>20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2355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5257</v>
      </c>
      <c r="C2588" s="3" t="s">
        <v>5258</v>
      </c>
      <c r="D2588" s="6">
        <v>3000</v>
      </c>
      <c r="E2588" s="8">
        <v>5</v>
      </c>
      <c r="F2588" t="s">
        <v>359</v>
      </c>
      <c r="G2588" t="s">
        <v>26</v>
      </c>
      <c r="H2588" t="s">
        <v>27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2355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5259</v>
      </c>
      <c r="C2589" s="3" t="s">
        <v>5260</v>
      </c>
      <c r="D2589" s="6">
        <v>50000</v>
      </c>
      <c r="E2589" s="8">
        <v>1217</v>
      </c>
      <c r="F2589" t="s">
        <v>359</v>
      </c>
      <c r="G2589" t="s">
        <v>19</v>
      </c>
      <c r="H2589" t="s">
        <v>20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2355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5261</v>
      </c>
      <c r="C2590" s="3" t="s">
        <v>5262</v>
      </c>
      <c r="D2590" s="6">
        <v>6000</v>
      </c>
      <c r="E2590" s="8">
        <v>233</v>
      </c>
      <c r="F2590" t="s">
        <v>359</v>
      </c>
      <c r="G2590" t="s">
        <v>19</v>
      </c>
      <c r="H2590" t="s">
        <v>20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2355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5263</v>
      </c>
      <c r="C2591" s="3" t="s">
        <v>5264</v>
      </c>
      <c r="D2591" s="6">
        <v>50000</v>
      </c>
      <c r="E2591" s="8">
        <v>5</v>
      </c>
      <c r="F2591" t="s">
        <v>359</v>
      </c>
      <c r="G2591" t="s">
        <v>311</v>
      </c>
      <c r="H2591" t="s">
        <v>312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2355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5265</v>
      </c>
      <c r="C2592" s="3" t="s">
        <v>5266</v>
      </c>
      <c r="D2592" s="6">
        <v>3000</v>
      </c>
      <c r="E2592" s="8">
        <v>0</v>
      </c>
      <c r="F2592" t="s">
        <v>359</v>
      </c>
      <c r="G2592" t="s">
        <v>52</v>
      </c>
      <c r="H2592" t="s">
        <v>53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2355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5267</v>
      </c>
      <c r="C2593" s="3" t="s">
        <v>5268</v>
      </c>
      <c r="D2593" s="6">
        <v>1500</v>
      </c>
      <c r="E2593" s="8">
        <v>26</v>
      </c>
      <c r="F2593" t="s">
        <v>359</v>
      </c>
      <c r="G2593" t="s">
        <v>19</v>
      </c>
      <c r="H2593" t="s">
        <v>20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2355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5269</v>
      </c>
      <c r="C2594" s="3" t="s">
        <v>5270</v>
      </c>
      <c r="D2594" s="6">
        <v>30000</v>
      </c>
      <c r="E2594" s="8">
        <v>50</v>
      </c>
      <c r="F2594" t="s">
        <v>359</v>
      </c>
      <c r="G2594" t="s">
        <v>19</v>
      </c>
      <c r="H2594" t="s">
        <v>20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2355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5271</v>
      </c>
      <c r="C2595" s="3" t="s">
        <v>5272</v>
      </c>
      <c r="D2595" s="6">
        <v>10000</v>
      </c>
      <c r="E2595" s="8">
        <v>0</v>
      </c>
      <c r="F2595" t="s">
        <v>359</v>
      </c>
      <c r="G2595" t="s">
        <v>19</v>
      </c>
      <c r="H2595" t="s">
        <v>20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2355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5273</v>
      </c>
      <c r="C2596" s="3" t="s">
        <v>5274</v>
      </c>
      <c r="D2596" s="6">
        <v>80000</v>
      </c>
      <c r="E2596" s="8">
        <v>1</v>
      </c>
      <c r="F2596" t="s">
        <v>359</v>
      </c>
      <c r="G2596" t="s">
        <v>19</v>
      </c>
      <c r="H2596" t="s">
        <v>20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2355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5275</v>
      </c>
      <c r="C2597" s="3" t="s">
        <v>5276</v>
      </c>
      <c r="D2597" s="6">
        <v>15000</v>
      </c>
      <c r="E2597" s="8">
        <v>1825</v>
      </c>
      <c r="F2597" t="s">
        <v>359</v>
      </c>
      <c r="G2597" t="s">
        <v>19</v>
      </c>
      <c r="H2597" t="s">
        <v>20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2355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5277</v>
      </c>
      <c r="C2598" s="3" t="s">
        <v>5278</v>
      </c>
      <c r="D2598" s="6">
        <v>35000</v>
      </c>
      <c r="E2598" s="8">
        <v>8256</v>
      </c>
      <c r="F2598" t="s">
        <v>359</v>
      </c>
      <c r="G2598" t="s">
        <v>161</v>
      </c>
      <c r="H2598" t="s">
        <v>162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2355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5279</v>
      </c>
      <c r="C2599" s="3" t="s">
        <v>5280</v>
      </c>
      <c r="D2599" s="6">
        <v>1500</v>
      </c>
      <c r="E2599" s="8">
        <v>85</v>
      </c>
      <c r="F2599" t="s">
        <v>359</v>
      </c>
      <c r="G2599" t="s">
        <v>26</v>
      </c>
      <c r="H2599" t="s">
        <v>27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2355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5281</v>
      </c>
      <c r="C2600" s="3" t="s">
        <v>5282</v>
      </c>
      <c r="D2600" s="6">
        <v>3000</v>
      </c>
      <c r="E2600" s="8">
        <v>1170</v>
      </c>
      <c r="F2600" t="s">
        <v>359</v>
      </c>
      <c r="G2600" t="s">
        <v>19</v>
      </c>
      <c r="H2600" t="s">
        <v>20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2355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5283</v>
      </c>
      <c r="C2601" s="3" t="s">
        <v>5284</v>
      </c>
      <c r="D2601" s="6">
        <v>9041</v>
      </c>
      <c r="E2601" s="8">
        <v>90</v>
      </c>
      <c r="F2601" t="s">
        <v>359</v>
      </c>
      <c r="G2601" t="s">
        <v>19</v>
      </c>
      <c r="H2601" t="s">
        <v>20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2355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5285</v>
      </c>
      <c r="C2602" s="3" t="s">
        <v>5286</v>
      </c>
      <c r="D2602" s="6">
        <v>50000</v>
      </c>
      <c r="E2602" s="8">
        <v>3466</v>
      </c>
      <c r="F2602" t="s">
        <v>359</v>
      </c>
      <c r="G2602" t="s">
        <v>19</v>
      </c>
      <c r="H2602" t="s">
        <v>20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2355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5287</v>
      </c>
      <c r="C2603" s="3" t="s">
        <v>5288</v>
      </c>
      <c r="D2603" s="6">
        <v>500</v>
      </c>
      <c r="E2603" s="8">
        <v>3307</v>
      </c>
      <c r="F2603" t="s">
        <v>18</v>
      </c>
      <c r="G2603" t="s">
        <v>19</v>
      </c>
      <c r="H2603" t="s">
        <v>20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5290</v>
      </c>
      <c r="C2604" s="3" t="s">
        <v>5291</v>
      </c>
      <c r="D2604" s="6">
        <v>12000</v>
      </c>
      <c r="E2604" s="8">
        <v>39131</v>
      </c>
      <c r="F2604" t="s">
        <v>18</v>
      </c>
      <c r="G2604" t="s">
        <v>19</v>
      </c>
      <c r="H2604" t="s">
        <v>20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5292</v>
      </c>
      <c r="C2605" s="3" t="s">
        <v>5293</v>
      </c>
      <c r="D2605" s="6">
        <v>1750</v>
      </c>
      <c r="E2605" s="8">
        <v>1776</v>
      </c>
      <c r="F2605" t="s">
        <v>18</v>
      </c>
      <c r="G2605" t="s">
        <v>19</v>
      </c>
      <c r="H2605" t="s">
        <v>20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5294</v>
      </c>
      <c r="C2606" s="3" t="s">
        <v>5295</v>
      </c>
      <c r="D2606" s="6">
        <v>20000</v>
      </c>
      <c r="E2606" s="8">
        <v>20843.599999999999</v>
      </c>
      <c r="F2606" t="s">
        <v>18</v>
      </c>
      <c r="G2606" t="s">
        <v>19</v>
      </c>
      <c r="H2606" t="s">
        <v>20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5296</v>
      </c>
      <c r="C2607" s="3" t="s">
        <v>5297</v>
      </c>
      <c r="D2607" s="6">
        <v>100000</v>
      </c>
      <c r="E2607" s="8">
        <v>107421.57</v>
      </c>
      <c r="F2607" t="s">
        <v>18</v>
      </c>
      <c r="G2607" t="s">
        <v>19</v>
      </c>
      <c r="H2607" t="s">
        <v>20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5298</v>
      </c>
      <c r="C2608" s="3" t="s">
        <v>5299</v>
      </c>
      <c r="D2608" s="6">
        <v>11000</v>
      </c>
      <c r="E2608" s="8">
        <v>12106</v>
      </c>
      <c r="F2608" t="s">
        <v>18</v>
      </c>
      <c r="G2608" t="s">
        <v>19</v>
      </c>
      <c r="H2608" t="s">
        <v>20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5300</v>
      </c>
      <c r="C2609" s="3" t="s">
        <v>5301</v>
      </c>
      <c r="D2609" s="6">
        <v>8000</v>
      </c>
      <c r="E2609" s="8">
        <v>32616</v>
      </c>
      <c r="F2609" t="s">
        <v>18</v>
      </c>
      <c r="G2609" t="s">
        <v>19</v>
      </c>
      <c r="H2609" t="s">
        <v>20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5302</v>
      </c>
      <c r="C2610" s="3" t="s">
        <v>5303</v>
      </c>
      <c r="D2610" s="6">
        <v>8000</v>
      </c>
      <c r="E2610" s="8">
        <v>17914</v>
      </c>
      <c r="F2610" t="s">
        <v>18</v>
      </c>
      <c r="G2610" t="s">
        <v>19</v>
      </c>
      <c r="H2610" t="s">
        <v>20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5304</v>
      </c>
      <c r="C2611" s="3" t="s">
        <v>5305</v>
      </c>
      <c r="D2611" s="6">
        <v>35000</v>
      </c>
      <c r="E2611" s="8">
        <v>106330.39</v>
      </c>
      <c r="F2611" t="s">
        <v>18</v>
      </c>
      <c r="G2611" t="s">
        <v>19</v>
      </c>
      <c r="H2611" t="s">
        <v>20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5306</v>
      </c>
      <c r="C2612" s="3" t="s">
        <v>5307</v>
      </c>
      <c r="D2612" s="6">
        <v>22765</v>
      </c>
      <c r="E2612" s="8">
        <v>32172.66</v>
      </c>
      <c r="F2612" t="s">
        <v>18</v>
      </c>
      <c r="G2612" t="s">
        <v>19</v>
      </c>
      <c r="H2612" t="s">
        <v>20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5308</v>
      </c>
      <c r="C2613" s="3" t="s">
        <v>5309</v>
      </c>
      <c r="D2613" s="6">
        <v>11000</v>
      </c>
      <c r="E2613" s="8">
        <v>306970</v>
      </c>
      <c r="F2613" t="s">
        <v>18</v>
      </c>
      <c r="G2613" t="s">
        <v>504</v>
      </c>
      <c r="H2613" t="s">
        <v>57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5310</v>
      </c>
      <c r="C2614" s="3" t="s">
        <v>5311</v>
      </c>
      <c r="D2614" s="6">
        <v>10000</v>
      </c>
      <c r="E2614" s="8">
        <v>17176.13</v>
      </c>
      <c r="F2614" t="s">
        <v>18</v>
      </c>
      <c r="G2614" t="s">
        <v>19</v>
      </c>
      <c r="H2614" t="s">
        <v>20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5312</v>
      </c>
      <c r="C2615" s="3" t="s">
        <v>5313</v>
      </c>
      <c r="D2615" s="6">
        <v>7500</v>
      </c>
      <c r="E2615" s="8">
        <v>7576</v>
      </c>
      <c r="F2615" t="s">
        <v>18</v>
      </c>
      <c r="G2615" t="s">
        <v>19</v>
      </c>
      <c r="H2615" t="s">
        <v>20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5314</v>
      </c>
      <c r="C2616" s="3" t="s">
        <v>5315</v>
      </c>
      <c r="D2616" s="6">
        <v>10500</v>
      </c>
      <c r="E2616" s="8">
        <v>10710</v>
      </c>
      <c r="F2616" t="s">
        <v>18</v>
      </c>
      <c r="G2616" t="s">
        <v>19</v>
      </c>
      <c r="H2616" t="s">
        <v>20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5316</v>
      </c>
      <c r="C2617" s="3" t="s">
        <v>5317</v>
      </c>
      <c r="D2617" s="6">
        <v>2001</v>
      </c>
      <c r="E2617" s="8">
        <v>3397</v>
      </c>
      <c r="F2617" t="s">
        <v>18</v>
      </c>
      <c r="G2617" t="s">
        <v>26</v>
      </c>
      <c r="H2617" t="s">
        <v>27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5318</v>
      </c>
      <c r="C2618" s="3" t="s">
        <v>5319</v>
      </c>
      <c r="D2618" s="6">
        <v>25000</v>
      </c>
      <c r="E2618" s="8">
        <v>28633.5</v>
      </c>
      <c r="F2618" t="s">
        <v>18</v>
      </c>
      <c r="G2618" t="s">
        <v>19</v>
      </c>
      <c r="H2618" t="s">
        <v>20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5320</v>
      </c>
      <c r="C2619" s="3" t="s">
        <v>5321</v>
      </c>
      <c r="D2619" s="6">
        <v>500</v>
      </c>
      <c r="E2619" s="8">
        <v>4388</v>
      </c>
      <c r="F2619" t="s">
        <v>18</v>
      </c>
      <c r="G2619" t="s">
        <v>19</v>
      </c>
      <c r="H2619" t="s">
        <v>20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5322</v>
      </c>
      <c r="C2620" s="3" t="s">
        <v>5323</v>
      </c>
      <c r="D2620" s="6">
        <v>15000</v>
      </c>
      <c r="E2620" s="8">
        <v>15808</v>
      </c>
      <c r="F2620" t="s">
        <v>18</v>
      </c>
      <c r="G2620" t="s">
        <v>19</v>
      </c>
      <c r="H2620" t="s">
        <v>20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5324</v>
      </c>
      <c r="C2621" s="3" t="s">
        <v>5325</v>
      </c>
      <c r="D2621" s="6">
        <v>1000</v>
      </c>
      <c r="E2621" s="8">
        <v>1884</v>
      </c>
      <c r="F2621" t="s">
        <v>18</v>
      </c>
      <c r="G2621" t="s">
        <v>19</v>
      </c>
      <c r="H2621" t="s">
        <v>20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5326</v>
      </c>
      <c r="C2622" s="3" t="s">
        <v>5327</v>
      </c>
      <c r="D2622" s="6">
        <v>65000</v>
      </c>
      <c r="E2622" s="8">
        <v>93374</v>
      </c>
      <c r="F2622" t="s">
        <v>18</v>
      </c>
      <c r="G2622" t="s">
        <v>52</v>
      </c>
      <c r="H2622" t="s">
        <v>53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5328</v>
      </c>
      <c r="C2623" s="3" t="s">
        <v>5329</v>
      </c>
      <c r="D2623" s="6">
        <v>15000</v>
      </c>
      <c r="E2623" s="8">
        <v>21882</v>
      </c>
      <c r="F2623" t="s">
        <v>18</v>
      </c>
      <c r="G2623" t="s">
        <v>19</v>
      </c>
      <c r="H2623" t="s">
        <v>20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5330</v>
      </c>
      <c r="C2624" s="3" t="s">
        <v>5331</v>
      </c>
      <c r="D2624" s="6">
        <v>1500</v>
      </c>
      <c r="E2624" s="8">
        <v>1967.76</v>
      </c>
      <c r="F2624" t="s">
        <v>18</v>
      </c>
      <c r="G2624" t="s">
        <v>1226</v>
      </c>
      <c r="H2624" t="s">
        <v>57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5332</v>
      </c>
      <c r="C2625" s="3" t="s">
        <v>5333</v>
      </c>
      <c r="D2625" s="6">
        <v>2000</v>
      </c>
      <c r="E2625" s="8">
        <v>2280</v>
      </c>
      <c r="F2625" t="s">
        <v>18</v>
      </c>
      <c r="G2625" t="s">
        <v>19</v>
      </c>
      <c r="H2625" t="s">
        <v>20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5334</v>
      </c>
      <c r="C2626" s="3" t="s">
        <v>5335</v>
      </c>
      <c r="D2626" s="6">
        <v>8000</v>
      </c>
      <c r="E2626" s="8">
        <v>110353.65</v>
      </c>
      <c r="F2626" t="s">
        <v>18</v>
      </c>
      <c r="G2626" t="s">
        <v>19</v>
      </c>
      <c r="H2626" t="s">
        <v>20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5336</v>
      </c>
      <c r="C2627" s="3" t="s">
        <v>5337</v>
      </c>
      <c r="D2627" s="6">
        <v>150</v>
      </c>
      <c r="E2627" s="8">
        <v>1434</v>
      </c>
      <c r="F2627" t="s">
        <v>18</v>
      </c>
      <c r="G2627" t="s">
        <v>504</v>
      </c>
      <c r="H2627" t="s">
        <v>57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5338</v>
      </c>
      <c r="C2628" s="3" t="s">
        <v>5339</v>
      </c>
      <c r="D2628" s="6">
        <v>2500</v>
      </c>
      <c r="E2628" s="8">
        <v>2800</v>
      </c>
      <c r="F2628" t="s">
        <v>18</v>
      </c>
      <c r="G2628" t="s">
        <v>19</v>
      </c>
      <c r="H2628" t="s">
        <v>20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5340</v>
      </c>
      <c r="C2629" s="3" t="s">
        <v>5341</v>
      </c>
      <c r="D2629" s="6">
        <v>150</v>
      </c>
      <c r="E2629" s="8">
        <v>970</v>
      </c>
      <c r="F2629" t="s">
        <v>18</v>
      </c>
      <c r="G2629" t="s">
        <v>19</v>
      </c>
      <c r="H2629" t="s">
        <v>20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5342</v>
      </c>
      <c r="C2630" s="3" t="s">
        <v>5343</v>
      </c>
      <c r="D2630" s="6">
        <v>839</v>
      </c>
      <c r="E2630" s="8">
        <v>926</v>
      </c>
      <c r="F2630" t="s">
        <v>18</v>
      </c>
      <c r="G2630" t="s">
        <v>19</v>
      </c>
      <c r="H2630" t="s">
        <v>20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5344</v>
      </c>
      <c r="C2631" s="3" t="s">
        <v>5345</v>
      </c>
      <c r="D2631" s="6">
        <v>5000</v>
      </c>
      <c r="E2631" s="8">
        <v>6387</v>
      </c>
      <c r="F2631" t="s">
        <v>18</v>
      </c>
      <c r="G2631" t="s">
        <v>26</v>
      </c>
      <c r="H2631" t="s">
        <v>27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5346</v>
      </c>
      <c r="C2632" s="3" t="s">
        <v>5347</v>
      </c>
      <c r="D2632" s="6">
        <v>2000</v>
      </c>
      <c r="E2632" s="8">
        <v>3158</v>
      </c>
      <c r="F2632" t="s">
        <v>18</v>
      </c>
      <c r="G2632" t="s">
        <v>52</v>
      </c>
      <c r="H2632" t="s">
        <v>53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5348</v>
      </c>
      <c r="C2633" s="3" t="s">
        <v>5349</v>
      </c>
      <c r="D2633" s="6">
        <v>20000</v>
      </c>
      <c r="E2633" s="8">
        <v>22933.05</v>
      </c>
      <c r="F2633" t="s">
        <v>18</v>
      </c>
      <c r="G2633" t="s">
        <v>19</v>
      </c>
      <c r="H2633" t="s">
        <v>20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5350</v>
      </c>
      <c r="C2634" s="3" t="s">
        <v>5351</v>
      </c>
      <c r="D2634" s="6">
        <v>1070</v>
      </c>
      <c r="E2634" s="8">
        <v>1466</v>
      </c>
      <c r="F2634" t="s">
        <v>18</v>
      </c>
      <c r="G2634" t="s">
        <v>19</v>
      </c>
      <c r="H2634" t="s">
        <v>20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5352</v>
      </c>
      <c r="C2635" s="3" t="s">
        <v>5353</v>
      </c>
      <c r="D2635" s="6">
        <v>5000</v>
      </c>
      <c r="E2635" s="8">
        <v>17731</v>
      </c>
      <c r="F2635" t="s">
        <v>18</v>
      </c>
      <c r="G2635" t="s">
        <v>19</v>
      </c>
      <c r="H2635" t="s">
        <v>20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5354</v>
      </c>
      <c r="C2636" s="3" t="s">
        <v>5355</v>
      </c>
      <c r="D2636" s="6">
        <v>930</v>
      </c>
      <c r="E2636" s="8">
        <v>986</v>
      </c>
      <c r="F2636" t="s">
        <v>18</v>
      </c>
      <c r="G2636" t="s">
        <v>19</v>
      </c>
      <c r="H2636" t="s">
        <v>20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5356</v>
      </c>
      <c r="C2637" s="3" t="s">
        <v>5357</v>
      </c>
      <c r="D2637" s="6">
        <v>11500</v>
      </c>
      <c r="E2637" s="8">
        <v>11500</v>
      </c>
      <c r="F2637" t="s">
        <v>18</v>
      </c>
      <c r="G2637" t="s">
        <v>161</v>
      </c>
      <c r="H2637" t="s">
        <v>162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5358</v>
      </c>
      <c r="C2638" s="3" t="s">
        <v>5359</v>
      </c>
      <c r="D2638" s="6">
        <v>1000</v>
      </c>
      <c r="E2638" s="8">
        <v>1873</v>
      </c>
      <c r="F2638" t="s">
        <v>18</v>
      </c>
      <c r="G2638" t="s">
        <v>19</v>
      </c>
      <c r="H2638" t="s">
        <v>20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5360</v>
      </c>
      <c r="C2639" s="3" t="s">
        <v>5361</v>
      </c>
      <c r="D2639" s="6">
        <v>500</v>
      </c>
      <c r="E2639" s="8">
        <v>831</v>
      </c>
      <c r="F2639" t="s">
        <v>18</v>
      </c>
      <c r="G2639" t="s">
        <v>19</v>
      </c>
      <c r="H2639" t="s">
        <v>20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5362</v>
      </c>
      <c r="C2640" s="3" t="s">
        <v>5363</v>
      </c>
      <c r="D2640" s="6">
        <v>347</v>
      </c>
      <c r="E2640" s="8">
        <v>353</v>
      </c>
      <c r="F2640" t="s">
        <v>18</v>
      </c>
      <c r="G2640" t="s">
        <v>19</v>
      </c>
      <c r="H2640" t="s">
        <v>20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5364</v>
      </c>
      <c r="C2641" s="3" t="s">
        <v>5365</v>
      </c>
      <c r="D2641" s="6">
        <v>300</v>
      </c>
      <c r="E2641" s="8">
        <v>492</v>
      </c>
      <c r="F2641" t="s">
        <v>18</v>
      </c>
      <c r="G2641" t="s">
        <v>26</v>
      </c>
      <c r="H2641" t="s">
        <v>27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5366</v>
      </c>
      <c r="C2642" s="3" t="s">
        <v>5367</v>
      </c>
      <c r="D2642" s="6">
        <v>3000</v>
      </c>
      <c r="E2642" s="8">
        <v>3170</v>
      </c>
      <c r="F2642" t="s">
        <v>18</v>
      </c>
      <c r="G2642" t="s">
        <v>19</v>
      </c>
      <c r="H2642" t="s">
        <v>20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5368</v>
      </c>
      <c r="C2643" s="3" t="s">
        <v>5369</v>
      </c>
      <c r="D2643" s="6">
        <v>1500</v>
      </c>
      <c r="E2643" s="8">
        <v>15</v>
      </c>
      <c r="F2643" t="s">
        <v>359</v>
      </c>
      <c r="G2643" t="s">
        <v>19</v>
      </c>
      <c r="H2643" t="s">
        <v>20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5370</v>
      </c>
      <c r="C2644" s="3" t="s">
        <v>5371</v>
      </c>
      <c r="D2644" s="6">
        <v>500000</v>
      </c>
      <c r="E2644" s="8">
        <v>0</v>
      </c>
      <c r="F2644" t="s">
        <v>359</v>
      </c>
      <c r="G2644" t="s">
        <v>504</v>
      </c>
      <c r="H2644" t="s">
        <v>57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5372</v>
      </c>
      <c r="C2645" s="3" t="s">
        <v>5373</v>
      </c>
      <c r="D2645" s="6">
        <v>1000000</v>
      </c>
      <c r="E2645" s="8">
        <v>335597.31</v>
      </c>
      <c r="F2645" t="s">
        <v>274</v>
      </c>
      <c r="G2645" t="s">
        <v>19</v>
      </c>
      <c r="H2645" t="s">
        <v>20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5374</v>
      </c>
      <c r="C2646" s="3" t="s">
        <v>5375</v>
      </c>
      <c r="D2646" s="6">
        <v>100000</v>
      </c>
      <c r="E2646" s="8">
        <v>2053</v>
      </c>
      <c r="F2646" t="s">
        <v>274</v>
      </c>
      <c r="G2646" t="s">
        <v>19</v>
      </c>
      <c r="H2646" t="s">
        <v>20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5376</v>
      </c>
      <c r="C2647" s="3" t="s">
        <v>5377</v>
      </c>
      <c r="D2647" s="6">
        <v>20000</v>
      </c>
      <c r="E2647" s="8">
        <v>2100</v>
      </c>
      <c r="F2647" t="s">
        <v>274</v>
      </c>
      <c r="G2647" t="s">
        <v>52</v>
      </c>
      <c r="H2647" t="s">
        <v>53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5378</v>
      </c>
      <c r="C2648" s="3" t="s">
        <v>5379</v>
      </c>
      <c r="D2648" s="6">
        <v>500000</v>
      </c>
      <c r="E2648" s="8">
        <v>42086.42</v>
      </c>
      <c r="F2648" t="s">
        <v>274</v>
      </c>
      <c r="G2648" t="s">
        <v>19</v>
      </c>
      <c r="H2648" t="s">
        <v>20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5380</v>
      </c>
      <c r="C2649" s="3" t="s">
        <v>5381</v>
      </c>
      <c r="D2649" s="6">
        <v>2500</v>
      </c>
      <c r="E2649" s="8">
        <v>36</v>
      </c>
      <c r="F2649" t="s">
        <v>274</v>
      </c>
      <c r="G2649" t="s">
        <v>161</v>
      </c>
      <c r="H2649" t="s">
        <v>162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5382</v>
      </c>
      <c r="C2650" s="3" t="s">
        <v>5383</v>
      </c>
      <c r="D2650" s="6">
        <v>12000</v>
      </c>
      <c r="E2650" s="8">
        <v>106</v>
      </c>
      <c r="F2650" t="s">
        <v>274</v>
      </c>
      <c r="G2650" t="s">
        <v>19</v>
      </c>
      <c r="H2650" t="s">
        <v>20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5384</v>
      </c>
      <c r="C2651" s="3" t="s">
        <v>5385</v>
      </c>
      <c r="D2651" s="6">
        <v>125000</v>
      </c>
      <c r="E2651" s="8">
        <v>124</v>
      </c>
      <c r="F2651" t="s">
        <v>274</v>
      </c>
      <c r="G2651" t="s">
        <v>19</v>
      </c>
      <c r="H2651" t="s">
        <v>20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5386</v>
      </c>
      <c r="C2652" s="3" t="s">
        <v>5387</v>
      </c>
      <c r="D2652" s="6">
        <v>60000</v>
      </c>
      <c r="E2652" s="8">
        <v>358</v>
      </c>
      <c r="F2652" t="s">
        <v>274</v>
      </c>
      <c r="G2652" t="s">
        <v>19</v>
      </c>
      <c r="H2652" t="s">
        <v>20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5388</v>
      </c>
      <c r="C2653" s="3" t="s">
        <v>5389</v>
      </c>
      <c r="D2653" s="6">
        <v>280000</v>
      </c>
      <c r="E2653" s="8">
        <v>5233</v>
      </c>
      <c r="F2653" t="s">
        <v>274</v>
      </c>
      <c r="G2653" t="s">
        <v>19</v>
      </c>
      <c r="H2653" t="s">
        <v>20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5390</v>
      </c>
      <c r="C2654" s="3" t="s">
        <v>5391</v>
      </c>
      <c r="D2654" s="6">
        <v>100000</v>
      </c>
      <c r="E2654" s="8">
        <v>885</v>
      </c>
      <c r="F2654" t="s">
        <v>274</v>
      </c>
      <c r="G2654" t="s">
        <v>52</v>
      </c>
      <c r="H2654" t="s">
        <v>53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5392</v>
      </c>
      <c r="C2655" s="3" t="s">
        <v>5393</v>
      </c>
      <c r="D2655" s="6">
        <v>51000</v>
      </c>
      <c r="E2655" s="8">
        <v>5876</v>
      </c>
      <c r="F2655" t="s">
        <v>274</v>
      </c>
      <c r="G2655" t="s">
        <v>19</v>
      </c>
      <c r="H2655" t="s">
        <v>20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5394</v>
      </c>
      <c r="C2656" s="3" t="s">
        <v>5395</v>
      </c>
      <c r="D2656" s="6">
        <v>100000</v>
      </c>
      <c r="E2656" s="8">
        <v>51</v>
      </c>
      <c r="F2656" t="s">
        <v>274</v>
      </c>
      <c r="G2656" t="s">
        <v>19</v>
      </c>
      <c r="H2656" t="s">
        <v>20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5396</v>
      </c>
      <c r="C2657" s="3" t="s">
        <v>5397</v>
      </c>
      <c r="D2657" s="6">
        <v>15000</v>
      </c>
      <c r="E2657" s="8">
        <v>3155</v>
      </c>
      <c r="F2657" t="s">
        <v>274</v>
      </c>
      <c r="G2657" t="s">
        <v>19</v>
      </c>
      <c r="H2657" t="s">
        <v>20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5398</v>
      </c>
      <c r="C2658" s="3" t="s">
        <v>5399</v>
      </c>
      <c r="D2658" s="6">
        <v>150000</v>
      </c>
      <c r="E2658" s="8">
        <v>17155</v>
      </c>
      <c r="F2658" t="s">
        <v>274</v>
      </c>
      <c r="G2658" t="s">
        <v>19</v>
      </c>
      <c r="H2658" t="s">
        <v>20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5400</v>
      </c>
      <c r="C2659" s="3" t="s">
        <v>5401</v>
      </c>
      <c r="D2659" s="6">
        <v>30000</v>
      </c>
      <c r="E2659" s="8">
        <v>5621.38</v>
      </c>
      <c r="F2659" t="s">
        <v>274</v>
      </c>
      <c r="G2659" t="s">
        <v>19</v>
      </c>
      <c r="H2659" t="s">
        <v>20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5402</v>
      </c>
      <c r="C2660" s="3" t="s">
        <v>5403</v>
      </c>
      <c r="D2660" s="6">
        <v>98000</v>
      </c>
      <c r="E2660" s="8">
        <v>91</v>
      </c>
      <c r="F2660" t="s">
        <v>274</v>
      </c>
      <c r="G2660" t="s">
        <v>19</v>
      </c>
      <c r="H2660" t="s">
        <v>20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5404</v>
      </c>
      <c r="C2661" s="3" t="s">
        <v>5405</v>
      </c>
      <c r="D2661" s="6">
        <v>49000</v>
      </c>
      <c r="E2661" s="8">
        <v>1333</v>
      </c>
      <c r="F2661" t="s">
        <v>274</v>
      </c>
      <c r="G2661" t="s">
        <v>19</v>
      </c>
      <c r="H2661" t="s">
        <v>20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5406</v>
      </c>
      <c r="C2662" s="3" t="s">
        <v>5407</v>
      </c>
      <c r="D2662" s="6">
        <v>20000</v>
      </c>
      <c r="E2662" s="8">
        <v>19</v>
      </c>
      <c r="F2662" t="s">
        <v>274</v>
      </c>
      <c r="G2662" t="s">
        <v>19</v>
      </c>
      <c r="H2662" t="s">
        <v>20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5408</v>
      </c>
      <c r="C2663" s="3" t="s">
        <v>5409</v>
      </c>
      <c r="D2663" s="6">
        <v>5000</v>
      </c>
      <c r="E2663" s="8">
        <v>5145</v>
      </c>
      <c r="F2663" t="s">
        <v>18</v>
      </c>
      <c r="G2663" t="s">
        <v>19</v>
      </c>
      <c r="H2663" t="s">
        <v>20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5411</v>
      </c>
      <c r="C2664" s="3" t="s">
        <v>5412</v>
      </c>
      <c r="D2664" s="6">
        <v>20000</v>
      </c>
      <c r="E2664" s="8">
        <v>21360</v>
      </c>
      <c r="F2664" t="s">
        <v>18</v>
      </c>
      <c r="G2664" t="s">
        <v>19</v>
      </c>
      <c r="H2664" t="s">
        <v>20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5413</v>
      </c>
      <c r="C2665" s="3" t="s">
        <v>5414</v>
      </c>
      <c r="D2665" s="6">
        <v>20000</v>
      </c>
      <c r="E2665" s="8">
        <v>20919.25</v>
      </c>
      <c r="F2665" t="s">
        <v>18</v>
      </c>
      <c r="G2665" t="s">
        <v>161</v>
      </c>
      <c r="H2665" t="s">
        <v>162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5415</v>
      </c>
      <c r="C2666" s="3" t="s">
        <v>5416</v>
      </c>
      <c r="D2666" s="6">
        <v>17500</v>
      </c>
      <c r="E2666" s="8">
        <v>18100</v>
      </c>
      <c r="F2666" t="s">
        <v>18</v>
      </c>
      <c r="G2666" t="s">
        <v>19</v>
      </c>
      <c r="H2666" t="s">
        <v>20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5417</v>
      </c>
      <c r="C2667" s="3" t="s">
        <v>5418</v>
      </c>
      <c r="D2667" s="6">
        <v>3500</v>
      </c>
      <c r="E2667" s="8">
        <v>4310</v>
      </c>
      <c r="F2667" t="s">
        <v>18</v>
      </c>
      <c r="G2667" t="s">
        <v>19</v>
      </c>
      <c r="H2667" t="s">
        <v>20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5419</v>
      </c>
      <c r="C2668" s="3" t="s">
        <v>5420</v>
      </c>
      <c r="D2668" s="6">
        <v>10000</v>
      </c>
      <c r="E2668" s="8">
        <v>15929.51</v>
      </c>
      <c r="F2668" t="s">
        <v>18</v>
      </c>
      <c r="G2668" t="s">
        <v>19</v>
      </c>
      <c r="H2668" t="s">
        <v>20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5421</v>
      </c>
      <c r="C2669" s="3" t="s">
        <v>5422</v>
      </c>
      <c r="D2669" s="6">
        <v>1500</v>
      </c>
      <c r="E2669" s="8">
        <v>1660</v>
      </c>
      <c r="F2669" t="s">
        <v>18</v>
      </c>
      <c r="G2669" t="s">
        <v>19</v>
      </c>
      <c r="H2669" t="s">
        <v>20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5423</v>
      </c>
      <c r="C2670" s="3" t="s">
        <v>5424</v>
      </c>
      <c r="D2670" s="6">
        <v>1000</v>
      </c>
      <c r="E2670" s="8">
        <v>1707</v>
      </c>
      <c r="F2670" t="s">
        <v>18</v>
      </c>
      <c r="G2670" t="s">
        <v>161</v>
      </c>
      <c r="H2670" t="s">
        <v>162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5425</v>
      </c>
      <c r="C2671" s="3" t="s">
        <v>5426</v>
      </c>
      <c r="D2671" s="6">
        <v>800</v>
      </c>
      <c r="E2671" s="8">
        <v>1001</v>
      </c>
      <c r="F2671" t="s">
        <v>18</v>
      </c>
      <c r="G2671" t="s">
        <v>19</v>
      </c>
      <c r="H2671" t="s">
        <v>20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5427</v>
      </c>
      <c r="C2672" s="3" t="s">
        <v>5428</v>
      </c>
      <c r="D2672" s="6">
        <v>38888</v>
      </c>
      <c r="E2672" s="8">
        <v>2495</v>
      </c>
      <c r="F2672" t="s">
        <v>359</v>
      </c>
      <c r="G2672" t="s">
        <v>52</v>
      </c>
      <c r="H2672" t="s">
        <v>53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5429</v>
      </c>
      <c r="C2673" s="3" t="s">
        <v>5430</v>
      </c>
      <c r="D2673" s="6">
        <v>25000</v>
      </c>
      <c r="E2673" s="8">
        <v>2836</v>
      </c>
      <c r="F2673" t="s">
        <v>359</v>
      </c>
      <c r="G2673" t="s">
        <v>19</v>
      </c>
      <c r="H2673" t="s">
        <v>20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5431</v>
      </c>
      <c r="C2674" s="3" t="s">
        <v>5432</v>
      </c>
      <c r="D2674" s="6">
        <v>10000</v>
      </c>
      <c r="E2674" s="8">
        <v>3319</v>
      </c>
      <c r="F2674" t="s">
        <v>359</v>
      </c>
      <c r="G2674" t="s">
        <v>19</v>
      </c>
      <c r="H2674" t="s">
        <v>20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5433</v>
      </c>
      <c r="C2675" s="3" t="s">
        <v>5434</v>
      </c>
      <c r="D2675" s="6">
        <v>40000</v>
      </c>
      <c r="E2675" s="8">
        <v>11032</v>
      </c>
      <c r="F2675" t="s">
        <v>359</v>
      </c>
      <c r="G2675" t="s">
        <v>19</v>
      </c>
      <c r="H2675" t="s">
        <v>20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5435</v>
      </c>
      <c r="C2676" s="3" t="s">
        <v>5436</v>
      </c>
      <c r="D2676" s="6">
        <v>35000</v>
      </c>
      <c r="E2676" s="8">
        <v>21994</v>
      </c>
      <c r="F2676" t="s">
        <v>359</v>
      </c>
      <c r="G2676" t="s">
        <v>19</v>
      </c>
      <c r="H2676" t="s">
        <v>20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5437</v>
      </c>
      <c r="C2677" s="3" t="s">
        <v>5438</v>
      </c>
      <c r="D2677" s="6">
        <v>25000</v>
      </c>
      <c r="E2677" s="8">
        <v>1897</v>
      </c>
      <c r="F2677" t="s">
        <v>359</v>
      </c>
      <c r="G2677" t="s">
        <v>19</v>
      </c>
      <c r="H2677" t="s">
        <v>20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5439</v>
      </c>
      <c r="C2678" s="3" t="s">
        <v>5440</v>
      </c>
      <c r="D2678" s="6">
        <v>2100</v>
      </c>
      <c r="E2678" s="8">
        <v>1058</v>
      </c>
      <c r="F2678" t="s">
        <v>359</v>
      </c>
      <c r="G2678" t="s">
        <v>161</v>
      </c>
      <c r="H2678" t="s">
        <v>162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5441</v>
      </c>
      <c r="C2679" s="3" t="s">
        <v>5442</v>
      </c>
      <c r="D2679" s="6">
        <v>19500</v>
      </c>
      <c r="E2679" s="8">
        <v>3415</v>
      </c>
      <c r="F2679" t="s">
        <v>359</v>
      </c>
      <c r="G2679" t="s">
        <v>19</v>
      </c>
      <c r="H2679" t="s">
        <v>20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5443</v>
      </c>
      <c r="C2680" s="3" t="s">
        <v>5444</v>
      </c>
      <c r="D2680" s="6">
        <v>8000000</v>
      </c>
      <c r="E2680" s="8">
        <v>1100</v>
      </c>
      <c r="F2680" t="s">
        <v>359</v>
      </c>
      <c r="G2680" t="s">
        <v>56</v>
      </c>
      <c r="H2680" t="s">
        <v>57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5445</v>
      </c>
      <c r="C2681" s="3" t="s">
        <v>5446</v>
      </c>
      <c r="D2681" s="6">
        <v>40000</v>
      </c>
      <c r="E2681" s="8">
        <v>132</v>
      </c>
      <c r="F2681" t="s">
        <v>359</v>
      </c>
      <c r="G2681" t="s">
        <v>19</v>
      </c>
      <c r="H2681" t="s">
        <v>20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5447</v>
      </c>
      <c r="C2682" s="3" t="s">
        <v>5448</v>
      </c>
      <c r="D2682" s="6">
        <v>32000</v>
      </c>
      <c r="E2682" s="8">
        <v>276</v>
      </c>
      <c r="F2682" t="s">
        <v>359</v>
      </c>
      <c r="G2682" t="s">
        <v>56</v>
      </c>
      <c r="H2682" t="s">
        <v>57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5449</v>
      </c>
      <c r="C2683" s="3" t="s">
        <v>5450</v>
      </c>
      <c r="D2683" s="6">
        <v>8000</v>
      </c>
      <c r="E2683" s="8">
        <v>55</v>
      </c>
      <c r="F2683" t="s">
        <v>359</v>
      </c>
      <c r="G2683" t="s">
        <v>19</v>
      </c>
      <c r="H2683" t="s">
        <v>20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2355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5451</v>
      </c>
      <c r="C2684" s="3" t="s">
        <v>5452</v>
      </c>
      <c r="D2684" s="6">
        <v>6000</v>
      </c>
      <c r="E2684" s="8">
        <v>1698</v>
      </c>
      <c r="F2684" t="s">
        <v>359</v>
      </c>
      <c r="G2684" t="s">
        <v>19</v>
      </c>
      <c r="H2684" t="s">
        <v>20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2355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5453</v>
      </c>
      <c r="C2685" s="3" t="s">
        <v>5454</v>
      </c>
      <c r="D2685" s="6">
        <v>15000</v>
      </c>
      <c r="E2685" s="8">
        <v>36</v>
      </c>
      <c r="F2685" t="s">
        <v>359</v>
      </c>
      <c r="G2685" t="s">
        <v>19</v>
      </c>
      <c r="H2685" t="s">
        <v>20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2355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5455</v>
      </c>
      <c r="C2686" s="3" t="s">
        <v>5456</v>
      </c>
      <c r="D2686" s="6">
        <v>70000</v>
      </c>
      <c r="E2686" s="8">
        <v>800</v>
      </c>
      <c r="F2686" t="s">
        <v>359</v>
      </c>
      <c r="G2686" t="s">
        <v>19</v>
      </c>
      <c r="H2686" t="s">
        <v>20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2355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5457</v>
      </c>
      <c r="C2687" s="3" t="s">
        <v>5458</v>
      </c>
      <c r="D2687" s="6">
        <v>50000</v>
      </c>
      <c r="E2687" s="8">
        <v>10</v>
      </c>
      <c r="F2687" t="s">
        <v>359</v>
      </c>
      <c r="G2687" t="s">
        <v>19</v>
      </c>
      <c r="H2687" t="s">
        <v>20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2355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5459</v>
      </c>
      <c r="C2688" s="3" t="s">
        <v>5460</v>
      </c>
      <c r="D2688" s="6">
        <v>30000</v>
      </c>
      <c r="E2688" s="8">
        <v>0</v>
      </c>
      <c r="F2688" t="s">
        <v>359</v>
      </c>
      <c r="G2688" t="s">
        <v>19</v>
      </c>
      <c r="H2688" t="s">
        <v>20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2355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5461</v>
      </c>
      <c r="C2689" s="3" t="s">
        <v>5462</v>
      </c>
      <c r="D2689" s="6">
        <v>15000</v>
      </c>
      <c r="E2689" s="8">
        <v>0</v>
      </c>
      <c r="F2689" t="s">
        <v>359</v>
      </c>
      <c r="G2689" t="s">
        <v>19</v>
      </c>
      <c r="H2689" t="s">
        <v>20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2355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5463</v>
      </c>
      <c r="C2690" s="3" t="s">
        <v>5464</v>
      </c>
      <c r="D2690" s="6">
        <v>50000</v>
      </c>
      <c r="E2690" s="8">
        <v>74</v>
      </c>
      <c r="F2690" t="s">
        <v>359</v>
      </c>
      <c r="G2690" t="s">
        <v>19</v>
      </c>
      <c r="H2690" t="s">
        <v>20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2355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5465</v>
      </c>
      <c r="C2691" s="3" t="s">
        <v>5466</v>
      </c>
      <c r="D2691" s="6">
        <v>35000</v>
      </c>
      <c r="E2691" s="8">
        <v>1</v>
      </c>
      <c r="F2691" t="s">
        <v>359</v>
      </c>
      <c r="G2691" t="s">
        <v>19</v>
      </c>
      <c r="H2691" t="s">
        <v>20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2355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5467</v>
      </c>
      <c r="C2692" s="3" t="s">
        <v>5468</v>
      </c>
      <c r="D2692" s="6">
        <v>80000</v>
      </c>
      <c r="E2692" s="8">
        <v>8586</v>
      </c>
      <c r="F2692" t="s">
        <v>359</v>
      </c>
      <c r="G2692" t="s">
        <v>19</v>
      </c>
      <c r="H2692" t="s">
        <v>20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2355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5469</v>
      </c>
      <c r="C2693" s="3" t="s">
        <v>5470</v>
      </c>
      <c r="D2693" s="6">
        <v>65000</v>
      </c>
      <c r="E2693" s="8">
        <v>35</v>
      </c>
      <c r="F2693" t="s">
        <v>359</v>
      </c>
      <c r="G2693" t="s">
        <v>161</v>
      </c>
      <c r="H2693" t="s">
        <v>162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2355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5471</v>
      </c>
      <c r="C2694" s="3" t="s">
        <v>5472</v>
      </c>
      <c r="D2694" s="6">
        <v>3500</v>
      </c>
      <c r="E2694" s="8">
        <v>25</v>
      </c>
      <c r="F2694" t="s">
        <v>359</v>
      </c>
      <c r="G2694" t="s">
        <v>19</v>
      </c>
      <c r="H2694" t="s">
        <v>20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2355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5473</v>
      </c>
      <c r="C2695" s="3" t="s">
        <v>5474</v>
      </c>
      <c r="D2695" s="6">
        <v>5000</v>
      </c>
      <c r="E2695" s="8">
        <v>40</v>
      </c>
      <c r="F2695" t="s">
        <v>359</v>
      </c>
      <c r="G2695" t="s">
        <v>19</v>
      </c>
      <c r="H2695" t="s">
        <v>20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2355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5475</v>
      </c>
      <c r="C2696" s="3" t="s">
        <v>5476</v>
      </c>
      <c r="D2696" s="6">
        <v>30000</v>
      </c>
      <c r="E2696" s="8">
        <v>1</v>
      </c>
      <c r="F2696" t="s">
        <v>359</v>
      </c>
      <c r="G2696" t="s">
        <v>19</v>
      </c>
      <c r="H2696" t="s">
        <v>20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2355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5477</v>
      </c>
      <c r="C2697" s="3" t="s">
        <v>5478</v>
      </c>
      <c r="D2697" s="6">
        <v>15000</v>
      </c>
      <c r="E2697" s="8">
        <v>71</v>
      </c>
      <c r="F2697" t="s">
        <v>359</v>
      </c>
      <c r="G2697" t="s">
        <v>19</v>
      </c>
      <c r="H2697" t="s">
        <v>20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2355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5479</v>
      </c>
      <c r="C2698" s="3" t="s">
        <v>5480</v>
      </c>
      <c r="D2698" s="6">
        <v>60000</v>
      </c>
      <c r="E2698" s="8">
        <v>3390</v>
      </c>
      <c r="F2698" t="s">
        <v>359</v>
      </c>
      <c r="G2698" t="s">
        <v>19</v>
      </c>
      <c r="H2698" t="s">
        <v>20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2355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5481</v>
      </c>
      <c r="C2699" s="3" t="s">
        <v>5482</v>
      </c>
      <c r="D2699" s="6">
        <v>23000</v>
      </c>
      <c r="E2699" s="8">
        <v>6061</v>
      </c>
      <c r="F2699" t="s">
        <v>359</v>
      </c>
      <c r="G2699" t="s">
        <v>19</v>
      </c>
      <c r="H2699" t="s">
        <v>20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2355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5483</v>
      </c>
      <c r="C2700" s="3" t="s">
        <v>5484</v>
      </c>
      <c r="D2700" s="6">
        <v>8000</v>
      </c>
      <c r="E2700" s="8">
        <v>26.01</v>
      </c>
      <c r="F2700" t="s">
        <v>359</v>
      </c>
      <c r="G2700" t="s">
        <v>19</v>
      </c>
      <c r="H2700" t="s">
        <v>20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2355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5485</v>
      </c>
      <c r="C2701" s="3" t="s">
        <v>5486</v>
      </c>
      <c r="D2701" s="6">
        <v>2</v>
      </c>
      <c r="E2701" s="8">
        <v>0</v>
      </c>
      <c r="F2701" t="s">
        <v>359</v>
      </c>
      <c r="G2701" t="s">
        <v>161</v>
      </c>
      <c r="H2701" t="s">
        <v>162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2355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5487</v>
      </c>
      <c r="C2702" s="3" t="s">
        <v>5488</v>
      </c>
      <c r="D2702" s="6">
        <v>9999</v>
      </c>
      <c r="E2702" s="8">
        <v>70</v>
      </c>
      <c r="F2702" t="s">
        <v>359</v>
      </c>
      <c r="G2702" t="s">
        <v>19</v>
      </c>
      <c r="H2702" t="s">
        <v>20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2355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5489</v>
      </c>
      <c r="C2703" s="3" t="s">
        <v>5490</v>
      </c>
      <c r="D2703" s="6">
        <v>3400</v>
      </c>
      <c r="E2703" s="8">
        <v>1570</v>
      </c>
      <c r="F2703" t="s">
        <v>3440</v>
      </c>
      <c r="G2703" t="s">
        <v>2457</v>
      </c>
      <c r="H2703" t="s">
        <v>57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5492</v>
      </c>
      <c r="C2704" s="3" t="s">
        <v>5493</v>
      </c>
      <c r="D2704" s="6">
        <v>10000</v>
      </c>
      <c r="E2704" s="8">
        <v>3441</v>
      </c>
      <c r="F2704" t="s">
        <v>3440</v>
      </c>
      <c r="G2704" t="s">
        <v>19</v>
      </c>
      <c r="H2704" t="s">
        <v>20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5494</v>
      </c>
      <c r="C2705" s="3" t="s">
        <v>5495</v>
      </c>
      <c r="D2705" s="6">
        <v>40000</v>
      </c>
      <c r="E2705" s="8">
        <v>41500</v>
      </c>
      <c r="F2705" t="s">
        <v>3440</v>
      </c>
      <c r="G2705" t="s">
        <v>1426</v>
      </c>
      <c r="H2705" t="s">
        <v>1427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5496</v>
      </c>
      <c r="C2706" s="3" t="s">
        <v>5497</v>
      </c>
      <c r="D2706" s="6">
        <v>19000</v>
      </c>
      <c r="E2706" s="8">
        <v>1145</v>
      </c>
      <c r="F2706" t="s">
        <v>3440</v>
      </c>
      <c r="G2706" t="s">
        <v>19</v>
      </c>
      <c r="H2706" t="s">
        <v>20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5498</v>
      </c>
      <c r="C2707" s="3" t="s">
        <v>5499</v>
      </c>
      <c r="D2707" s="6">
        <v>16500</v>
      </c>
      <c r="E2707" s="8">
        <v>1739</v>
      </c>
      <c r="F2707" t="s">
        <v>3440</v>
      </c>
      <c r="G2707" t="s">
        <v>19</v>
      </c>
      <c r="H2707" t="s">
        <v>20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5500</v>
      </c>
      <c r="C2708" s="3" t="s">
        <v>5501</v>
      </c>
      <c r="D2708" s="6">
        <v>35000</v>
      </c>
      <c r="E2708" s="8">
        <v>39304</v>
      </c>
      <c r="F2708" t="s">
        <v>18</v>
      </c>
      <c r="G2708" t="s">
        <v>19</v>
      </c>
      <c r="H2708" t="s">
        <v>20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5502</v>
      </c>
      <c r="C2709" s="3" t="s">
        <v>5503</v>
      </c>
      <c r="D2709" s="6">
        <v>8000</v>
      </c>
      <c r="E2709" s="8">
        <v>28067.57</v>
      </c>
      <c r="F2709" t="s">
        <v>18</v>
      </c>
      <c r="G2709" t="s">
        <v>19</v>
      </c>
      <c r="H2709" t="s">
        <v>20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5504</v>
      </c>
      <c r="C2710" s="3" t="s">
        <v>5505</v>
      </c>
      <c r="D2710" s="6">
        <v>20000</v>
      </c>
      <c r="E2710" s="8">
        <v>46643.07</v>
      </c>
      <c r="F2710" t="s">
        <v>18</v>
      </c>
      <c r="G2710" t="s">
        <v>26</v>
      </c>
      <c r="H2710" t="s">
        <v>27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5506</v>
      </c>
      <c r="C2711" s="3" t="s">
        <v>5507</v>
      </c>
      <c r="D2711" s="6">
        <v>50000</v>
      </c>
      <c r="E2711" s="8">
        <v>50803</v>
      </c>
      <c r="F2711" t="s">
        <v>18</v>
      </c>
      <c r="G2711" t="s">
        <v>19</v>
      </c>
      <c r="H2711" t="s">
        <v>20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5508</v>
      </c>
      <c r="C2712" s="3" t="s">
        <v>5509</v>
      </c>
      <c r="D2712" s="6">
        <v>60000</v>
      </c>
      <c r="E2712" s="8">
        <v>92340.21</v>
      </c>
      <c r="F2712" t="s">
        <v>18</v>
      </c>
      <c r="G2712" t="s">
        <v>19</v>
      </c>
      <c r="H2712" t="s">
        <v>20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5510</v>
      </c>
      <c r="C2713" s="3" t="s">
        <v>5511</v>
      </c>
      <c r="D2713" s="6">
        <v>3910</v>
      </c>
      <c r="E2713" s="8">
        <v>3938</v>
      </c>
      <c r="F2713" t="s">
        <v>18</v>
      </c>
      <c r="G2713" t="s">
        <v>26</v>
      </c>
      <c r="H2713" t="s">
        <v>27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5512</v>
      </c>
      <c r="C2714" s="3" t="s">
        <v>5513</v>
      </c>
      <c r="D2714" s="6">
        <v>5500</v>
      </c>
      <c r="E2714" s="8">
        <v>7226</v>
      </c>
      <c r="F2714" t="s">
        <v>18</v>
      </c>
      <c r="G2714" t="s">
        <v>19</v>
      </c>
      <c r="H2714" t="s">
        <v>20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5514</v>
      </c>
      <c r="C2715" s="3" t="s">
        <v>5515</v>
      </c>
      <c r="D2715" s="6">
        <v>150000</v>
      </c>
      <c r="E2715" s="8">
        <v>153362</v>
      </c>
      <c r="F2715" t="s">
        <v>18</v>
      </c>
      <c r="G2715" t="s">
        <v>19</v>
      </c>
      <c r="H2715" t="s">
        <v>20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5516</v>
      </c>
      <c r="C2716" s="3" t="s">
        <v>5517</v>
      </c>
      <c r="D2716" s="6">
        <v>25000</v>
      </c>
      <c r="E2716" s="8">
        <v>29089</v>
      </c>
      <c r="F2716" t="s">
        <v>18</v>
      </c>
      <c r="G2716" t="s">
        <v>19</v>
      </c>
      <c r="H2716" t="s">
        <v>20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5518</v>
      </c>
      <c r="C2717" s="3" t="s">
        <v>5519</v>
      </c>
      <c r="D2717" s="6">
        <v>12000</v>
      </c>
      <c r="E2717" s="8">
        <v>31754.69</v>
      </c>
      <c r="F2717" t="s">
        <v>18</v>
      </c>
      <c r="G2717" t="s">
        <v>19</v>
      </c>
      <c r="H2717" t="s">
        <v>20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5520</v>
      </c>
      <c r="C2718" s="3" t="s">
        <v>5521</v>
      </c>
      <c r="D2718" s="6">
        <v>10000</v>
      </c>
      <c r="E2718" s="8">
        <v>11998.01</v>
      </c>
      <c r="F2718" t="s">
        <v>18</v>
      </c>
      <c r="G2718" t="s">
        <v>504</v>
      </c>
      <c r="H2718" t="s">
        <v>57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5522</v>
      </c>
      <c r="C2719" s="3" t="s">
        <v>5523</v>
      </c>
      <c r="D2719" s="6">
        <v>25000</v>
      </c>
      <c r="E2719" s="8">
        <v>30026</v>
      </c>
      <c r="F2719" t="s">
        <v>18</v>
      </c>
      <c r="G2719" t="s">
        <v>19</v>
      </c>
      <c r="H2719" t="s">
        <v>20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5524</v>
      </c>
      <c r="C2720" s="3" t="s">
        <v>5525</v>
      </c>
      <c r="D2720" s="6">
        <v>18000</v>
      </c>
      <c r="E2720" s="8">
        <v>18645</v>
      </c>
      <c r="F2720" t="s">
        <v>18</v>
      </c>
      <c r="G2720" t="s">
        <v>19</v>
      </c>
      <c r="H2720" t="s">
        <v>20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5526</v>
      </c>
      <c r="C2721" s="3" t="s">
        <v>5527</v>
      </c>
      <c r="D2721" s="6">
        <v>6000</v>
      </c>
      <c r="E2721" s="8">
        <v>6530</v>
      </c>
      <c r="F2721" t="s">
        <v>18</v>
      </c>
      <c r="G2721" t="s">
        <v>19</v>
      </c>
      <c r="H2721" t="s">
        <v>20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5528</v>
      </c>
      <c r="C2722" s="3" t="s">
        <v>5529</v>
      </c>
      <c r="D2722" s="6">
        <v>25000</v>
      </c>
      <c r="E2722" s="8">
        <v>29531</v>
      </c>
      <c r="F2722" t="s">
        <v>18</v>
      </c>
      <c r="G2722" t="s">
        <v>19</v>
      </c>
      <c r="H2722" t="s">
        <v>20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5530</v>
      </c>
      <c r="C2723" s="3" t="s">
        <v>5531</v>
      </c>
      <c r="D2723" s="6">
        <v>750</v>
      </c>
      <c r="E2723" s="8">
        <v>10965</v>
      </c>
      <c r="F2723" t="s">
        <v>18</v>
      </c>
      <c r="G2723" t="s">
        <v>26</v>
      </c>
      <c r="H2723" t="s">
        <v>27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3964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5532</v>
      </c>
      <c r="C2724" s="3" t="s">
        <v>5533</v>
      </c>
      <c r="D2724" s="6">
        <v>5000</v>
      </c>
      <c r="E2724" s="8">
        <v>12627</v>
      </c>
      <c r="F2724" t="s">
        <v>18</v>
      </c>
      <c r="G2724" t="s">
        <v>19</v>
      </c>
      <c r="H2724" t="s">
        <v>20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3964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5534</v>
      </c>
      <c r="C2725" s="3" t="s">
        <v>5535</v>
      </c>
      <c r="D2725" s="6">
        <v>12000</v>
      </c>
      <c r="E2725" s="8">
        <v>16806</v>
      </c>
      <c r="F2725" t="s">
        <v>18</v>
      </c>
      <c r="G2725" t="s">
        <v>19</v>
      </c>
      <c r="H2725" t="s">
        <v>20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3964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5536</v>
      </c>
      <c r="C2726" s="3" t="s">
        <v>5537</v>
      </c>
      <c r="D2726" s="6">
        <v>2468</v>
      </c>
      <c r="E2726" s="8">
        <v>7326.88</v>
      </c>
      <c r="F2726" t="s">
        <v>18</v>
      </c>
      <c r="G2726" t="s">
        <v>26</v>
      </c>
      <c r="H2726" t="s">
        <v>27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3964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5538</v>
      </c>
      <c r="C2727" s="3" t="s">
        <v>5539</v>
      </c>
      <c r="D2727" s="6">
        <v>40000</v>
      </c>
      <c r="E2727" s="8">
        <v>57817</v>
      </c>
      <c r="F2727" t="s">
        <v>18</v>
      </c>
      <c r="G2727" t="s">
        <v>161</v>
      </c>
      <c r="H2727" t="s">
        <v>162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3964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5540</v>
      </c>
      <c r="C2728" s="3" t="s">
        <v>5541</v>
      </c>
      <c r="D2728" s="6">
        <v>100000</v>
      </c>
      <c r="E2728" s="8">
        <v>105745</v>
      </c>
      <c r="F2728" t="s">
        <v>18</v>
      </c>
      <c r="G2728" t="s">
        <v>19</v>
      </c>
      <c r="H2728" t="s">
        <v>20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3964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5542</v>
      </c>
      <c r="C2729" s="3" t="s">
        <v>5543</v>
      </c>
      <c r="D2729" s="6">
        <v>10000</v>
      </c>
      <c r="E2729" s="8">
        <v>49321</v>
      </c>
      <c r="F2729" t="s">
        <v>18</v>
      </c>
      <c r="G2729" t="s">
        <v>19</v>
      </c>
      <c r="H2729" t="s">
        <v>20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3964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5544</v>
      </c>
      <c r="C2730" s="3" t="s">
        <v>5545</v>
      </c>
      <c r="D2730" s="6">
        <v>15000</v>
      </c>
      <c r="E2730" s="8">
        <v>30274</v>
      </c>
      <c r="F2730" t="s">
        <v>18</v>
      </c>
      <c r="G2730" t="s">
        <v>19</v>
      </c>
      <c r="H2730" t="s">
        <v>20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3964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5546</v>
      </c>
      <c r="C2731" s="3" t="s">
        <v>5547</v>
      </c>
      <c r="D2731" s="6">
        <v>7500</v>
      </c>
      <c r="E2731" s="8">
        <v>7833</v>
      </c>
      <c r="F2731" t="s">
        <v>18</v>
      </c>
      <c r="G2731" t="s">
        <v>19</v>
      </c>
      <c r="H2731" t="s">
        <v>20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3964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5548</v>
      </c>
      <c r="C2732" s="3" t="s">
        <v>5549</v>
      </c>
      <c r="D2732" s="6">
        <v>27000</v>
      </c>
      <c r="E2732" s="8">
        <v>45979.01</v>
      </c>
      <c r="F2732" t="s">
        <v>18</v>
      </c>
      <c r="G2732" t="s">
        <v>19</v>
      </c>
      <c r="H2732" t="s">
        <v>20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3964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5550</v>
      </c>
      <c r="C2733" s="3" t="s">
        <v>5551</v>
      </c>
      <c r="D2733" s="6">
        <v>30000</v>
      </c>
      <c r="E2733" s="8">
        <v>31291</v>
      </c>
      <c r="F2733" t="s">
        <v>18</v>
      </c>
      <c r="G2733" t="s">
        <v>19</v>
      </c>
      <c r="H2733" t="s">
        <v>20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3964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5552</v>
      </c>
      <c r="C2734" s="3" t="s">
        <v>5553</v>
      </c>
      <c r="D2734" s="6">
        <v>12000</v>
      </c>
      <c r="E2734" s="8">
        <v>14190</v>
      </c>
      <c r="F2734" t="s">
        <v>18</v>
      </c>
      <c r="G2734" t="s">
        <v>19</v>
      </c>
      <c r="H2734" t="s">
        <v>20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3964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5554</v>
      </c>
      <c r="C2735" s="3" t="s">
        <v>5555</v>
      </c>
      <c r="D2735" s="6">
        <v>50000</v>
      </c>
      <c r="E2735" s="8">
        <v>53769</v>
      </c>
      <c r="F2735" t="s">
        <v>18</v>
      </c>
      <c r="G2735" t="s">
        <v>19</v>
      </c>
      <c r="H2735" t="s">
        <v>20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3964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5556</v>
      </c>
      <c r="C2736" s="3" t="s">
        <v>5557</v>
      </c>
      <c r="D2736" s="6">
        <v>1</v>
      </c>
      <c r="E2736" s="8">
        <v>22603</v>
      </c>
      <c r="F2736" t="s">
        <v>18</v>
      </c>
      <c r="G2736" t="s">
        <v>19</v>
      </c>
      <c r="H2736" t="s">
        <v>20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3964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5558</v>
      </c>
      <c r="C2737" s="3" t="s">
        <v>5559</v>
      </c>
      <c r="D2737" s="6">
        <v>750</v>
      </c>
      <c r="E2737" s="8">
        <v>7336.01</v>
      </c>
      <c r="F2737" t="s">
        <v>18</v>
      </c>
      <c r="G2737" t="s">
        <v>26</v>
      </c>
      <c r="H2737" t="s">
        <v>27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3964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5560</v>
      </c>
      <c r="C2738" s="3" t="s">
        <v>5561</v>
      </c>
      <c r="D2738" s="6">
        <v>8000</v>
      </c>
      <c r="E2738" s="8">
        <v>9832</v>
      </c>
      <c r="F2738" t="s">
        <v>18</v>
      </c>
      <c r="G2738" t="s">
        <v>161</v>
      </c>
      <c r="H2738" t="s">
        <v>162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3964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5562</v>
      </c>
      <c r="C2739" s="3" t="s">
        <v>5563</v>
      </c>
      <c r="D2739" s="6">
        <v>30000</v>
      </c>
      <c r="E2739" s="8">
        <v>73818.240000000005</v>
      </c>
      <c r="F2739" t="s">
        <v>18</v>
      </c>
      <c r="G2739" t="s">
        <v>19</v>
      </c>
      <c r="H2739" t="s">
        <v>20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3964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5564</v>
      </c>
      <c r="C2740" s="3" t="s">
        <v>5565</v>
      </c>
      <c r="D2740" s="6">
        <v>5000</v>
      </c>
      <c r="E2740" s="8">
        <v>7397</v>
      </c>
      <c r="F2740" t="s">
        <v>18</v>
      </c>
      <c r="G2740" t="s">
        <v>19</v>
      </c>
      <c r="H2740" t="s">
        <v>20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3964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5566</v>
      </c>
      <c r="C2741" s="3" t="s">
        <v>5567</v>
      </c>
      <c r="D2741" s="6">
        <v>1100</v>
      </c>
      <c r="E2741" s="8">
        <v>4225</v>
      </c>
      <c r="F2741" t="s">
        <v>18</v>
      </c>
      <c r="G2741" t="s">
        <v>26</v>
      </c>
      <c r="H2741" t="s">
        <v>27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3964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5568</v>
      </c>
      <c r="C2742" s="3" t="s">
        <v>5569</v>
      </c>
      <c r="D2742" s="6">
        <v>300</v>
      </c>
      <c r="E2742" s="8">
        <v>310</v>
      </c>
      <c r="F2742" t="s">
        <v>18</v>
      </c>
      <c r="G2742" t="s">
        <v>19</v>
      </c>
      <c r="H2742" t="s">
        <v>20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3964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5570</v>
      </c>
      <c r="C2743" s="3" t="s">
        <v>5571</v>
      </c>
      <c r="D2743" s="6">
        <v>8000</v>
      </c>
      <c r="E2743" s="8">
        <v>35</v>
      </c>
      <c r="F2743" t="s">
        <v>359</v>
      </c>
      <c r="G2743" t="s">
        <v>19</v>
      </c>
      <c r="H2743" t="s">
        <v>20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5573</v>
      </c>
      <c r="C2744" s="3" t="s">
        <v>5574</v>
      </c>
      <c r="D2744" s="6">
        <v>2500</v>
      </c>
      <c r="E2744" s="8">
        <v>731</v>
      </c>
      <c r="F2744" t="s">
        <v>359</v>
      </c>
      <c r="G2744" t="s">
        <v>19</v>
      </c>
      <c r="H2744" t="s">
        <v>20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5575</v>
      </c>
      <c r="C2745" s="3" t="s">
        <v>5576</v>
      </c>
      <c r="D2745" s="6">
        <v>5999</v>
      </c>
      <c r="E2745" s="8">
        <v>0</v>
      </c>
      <c r="F2745" t="s">
        <v>359</v>
      </c>
      <c r="G2745" t="s">
        <v>19</v>
      </c>
      <c r="H2745" t="s">
        <v>20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5577</v>
      </c>
      <c r="C2746" s="3" t="s">
        <v>5578</v>
      </c>
      <c r="D2746" s="6">
        <v>16000</v>
      </c>
      <c r="E2746" s="8">
        <v>835</v>
      </c>
      <c r="F2746" t="s">
        <v>359</v>
      </c>
      <c r="G2746" t="s">
        <v>19</v>
      </c>
      <c r="H2746" t="s">
        <v>20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5579</v>
      </c>
      <c r="C2747" s="3" t="s">
        <v>5580</v>
      </c>
      <c r="D2747" s="6">
        <v>8000</v>
      </c>
      <c r="E2747" s="8">
        <v>1751</v>
      </c>
      <c r="F2747" t="s">
        <v>359</v>
      </c>
      <c r="G2747" t="s">
        <v>19</v>
      </c>
      <c r="H2747" t="s">
        <v>20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5581</v>
      </c>
      <c r="C2748" s="3" t="s">
        <v>5582</v>
      </c>
      <c r="D2748" s="6">
        <v>3000</v>
      </c>
      <c r="E2748" s="8">
        <v>801</v>
      </c>
      <c r="F2748" t="s">
        <v>359</v>
      </c>
      <c r="G2748" t="s">
        <v>19</v>
      </c>
      <c r="H2748" t="s">
        <v>20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5583</v>
      </c>
      <c r="C2749" s="3" t="s">
        <v>5584</v>
      </c>
      <c r="D2749" s="6">
        <v>500</v>
      </c>
      <c r="E2749" s="8">
        <v>140</v>
      </c>
      <c r="F2749" t="s">
        <v>359</v>
      </c>
      <c r="G2749" t="s">
        <v>19</v>
      </c>
      <c r="H2749" t="s">
        <v>20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5585</v>
      </c>
      <c r="C2750" s="3" t="s">
        <v>5586</v>
      </c>
      <c r="D2750" s="6">
        <v>5000</v>
      </c>
      <c r="E2750" s="8">
        <v>53</v>
      </c>
      <c r="F2750" t="s">
        <v>359</v>
      </c>
      <c r="G2750" t="s">
        <v>19</v>
      </c>
      <c r="H2750" t="s">
        <v>20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5587</v>
      </c>
      <c r="C2751" s="3" t="s">
        <v>5588</v>
      </c>
      <c r="D2751" s="6">
        <v>10000</v>
      </c>
      <c r="E2751" s="8">
        <v>110</v>
      </c>
      <c r="F2751" t="s">
        <v>359</v>
      </c>
      <c r="G2751" t="s">
        <v>19</v>
      </c>
      <c r="H2751" t="s">
        <v>20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5589</v>
      </c>
      <c r="C2752" s="3" t="s">
        <v>5590</v>
      </c>
      <c r="D2752" s="6">
        <v>1999</v>
      </c>
      <c r="E2752" s="8">
        <v>0</v>
      </c>
      <c r="F2752" t="s">
        <v>359</v>
      </c>
      <c r="G2752" t="s">
        <v>19</v>
      </c>
      <c r="H2752" t="s">
        <v>20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5591</v>
      </c>
      <c r="C2753" s="3" t="s">
        <v>5592</v>
      </c>
      <c r="D2753" s="6">
        <v>3274</v>
      </c>
      <c r="E2753" s="8">
        <v>0</v>
      </c>
      <c r="F2753" t="s">
        <v>359</v>
      </c>
      <c r="G2753" t="s">
        <v>19</v>
      </c>
      <c r="H2753" t="s">
        <v>20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5593</v>
      </c>
      <c r="C2754" s="3" t="s">
        <v>5594</v>
      </c>
      <c r="D2754" s="6">
        <v>4800</v>
      </c>
      <c r="E2754" s="8">
        <v>550</v>
      </c>
      <c r="F2754" t="s">
        <v>359</v>
      </c>
      <c r="G2754" t="s">
        <v>19</v>
      </c>
      <c r="H2754" t="s">
        <v>20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5595</v>
      </c>
      <c r="C2755" s="3" t="s">
        <v>5596</v>
      </c>
      <c r="D2755" s="6">
        <v>2000</v>
      </c>
      <c r="E2755" s="8">
        <v>380</v>
      </c>
      <c r="F2755" t="s">
        <v>359</v>
      </c>
      <c r="G2755" t="s">
        <v>19</v>
      </c>
      <c r="H2755" t="s">
        <v>20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5597</v>
      </c>
      <c r="C2756" s="3" t="s">
        <v>5598</v>
      </c>
      <c r="D2756" s="6">
        <v>10000</v>
      </c>
      <c r="E2756" s="8">
        <v>0</v>
      </c>
      <c r="F2756" t="s">
        <v>359</v>
      </c>
      <c r="G2756" t="s">
        <v>19</v>
      </c>
      <c r="H2756" t="s">
        <v>20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5599</v>
      </c>
      <c r="C2757" s="3" t="s">
        <v>5600</v>
      </c>
      <c r="D2757" s="6">
        <v>500</v>
      </c>
      <c r="E2757" s="8">
        <v>260</v>
      </c>
      <c r="F2757" t="s">
        <v>359</v>
      </c>
      <c r="G2757" t="s">
        <v>2457</v>
      </c>
      <c r="H2757" t="s">
        <v>57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5601</v>
      </c>
      <c r="C2758" s="3" t="s">
        <v>5602</v>
      </c>
      <c r="D2758" s="6">
        <v>10000</v>
      </c>
      <c r="E2758" s="8">
        <v>1048</v>
      </c>
      <c r="F2758" t="s">
        <v>359</v>
      </c>
      <c r="G2758" t="s">
        <v>19</v>
      </c>
      <c r="H2758" t="s">
        <v>20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5603</v>
      </c>
      <c r="C2759" s="3" t="s">
        <v>5604</v>
      </c>
      <c r="D2759" s="6">
        <v>1500</v>
      </c>
      <c r="E2759" s="8">
        <v>10</v>
      </c>
      <c r="F2759" t="s">
        <v>359</v>
      </c>
      <c r="G2759" t="s">
        <v>19</v>
      </c>
      <c r="H2759" t="s">
        <v>20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5605</v>
      </c>
      <c r="C2760" s="3" t="s">
        <v>5606</v>
      </c>
      <c r="D2760" s="6">
        <v>2000</v>
      </c>
      <c r="E2760" s="8">
        <v>234</v>
      </c>
      <c r="F2760" t="s">
        <v>359</v>
      </c>
      <c r="G2760" t="s">
        <v>52</v>
      </c>
      <c r="H2760" t="s">
        <v>53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5607</v>
      </c>
      <c r="C2761" s="3" t="s">
        <v>5608</v>
      </c>
      <c r="D2761" s="6">
        <v>1000</v>
      </c>
      <c r="E2761" s="8">
        <v>105</v>
      </c>
      <c r="F2761" t="s">
        <v>359</v>
      </c>
      <c r="G2761" t="s">
        <v>52</v>
      </c>
      <c r="H2761" t="s">
        <v>53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5609</v>
      </c>
      <c r="C2762" s="3" t="s">
        <v>5610</v>
      </c>
      <c r="D2762" s="6">
        <v>5000</v>
      </c>
      <c r="E2762" s="8">
        <v>0</v>
      </c>
      <c r="F2762" t="s">
        <v>359</v>
      </c>
      <c r="G2762" t="s">
        <v>26</v>
      </c>
      <c r="H2762" t="s">
        <v>27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5611</v>
      </c>
      <c r="C2763" s="3" t="s">
        <v>5612</v>
      </c>
      <c r="D2763" s="6">
        <v>5000</v>
      </c>
      <c r="E2763" s="8">
        <v>36</v>
      </c>
      <c r="F2763" t="s">
        <v>359</v>
      </c>
      <c r="G2763" t="s">
        <v>19</v>
      </c>
      <c r="H2763" t="s">
        <v>20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5613</v>
      </c>
      <c r="C2764" s="3" t="s">
        <v>5614</v>
      </c>
      <c r="D2764" s="6">
        <v>3250</v>
      </c>
      <c r="E2764" s="8">
        <v>25</v>
      </c>
      <c r="F2764" t="s">
        <v>359</v>
      </c>
      <c r="G2764" t="s">
        <v>19</v>
      </c>
      <c r="H2764" t="s">
        <v>20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5615</v>
      </c>
      <c r="C2765" s="3" t="s">
        <v>5616</v>
      </c>
      <c r="D2765" s="6">
        <v>39400</v>
      </c>
      <c r="E2765" s="8">
        <v>90</v>
      </c>
      <c r="F2765" t="s">
        <v>359</v>
      </c>
      <c r="G2765" t="s">
        <v>19</v>
      </c>
      <c r="H2765" t="s">
        <v>20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5617</v>
      </c>
      <c r="C2766" s="3" t="s">
        <v>5618</v>
      </c>
      <c r="D2766" s="6">
        <v>4000</v>
      </c>
      <c r="E2766" s="8">
        <v>45</v>
      </c>
      <c r="F2766" t="s">
        <v>359</v>
      </c>
      <c r="G2766" t="s">
        <v>19</v>
      </c>
      <c r="H2766" t="s">
        <v>20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5619</v>
      </c>
      <c r="C2767" s="3" t="s">
        <v>5620</v>
      </c>
      <c r="D2767" s="6">
        <v>4000</v>
      </c>
      <c r="E2767" s="8">
        <v>0</v>
      </c>
      <c r="F2767" t="s">
        <v>359</v>
      </c>
      <c r="G2767" t="s">
        <v>19</v>
      </c>
      <c r="H2767" t="s">
        <v>20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5621</v>
      </c>
      <c r="C2768" s="3" t="s">
        <v>5622</v>
      </c>
      <c r="D2768" s="6">
        <v>5000</v>
      </c>
      <c r="E2768" s="8">
        <v>100</v>
      </c>
      <c r="F2768" t="s">
        <v>359</v>
      </c>
      <c r="G2768" t="s">
        <v>19</v>
      </c>
      <c r="H2768" t="s">
        <v>20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5623</v>
      </c>
      <c r="C2769" s="3" t="s">
        <v>5624</v>
      </c>
      <c r="D2769" s="6">
        <v>4000</v>
      </c>
      <c r="E2769" s="8">
        <v>34</v>
      </c>
      <c r="F2769" t="s">
        <v>359</v>
      </c>
      <c r="G2769" t="s">
        <v>161</v>
      </c>
      <c r="H2769" t="s">
        <v>162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5625</v>
      </c>
      <c r="C2770" s="3" t="s">
        <v>5626</v>
      </c>
      <c r="D2770" s="6">
        <v>7000</v>
      </c>
      <c r="E2770" s="8">
        <v>1002</v>
      </c>
      <c r="F2770" t="s">
        <v>359</v>
      </c>
      <c r="G2770" t="s">
        <v>19</v>
      </c>
      <c r="H2770" t="s">
        <v>20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5627</v>
      </c>
      <c r="C2771" s="3" t="s">
        <v>5628</v>
      </c>
      <c r="D2771" s="6">
        <v>800</v>
      </c>
      <c r="E2771" s="8">
        <v>2</v>
      </c>
      <c r="F2771" t="s">
        <v>359</v>
      </c>
      <c r="G2771" t="s">
        <v>26</v>
      </c>
      <c r="H2771" t="s">
        <v>27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5629</v>
      </c>
      <c r="C2772" s="3" t="s">
        <v>5630</v>
      </c>
      <c r="D2772" s="6">
        <v>20000</v>
      </c>
      <c r="E2772" s="8">
        <v>2082.25</v>
      </c>
      <c r="F2772" t="s">
        <v>359</v>
      </c>
      <c r="G2772" t="s">
        <v>19</v>
      </c>
      <c r="H2772" t="s">
        <v>20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5631</v>
      </c>
      <c r="C2773" s="3" t="s">
        <v>5632</v>
      </c>
      <c r="D2773" s="6">
        <v>19980</v>
      </c>
      <c r="E2773" s="8">
        <v>0</v>
      </c>
      <c r="F2773" t="s">
        <v>359</v>
      </c>
      <c r="G2773" t="s">
        <v>19</v>
      </c>
      <c r="H2773" t="s">
        <v>20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5633</v>
      </c>
      <c r="C2774" s="3" t="s">
        <v>5634</v>
      </c>
      <c r="D2774" s="6">
        <v>8000</v>
      </c>
      <c r="E2774" s="8">
        <v>0</v>
      </c>
      <c r="F2774" t="s">
        <v>359</v>
      </c>
      <c r="G2774" t="s">
        <v>19</v>
      </c>
      <c r="H2774" t="s">
        <v>20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5635</v>
      </c>
      <c r="C2775" s="3" t="s">
        <v>5636</v>
      </c>
      <c r="D2775" s="6">
        <v>530</v>
      </c>
      <c r="E2775" s="8">
        <v>1</v>
      </c>
      <c r="F2775" t="s">
        <v>359</v>
      </c>
      <c r="G2775" t="s">
        <v>161</v>
      </c>
      <c r="H2775" t="s">
        <v>162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5637</v>
      </c>
      <c r="C2776" s="3" t="s">
        <v>5638</v>
      </c>
      <c r="D2776" s="6">
        <v>4000</v>
      </c>
      <c r="E2776" s="8">
        <v>570</v>
      </c>
      <c r="F2776" t="s">
        <v>359</v>
      </c>
      <c r="G2776" t="s">
        <v>19</v>
      </c>
      <c r="H2776" t="s">
        <v>20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5639</v>
      </c>
      <c r="C2777" s="3" t="s">
        <v>5640</v>
      </c>
      <c r="D2777" s="6">
        <v>5000</v>
      </c>
      <c r="E2777" s="8">
        <v>150</v>
      </c>
      <c r="F2777" t="s">
        <v>359</v>
      </c>
      <c r="G2777" t="s">
        <v>19</v>
      </c>
      <c r="H2777" t="s">
        <v>20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5641</v>
      </c>
      <c r="C2778" s="3" t="s">
        <v>5642</v>
      </c>
      <c r="D2778" s="6">
        <v>21000</v>
      </c>
      <c r="E2778" s="8">
        <v>1655</v>
      </c>
      <c r="F2778" t="s">
        <v>359</v>
      </c>
      <c r="G2778" t="s">
        <v>19</v>
      </c>
      <c r="H2778" t="s">
        <v>20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5643</v>
      </c>
      <c r="C2779" s="3" t="s">
        <v>5644</v>
      </c>
      <c r="D2779" s="6">
        <v>3000</v>
      </c>
      <c r="E2779" s="8">
        <v>10</v>
      </c>
      <c r="F2779" t="s">
        <v>359</v>
      </c>
      <c r="G2779" t="s">
        <v>19</v>
      </c>
      <c r="H2779" t="s">
        <v>20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5645</v>
      </c>
      <c r="C2780" s="3" t="s">
        <v>5646</v>
      </c>
      <c r="D2780" s="6">
        <v>5500</v>
      </c>
      <c r="E2780" s="8">
        <v>1405</v>
      </c>
      <c r="F2780" t="s">
        <v>359</v>
      </c>
      <c r="G2780" t="s">
        <v>19</v>
      </c>
      <c r="H2780" t="s">
        <v>20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5647</v>
      </c>
      <c r="C2781" s="3" t="s">
        <v>5648</v>
      </c>
      <c r="D2781" s="6">
        <v>2500</v>
      </c>
      <c r="E2781" s="8">
        <v>53</v>
      </c>
      <c r="F2781" t="s">
        <v>359</v>
      </c>
      <c r="G2781" t="s">
        <v>19</v>
      </c>
      <c r="H2781" t="s">
        <v>20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5649</v>
      </c>
      <c r="C2782" s="3" t="s">
        <v>5650</v>
      </c>
      <c r="D2782" s="6">
        <v>100000</v>
      </c>
      <c r="E2782" s="8">
        <v>0</v>
      </c>
      <c r="F2782" t="s">
        <v>359</v>
      </c>
      <c r="G2782" t="s">
        <v>1226</v>
      </c>
      <c r="H2782" t="s">
        <v>57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>
        <v>3682</v>
      </c>
      <c r="B2783" s="3" t="s">
        <v>7453</v>
      </c>
      <c r="C2783" s="3" t="s">
        <v>7454</v>
      </c>
      <c r="D2783" s="6">
        <v>3000</v>
      </c>
      <c r="E2783" s="8">
        <v>4176</v>
      </c>
      <c r="F2783" t="s">
        <v>18</v>
      </c>
      <c r="G2783" t="s">
        <v>19</v>
      </c>
      <c r="H2783" t="s">
        <v>20</v>
      </c>
      <c r="I2783">
        <v>1402901940</v>
      </c>
      <c r="J2783">
        <v>1399998418</v>
      </c>
      <c r="K2783" t="b">
        <v>0</v>
      </c>
      <c r="L2783">
        <v>67</v>
      </c>
      <c r="M2783" t="b">
        <v>1</v>
      </c>
      <c r="N2783" t="s">
        <v>1088</v>
      </c>
      <c r="O2783">
        <f t="shared" si="215"/>
        <v>139</v>
      </c>
      <c r="P2783">
        <f t="shared" si="216"/>
        <v>62.33</v>
      </c>
      <c r="Q2783" s="10" t="s">
        <v>8315</v>
      </c>
      <c r="R2783" t="s">
        <v>8316</v>
      </c>
      <c r="S2783" s="13">
        <f t="shared" si="217"/>
        <v>41772.685393518521</v>
      </c>
      <c r="T2783" s="13">
        <f t="shared" si="218"/>
        <v>41806.290972222225</v>
      </c>
      <c r="U2783">
        <f t="shared" si="219"/>
        <v>2014</v>
      </c>
    </row>
    <row r="2784" spans="1:21" ht="57.6" x14ac:dyDescent="0.3">
      <c r="A2784">
        <v>3954</v>
      </c>
      <c r="B2784" s="3" t="s">
        <v>7994</v>
      </c>
      <c r="C2784" s="3" t="s">
        <v>7995</v>
      </c>
      <c r="D2784" s="6">
        <v>25000</v>
      </c>
      <c r="E2784" s="8">
        <v>0</v>
      </c>
      <c r="F2784" t="s">
        <v>359</v>
      </c>
      <c r="G2784" t="s">
        <v>161</v>
      </c>
      <c r="H2784" t="s">
        <v>162</v>
      </c>
      <c r="I2784">
        <v>1405352264</v>
      </c>
      <c r="J2784">
        <v>1400168264</v>
      </c>
      <c r="K2784" t="b">
        <v>0</v>
      </c>
      <c r="L2784">
        <v>0</v>
      </c>
      <c r="M2784" t="b">
        <v>0</v>
      </c>
      <c r="N2784" t="s">
        <v>1088</v>
      </c>
      <c r="O2784">
        <f t="shared" si="215"/>
        <v>0</v>
      </c>
      <c r="P2784">
        <f t="shared" si="216"/>
        <v>0</v>
      </c>
      <c r="Q2784" s="10" t="s">
        <v>8315</v>
      </c>
      <c r="R2784" t="s">
        <v>8316</v>
      </c>
      <c r="S2784" s="13">
        <f t="shared" si="217"/>
        <v>41774.651203703703</v>
      </c>
      <c r="T2784" s="13">
        <f t="shared" si="218"/>
        <v>41834.651203703703</v>
      </c>
      <c r="U2784">
        <f t="shared" si="219"/>
        <v>2014</v>
      </c>
    </row>
    <row r="2785" spans="1:21" ht="43.2" x14ac:dyDescent="0.3">
      <c r="A2785">
        <v>3163</v>
      </c>
      <c r="B2785" s="3" t="s">
        <v>6416</v>
      </c>
      <c r="C2785" s="3" t="s">
        <v>6417</v>
      </c>
      <c r="D2785" s="6">
        <v>13000</v>
      </c>
      <c r="E2785" s="8">
        <v>14450</v>
      </c>
      <c r="F2785" t="s">
        <v>18</v>
      </c>
      <c r="G2785" t="s">
        <v>19</v>
      </c>
      <c r="H2785" t="s">
        <v>20</v>
      </c>
      <c r="I2785">
        <v>1402855525</v>
      </c>
      <c r="J2785">
        <v>1400263525</v>
      </c>
      <c r="K2785" t="b">
        <v>1</v>
      </c>
      <c r="L2785">
        <v>72</v>
      </c>
      <c r="M2785" t="b">
        <v>1</v>
      </c>
      <c r="N2785" t="s">
        <v>1088</v>
      </c>
      <c r="O2785">
        <f t="shared" si="215"/>
        <v>111</v>
      </c>
      <c r="P2785">
        <f t="shared" si="216"/>
        <v>200.69</v>
      </c>
      <c r="Q2785" s="10" t="s">
        <v>8315</v>
      </c>
      <c r="R2785" t="s">
        <v>8316</v>
      </c>
      <c r="S2785" s="13">
        <f t="shared" si="217"/>
        <v>41775.753761574073</v>
      </c>
      <c r="T2785" s="13">
        <f t="shared" si="218"/>
        <v>41805.753761574073</v>
      </c>
      <c r="U2785">
        <f t="shared" si="219"/>
        <v>2014</v>
      </c>
    </row>
    <row r="2786" spans="1:21" ht="28.8" x14ac:dyDescent="0.3">
      <c r="A2786">
        <v>3658</v>
      </c>
      <c r="B2786" s="3" t="s">
        <v>7405</v>
      </c>
      <c r="C2786" s="3" t="s">
        <v>7406</v>
      </c>
      <c r="D2786" s="6">
        <v>1500</v>
      </c>
      <c r="E2786" s="8">
        <v>1510</v>
      </c>
      <c r="F2786" t="s">
        <v>18</v>
      </c>
      <c r="G2786" t="s">
        <v>19</v>
      </c>
      <c r="H2786" t="s">
        <v>20</v>
      </c>
      <c r="I2786">
        <v>1404273540</v>
      </c>
      <c r="J2786">
        <v>1400272580</v>
      </c>
      <c r="K2786" t="b">
        <v>0</v>
      </c>
      <c r="L2786">
        <v>20</v>
      </c>
      <c r="M2786" t="b">
        <v>1</v>
      </c>
      <c r="N2786" t="s">
        <v>1088</v>
      </c>
      <c r="O2786">
        <f t="shared" si="215"/>
        <v>101</v>
      </c>
      <c r="P2786">
        <f t="shared" si="216"/>
        <v>75.5</v>
      </c>
      <c r="Q2786" s="10" t="s">
        <v>8315</v>
      </c>
      <c r="R2786" t="s">
        <v>8316</v>
      </c>
      <c r="S2786" s="13">
        <f t="shared" si="217"/>
        <v>41775.858564814815</v>
      </c>
      <c r="T2786" s="13">
        <f t="shared" si="218"/>
        <v>41822.165972222225</v>
      </c>
      <c r="U2786">
        <f t="shared" si="219"/>
        <v>2014</v>
      </c>
    </row>
    <row r="2787" spans="1:21" ht="43.2" x14ac:dyDescent="0.3">
      <c r="A2787">
        <v>3433</v>
      </c>
      <c r="B2787" s="3" t="s">
        <v>6957</v>
      </c>
      <c r="C2787" s="3" t="s">
        <v>6958</v>
      </c>
      <c r="D2787" s="6">
        <v>9500</v>
      </c>
      <c r="E2787" s="8">
        <v>9525</v>
      </c>
      <c r="F2787" t="s">
        <v>18</v>
      </c>
      <c r="G2787" t="s">
        <v>19</v>
      </c>
      <c r="H2787" t="s">
        <v>20</v>
      </c>
      <c r="I2787">
        <v>1402974000</v>
      </c>
      <c r="J2787">
        <v>1400290255</v>
      </c>
      <c r="K2787" t="b">
        <v>0</v>
      </c>
      <c r="L2787">
        <v>71</v>
      </c>
      <c r="M2787" t="b">
        <v>1</v>
      </c>
      <c r="N2787" t="s">
        <v>1088</v>
      </c>
      <c r="O2787">
        <f t="shared" si="215"/>
        <v>100</v>
      </c>
      <c r="P2787">
        <f t="shared" si="216"/>
        <v>134.15</v>
      </c>
      <c r="Q2787" s="10" t="s">
        <v>8315</v>
      </c>
      <c r="R2787" t="s">
        <v>8316</v>
      </c>
      <c r="S2787" s="13">
        <f t="shared" si="217"/>
        <v>41776.063136574077</v>
      </c>
      <c r="T2787" s="13">
        <f t="shared" si="218"/>
        <v>41807.125</v>
      </c>
      <c r="U2787">
        <f t="shared" si="219"/>
        <v>2014</v>
      </c>
    </row>
    <row r="2788" spans="1:21" ht="43.2" x14ac:dyDescent="0.3">
      <c r="A2788">
        <v>3209</v>
      </c>
      <c r="B2788" s="3" t="s">
        <v>6508</v>
      </c>
      <c r="C2788" s="3" t="s">
        <v>6509</v>
      </c>
      <c r="D2788" s="6">
        <v>9500</v>
      </c>
      <c r="E2788" s="8">
        <v>11335.7</v>
      </c>
      <c r="F2788" t="s">
        <v>18</v>
      </c>
      <c r="G2788" t="s">
        <v>19</v>
      </c>
      <c r="H2788" t="s">
        <v>20</v>
      </c>
      <c r="I2788">
        <v>1403305200</v>
      </c>
      <c r="J2788">
        <v>1400512658</v>
      </c>
      <c r="K2788" t="b">
        <v>1</v>
      </c>
      <c r="L2788">
        <v>226</v>
      </c>
      <c r="M2788" t="b">
        <v>1</v>
      </c>
      <c r="N2788" t="s">
        <v>1088</v>
      </c>
      <c r="O2788">
        <f t="shared" si="215"/>
        <v>119</v>
      </c>
      <c r="P2788">
        <f t="shared" si="216"/>
        <v>50.16</v>
      </c>
      <c r="Q2788" s="10" t="s">
        <v>8315</v>
      </c>
      <c r="R2788" t="s">
        <v>8316</v>
      </c>
      <c r="S2788" s="13">
        <f t="shared" si="217"/>
        <v>41778.637245370373</v>
      </c>
      <c r="T2788" s="13">
        <f t="shared" si="218"/>
        <v>41810.958333333336</v>
      </c>
      <c r="U2788">
        <f t="shared" si="219"/>
        <v>2014</v>
      </c>
    </row>
    <row r="2789" spans="1:21" ht="43.2" x14ac:dyDescent="0.3">
      <c r="A2789">
        <v>4075</v>
      </c>
      <c r="B2789" s="3" t="s">
        <v>8231</v>
      </c>
      <c r="C2789" s="3" t="s">
        <v>8232</v>
      </c>
      <c r="D2789" s="6">
        <v>2000</v>
      </c>
      <c r="E2789" s="8">
        <v>576</v>
      </c>
      <c r="F2789" t="s">
        <v>359</v>
      </c>
      <c r="G2789" t="s">
        <v>26</v>
      </c>
      <c r="H2789" t="s">
        <v>27</v>
      </c>
      <c r="I2789">
        <v>1404149280</v>
      </c>
      <c r="J2789">
        <v>1400547969</v>
      </c>
      <c r="K2789" t="b">
        <v>0</v>
      </c>
      <c r="L2789">
        <v>13</v>
      </c>
      <c r="M2789" t="b">
        <v>0</v>
      </c>
      <c r="N2789" t="s">
        <v>1088</v>
      </c>
      <c r="O2789">
        <f t="shared" si="215"/>
        <v>29</v>
      </c>
      <c r="P2789">
        <f t="shared" si="216"/>
        <v>44.31</v>
      </c>
      <c r="Q2789" s="10" t="s">
        <v>8315</v>
      </c>
      <c r="R2789" t="s">
        <v>8316</v>
      </c>
      <c r="S2789" s="13">
        <f t="shared" si="217"/>
        <v>41779.045937499999</v>
      </c>
      <c r="T2789" s="13">
        <f t="shared" si="218"/>
        <v>41820.727777777778</v>
      </c>
      <c r="U2789">
        <f t="shared" si="219"/>
        <v>2014</v>
      </c>
    </row>
    <row r="2790" spans="1:21" ht="43.2" x14ac:dyDescent="0.3">
      <c r="A2790">
        <v>3181</v>
      </c>
      <c r="B2790" s="3" t="s">
        <v>6452</v>
      </c>
      <c r="C2790" s="3" t="s">
        <v>6453</v>
      </c>
      <c r="D2790" s="6">
        <v>500</v>
      </c>
      <c r="E2790" s="8">
        <v>545</v>
      </c>
      <c r="F2790" t="s">
        <v>18</v>
      </c>
      <c r="G2790" t="s">
        <v>26</v>
      </c>
      <c r="H2790" t="s">
        <v>27</v>
      </c>
      <c r="I2790">
        <v>1402848000</v>
      </c>
      <c r="J2790">
        <v>1400570787</v>
      </c>
      <c r="K2790" t="b">
        <v>1</v>
      </c>
      <c r="L2790">
        <v>15</v>
      </c>
      <c r="M2790" t="b">
        <v>1</v>
      </c>
      <c r="N2790" t="s">
        <v>1088</v>
      </c>
      <c r="O2790">
        <f t="shared" si="215"/>
        <v>109</v>
      </c>
      <c r="P2790">
        <f t="shared" si="216"/>
        <v>36.33</v>
      </c>
      <c r="Q2790" s="10" t="s">
        <v>8315</v>
      </c>
      <c r="R2790" t="s">
        <v>8316</v>
      </c>
      <c r="S2790" s="13">
        <f t="shared" si="217"/>
        <v>41779.310034722221</v>
      </c>
      <c r="T2790" s="13">
        <f t="shared" si="218"/>
        <v>41805.666666666664</v>
      </c>
      <c r="U2790">
        <f t="shared" si="219"/>
        <v>2014</v>
      </c>
    </row>
    <row r="2791" spans="1:21" ht="43.2" x14ac:dyDescent="0.3">
      <c r="A2791">
        <v>4055</v>
      </c>
      <c r="B2791" s="3" t="s">
        <v>8192</v>
      </c>
      <c r="C2791" s="3" t="s">
        <v>8193</v>
      </c>
      <c r="D2791" s="6">
        <v>5000</v>
      </c>
      <c r="E2791" s="8">
        <v>881</v>
      </c>
      <c r="F2791" t="s">
        <v>359</v>
      </c>
      <c r="G2791" t="s">
        <v>26</v>
      </c>
      <c r="H2791" t="s">
        <v>27</v>
      </c>
      <c r="I2791">
        <v>1403192031</v>
      </c>
      <c r="J2791">
        <v>1400600031</v>
      </c>
      <c r="K2791" t="b">
        <v>0</v>
      </c>
      <c r="L2791">
        <v>21</v>
      </c>
      <c r="M2791" t="b">
        <v>0</v>
      </c>
      <c r="N2791" t="s">
        <v>1088</v>
      </c>
      <c r="O2791">
        <f t="shared" si="215"/>
        <v>18</v>
      </c>
      <c r="P2791">
        <f t="shared" si="216"/>
        <v>41.95</v>
      </c>
      <c r="Q2791" s="10" t="s">
        <v>8315</v>
      </c>
      <c r="R2791" t="s">
        <v>8316</v>
      </c>
      <c r="S2791" s="13">
        <f t="shared" si="217"/>
        <v>41779.648506944446</v>
      </c>
      <c r="T2791" s="13">
        <f t="shared" si="218"/>
        <v>41809.648506944446</v>
      </c>
      <c r="U2791">
        <f t="shared" si="219"/>
        <v>2014</v>
      </c>
    </row>
    <row r="2792" spans="1:21" ht="57.6" x14ac:dyDescent="0.3">
      <c r="A2792">
        <v>3893</v>
      </c>
      <c r="B2792" s="3" t="s">
        <v>7873</v>
      </c>
      <c r="C2792" s="3" t="s">
        <v>7874</v>
      </c>
      <c r="D2792" s="6">
        <v>50000</v>
      </c>
      <c r="E2792" s="8">
        <v>10775</v>
      </c>
      <c r="F2792" t="s">
        <v>359</v>
      </c>
      <c r="G2792" t="s">
        <v>19</v>
      </c>
      <c r="H2792" t="s">
        <v>20</v>
      </c>
      <c r="I2792">
        <v>1404194400</v>
      </c>
      <c r="J2792">
        <v>1400600840</v>
      </c>
      <c r="K2792" t="b">
        <v>0</v>
      </c>
      <c r="L2792">
        <v>84</v>
      </c>
      <c r="M2792" t="b">
        <v>0</v>
      </c>
      <c r="N2792" t="s">
        <v>1088</v>
      </c>
      <c r="O2792">
        <f t="shared" si="215"/>
        <v>22</v>
      </c>
      <c r="P2792">
        <f t="shared" si="216"/>
        <v>128.27000000000001</v>
      </c>
      <c r="Q2792" s="10" t="s">
        <v>8315</v>
      </c>
      <c r="R2792" t="s">
        <v>8316</v>
      </c>
      <c r="S2792" s="13">
        <f t="shared" si="217"/>
        <v>41779.657870370371</v>
      </c>
      <c r="T2792" s="13">
        <f t="shared" si="218"/>
        <v>41821.25</v>
      </c>
      <c r="U2792">
        <f t="shared" si="219"/>
        <v>2014</v>
      </c>
    </row>
    <row r="2793" spans="1:21" ht="57.6" x14ac:dyDescent="0.3">
      <c r="A2793">
        <v>4060</v>
      </c>
      <c r="B2793" s="3" t="s">
        <v>8202</v>
      </c>
      <c r="C2793" s="3" t="s">
        <v>8203</v>
      </c>
      <c r="D2793" s="6">
        <v>10000</v>
      </c>
      <c r="E2793" s="8">
        <v>285</v>
      </c>
      <c r="F2793" t="s">
        <v>359</v>
      </c>
      <c r="G2793" t="s">
        <v>161</v>
      </c>
      <c r="H2793" t="s">
        <v>162</v>
      </c>
      <c r="I2793">
        <v>1403539200</v>
      </c>
      <c r="J2793">
        <v>1400604056</v>
      </c>
      <c r="K2793" t="b">
        <v>0</v>
      </c>
      <c r="L2793">
        <v>5</v>
      </c>
      <c r="M2793" t="b">
        <v>0</v>
      </c>
      <c r="N2793" t="s">
        <v>1088</v>
      </c>
      <c r="O2793">
        <f t="shared" si="215"/>
        <v>3</v>
      </c>
      <c r="P2793">
        <f t="shared" si="216"/>
        <v>57</v>
      </c>
      <c r="Q2793" s="10" t="s">
        <v>8315</v>
      </c>
      <c r="R2793" t="s">
        <v>8316</v>
      </c>
      <c r="S2793" s="13">
        <f t="shared" si="217"/>
        <v>41779.695092592592</v>
      </c>
      <c r="T2793" s="13">
        <f t="shared" si="218"/>
        <v>41813.666666666664</v>
      </c>
      <c r="U2793">
        <f t="shared" si="219"/>
        <v>2014</v>
      </c>
    </row>
    <row r="2794" spans="1:21" ht="28.8" x14ac:dyDescent="0.3">
      <c r="A2794">
        <v>3711</v>
      </c>
      <c r="B2794" s="3" t="s">
        <v>7511</v>
      </c>
      <c r="C2794" s="3" t="s">
        <v>7512</v>
      </c>
      <c r="D2794" s="6">
        <v>500</v>
      </c>
      <c r="E2794" s="8">
        <v>570</v>
      </c>
      <c r="F2794" t="s">
        <v>18</v>
      </c>
      <c r="G2794" t="s">
        <v>19</v>
      </c>
      <c r="H2794" t="s">
        <v>20</v>
      </c>
      <c r="I2794">
        <v>1402848000</v>
      </c>
      <c r="J2794">
        <v>1400606573</v>
      </c>
      <c r="K2794" t="b">
        <v>0</v>
      </c>
      <c r="L2794">
        <v>21</v>
      </c>
      <c r="M2794" t="b">
        <v>1</v>
      </c>
      <c r="N2794" t="s">
        <v>1088</v>
      </c>
      <c r="O2794">
        <f t="shared" si="215"/>
        <v>114</v>
      </c>
      <c r="P2794">
        <f t="shared" si="216"/>
        <v>27.14</v>
      </c>
      <c r="Q2794" s="10" t="s">
        <v>8315</v>
      </c>
      <c r="R2794" t="s">
        <v>8316</v>
      </c>
      <c r="S2794" s="13">
        <f t="shared" si="217"/>
        <v>41779.724224537036</v>
      </c>
      <c r="T2794" s="13">
        <f t="shared" si="218"/>
        <v>41805.666666666664</v>
      </c>
      <c r="U2794">
        <f t="shared" si="219"/>
        <v>2014</v>
      </c>
    </row>
    <row r="2795" spans="1:21" ht="43.2" x14ac:dyDescent="0.3">
      <c r="A2795">
        <v>3180</v>
      </c>
      <c r="B2795" s="3" t="s">
        <v>6450</v>
      </c>
      <c r="C2795" s="3" t="s">
        <v>6451</v>
      </c>
      <c r="D2795" s="6">
        <v>1200</v>
      </c>
      <c r="E2795" s="8">
        <v>1437</v>
      </c>
      <c r="F2795" t="s">
        <v>18</v>
      </c>
      <c r="G2795" t="s">
        <v>26</v>
      </c>
      <c r="H2795" t="s">
        <v>27</v>
      </c>
      <c r="I2795">
        <v>1403258049</v>
      </c>
      <c r="J2795">
        <v>1400666049</v>
      </c>
      <c r="K2795" t="b">
        <v>1</v>
      </c>
      <c r="L2795">
        <v>45</v>
      </c>
      <c r="M2795" t="b">
        <v>1</v>
      </c>
      <c r="N2795" t="s">
        <v>1088</v>
      </c>
      <c r="O2795">
        <f t="shared" si="215"/>
        <v>120</v>
      </c>
      <c r="P2795">
        <f t="shared" si="216"/>
        <v>31.93</v>
      </c>
      <c r="Q2795" s="10" t="s">
        <v>8315</v>
      </c>
      <c r="R2795" t="s">
        <v>8316</v>
      </c>
      <c r="S2795" s="13">
        <f t="shared" si="217"/>
        <v>41780.412604166668</v>
      </c>
      <c r="T2795" s="13">
        <f t="shared" si="218"/>
        <v>41810.412604166668</v>
      </c>
      <c r="U2795">
        <f t="shared" si="219"/>
        <v>2014</v>
      </c>
    </row>
    <row r="2796" spans="1:21" ht="43.2" x14ac:dyDescent="0.3">
      <c r="A2796">
        <v>2795</v>
      </c>
      <c r="B2796" s="3" t="s">
        <v>5679</v>
      </c>
      <c r="C2796" s="3" t="s">
        <v>5680</v>
      </c>
      <c r="D2796" s="6">
        <v>700</v>
      </c>
      <c r="E2796" s="8">
        <v>730</v>
      </c>
      <c r="F2796" t="s">
        <v>18</v>
      </c>
      <c r="G2796" t="s">
        <v>19</v>
      </c>
      <c r="H2796" t="s">
        <v>20</v>
      </c>
      <c r="I2796">
        <v>1402095600</v>
      </c>
      <c r="J2796">
        <v>1400675841</v>
      </c>
      <c r="K2796" t="b">
        <v>0</v>
      </c>
      <c r="L2796">
        <v>20</v>
      </c>
      <c r="M2796" t="b">
        <v>1</v>
      </c>
      <c r="N2796" t="s">
        <v>1088</v>
      </c>
      <c r="O2796">
        <f t="shared" si="215"/>
        <v>104</v>
      </c>
      <c r="P2796">
        <f t="shared" si="216"/>
        <v>36.5</v>
      </c>
      <c r="Q2796" s="10" t="s">
        <v>8315</v>
      </c>
      <c r="R2796" t="s">
        <v>8316</v>
      </c>
      <c r="S2796" s="13">
        <f t="shared" si="217"/>
        <v>41780.525937500002</v>
      </c>
      <c r="T2796" s="13">
        <f t="shared" si="218"/>
        <v>41796.958333333336</v>
      </c>
      <c r="U2796">
        <f t="shared" si="219"/>
        <v>2014</v>
      </c>
    </row>
    <row r="2797" spans="1:21" ht="43.2" x14ac:dyDescent="0.3">
      <c r="A2797">
        <v>3649</v>
      </c>
      <c r="B2797" s="3" t="s">
        <v>7388</v>
      </c>
      <c r="C2797" s="3" t="s">
        <v>7389</v>
      </c>
      <c r="D2797" s="6">
        <v>750</v>
      </c>
      <c r="E2797" s="8">
        <v>780</v>
      </c>
      <c r="F2797" t="s">
        <v>18</v>
      </c>
      <c r="G2797" t="s">
        <v>161</v>
      </c>
      <c r="H2797" t="s">
        <v>162</v>
      </c>
      <c r="I2797">
        <v>1402938394</v>
      </c>
      <c r="J2797">
        <v>1400691994</v>
      </c>
      <c r="K2797" t="b">
        <v>0</v>
      </c>
      <c r="L2797">
        <v>8</v>
      </c>
      <c r="M2797" t="b">
        <v>1</v>
      </c>
      <c r="N2797" t="s">
        <v>1088</v>
      </c>
      <c r="O2797">
        <f t="shared" si="215"/>
        <v>104</v>
      </c>
      <c r="P2797">
        <f t="shared" si="216"/>
        <v>97.5</v>
      </c>
      <c r="Q2797" s="10" t="s">
        <v>8315</v>
      </c>
      <c r="R2797" t="s">
        <v>8316</v>
      </c>
      <c r="S2797" s="13">
        <f t="shared" si="217"/>
        <v>41780.712893518517</v>
      </c>
      <c r="T2797" s="13">
        <f t="shared" si="218"/>
        <v>41806.712893518517</v>
      </c>
      <c r="U2797">
        <f t="shared" si="219"/>
        <v>2014</v>
      </c>
    </row>
    <row r="2798" spans="1:21" ht="43.2" x14ac:dyDescent="0.3">
      <c r="A2798">
        <v>3841</v>
      </c>
      <c r="B2798" s="3" t="s">
        <v>7770</v>
      </c>
      <c r="C2798" s="3" t="s">
        <v>7771</v>
      </c>
      <c r="D2798" s="6">
        <v>10000</v>
      </c>
      <c r="E2798" s="8">
        <v>872</v>
      </c>
      <c r="F2798" t="s">
        <v>359</v>
      </c>
      <c r="G2798" t="s">
        <v>19</v>
      </c>
      <c r="H2798" t="s">
        <v>20</v>
      </c>
      <c r="I2798">
        <v>1405882287</v>
      </c>
      <c r="J2798">
        <v>1400698287</v>
      </c>
      <c r="K2798" t="b">
        <v>1</v>
      </c>
      <c r="L2798">
        <v>34</v>
      </c>
      <c r="M2798" t="b">
        <v>0</v>
      </c>
      <c r="N2798" t="s">
        <v>1088</v>
      </c>
      <c r="O2798">
        <f t="shared" si="215"/>
        <v>9</v>
      </c>
      <c r="P2798">
        <f t="shared" si="216"/>
        <v>25.65</v>
      </c>
      <c r="Q2798" s="10" t="s">
        <v>8315</v>
      </c>
      <c r="R2798" t="s">
        <v>8316</v>
      </c>
      <c r="S2798" s="13">
        <f t="shared" si="217"/>
        <v>41780.785729166666</v>
      </c>
      <c r="T2798" s="13">
        <f t="shared" si="218"/>
        <v>41840.785729166666</v>
      </c>
      <c r="U2798">
        <f t="shared" si="219"/>
        <v>2014</v>
      </c>
    </row>
    <row r="2799" spans="1:21" ht="43.2" x14ac:dyDescent="0.3">
      <c r="A2799">
        <v>2852</v>
      </c>
      <c r="B2799" s="3" t="s">
        <v>5793</v>
      </c>
      <c r="C2799" s="3" t="s">
        <v>5794</v>
      </c>
      <c r="D2799" s="6">
        <v>5000</v>
      </c>
      <c r="E2799" s="8">
        <v>95</v>
      </c>
      <c r="F2799" t="s">
        <v>359</v>
      </c>
      <c r="G2799" t="s">
        <v>19</v>
      </c>
      <c r="H2799" t="s">
        <v>20</v>
      </c>
      <c r="I2799">
        <v>1403312703</v>
      </c>
      <c r="J2799">
        <v>1400720703</v>
      </c>
      <c r="K2799" t="b">
        <v>0</v>
      </c>
      <c r="L2799">
        <v>6</v>
      </c>
      <c r="M2799" t="b">
        <v>0</v>
      </c>
      <c r="N2799" t="s">
        <v>1088</v>
      </c>
      <c r="O2799">
        <f t="shared" si="215"/>
        <v>2</v>
      </c>
      <c r="P2799">
        <f t="shared" si="216"/>
        <v>15.83</v>
      </c>
      <c r="Q2799" s="10" t="s">
        <v>8315</v>
      </c>
      <c r="R2799" t="s">
        <v>8316</v>
      </c>
      <c r="S2799" s="13">
        <f t="shared" si="217"/>
        <v>41781.045173611114</v>
      </c>
      <c r="T2799" s="13">
        <f t="shared" si="218"/>
        <v>41811.045173611114</v>
      </c>
      <c r="U2799">
        <f t="shared" si="219"/>
        <v>2014</v>
      </c>
    </row>
    <row r="2800" spans="1:21" ht="43.2" x14ac:dyDescent="0.3">
      <c r="A2800">
        <v>3513</v>
      </c>
      <c r="B2800" s="3" t="s">
        <v>7117</v>
      </c>
      <c r="C2800" s="3" t="s">
        <v>7118</v>
      </c>
      <c r="D2800" s="6">
        <v>2800</v>
      </c>
      <c r="E2800" s="8">
        <v>3315</v>
      </c>
      <c r="F2800" t="s">
        <v>18</v>
      </c>
      <c r="G2800" t="s">
        <v>19</v>
      </c>
      <c r="H2800" t="s">
        <v>20</v>
      </c>
      <c r="I2800">
        <v>1401857940</v>
      </c>
      <c r="J2800">
        <v>1400725112</v>
      </c>
      <c r="K2800" t="b">
        <v>0</v>
      </c>
      <c r="L2800">
        <v>44</v>
      </c>
      <c r="M2800" t="b">
        <v>1</v>
      </c>
      <c r="N2800" t="s">
        <v>1088</v>
      </c>
      <c r="O2800">
        <f t="shared" si="215"/>
        <v>118</v>
      </c>
      <c r="P2800">
        <f t="shared" si="216"/>
        <v>75.34</v>
      </c>
      <c r="Q2800" s="10" t="s">
        <v>8315</v>
      </c>
      <c r="R2800" t="s">
        <v>8316</v>
      </c>
      <c r="S2800" s="13">
        <f t="shared" si="217"/>
        <v>41781.096203703702</v>
      </c>
      <c r="T2800" s="13">
        <f t="shared" si="218"/>
        <v>41794.207638888889</v>
      </c>
      <c r="U2800">
        <f t="shared" si="219"/>
        <v>2014</v>
      </c>
    </row>
    <row r="2801" spans="1:21" ht="43.2" x14ac:dyDescent="0.3">
      <c r="A2801">
        <v>3177</v>
      </c>
      <c r="B2801" s="3" t="s">
        <v>6444</v>
      </c>
      <c r="C2801" s="3" t="s">
        <v>6445</v>
      </c>
      <c r="D2801" s="6">
        <v>2500</v>
      </c>
      <c r="E2801" s="8">
        <v>2935</v>
      </c>
      <c r="F2801" t="s">
        <v>18</v>
      </c>
      <c r="G2801" t="s">
        <v>19</v>
      </c>
      <c r="H2801" t="s">
        <v>20</v>
      </c>
      <c r="I2801">
        <v>1403366409</v>
      </c>
      <c r="J2801">
        <v>1400774409</v>
      </c>
      <c r="K2801" t="b">
        <v>1</v>
      </c>
      <c r="L2801">
        <v>51</v>
      </c>
      <c r="M2801" t="b">
        <v>1</v>
      </c>
      <c r="N2801" t="s">
        <v>1088</v>
      </c>
      <c r="O2801">
        <f t="shared" si="215"/>
        <v>117</v>
      </c>
      <c r="P2801">
        <f t="shared" si="216"/>
        <v>57.55</v>
      </c>
      <c r="Q2801" s="10" t="s">
        <v>8315</v>
      </c>
      <c r="R2801" t="s">
        <v>8316</v>
      </c>
      <c r="S2801" s="13">
        <f t="shared" si="217"/>
        <v>41781.666770833333</v>
      </c>
      <c r="T2801" s="13">
        <f t="shared" si="218"/>
        <v>41811.666770833333</v>
      </c>
      <c r="U2801">
        <f t="shared" si="219"/>
        <v>2014</v>
      </c>
    </row>
    <row r="2802" spans="1:21" ht="43.2" x14ac:dyDescent="0.3">
      <c r="A2802">
        <v>3479</v>
      </c>
      <c r="B2802" s="3" t="s">
        <v>7049</v>
      </c>
      <c r="C2802" s="3" t="s">
        <v>7050</v>
      </c>
      <c r="D2802" s="6">
        <v>1500</v>
      </c>
      <c r="E2802" s="8">
        <v>1918</v>
      </c>
      <c r="F2802" t="s">
        <v>18</v>
      </c>
      <c r="G2802" t="s">
        <v>26</v>
      </c>
      <c r="H2802" t="s">
        <v>27</v>
      </c>
      <c r="I2802">
        <v>1403382680</v>
      </c>
      <c r="J2802">
        <v>1400790680</v>
      </c>
      <c r="K2802" t="b">
        <v>0</v>
      </c>
      <c r="L2802">
        <v>56</v>
      </c>
      <c r="M2802" t="b">
        <v>1</v>
      </c>
      <c r="N2802" t="s">
        <v>1088</v>
      </c>
      <c r="O2802">
        <f t="shared" si="215"/>
        <v>128</v>
      </c>
      <c r="P2802">
        <f t="shared" si="216"/>
        <v>34.25</v>
      </c>
      <c r="Q2802" s="10" t="s">
        <v>8315</v>
      </c>
      <c r="R2802" t="s">
        <v>8316</v>
      </c>
      <c r="S2802" s="13">
        <f t="shared" si="217"/>
        <v>41781.855092592588</v>
      </c>
      <c r="T2802" s="13">
        <f t="shared" si="218"/>
        <v>41811.855092592588</v>
      </c>
      <c r="U2802">
        <f t="shared" si="219"/>
        <v>2014</v>
      </c>
    </row>
    <row r="2803" spans="1:21" ht="43.2" x14ac:dyDescent="0.3">
      <c r="A2803">
        <v>2862</v>
      </c>
      <c r="B2803" s="3" t="s">
        <v>5813</v>
      </c>
      <c r="C2803" s="3" t="s">
        <v>5814</v>
      </c>
      <c r="D2803" s="6">
        <v>12700</v>
      </c>
      <c r="E2803" s="8">
        <v>55</v>
      </c>
      <c r="F2803" t="s">
        <v>359</v>
      </c>
      <c r="G2803" t="s">
        <v>19</v>
      </c>
      <c r="H2803" t="s">
        <v>20</v>
      </c>
      <c r="I2803">
        <v>1403636229</v>
      </c>
      <c r="J2803">
        <v>1401044229</v>
      </c>
      <c r="K2803" t="b">
        <v>0</v>
      </c>
      <c r="L2803">
        <v>3</v>
      </c>
      <c r="M2803" t="b">
        <v>0</v>
      </c>
      <c r="N2803" t="s">
        <v>1088</v>
      </c>
      <c r="O2803">
        <f t="shared" si="215"/>
        <v>0</v>
      </c>
      <c r="P2803">
        <f t="shared" si="216"/>
        <v>18.329999999999998</v>
      </c>
      <c r="Q2803" s="10" t="s">
        <v>8315</v>
      </c>
      <c r="R2803" t="s">
        <v>8316</v>
      </c>
      <c r="S2803" s="13">
        <f t="shared" si="217"/>
        <v>41784.789687500001</v>
      </c>
      <c r="T2803" s="13">
        <f t="shared" si="218"/>
        <v>41814.789687500001</v>
      </c>
      <c r="U2803">
        <f t="shared" si="219"/>
        <v>2014</v>
      </c>
    </row>
    <row r="2804" spans="1:21" ht="43.2" x14ac:dyDescent="0.3">
      <c r="A2804">
        <v>2842</v>
      </c>
      <c r="B2804" s="3" t="s">
        <v>5773</v>
      </c>
      <c r="C2804" s="3" t="s">
        <v>5774</v>
      </c>
      <c r="D2804" s="6">
        <v>1500</v>
      </c>
      <c r="E2804" s="8">
        <v>0</v>
      </c>
      <c r="F2804" t="s">
        <v>359</v>
      </c>
      <c r="G2804" t="s">
        <v>26</v>
      </c>
      <c r="H2804" t="s">
        <v>27</v>
      </c>
      <c r="I2804">
        <v>1403348400</v>
      </c>
      <c r="J2804">
        <v>1401058295</v>
      </c>
      <c r="K2804" t="b">
        <v>0</v>
      </c>
      <c r="L2804">
        <v>0</v>
      </c>
      <c r="M2804" t="b">
        <v>0</v>
      </c>
      <c r="N2804" t="s">
        <v>1088</v>
      </c>
      <c r="O2804">
        <f t="shared" si="215"/>
        <v>0</v>
      </c>
      <c r="P2804">
        <f t="shared" si="216"/>
        <v>0</v>
      </c>
      <c r="Q2804" s="10" t="s">
        <v>8315</v>
      </c>
      <c r="R2804" t="s">
        <v>8316</v>
      </c>
      <c r="S2804" s="13">
        <f t="shared" si="217"/>
        <v>41784.952488425923</v>
      </c>
      <c r="T2804" s="13">
        <f t="shared" si="218"/>
        <v>41811.458333333336</v>
      </c>
      <c r="U2804">
        <f t="shared" si="219"/>
        <v>2014</v>
      </c>
    </row>
    <row r="2805" spans="1:21" ht="43.2" x14ac:dyDescent="0.3">
      <c r="A2805">
        <v>3709</v>
      </c>
      <c r="B2805" s="3" t="s">
        <v>7507</v>
      </c>
      <c r="C2805" s="3" t="s">
        <v>7508</v>
      </c>
      <c r="D2805" s="6">
        <v>1000</v>
      </c>
      <c r="E2805" s="8">
        <v>1082.5</v>
      </c>
      <c r="F2805" t="s">
        <v>18</v>
      </c>
      <c r="G2805" t="s">
        <v>26</v>
      </c>
      <c r="H2805" t="s">
        <v>27</v>
      </c>
      <c r="I2805">
        <v>1403715546</v>
      </c>
      <c r="J2805">
        <v>1401123546</v>
      </c>
      <c r="K2805" t="b">
        <v>0</v>
      </c>
      <c r="L2805">
        <v>35</v>
      </c>
      <c r="M2805" t="b">
        <v>1</v>
      </c>
      <c r="N2805" t="s">
        <v>1088</v>
      </c>
      <c r="O2805">
        <f t="shared" si="215"/>
        <v>108</v>
      </c>
      <c r="P2805">
        <f t="shared" si="216"/>
        <v>30.93</v>
      </c>
      <c r="Q2805" s="10" t="s">
        <v>8315</v>
      </c>
      <c r="R2805" t="s">
        <v>8316</v>
      </c>
      <c r="S2805" s="13">
        <f t="shared" si="217"/>
        <v>41785.707708333335</v>
      </c>
      <c r="T2805" s="13">
        <f t="shared" si="218"/>
        <v>41815.707708333335</v>
      </c>
      <c r="U2805">
        <f t="shared" si="219"/>
        <v>2014</v>
      </c>
    </row>
    <row r="2806" spans="1:21" ht="43.2" x14ac:dyDescent="0.3">
      <c r="A2806">
        <v>3679</v>
      </c>
      <c r="B2806" s="3" t="s">
        <v>7447</v>
      </c>
      <c r="C2806" s="3" t="s">
        <v>7448</v>
      </c>
      <c r="D2806" s="6">
        <v>2000</v>
      </c>
      <c r="E2806" s="8">
        <v>2202</v>
      </c>
      <c r="F2806" t="s">
        <v>18</v>
      </c>
      <c r="G2806" t="s">
        <v>19</v>
      </c>
      <c r="H2806" t="s">
        <v>20</v>
      </c>
      <c r="I2806">
        <v>1404190740</v>
      </c>
      <c r="J2806">
        <v>1401214581</v>
      </c>
      <c r="K2806" t="b">
        <v>0</v>
      </c>
      <c r="L2806">
        <v>30</v>
      </c>
      <c r="M2806" t="b">
        <v>1</v>
      </c>
      <c r="N2806" t="s">
        <v>1088</v>
      </c>
      <c r="O2806">
        <f t="shared" si="215"/>
        <v>110</v>
      </c>
      <c r="P2806">
        <f t="shared" si="216"/>
        <v>73.400000000000006</v>
      </c>
      <c r="Q2806" s="10" t="s">
        <v>8315</v>
      </c>
      <c r="R2806" t="s">
        <v>8316</v>
      </c>
      <c r="S2806" s="13">
        <f t="shared" si="217"/>
        <v>41786.761354166665</v>
      </c>
      <c r="T2806" s="13">
        <f t="shared" si="218"/>
        <v>41821.207638888889</v>
      </c>
      <c r="U2806">
        <f t="shared" si="219"/>
        <v>2014</v>
      </c>
    </row>
    <row r="2807" spans="1:21" ht="43.2" x14ac:dyDescent="0.3">
      <c r="A2807">
        <v>3924</v>
      </c>
      <c r="B2807" s="3" t="s">
        <v>7935</v>
      </c>
      <c r="C2807" s="3" t="s">
        <v>7936</v>
      </c>
      <c r="D2807" s="6">
        <v>15000</v>
      </c>
      <c r="E2807" s="8">
        <v>2290</v>
      </c>
      <c r="F2807" t="s">
        <v>359</v>
      </c>
      <c r="G2807" t="s">
        <v>19</v>
      </c>
      <c r="H2807" t="s">
        <v>20</v>
      </c>
      <c r="I2807">
        <v>1403823722</v>
      </c>
      <c r="J2807">
        <v>1401231722</v>
      </c>
      <c r="K2807" t="b">
        <v>0</v>
      </c>
      <c r="L2807">
        <v>40</v>
      </c>
      <c r="M2807" t="b">
        <v>0</v>
      </c>
      <c r="N2807" t="s">
        <v>1088</v>
      </c>
      <c r="O2807">
        <f t="shared" si="215"/>
        <v>15</v>
      </c>
      <c r="P2807">
        <f t="shared" si="216"/>
        <v>57.25</v>
      </c>
      <c r="Q2807" s="10" t="s">
        <v>8315</v>
      </c>
      <c r="R2807" t="s">
        <v>8316</v>
      </c>
      <c r="S2807" s="13">
        <f t="shared" si="217"/>
        <v>41786.959745370368</v>
      </c>
      <c r="T2807" s="13">
        <f t="shared" si="218"/>
        <v>41816.959745370368</v>
      </c>
      <c r="U2807">
        <f t="shared" si="219"/>
        <v>2014</v>
      </c>
    </row>
    <row r="2808" spans="1:21" ht="43.2" x14ac:dyDescent="0.3">
      <c r="A2808">
        <v>3687</v>
      </c>
      <c r="B2808" s="3" t="s">
        <v>7463</v>
      </c>
      <c r="C2808" s="3" t="s">
        <v>7464</v>
      </c>
      <c r="D2808" s="6">
        <v>5000</v>
      </c>
      <c r="E2808" s="8">
        <v>5012.25</v>
      </c>
      <c r="F2808" t="s">
        <v>18</v>
      </c>
      <c r="G2808" t="s">
        <v>19</v>
      </c>
      <c r="H2808" t="s">
        <v>20</v>
      </c>
      <c r="I2808">
        <v>1403846055</v>
      </c>
      <c r="J2808">
        <v>1401254055</v>
      </c>
      <c r="K2808" t="b">
        <v>0</v>
      </c>
      <c r="L2808">
        <v>25</v>
      </c>
      <c r="M2808" t="b">
        <v>1</v>
      </c>
      <c r="N2808" t="s">
        <v>1088</v>
      </c>
      <c r="O2808">
        <f t="shared" si="215"/>
        <v>100</v>
      </c>
      <c r="P2808">
        <f t="shared" si="216"/>
        <v>200.49</v>
      </c>
      <c r="Q2808" s="10" t="s">
        <v>8315</v>
      </c>
      <c r="R2808" t="s">
        <v>8316</v>
      </c>
      <c r="S2808" s="13">
        <f t="shared" si="217"/>
        <v>41787.218229166669</v>
      </c>
      <c r="T2808" s="13">
        <f t="shared" si="218"/>
        <v>41817.218229166669</v>
      </c>
      <c r="U2808">
        <f t="shared" si="219"/>
        <v>2014</v>
      </c>
    </row>
    <row r="2809" spans="1:21" ht="43.2" x14ac:dyDescent="0.3">
      <c r="A2809">
        <v>4063</v>
      </c>
      <c r="B2809" s="3" t="s">
        <v>8208</v>
      </c>
      <c r="C2809" s="3" t="s">
        <v>8209</v>
      </c>
      <c r="D2809" s="6">
        <v>9500</v>
      </c>
      <c r="E2809" s="8">
        <v>135</v>
      </c>
      <c r="F2809" t="s">
        <v>359</v>
      </c>
      <c r="G2809" t="s">
        <v>26</v>
      </c>
      <c r="H2809" t="s">
        <v>27</v>
      </c>
      <c r="I2809">
        <v>1403886084</v>
      </c>
      <c r="J2809">
        <v>1401294084</v>
      </c>
      <c r="K2809" t="b">
        <v>0</v>
      </c>
      <c r="L2809">
        <v>9</v>
      </c>
      <c r="M2809" t="b">
        <v>0</v>
      </c>
      <c r="N2809" t="s">
        <v>1088</v>
      </c>
      <c r="O2809">
        <f t="shared" si="215"/>
        <v>1</v>
      </c>
      <c r="P2809">
        <f t="shared" si="216"/>
        <v>15</v>
      </c>
      <c r="Q2809" s="10" t="s">
        <v>8315</v>
      </c>
      <c r="R2809" t="s">
        <v>8316</v>
      </c>
      <c r="S2809" s="13">
        <f t="shared" si="217"/>
        <v>41787.681527777779</v>
      </c>
      <c r="T2809" s="13">
        <f t="shared" si="218"/>
        <v>41817.681527777779</v>
      </c>
      <c r="U2809">
        <f t="shared" si="219"/>
        <v>2014</v>
      </c>
    </row>
    <row r="2810" spans="1:21" ht="43.2" x14ac:dyDescent="0.3">
      <c r="A2810">
        <v>3552</v>
      </c>
      <c r="B2810" s="3" t="s">
        <v>7195</v>
      </c>
      <c r="C2810" s="3" t="s">
        <v>7196</v>
      </c>
      <c r="D2810" s="6">
        <v>773</v>
      </c>
      <c r="E2810" s="8">
        <v>773</v>
      </c>
      <c r="F2810" t="s">
        <v>18</v>
      </c>
      <c r="G2810" t="s">
        <v>26</v>
      </c>
      <c r="H2810" t="s">
        <v>27</v>
      </c>
      <c r="I2810">
        <v>1403964324</v>
      </c>
      <c r="J2810">
        <v>1401372324</v>
      </c>
      <c r="K2810" t="b">
        <v>0</v>
      </c>
      <c r="L2810">
        <v>20</v>
      </c>
      <c r="M2810" t="b">
        <v>1</v>
      </c>
      <c r="N2810" t="s">
        <v>1088</v>
      </c>
      <c r="O2810">
        <f t="shared" si="215"/>
        <v>100</v>
      </c>
      <c r="P2810">
        <f t="shared" si="216"/>
        <v>38.65</v>
      </c>
      <c r="Q2810" s="10" t="s">
        <v>8315</v>
      </c>
      <c r="R2810" t="s">
        <v>8316</v>
      </c>
      <c r="S2810" s="13">
        <f t="shared" si="217"/>
        <v>41788.587083333332</v>
      </c>
      <c r="T2810" s="13">
        <f t="shared" si="218"/>
        <v>41818.587083333332</v>
      </c>
      <c r="U2810">
        <f t="shared" si="219"/>
        <v>2014</v>
      </c>
    </row>
    <row r="2811" spans="1:21" ht="43.2" x14ac:dyDescent="0.3">
      <c r="A2811">
        <v>3613</v>
      </c>
      <c r="B2811" s="3" t="s">
        <v>7317</v>
      </c>
      <c r="C2811" s="3" t="s">
        <v>7318</v>
      </c>
      <c r="D2811" s="6">
        <v>1250</v>
      </c>
      <c r="E2811" s="8">
        <v>1250</v>
      </c>
      <c r="F2811" t="s">
        <v>18</v>
      </c>
      <c r="G2811" t="s">
        <v>19</v>
      </c>
      <c r="H2811" t="s">
        <v>20</v>
      </c>
      <c r="I2811">
        <v>1403964574</v>
      </c>
      <c r="J2811">
        <v>1401372574</v>
      </c>
      <c r="K2811" t="b">
        <v>0</v>
      </c>
      <c r="L2811">
        <v>20</v>
      </c>
      <c r="M2811" t="b">
        <v>1</v>
      </c>
      <c r="N2811" t="s">
        <v>1088</v>
      </c>
      <c r="O2811">
        <f t="shared" si="215"/>
        <v>100</v>
      </c>
      <c r="P2811">
        <f t="shared" si="216"/>
        <v>62.5</v>
      </c>
      <c r="Q2811" s="10" t="s">
        <v>8315</v>
      </c>
      <c r="R2811" t="s">
        <v>8316</v>
      </c>
      <c r="S2811" s="13">
        <f t="shared" si="217"/>
        <v>41788.58997685185</v>
      </c>
      <c r="T2811" s="13">
        <f t="shared" si="218"/>
        <v>41818.58997685185</v>
      </c>
      <c r="U2811">
        <f t="shared" si="219"/>
        <v>2014</v>
      </c>
    </row>
    <row r="2812" spans="1:21" ht="43.2" x14ac:dyDescent="0.3">
      <c r="A2812">
        <v>3170</v>
      </c>
      <c r="B2812" s="3" t="s">
        <v>6430</v>
      </c>
      <c r="C2812" s="3" t="s">
        <v>6431</v>
      </c>
      <c r="D2812" s="6">
        <v>2000</v>
      </c>
      <c r="E2812" s="8">
        <v>2245</v>
      </c>
      <c r="F2812" t="s">
        <v>18</v>
      </c>
      <c r="G2812" t="s">
        <v>19</v>
      </c>
      <c r="H2812" t="s">
        <v>20</v>
      </c>
      <c r="I2812">
        <v>1404273600</v>
      </c>
      <c r="J2812">
        <v>1401414944</v>
      </c>
      <c r="K2812" t="b">
        <v>1</v>
      </c>
      <c r="L2812">
        <v>71</v>
      </c>
      <c r="M2812" t="b">
        <v>1</v>
      </c>
      <c r="N2812" t="s">
        <v>1088</v>
      </c>
      <c r="O2812">
        <f t="shared" si="215"/>
        <v>112</v>
      </c>
      <c r="P2812">
        <f t="shared" si="216"/>
        <v>31.62</v>
      </c>
      <c r="Q2812" s="10" t="s">
        <v>8315</v>
      </c>
      <c r="R2812" t="s">
        <v>8316</v>
      </c>
      <c r="S2812" s="13">
        <f t="shared" si="217"/>
        <v>41789.080370370371</v>
      </c>
      <c r="T2812" s="13">
        <f t="shared" si="218"/>
        <v>41822.166666666664</v>
      </c>
      <c r="U2812">
        <f t="shared" si="219"/>
        <v>2014</v>
      </c>
    </row>
    <row r="2813" spans="1:21" ht="43.2" x14ac:dyDescent="0.3">
      <c r="A2813">
        <v>3612</v>
      </c>
      <c r="B2813" s="3" t="s">
        <v>7315</v>
      </c>
      <c r="C2813" s="3" t="s">
        <v>7316</v>
      </c>
      <c r="D2813" s="6">
        <v>5000</v>
      </c>
      <c r="E2813" s="8">
        <v>7220</v>
      </c>
      <c r="F2813" t="s">
        <v>18</v>
      </c>
      <c r="G2813" t="s">
        <v>161</v>
      </c>
      <c r="H2813" t="s">
        <v>162</v>
      </c>
      <c r="I2813">
        <v>1402334811</v>
      </c>
      <c r="J2813">
        <v>1401470811</v>
      </c>
      <c r="K2813" t="b">
        <v>0</v>
      </c>
      <c r="L2813">
        <v>57</v>
      </c>
      <c r="M2813" t="b">
        <v>1</v>
      </c>
      <c r="N2813" t="s">
        <v>1088</v>
      </c>
      <c r="O2813">
        <f t="shared" si="215"/>
        <v>144</v>
      </c>
      <c r="P2813">
        <f t="shared" si="216"/>
        <v>126.67</v>
      </c>
      <c r="Q2813" s="10" t="s">
        <v>8315</v>
      </c>
      <c r="R2813" t="s">
        <v>8316</v>
      </c>
      <c r="S2813" s="13">
        <f t="shared" si="217"/>
        <v>41789.726979166669</v>
      </c>
      <c r="T2813" s="13">
        <f t="shared" si="218"/>
        <v>41799.726979166669</v>
      </c>
      <c r="U2813">
        <f t="shared" si="219"/>
        <v>2014</v>
      </c>
    </row>
    <row r="2814" spans="1:21" ht="43.2" x14ac:dyDescent="0.3">
      <c r="A2814">
        <v>3859</v>
      </c>
      <c r="B2814" s="3" t="s">
        <v>7806</v>
      </c>
      <c r="C2814" s="3" t="s">
        <v>7807</v>
      </c>
      <c r="D2814" s="6">
        <v>2500</v>
      </c>
      <c r="E2814" s="8">
        <v>1</v>
      </c>
      <c r="F2814" t="s">
        <v>359</v>
      </c>
      <c r="G2814" t="s">
        <v>19</v>
      </c>
      <c r="H2814" t="s">
        <v>20</v>
      </c>
      <c r="I2814">
        <v>1403730000</v>
      </c>
      <c r="J2814">
        <v>1401485207</v>
      </c>
      <c r="K2814" t="b">
        <v>0</v>
      </c>
      <c r="L2814">
        <v>1</v>
      </c>
      <c r="M2814" t="b">
        <v>0</v>
      </c>
      <c r="N2814" t="s">
        <v>1088</v>
      </c>
      <c r="O2814">
        <f t="shared" si="215"/>
        <v>0</v>
      </c>
      <c r="P2814">
        <f t="shared" si="216"/>
        <v>1</v>
      </c>
      <c r="Q2814" s="10" t="s">
        <v>8315</v>
      </c>
      <c r="R2814" t="s">
        <v>8316</v>
      </c>
      <c r="S2814" s="13">
        <f t="shared" si="217"/>
        <v>41789.893599537041</v>
      </c>
      <c r="T2814" s="13">
        <f t="shared" si="218"/>
        <v>41815.875</v>
      </c>
      <c r="U2814">
        <f t="shared" si="219"/>
        <v>2014</v>
      </c>
    </row>
    <row r="2815" spans="1:21" ht="43.2" x14ac:dyDescent="0.3">
      <c r="A2815">
        <v>3406</v>
      </c>
      <c r="B2815" s="3" t="s">
        <v>6903</v>
      </c>
      <c r="C2815" s="3" t="s">
        <v>6904</v>
      </c>
      <c r="D2815" s="6">
        <v>10000</v>
      </c>
      <c r="E2815" s="8">
        <v>10031</v>
      </c>
      <c r="F2815" t="s">
        <v>18</v>
      </c>
      <c r="G2815" t="s">
        <v>19</v>
      </c>
      <c r="H2815" t="s">
        <v>20</v>
      </c>
      <c r="I2815">
        <v>1405511376</v>
      </c>
      <c r="J2815">
        <v>1401623376</v>
      </c>
      <c r="K2815" t="b">
        <v>0</v>
      </c>
      <c r="L2815">
        <v>91</v>
      </c>
      <c r="M2815" t="b">
        <v>1</v>
      </c>
      <c r="N2815" t="s">
        <v>1088</v>
      </c>
      <c r="O2815">
        <f t="shared" si="215"/>
        <v>100</v>
      </c>
      <c r="P2815">
        <f t="shared" si="216"/>
        <v>110.23</v>
      </c>
      <c r="Q2815" s="10" t="s">
        <v>8315</v>
      </c>
      <c r="R2815" t="s">
        <v>8316</v>
      </c>
      <c r="S2815" s="13">
        <f t="shared" si="217"/>
        <v>41791.492777777778</v>
      </c>
      <c r="T2815" s="13">
        <f t="shared" si="218"/>
        <v>41836.492777777778</v>
      </c>
      <c r="U2815">
        <f t="shared" si="219"/>
        <v>2014</v>
      </c>
    </row>
    <row r="2816" spans="1:21" ht="43.2" x14ac:dyDescent="0.3">
      <c r="A2816">
        <v>3184</v>
      </c>
      <c r="B2816" s="3" t="s">
        <v>6458</v>
      </c>
      <c r="C2816" s="3" t="s">
        <v>6459</v>
      </c>
      <c r="D2816" s="6">
        <v>4300</v>
      </c>
      <c r="E2816" s="8">
        <v>4610</v>
      </c>
      <c r="F2816" t="s">
        <v>18</v>
      </c>
      <c r="G2816" t="s">
        <v>19</v>
      </c>
      <c r="H2816" t="s">
        <v>20</v>
      </c>
      <c r="I2816">
        <v>1404258631</v>
      </c>
      <c r="J2816">
        <v>1401666631</v>
      </c>
      <c r="K2816" t="b">
        <v>1</v>
      </c>
      <c r="L2816">
        <v>46</v>
      </c>
      <c r="M2816" t="b">
        <v>1</v>
      </c>
      <c r="N2816" t="s">
        <v>1088</v>
      </c>
      <c r="O2816">
        <f t="shared" si="215"/>
        <v>107</v>
      </c>
      <c r="P2816">
        <f t="shared" si="216"/>
        <v>100.22</v>
      </c>
      <c r="Q2816" s="10" t="s">
        <v>8315</v>
      </c>
      <c r="R2816" t="s">
        <v>8316</v>
      </c>
      <c r="S2816" s="13">
        <f t="shared" si="217"/>
        <v>41791.993414351848</v>
      </c>
      <c r="T2816" s="13">
        <f t="shared" si="218"/>
        <v>41821.993414351848</v>
      </c>
      <c r="U2816">
        <f t="shared" si="219"/>
        <v>2014</v>
      </c>
    </row>
    <row r="2817" spans="1:21" ht="43.2" x14ac:dyDescent="0.3">
      <c r="A2817">
        <v>3705</v>
      </c>
      <c r="B2817" s="3" t="s">
        <v>7499</v>
      </c>
      <c r="C2817" s="3" t="s">
        <v>7500</v>
      </c>
      <c r="D2817" s="6">
        <v>2827</v>
      </c>
      <c r="E2817" s="8">
        <v>2925</v>
      </c>
      <c r="F2817" t="s">
        <v>18</v>
      </c>
      <c r="G2817" t="s">
        <v>19</v>
      </c>
      <c r="H2817" t="s">
        <v>20</v>
      </c>
      <c r="I2817">
        <v>1403546400</v>
      </c>
      <c r="J2817">
        <v>1401714114</v>
      </c>
      <c r="K2817" t="b">
        <v>0</v>
      </c>
      <c r="L2817">
        <v>35</v>
      </c>
      <c r="M2817" t="b">
        <v>1</v>
      </c>
      <c r="N2817" t="s">
        <v>1088</v>
      </c>
      <c r="O2817">
        <f t="shared" si="215"/>
        <v>103</v>
      </c>
      <c r="P2817">
        <f t="shared" si="216"/>
        <v>83.57</v>
      </c>
      <c r="Q2817" s="10" t="s">
        <v>8315</v>
      </c>
      <c r="R2817" t="s">
        <v>8316</v>
      </c>
      <c r="S2817" s="13">
        <f t="shared" si="217"/>
        <v>41792.542986111112</v>
      </c>
      <c r="T2817" s="13">
        <f t="shared" si="218"/>
        <v>41813.75</v>
      </c>
      <c r="U2817">
        <f t="shared" si="219"/>
        <v>2014</v>
      </c>
    </row>
    <row r="2818" spans="1:21" ht="43.2" x14ac:dyDescent="0.3">
      <c r="A2818">
        <v>3427</v>
      </c>
      <c r="B2818" s="3" t="s">
        <v>6945</v>
      </c>
      <c r="C2818" s="3" t="s">
        <v>6946</v>
      </c>
      <c r="D2818" s="6">
        <v>1500</v>
      </c>
      <c r="E2818" s="8">
        <v>1500</v>
      </c>
      <c r="F2818" t="s">
        <v>18</v>
      </c>
      <c r="G2818" t="s">
        <v>26</v>
      </c>
      <c r="H2818" t="s">
        <v>27</v>
      </c>
      <c r="I2818">
        <v>1404314952</v>
      </c>
      <c r="J2818">
        <v>1401722952</v>
      </c>
      <c r="K2818" t="b">
        <v>0</v>
      </c>
      <c r="L2818">
        <v>29</v>
      </c>
      <c r="M2818" t="b">
        <v>1</v>
      </c>
      <c r="N2818" t="s">
        <v>1088</v>
      </c>
      <c r="O2818">
        <f t="shared" ref="O2818:O2881" si="220">ROUND(E2818/D2818*100,0)</f>
        <v>100</v>
      </c>
      <c r="P2818">
        <f t="shared" si="216"/>
        <v>51.72</v>
      </c>
      <c r="Q2818" s="10" t="s">
        <v>8315</v>
      </c>
      <c r="R2818" t="s">
        <v>8316</v>
      </c>
      <c r="S2818" s="13">
        <f t="shared" si="217"/>
        <v>41792.645277777774</v>
      </c>
      <c r="T2818" s="13">
        <f t="shared" si="218"/>
        <v>41822.645277777774</v>
      </c>
      <c r="U2818">
        <f t="shared" si="219"/>
        <v>2014</v>
      </c>
    </row>
    <row r="2819" spans="1:21" ht="43.2" x14ac:dyDescent="0.3">
      <c r="A2819">
        <v>3896</v>
      </c>
      <c r="B2819" s="3" t="s">
        <v>7879</v>
      </c>
      <c r="C2819" s="3" t="s">
        <v>7880</v>
      </c>
      <c r="D2819" s="6">
        <v>1600</v>
      </c>
      <c r="E2819" s="8">
        <v>170</v>
      </c>
      <c r="F2819" t="s">
        <v>359</v>
      </c>
      <c r="G2819" t="s">
        <v>19</v>
      </c>
      <c r="H2819" t="s">
        <v>20</v>
      </c>
      <c r="I2819">
        <v>1402979778</v>
      </c>
      <c r="J2819">
        <v>1401770178</v>
      </c>
      <c r="K2819" t="b">
        <v>0</v>
      </c>
      <c r="L2819">
        <v>4</v>
      </c>
      <c r="M2819" t="b">
        <v>0</v>
      </c>
      <c r="N2819" t="s">
        <v>1088</v>
      </c>
      <c r="O2819">
        <f t="shared" si="220"/>
        <v>11</v>
      </c>
      <c r="P2819">
        <f t="shared" ref="P2819:P2882" si="221">IFERROR(ROUND(E2819/L2819,2),0)</f>
        <v>42.5</v>
      </c>
      <c r="Q2819" s="10" t="s">
        <v>8315</v>
      </c>
      <c r="R2819" t="s">
        <v>8316</v>
      </c>
      <c r="S2819" s="13">
        <f t="shared" ref="S2819:S2882" si="222">(((J2819/60)/60)/24)+DATE(1970,1,1)</f>
        <v>41793.191875000004</v>
      </c>
      <c r="T2819" s="13">
        <f t="shared" ref="T2819:T2882" si="223">(((I2819/60)/60)/24)+DATE(1970,1,1)</f>
        <v>41807.191875000004</v>
      </c>
      <c r="U2819">
        <f t="shared" ref="U2819:U2882" si="224">YEAR(S2819)</f>
        <v>2014</v>
      </c>
    </row>
    <row r="2820" spans="1:21" ht="43.2" x14ac:dyDescent="0.3">
      <c r="A2820">
        <v>3483</v>
      </c>
      <c r="B2820" s="3" t="s">
        <v>7057</v>
      </c>
      <c r="C2820" s="3" t="s">
        <v>7058</v>
      </c>
      <c r="D2820" s="6">
        <v>3350</v>
      </c>
      <c r="E2820" s="8">
        <v>5358</v>
      </c>
      <c r="F2820" t="s">
        <v>18</v>
      </c>
      <c r="G2820" t="s">
        <v>19</v>
      </c>
      <c r="H2820" t="s">
        <v>20</v>
      </c>
      <c r="I2820">
        <v>1404403381</v>
      </c>
      <c r="J2820">
        <v>1401811381</v>
      </c>
      <c r="K2820" t="b">
        <v>0</v>
      </c>
      <c r="L2820">
        <v>133</v>
      </c>
      <c r="M2820" t="b">
        <v>1</v>
      </c>
      <c r="N2820" t="s">
        <v>1088</v>
      </c>
      <c r="O2820">
        <f t="shared" si="220"/>
        <v>160</v>
      </c>
      <c r="P2820">
        <f t="shared" si="221"/>
        <v>40.29</v>
      </c>
      <c r="Q2820" s="10" t="s">
        <v>8315</v>
      </c>
      <c r="R2820" t="s">
        <v>8316</v>
      </c>
      <c r="S2820" s="13">
        <f t="shared" si="222"/>
        <v>41793.668761574074</v>
      </c>
      <c r="T2820" s="13">
        <f t="shared" si="223"/>
        <v>41823.668761574074</v>
      </c>
      <c r="U2820">
        <f t="shared" si="224"/>
        <v>2014</v>
      </c>
    </row>
    <row r="2821" spans="1:21" ht="28.8" x14ac:dyDescent="0.3">
      <c r="A2821">
        <v>3743</v>
      </c>
      <c r="B2821" s="3" t="s">
        <v>7575</v>
      </c>
      <c r="C2821" s="3" t="s">
        <v>7576</v>
      </c>
      <c r="D2821" s="6">
        <v>2200</v>
      </c>
      <c r="E2821" s="8">
        <v>0</v>
      </c>
      <c r="F2821" t="s">
        <v>359</v>
      </c>
      <c r="G2821" t="s">
        <v>19</v>
      </c>
      <c r="H2821" t="s">
        <v>20</v>
      </c>
      <c r="I2821">
        <v>1404406964</v>
      </c>
      <c r="J2821">
        <v>1401814964</v>
      </c>
      <c r="K2821" t="b">
        <v>0</v>
      </c>
      <c r="L2821">
        <v>0</v>
      </c>
      <c r="M2821" t="b">
        <v>0</v>
      </c>
      <c r="N2821" t="s">
        <v>1088</v>
      </c>
      <c r="O2821">
        <f t="shared" si="220"/>
        <v>0</v>
      </c>
      <c r="P2821">
        <f t="shared" si="221"/>
        <v>0</v>
      </c>
      <c r="Q2821" s="10" t="s">
        <v>8315</v>
      </c>
      <c r="R2821" t="s">
        <v>8316</v>
      </c>
      <c r="S2821" s="13">
        <f t="shared" si="222"/>
        <v>41793.710231481484</v>
      </c>
      <c r="T2821" s="13">
        <f t="shared" si="223"/>
        <v>41823.710231481484</v>
      </c>
      <c r="U2821">
        <f t="shared" si="224"/>
        <v>2014</v>
      </c>
    </row>
    <row r="2822" spans="1:21" ht="57.6" x14ac:dyDescent="0.3">
      <c r="A2822">
        <v>3744</v>
      </c>
      <c r="B2822" s="3" t="s">
        <v>7577</v>
      </c>
      <c r="C2822" s="3" t="s">
        <v>7578</v>
      </c>
      <c r="D2822" s="6">
        <v>1200</v>
      </c>
      <c r="E2822" s="8">
        <v>0</v>
      </c>
      <c r="F2822" t="s">
        <v>359</v>
      </c>
      <c r="G2822" t="s">
        <v>19</v>
      </c>
      <c r="H2822" t="s">
        <v>20</v>
      </c>
      <c r="I2822">
        <v>1404532740</v>
      </c>
      <c r="J2822">
        <v>1401823952</v>
      </c>
      <c r="K2822" t="b">
        <v>0</v>
      </c>
      <c r="L2822">
        <v>0</v>
      </c>
      <c r="M2822" t="b">
        <v>0</v>
      </c>
      <c r="N2822" t="s">
        <v>1088</v>
      </c>
      <c r="O2822">
        <f t="shared" si="220"/>
        <v>0</v>
      </c>
      <c r="P2822">
        <f t="shared" si="221"/>
        <v>0</v>
      </c>
      <c r="Q2822" s="10" t="s">
        <v>8315</v>
      </c>
      <c r="R2822" t="s">
        <v>8316</v>
      </c>
      <c r="S2822" s="13">
        <f t="shared" si="222"/>
        <v>41793.814259259263</v>
      </c>
      <c r="T2822" s="13">
        <f t="shared" si="223"/>
        <v>41825.165972222225</v>
      </c>
      <c r="U2822">
        <f t="shared" si="224"/>
        <v>2014</v>
      </c>
    </row>
    <row r="2823" spans="1:21" ht="43.2" x14ac:dyDescent="0.3">
      <c r="A2823">
        <v>3517</v>
      </c>
      <c r="B2823" s="3" t="s">
        <v>7125</v>
      </c>
      <c r="C2823" s="3" t="s">
        <v>7126</v>
      </c>
      <c r="D2823" s="6">
        <v>4000</v>
      </c>
      <c r="E2823" s="8">
        <v>4000</v>
      </c>
      <c r="F2823" t="s">
        <v>18</v>
      </c>
      <c r="G2823" t="s">
        <v>26</v>
      </c>
      <c r="H2823" t="s">
        <v>27</v>
      </c>
      <c r="I2823">
        <v>1404471600</v>
      </c>
      <c r="J2823">
        <v>1401910634</v>
      </c>
      <c r="K2823" t="b">
        <v>0</v>
      </c>
      <c r="L2823">
        <v>13</v>
      </c>
      <c r="M2823" t="b">
        <v>1</v>
      </c>
      <c r="N2823" t="s">
        <v>1088</v>
      </c>
      <c r="O2823">
        <f t="shared" si="220"/>
        <v>100</v>
      </c>
      <c r="P2823">
        <f t="shared" si="221"/>
        <v>307.69</v>
      </c>
      <c r="Q2823" s="10" t="s">
        <v>8315</v>
      </c>
      <c r="R2823" t="s">
        <v>8316</v>
      </c>
      <c r="S2823" s="13">
        <f t="shared" si="222"/>
        <v>41794.817523148151</v>
      </c>
      <c r="T2823" s="13">
        <f t="shared" si="223"/>
        <v>41824.458333333336</v>
      </c>
      <c r="U2823">
        <f t="shared" si="224"/>
        <v>2014</v>
      </c>
    </row>
    <row r="2824" spans="1:21" ht="43.2" x14ac:dyDescent="0.3">
      <c r="A2824">
        <v>2796</v>
      </c>
      <c r="B2824" s="3" t="s">
        <v>5681</v>
      </c>
      <c r="C2824" s="3" t="s">
        <v>5682</v>
      </c>
      <c r="D2824" s="6">
        <v>800</v>
      </c>
      <c r="E2824" s="8">
        <v>924</v>
      </c>
      <c r="F2824" t="s">
        <v>18</v>
      </c>
      <c r="G2824" t="s">
        <v>26</v>
      </c>
      <c r="H2824" t="s">
        <v>27</v>
      </c>
      <c r="I2824">
        <v>1404564028</v>
      </c>
      <c r="J2824">
        <v>1401972028</v>
      </c>
      <c r="K2824" t="b">
        <v>0</v>
      </c>
      <c r="L2824">
        <v>21</v>
      </c>
      <c r="M2824" t="b">
        <v>1</v>
      </c>
      <c r="N2824" t="s">
        <v>1088</v>
      </c>
      <c r="O2824">
        <f t="shared" si="220"/>
        <v>116</v>
      </c>
      <c r="P2824">
        <f t="shared" si="221"/>
        <v>44</v>
      </c>
      <c r="Q2824" s="10" t="s">
        <v>8315</v>
      </c>
      <c r="R2824" t="s">
        <v>8316</v>
      </c>
      <c r="S2824" s="13">
        <f t="shared" si="222"/>
        <v>41795.528101851851</v>
      </c>
      <c r="T2824" s="13">
        <f t="shared" si="223"/>
        <v>41825.528101851851</v>
      </c>
      <c r="U2824">
        <f t="shared" si="224"/>
        <v>2014</v>
      </c>
    </row>
    <row r="2825" spans="1:21" ht="57.6" x14ac:dyDescent="0.3">
      <c r="A2825">
        <v>3980</v>
      </c>
      <c r="B2825" s="3" t="s">
        <v>8046</v>
      </c>
      <c r="C2825" s="3" t="s">
        <v>8047</v>
      </c>
      <c r="D2825" s="6">
        <v>2500</v>
      </c>
      <c r="E2825" s="8">
        <v>450</v>
      </c>
      <c r="F2825" t="s">
        <v>359</v>
      </c>
      <c r="G2825" t="s">
        <v>19</v>
      </c>
      <c r="H2825" t="s">
        <v>20</v>
      </c>
      <c r="I2825">
        <v>1404570147</v>
      </c>
      <c r="J2825">
        <v>1401978147</v>
      </c>
      <c r="K2825" t="b">
        <v>0</v>
      </c>
      <c r="L2825">
        <v>7</v>
      </c>
      <c r="M2825" t="b">
        <v>0</v>
      </c>
      <c r="N2825" t="s">
        <v>1088</v>
      </c>
      <c r="O2825">
        <f t="shared" si="220"/>
        <v>18</v>
      </c>
      <c r="P2825">
        <f t="shared" si="221"/>
        <v>64.290000000000006</v>
      </c>
      <c r="Q2825" s="10" t="s">
        <v>8315</v>
      </c>
      <c r="R2825" t="s">
        <v>8316</v>
      </c>
      <c r="S2825" s="13">
        <f t="shared" si="222"/>
        <v>41795.598923611113</v>
      </c>
      <c r="T2825" s="13">
        <f t="shared" si="223"/>
        <v>41825.598923611113</v>
      </c>
      <c r="U2825">
        <f t="shared" si="224"/>
        <v>2014</v>
      </c>
    </row>
    <row r="2826" spans="1:21" ht="57.6" x14ac:dyDescent="0.3">
      <c r="A2826">
        <v>3407</v>
      </c>
      <c r="B2826" s="3" t="s">
        <v>6905</v>
      </c>
      <c r="C2826" s="3" t="s">
        <v>6906</v>
      </c>
      <c r="D2826" s="6">
        <v>2000</v>
      </c>
      <c r="E2826" s="8">
        <v>2142</v>
      </c>
      <c r="F2826" t="s">
        <v>18</v>
      </c>
      <c r="G2826" t="s">
        <v>26</v>
      </c>
      <c r="H2826" t="s">
        <v>27</v>
      </c>
      <c r="I2826">
        <v>1404641289</v>
      </c>
      <c r="J2826">
        <v>1402049289</v>
      </c>
      <c r="K2826" t="b">
        <v>0</v>
      </c>
      <c r="L2826">
        <v>67</v>
      </c>
      <c r="M2826" t="b">
        <v>1</v>
      </c>
      <c r="N2826" t="s">
        <v>1088</v>
      </c>
      <c r="O2826">
        <f t="shared" si="220"/>
        <v>107</v>
      </c>
      <c r="P2826">
        <f t="shared" si="221"/>
        <v>31.97</v>
      </c>
      <c r="Q2826" s="10" t="s">
        <v>8315</v>
      </c>
      <c r="R2826" t="s">
        <v>8316</v>
      </c>
      <c r="S2826" s="13">
        <f t="shared" si="222"/>
        <v>41796.422326388885</v>
      </c>
      <c r="T2826" s="13">
        <f t="shared" si="223"/>
        <v>41826.422326388885</v>
      </c>
      <c r="U2826">
        <f t="shared" si="224"/>
        <v>2014</v>
      </c>
    </row>
    <row r="2827" spans="1:21" ht="43.2" x14ac:dyDescent="0.3">
      <c r="A2827">
        <v>3482</v>
      </c>
      <c r="B2827" s="3" t="s">
        <v>7055</v>
      </c>
      <c r="C2827" s="3" t="s">
        <v>7056</v>
      </c>
      <c r="D2827" s="6">
        <v>3000</v>
      </c>
      <c r="E2827" s="8">
        <v>4150</v>
      </c>
      <c r="F2827" t="s">
        <v>18</v>
      </c>
      <c r="G2827" t="s">
        <v>26</v>
      </c>
      <c r="H2827" t="s">
        <v>27</v>
      </c>
      <c r="I2827">
        <v>1404671466</v>
      </c>
      <c r="J2827">
        <v>1402079466</v>
      </c>
      <c r="K2827" t="b">
        <v>0</v>
      </c>
      <c r="L2827">
        <v>80</v>
      </c>
      <c r="M2827" t="b">
        <v>1</v>
      </c>
      <c r="N2827" t="s">
        <v>1088</v>
      </c>
      <c r="O2827">
        <f t="shared" si="220"/>
        <v>138</v>
      </c>
      <c r="P2827">
        <f t="shared" si="221"/>
        <v>51.88</v>
      </c>
      <c r="Q2827" s="10" t="s">
        <v>8315</v>
      </c>
      <c r="R2827" t="s">
        <v>8316</v>
      </c>
      <c r="S2827" s="13">
        <f t="shared" si="222"/>
        <v>41796.771597222221</v>
      </c>
      <c r="T2827" s="13">
        <f t="shared" si="223"/>
        <v>41826.771597222221</v>
      </c>
      <c r="U2827">
        <f t="shared" si="224"/>
        <v>2014</v>
      </c>
    </row>
    <row r="2828" spans="1:21" ht="43.2" x14ac:dyDescent="0.3">
      <c r="A2828">
        <v>2797</v>
      </c>
      <c r="B2828" s="3" t="s">
        <v>5683</v>
      </c>
      <c r="C2828" s="3" t="s">
        <v>5684</v>
      </c>
      <c r="D2828" s="6">
        <v>8000</v>
      </c>
      <c r="E2828" s="8">
        <v>8211.61</v>
      </c>
      <c r="F2828" t="s">
        <v>18</v>
      </c>
      <c r="G2828" t="s">
        <v>26</v>
      </c>
      <c r="H2828" t="s">
        <v>27</v>
      </c>
      <c r="I2828">
        <v>1404858840</v>
      </c>
      <c r="J2828">
        <v>1402266840</v>
      </c>
      <c r="K2828" t="b">
        <v>0</v>
      </c>
      <c r="L2828">
        <v>94</v>
      </c>
      <c r="M2828" t="b">
        <v>1</v>
      </c>
      <c r="N2828" t="s">
        <v>1088</v>
      </c>
      <c r="O2828">
        <f t="shared" si="220"/>
        <v>103</v>
      </c>
      <c r="P2828">
        <f t="shared" si="221"/>
        <v>87.36</v>
      </c>
      <c r="Q2828" s="10" t="s">
        <v>8315</v>
      </c>
      <c r="R2828" t="s">
        <v>8316</v>
      </c>
      <c r="S2828" s="13">
        <f t="shared" si="222"/>
        <v>41798.94027777778</v>
      </c>
      <c r="T2828" s="13">
        <f t="shared" si="223"/>
        <v>41828.94027777778</v>
      </c>
      <c r="U2828">
        <f t="shared" si="224"/>
        <v>2014</v>
      </c>
    </row>
    <row r="2829" spans="1:21" ht="43.2" x14ac:dyDescent="0.3">
      <c r="A2829">
        <v>3162</v>
      </c>
      <c r="B2829" s="3" t="s">
        <v>6414</v>
      </c>
      <c r="C2829" s="3" t="s">
        <v>6415</v>
      </c>
      <c r="D2829" s="6">
        <v>4000</v>
      </c>
      <c r="E2829" s="8">
        <v>5086</v>
      </c>
      <c r="F2829" t="s">
        <v>18</v>
      </c>
      <c r="G2829" t="s">
        <v>19</v>
      </c>
      <c r="H2829" t="s">
        <v>20</v>
      </c>
      <c r="I2829">
        <v>1404698400</v>
      </c>
      <c r="J2829">
        <v>1402331262</v>
      </c>
      <c r="K2829" t="b">
        <v>1</v>
      </c>
      <c r="L2829">
        <v>63</v>
      </c>
      <c r="M2829" t="b">
        <v>1</v>
      </c>
      <c r="N2829" t="s">
        <v>1088</v>
      </c>
      <c r="O2829">
        <f t="shared" si="220"/>
        <v>127</v>
      </c>
      <c r="P2829">
        <f t="shared" si="221"/>
        <v>80.73</v>
      </c>
      <c r="Q2829" s="10" t="s">
        <v>8315</v>
      </c>
      <c r="R2829" t="s">
        <v>8316</v>
      </c>
      <c r="S2829" s="13">
        <f t="shared" si="222"/>
        <v>41799.685902777775</v>
      </c>
      <c r="T2829" s="13">
        <f t="shared" si="223"/>
        <v>41827.083333333336</v>
      </c>
      <c r="U2829">
        <f t="shared" si="224"/>
        <v>2014</v>
      </c>
    </row>
    <row r="2830" spans="1:21" ht="43.2" x14ac:dyDescent="0.3">
      <c r="A2830">
        <v>3434</v>
      </c>
      <c r="B2830" s="3" t="s">
        <v>6959</v>
      </c>
      <c r="C2830" s="3" t="s">
        <v>6960</v>
      </c>
      <c r="D2830" s="6">
        <v>10000</v>
      </c>
      <c r="E2830" s="8">
        <v>10555</v>
      </c>
      <c r="F2830" t="s">
        <v>18</v>
      </c>
      <c r="G2830" t="s">
        <v>19</v>
      </c>
      <c r="H2830" t="s">
        <v>20</v>
      </c>
      <c r="I2830">
        <v>1404983269</v>
      </c>
      <c r="J2830">
        <v>1402391269</v>
      </c>
      <c r="K2830" t="b">
        <v>0</v>
      </c>
      <c r="L2830">
        <v>168</v>
      </c>
      <c r="M2830" t="b">
        <v>1</v>
      </c>
      <c r="N2830" t="s">
        <v>1088</v>
      </c>
      <c r="O2830">
        <f t="shared" si="220"/>
        <v>106</v>
      </c>
      <c r="P2830">
        <f t="shared" si="221"/>
        <v>62.83</v>
      </c>
      <c r="Q2830" s="10" t="s">
        <v>8315</v>
      </c>
      <c r="R2830" t="s">
        <v>8316</v>
      </c>
      <c r="S2830" s="13">
        <f t="shared" si="222"/>
        <v>41800.380428240744</v>
      </c>
      <c r="T2830" s="13">
        <f t="shared" si="223"/>
        <v>41830.380428240744</v>
      </c>
      <c r="U2830">
        <f t="shared" si="224"/>
        <v>2014</v>
      </c>
    </row>
    <row r="2831" spans="1:21" ht="43.2" x14ac:dyDescent="0.3">
      <c r="A2831">
        <v>3809</v>
      </c>
      <c r="B2831" s="3" t="s">
        <v>7707</v>
      </c>
      <c r="C2831" s="3" t="s">
        <v>7708</v>
      </c>
      <c r="D2831" s="6">
        <v>2000</v>
      </c>
      <c r="E2831" s="8">
        <v>2025</v>
      </c>
      <c r="F2831" t="s">
        <v>18</v>
      </c>
      <c r="G2831" t="s">
        <v>26</v>
      </c>
      <c r="H2831" t="s">
        <v>27</v>
      </c>
      <c r="I2831">
        <v>1406761200</v>
      </c>
      <c r="J2831">
        <v>1402403907</v>
      </c>
      <c r="K2831" t="b">
        <v>0</v>
      </c>
      <c r="L2831">
        <v>38</v>
      </c>
      <c r="M2831" t="b">
        <v>1</v>
      </c>
      <c r="N2831" t="s">
        <v>1088</v>
      </c>
      <c r="O2831">
        <f t="shared" si="220"/>
        <v>101</v>
      </c>
      <c r="P2831">
        <f t="shared" si="221"/>
        <v>53.29</v>
      </c>
      <c r="Q2831" s="10" t="s">
        <v>8315</v>
      </c>
      <c r="R2831" t="s">
        <v>8316</v>
      </c>
      <c r="S2831" s="13">
        <f t="shared" si="222"/>
        <v>41800.526701388888</v>
      </c>
      <c r="T2831" s="13">
        <f t="shared" si="223"/>
        <v>41850.958333333336</v>
      </c>
      <c r="U2831">
        <f t="shared" si="224"/>
        <v>2014</v>
      </c>
    </row>
    <row r="2832" spans="1:21" ht="57.6" x14ac:dyDescent="0.3">
      <c r="A2832">
        <v>3966</v>
      </c>
      <c r="B2832" s="3" t="s">
        <v>8018</v>
      </c>
      <c r="C2832" s="3" t="s">
        <v>8019</v>
      </c>
      <c r="D2832" s="6">
        <v>7500</v>
      </c>
      <c r="E2832" s="8">
        <v>45</v>
      </c>
      <c r="F2832" t="s">
        <v>359</v>
      </c>
      <c r="G2832" t="s">
        <v>19</v>
      </c>
      <c r="H2832" t="s">
        <v>20</v>
      </c>
      <c r="I2832">
        <v>1406170740</v>
      </c>
      <c r="J2832">
        <v>1402506278</v>
      </c>
      <c r="K2832" t="b">
        <v>0</v>
      </c>
      <c r="L2832">
        <v>2</v>
      </c>
      <c r="M2832" t="b">
        <v>0</v>
      </c>
      <c r="N2832" t="s">
        <v>1088</v>
      </c>
      <c r="O2832">
        <f t="shared" si="220"/>
        <v>1</v>
      </c>
      <c r="P2832">
        <f t="shared" si="221"/>
        <v>22.5</v>
      </c>
      <c r="Q2832" s="10" t="s">
        <v>8315</v>
      </c>
      <c r="R2832" t="s">
        <v>8316</v>
      </c>
      <c r="S2832" s="13">
        <f t="shared" si="222"/>
        <v>41801.711550925924</v>
      </c>
      <c r="T2832" s="13">
        <f t="shared" si="223"/>
        <v>41844.124305555553</v>
      </c>
      <c r="U2832">
        <f t="shared" si="224"/>
        <v>2014</v>
      </c>
    </row>
    <row r="2833" spans="1:21" ht="43.2" x14ac:dyDescent="0.3">
      <c r="A2833">
        <v>3677</v>
      </c>
      <c r="B2833" s="3" t="s">
        <v>7443</v>
      </c>
      <c r="C2833" s="3" t="s">
        <v>7444</v>
      </c>
      <c r="D2833" s="6">
        <v>12000</v>
      </c>
      <c r="E2833" s="8">
        <v>12348.5</v>
      </c>
      <c r="F2833" t="s">
        <v>18</v>
      </c>
      <c r="G2833" t="s">
        <v>19</v>
      </c>
      <c r="H2833" t="s">
        <v>20</v>
      </c>
      <c r="I2833">
        <v>1404359940</v>
      </c>
      <c r="J2833">
        <v>1402580818</v>
      </c>
      <c r="K2833" t="b">
        <v>0</v>
      </c>
      <c r="L2833">
        <v>199</v>
      </c>
      <c r="M2833" t="b">
        <v>1</v>
      </c>
      <c r="N2833" t="s">
        <v>1088</v>
      </c>
      <c r="O2833">
        <f t="shared" si="220"/>
        <v>103</v>
      </c>
      <c r="P2833">
        <f t="shared" si="221"/>
        <v>62.05</v>
      </c>
      <c r="Q2833" s="10" t="s">
        <v>8315</v>
      </c>
      <c r="R2833" t="s">
        <v>8316</v>
      </c>
      <c r="S2833" s="13">
        <f t="shared" si="222"/>
        <v>41802.574282407404</v>
      </c>
      <c r="T2833" s="13">
        <f t="shared" si="223"/>
        <v>41823.165972222225</v>
      </c>
      <c r="U2833">
        <f t="shared" si="224"/>
        <v>2014</v>
      </c>
    </row>
    <row r="2834" spans="1:21" ht="57.6" x14ac:dyDescent="0.3">
      <c r="A2834">
        <v>3510</v>
      </c>
      <c r="B2834" s="3" t="s">
        <v>7111</v>
      </c>
      <c r="C2834" s="3" t="s">
        <v>7112</v>
      </c>
      <c r="D2834" s="6">
        <v>900</v>
      </c>
      <c r="E2834" s="8">
        <v>905</v>
      </c>
      <c r="F2834" t="s">
        <v>18</v>
      </c>
      <c r="G2834" t="s">
        <v>19</v>
      </c>
      <c r="H2834" t="s">
        <v>20</v>
      </c>
      <c r="I2834">
        <v>1404312846</v>
      </c>
      <c r="J2834">
        <v>1402584846</v>
      </c>
      <c r="K2834" t="b">
        <v>0</v>
      </c>
      <c r="L2834">
        <v>15</v>
      </c>
      <c r="M2834" t="b">
        <v>1</v>
      </c>
      <c r="N2834" t="s">
        <v>1088</v>
      </c>
      <c r="O2834">
        <f t="shared" si="220"/>
        <v>101</v>
      </c>
      <c r="P2834">
        <f t="shared" si="221"/>
        <v>60.33</v>
      </c>
      <c r="Q2834" s="10" t="s">
        <v>8315</v>
      </c>
      <c r="R2834" t="s">
        <v>8316</v>
      </c>
      <c r="S2834" s="13">
        <f t="shared" si="222"/>
        <v>41802.62090277778</v>
      </c>
      <c r="T2834" s="13">
        <f t="shared" si="223"/>
        <v>41822.62090277778</v>
      </c>
      <c r="U2834">
        <f t="shared" si="224"/>
        <v>2014</v>
      </c>
    </row>
    <row r="2835" spans="1:21" ht="43.2" x14ac:dyDescent="0.3">
      <c r="A2835">
        <v>4036</v>
      </c>
      <c r="B2835" s="3" t="s">
        <v>8155</v>
      </c>
      <c r="C2835" s="3" t="s">
        <v>6747</v>
      </c>
      <c r="D2835" s="6">
        <v>6000</v>
      </c>
      <c r="E2835" s="8">
        <v>2823</v>
      </c>
      <c r="F2835" t="s">
        <v>359</v>
      </c>
      <c r="G2835" t="s">
        <v>19</v>
      </c>
      <c r="H2835" t="s">
        <v>20</v>
      </c>
      <c r="I2835">
        <v>1404253800</v>
      </c>
      <c r="J2835">
        <v>1402784964</v>
      </c>
      <c r="K2835" t="b">
        <v>0</v>
      </c>
      <c r="L2835">
        <v>17</v>
      </c>
      <c r="M2835" t="b">
        <v>0</v>
      </c>
      <c r="N2835" t="s">
        <v>1088</v>
      </c>
      <c r="O2835">
        <f t="shared" si="220"/>
        <v>47</v>
      </c>
      <c r="P2835">
        <f t="shared" si="221"/>
        <v>166.06</v>
      </c>
      <c r="Q2835" s="10" t="s">
        <v>8315</v>
      </c>
      <c r="R2835" t="s">
        <v>8316</v>
      </c>
      <c r="S2835" s="13">
        <f t="shared" si="222"/>
        <v>41804.937083333331</v>
      </c>
      <c r="T2835" s="13">
        <f t="shared" si="223"/>
        <v>41821.9375</v>
      </c>
      <c r="U2835">
        <f t="shared" si="224"/>
        <v>2014</v>
      </c>
    </row>
    <row r="2836" spans="1:21" ht="43.2" x14ac:dyDescent="0.3">
      <c r="A2836">
        <v>3351</v>
      </c>
      <c r="B2836" s="3" t="s">
        <v>6791</v>
      </c>
      <c r="C2836" s="3" t="s">
        <v>6792</v>
      </c>
      <c r="D2836" s="6">
        <v>5000</v>
      </c>
      <c r="E2836" s="8">
        <v>5055</v>
      </c>
      <c r="F2836" t="s">
        <v>18</v>
      </c>
      <c r="G2836" t="s">
        <v>26</v>
      </c>
      <c r="H2836" t="s">
        <v>27</v>
      </c>
      <c r="I2836">
        <v>1406113200</v>
      </c>
      <c r="J2836">
        <v>1402910965</v>
      </c>
      <c r="K2836" t="b">
        <v>0</v>
      </c>
      <c r="L2836">
        <v>54</v>
      </c>
      <c r="M2836" t="b">
        <v>1</v>
      </c>
      <c r="N2836" t="s">
        <v>1088</v>
      </c>
      <c r="O2836">
        <f t="shared" si="220"/>
        <v>101</v>
      </c>
      <c r="P2836">
        <f t="shared" si="221"/>
        <v>93.61</v>
      </c>
      <c r="Q2836" s="10" t="s">
        <v>8315</v>
      </c>
      <c r="R2836" t="s">
        <v>8316</v>
      </c>
      <c r="S2836" s="13">
        <f t="shared" si="222"/>
        <v>41806.395428240743</v>
      </c>
      <c r="T2836" s="13">
        <f t="shared" si="223"/>
        <v>41843.458333333336</v>
      </c>
      <c r="U2836">
        <f t="shared" si="224"/>
        <v>2014</v>
      </c>
    </row>
    <row r="2837" spans="1:21" ht="57.6" x14ac:dyDescent="0.3">
      <c r="A2837">
        <v>3178</v>
      </c>
      <c r="B2837" s="3" t="s">
        <v>6446</v>
      </c>
      <c r="C2837" s="3" t="s">
        <v>6447</v>
      </c>
      <c r="D2837" s="6">
        <v>1500</v>
      </c>
      <c r="E2837" s="8">
        <v>2576</v>
      </c>
      <c r="F2837" t="s">
        <v>18</v>
      </c>
      <c r="G2837" t="s">
        <v>26</v>
      </c>
      <c r="H2837" t="s">
        <v>27</v>
      </c>
      <c r="I2837">
        <v>1405521075</v>
      </c>
      <c r="J2837">
        <v>1402929075</v>
      </c>
      <c r="K2837" t="b">
        <v>1</v>
      </c>
      <c r="L2837">
        <v>78</v>
      </c>
      <c r="M2837" t="b">
        <v>1</v>
      </c>
      <c r="N2837" t="s">
        <v>1088</v>
      </c>
      <c r="O2837">
        <f t="shared" si="220"/>
        <v>172</v>
      </c>
      <c r="P2837">
        <f t="shared" si="221"/>
        <v>33.03</v>
      </c>
      <c r="Q2837" s="10" t="s">
        <v>8315</v>
      </c>
      <c r="R2837" t="s">
        <v>8316</v>
      </c>
      <c r="S2837" s="13">
        <f t="shared" si="222"/>
        <v>41806.605034722219</v>
      </c>
      <c r="T2837" s="13">
        <f t="shared" si="223"/>
        <v>41836.605034722219</v>
      </c>
      <c r="U2837">
        <f t="shared" si="224"/>
        <v>2014</v>
      </c>
    </row>
    <row r="2838" spans="1:21" ht="57.6" x14ac:dyDescent="0.3">
      <c r="A2838">
        <v>3816</v>
      </c>
      <c r="B2838" s="3" t="s">
        <v>7721</v>
      </c>
      <c r="C2838" s="3" t="s">
        <v>7722</v>
      </c>
      <c r="D2838" s="6">
        <v>1500</v>
      </c>
      <c r="E2838" s="8">
        <v>1788.57</v>
      </c>
      <c r="F2838" t="s">
        <v>18</v>
      </c>
      <c r="G2838" t="s">
        <v>19</v>
      </c>
      <c r="H2838" t="s">
        <v>20</v>
      </c>
      <c r="I2838">
        <v>1405614823</v>
      </c>
      <c r="J2838">
        <v>1403022823</v>
      </c>
      <c r="K2838" t="b">
        <v>0</v>
      </c>
      <c r="L2838">
        <v>37</v>
      </c>
      <c r="M2838" t="b">
        <v>1</v>
      </c>
      <c r="N2838" t="s">
        <v>1088</v>
      </c>
      <c r="O2838">
        <f t="shared" si="220"/>
        <v>119</v>
      </c>
      <c r="P2838">
        <f t="shared" si="221"/>
        <v>48.34</v>
      </c>
      <c r="Q2838" s="10" t="s">
        <v>8315</v>
      </c>
      <c r="R2838" t="s">
        <v>8316</v>
      </c>
      <c r="S2838" s="13">
        <f t="shared" si="222"/>
        <v>41807.690081018518</v>
      </c>
      <c r="T2838" s="13">
        <f t="shared" si="223"/>
        <v>41837.690081018518</v>
      </c>
      <c r="U2838">
        <f t="shared" si="224"/>
        <v>2014</v>
      </c>
    </row>
    <row r="2839" spans="1:21" ht="43.2" x14ac:dyDescent="0.3">
      <c r="A2839">
        <v>2787</v>
      </c>
      <c r="B2839" s="3" t="s">
        <v>5663</v>
      </c>
      <c r="C2839" s="3" t="s">
        <v>5664</v>
      </c>
      <c r="D2839" s="6">
        <v>1000</v>
      </c>
      <c r="E2839" s="8">
        <v>1197</v>
      </c>
      <c r="F2839" t="s">
        <v>18</v>
      </c>
      <c r="G2839" t="s">
        <v>19</v>
      </c>
      <c r="H2839" t="s">
        <v>20</v>
      </c>
      <c r="I2839">
        <v>1405658752</v>
      </c>
      <c r="J2839">
        <v>1403066752</v>
      </c>
      <c r="K2839" t="b">
        <v>0</v>
      </c>
      <c r="L2839">
        <v>38</v>
      </c>
      <c r="M2839" t="b">
        <v>1</v>
      </c>
      <c r="N2839" t="s">
        <v>1088</v>
      </c>
      <c r="O2839">
        <f t="shared" si="220"/>
        <v>120</v>
      </c>
      <c r="P2839">
        <f t="shared" si="221"/>
        <v>31.5</v>
      </c>
      <c r="Q2839" s="10" t="s">
        <v>8315</v>
      </c>
      <c r="R2839" t="s">
        <v>8316</v>
      </c>
      <c r="S2839" s="13">
        <f t="shared" si="222"/>
        <v>41808.198518518519</v>
      </c>
      <c r="T2839" s="13">
        <f t="shared" si="223"/>
        <v>41838.198518518519</v>
      </c>
      <c r="U2839">
        <f t="shared" si="224"/>
        <v>2014</v>
      </c>
    </row>
    <row r="2840" spans="1:21" ht="43.2" x14ac:dyDescent="0.3">
      <c r="A2840">
        <v>3556</v>
      </c>
      <c r="B2840" s="3" t="s">
        <v>7203</v>
      </c>
      <c r="C2840" s="3" t="s">
        <v>7204</v>
      </c>
      <c r="D2840" s="6">
        <v>2200</v>
      </c>
      <c r="E2840" s="8">
        <v>2210</v>
      </c>
      <c r="F2840" t="s">
        <v>18</v>
      </c>
      <c r="G2840" t="s">
        <v>26</v>
      </c>
      <c r="H2840" t="s">
        <v>27</v>
      </c>
      <c r="I2840">
        <v>1408289724</v>
      </c>
      <c r="J2840">
        <v>1403105724</v>
      </c>
      <c r="K2840" t="b">
        <v>0</v>
      </c>
      <c r="L2840">
        <v>20</v>
      </c>
      <c r="M2840" t="b">
        <v>1</v>
      </c>
      <c r="N2840" t="s">
        <v>1088</v>
      </c>
      <c r="O2840">
        <f t="shared" si="220"/>
        <v>100</v>
      </c>
      <c r="P2840">
        <f t="shared" si="221"/>
        <v>110.5</v>
      </c>
      <c r="Q2840" s="10" t="s">
        <v>8315</v>
      </c>
      <c r="R2840" t="s">
        <v>8316</v>
      </c>
      <c r="S2840" s="13">
        <f t="shared" si="222"/>
        <v>41808.649583333332</v>
      </c>
      <c r="T2840" s="13">
        <f t="shared" si="223"/>
        <v>41868.649583333332</v>
      </c>
      <c r="U2840">
        <f t="shared" si="224"/>
        <v>2014</v>
      </c>
    </row>
    <row r="2841" spans="1:21" ht="43.2" x14ac:dyDescent="0.3">
      <c r="A2841">
        <v>2970</v>
      </c>
      <c r="B2841" s="3" t="s">
        <v>6030</v>
      </c>
      <c r="C2841" s="3" t="s">
        <v>6031</v>
      </c>
      <c r="D2841" s="6">
        <v>6000</v>
      </c>
      <c r="E2841" s="8">
        <v>6360</v>
      </c>
      <c r="F2841" t="s">
        <v>18</v>
      </c>
      <c r="G2841" t="s">
        <v>19</v>
      </c>
      <c r="H2841" t="s">
        <v>20</v>
      </c>
      <c r="I2841">
        <v>1405699451</v>
      </c>
      <c r="J2841">
        <v>1403107451</v>
      </c>
      <c r="K2841" t="b">
        <v>0</v>
      </c>
      <c r="L2841">
        <v>91</v>
      </c>
      <c r="M2841" t="b">
        <v>1</v>
      </c>
      <c r="N2841" t="s">
        <v>1088</v>
      </c>
      <c r="O2841">
        <f t="shared" si="220"/>
        <v>106</v>
      </c>
      <c r="P2841">
        <f t="shared" si="221"/>
        <v>69.89</v>
      </c>
      <c r="Q2841" s="10" t="s">
        <v>8315</v>
      </c>
      <c r="R2841" t="s">
        <v>8316</v>
      </c>
      <c r="S2841" s="13">
        <f t="shared" si="222"/>
        <v>41808.669571759259</v>
      </c>
      <c r="T2841" s="13">
        <f t="shared" si="223"/>
        <v>41838.669571759259</v>
      </c>
      <c r="U2841">
        <f t="shared" si="224"/>
        <v>2014</v>
      </c>
    </row>
    <row r="2842" spans="1:21" ht="43.2" x14ac:dyDescent="0.3">
      <c r="A2842">
        <v>3408</v>
      </c>
      <c r="B2842" s="3" t="s">
        <v>6907</v>
      </c>
      <c r="C2842" s="3" t="s">
        <v>6908</v>
      </c>
      <c r="D2842" s="6">
        <v>500</v>
      </c>
      <c r="E2842" s="8">
        <v>1055</v>
      </c>
      <c r="F2842" t="s">
        <v>18</v>
      </c>
      <c r="G2842" t="s">
        <v>19</v>
      </c>
      <c r="H2842" t="s">
        <v>20</v>
      </c>
      <c r="I2842">
        <v>1405727304</v>
      </c>
      <c r="J2842">
        <v>1403135304</v>
      </c>
      <c r="K2842" t="b">
        <v>0</v>
      </c>
      <c r="L2842">
        <v>18</v>
      </c>
      <c r="M2842" t="b">
        <v>1</v>
      </c>
      <c r="N2842" t="s">
        <v>1088</v>
      </c>
      <c r="O2842">
        <f t="shared" si="220"/>
        <v>211</v>
      </c>
      <c r="P2842">
        <f t="shared" si="221"/>
        <v>58.61</v>
      </c>
      <c r="Q2842" s="10" t="s">
        <v>8315</v>
      </c>
      <c r="R2842" t="s">
        <v>8316</v>
      </c>
      <c r="S2842" s="13">
        <f t="shared" si="222"/>
        <v>41808.991944444446</v>
      </c>
      <c r="T2842" s="13">
        <f t="shared" si="223"/>
        <v>41838.991944444446</v>
      </c>
      <c r="U2842">
        <f t="shared" si="224"/>
        <v>2014</v>
      </c>
    </row>
    <row r="2843" spans="1:21" ht="43.2" x14ac:dyDescent="0.3">
      <c r="A2843">
        <v>3440</v>
      </c>
      <c r="B2843" s="3" t="s">
        <v>6971</v>
      </c>
      <c r="C2843" s="3" t="s">
        <v>6972</v>
      </c>
      <c r="D2843" s="6">
        <v>5000</v>
      </c>
      <c r="E2843" s="8">
        <v>5260.92</v>
      </c>
      <c r="F2843" t="s">
        <v>18</v>
      </c>
      <c r="G2843" t="s">
        <v>19</v>
      </c>
      <c r="H2843" t="s">
        <v>20</v>
      </c>
      <c r="I2843">
        <v>1405095300</v>
      </c>
      <c r="J2843">
        <v>1403146628</v>
      </c>
      <c r="K2843" t="b">
        <v>0</v>
      </c>
      <c r="L2843">
        <v>82</v>
      </c>
      <c r="M2843" t="b">
        <v>1</v>
      </c>
      <c r="N2843" t="s">
        <v>1088</v>
      </c>
      <c r="O2843">
        <f t="shared" si="220"/>
        <v>105</v>
      </c>
      <c r="P2843">
        <f t="shared" si="221"/>
        <v>64.16</v>
      </c>
      <c r="Q2843" s="10" t="s">
        <v>8315</v>
      </c>
      <c r="R2843" t="s">
        <v>8316</v>
      </c>
      <c r="S2843" s="13">
        <f t="shared" si="222"/>
        <v>41809.12300925926</v>
      </c>
      <c r="T2843" s="13">
        <f t="shared" si="223"/>
        <v>41831.677083333336</v>
      </c>
      <c r="U2843">
        <f t="shared" si="224"/>
        <v>2014</v>
      </c>
    </row>
    <row r="2844" spans="1:21" ht="43.2" x14ac:dyDescent="0.3">
      <c r="A2844">
        <v>3994</v>
      </c>
      <c r="B2844" s="3" t="s">
        <v>8072</v>
      </c>
      <c r="C2844" s="3" t="s">
        <v>8073</v>
      </c>
      <c r="D2844" s="6">
        <v>2000</v>
      </c>
      <c r="E2844" s="8">
        <v>5</v>
      </c>
      <c r="F2844" t="s">
        <v>359</v>
      </c>
      <c r="G2844" t="s">
        <v>19</v>
      </c>
      <c r="H2844" t="s">
        <v>20</v>
      </c>
      <c r="I2844">
        <v>1405761690</v>
      </c>
      <c r="J2844">
        <v>1403169690</v>
      </c>
      <c r="K2844" t="b">
        <v>0</v>
      </c>
      <c r="L2844">
        <v>1</v>
      </c>
      <c r="M2844" t="b">
        <v>0</v>
      </c>
      <c r="N2844" t="s">
        <v>1088</v>
      </c>
      <c r="O2844">
        <f t="shared" si="220"/>
        <v>0</v>
      </c>
      <c r="P2844">
        <f t="shared" si="221"/>
        <v>5</v>
      </c>
      <c r="Q2844" s="10" t="s">
        <v>8315</v>
      </c>
      <c r="R2844" t="s">
        <v>8316</v>
      </c>
      <c r="S2844" s="13">
        <f t="shared" si="222"/>
        <v>41809.389930555553</v>
      </c>
      <c r="T2844" s="13">
        <f t="shared" si="223"/>
        <v>41839.389930555553</v>
      </c>
      <c r="U2844">
        <f t="shared" si="224"/>
        <v>2014</v>
      </c>
    </row>
    <row r="2845" spans="1:21" ht="43.2" x14ac:dyDescent="0.3">
      <c r="A2845">
        <v>3332</v>
      </c>
      <c r="B2845" s="3" t="s">
        <v>6754</v>
      </c>
      <c r="C2845" s="3" t="s">
        <v>6755</v>
      </c>
      <c r="D2845" s="6">
        <v>6000</v>
      </c>
      <c r="E2845" s="8">
        <v>6000</v>
      </c>
      <c r="F2845" t="s">
        <v>18</v>
      </c>
      <c r="G2845" t="s">
        <v>19</v>
      </c>
      <c r="H2845" t="s">
        <v>20</v>
      </c>
      <c r="I2845">
        <v>1405802330</v>
      </c>
      <c r="J2845">
        <v>1403210330</v>
      </c>
      <c r="K2845" t="b">
        <v>0</v>
      </c>
      <c r="L2845">
        <v>83</v>
      </c>
      <c r="M2845" t="b">
        <v>1</v>
      </c>
      <c r="N2845" t="s">
        <v>1088</v>
      </c>
      <c r="O2845">
        <f t="shared" si="220"/>
        <v>100</v>
      </c>
      <c r="P2845">
        <f t="shared" si="221"/>
        <v>72.290000000000006</v>
      </c>
      <c r="Q2845" s="10" t="s">
        <v>8315</v>
      </c>
      <c r="R2845" t="s">
        <v>8316</v>
      </c>
      <c r="S2845" s="13">
        <f t="shared" si="222"/>
        <v>41809.860300925924</v>
      </c>
      <c r="T2845" s="13">
        <f t="shared" si="223"/>
        <v>41839.860300925924</v>
      </c>
      <c r="U2845">
        <f t="shared" si="224"/>
        <v>2014</v>
      </c>
    </row>
    <row r="2846" spans="1:21" ht="57.6" x14ac:dyDescent="0.3">
      <c r="A2846">
        <v>3708</v>
      </c>
      <c r="B2846" s="3" t="s">
        <v>7505</v>
      </c>
      <c r="C2846" s="3" t="s">
        <v>7506</v>
      </c>
      <c r="D2846" s="6">
        <v>700</v>
      </c>
      <c r="E2846" s="8">
        <v>2100</v>
      </c>
      <c r="F2846" t="s">
        <v>18</v>
      </c>
      <c r="G2846" t="s">
        <v>19</v>
      </c>
      <c r="H2846" t="s">
        <v>20</v>
      </c>
      <c r="I2846">
        <v>1404444286</v>
      </c>
      <c r="J2846">
        <v>1403234686</v>
      </c>
      <c r="K2846" t="b">
        <v>0</v>
      </c>
      <c r="L2846">
        <v>39</v>
      </c>
      <c r="M2846" t="b">
        <v>1</v>
      </c>
      <c r="N2846" t="s">
        <v>1088</v>
      </c>
      <c r="O2846">
        <f t="shared" si="220"/>
        <v>300</v>
      </c>
      <c r="P2846">
        <f t="shared" si="221"/>
        <v>53.85</v>
      </c>
      <c r="Q2846" s="10" t="s">
        <v>8315</v>
      </c>
      <c r="R2846" t="s">
        <v>8316</v>
      </c>
      <c r="S2846" s="13">
        <f t="shared" si="222"/>
        <v>41810.142199074071</v>
      </c>
      <c r="T2846" s="13">
        <f t="shared" si="223"/>
        <v>41824.142199074071</v>
      </c>
      <c r="U2846">
        <f t="shared" si="224"/>
        <v>2014</v>
      </c>
    </row>
    <row r="2847" spans="1:21" ht="43.2" x14ac:dyDescent="0.3">
      <c r="A2847">
        <v>3971</v>
      </c>
      <c r="B2847" s="3" t="s">
        <v>8028</v>
      </c>
      <c r="C2847" s="3" t="s">
        <v>8029</v>
      </c>
      <c r="D2847" s="6">
        <v>14000</v>
      </c>
      <c r="E2847" s="8">
        <v>136</v>
      </c>
      <c r="F2847" t="s">
        <v>359</v>
      </c>
      <c r="G2847" t="s">
        <v>19</v>
      </c>
      <c r="H2847" t="s">
        <v>20</v>
      </c>
      <c r="I2847">
        <v>1405947126</v>
      </c>
      <c r="J2847">
        <v>1403355126</v>
      </c>
      <c r="K2847" t="b">
        <v>0</v>
      </c>
      <c r="L2847">
        <v>6</v>
      </c>
      <c r="M2847" t="b">
        <v>0</v>
      </c>
      <c r="N2847" t="s">
        <v>1088</v>
      </c>
      <c r="O2847">
        <f t="shared" si="220"/>
        <v>1</v>
      </c>
      <c r="P2847">
        <f t="shared" si="221"/>
        <v>22.67</v>
      </c>
      <c r="Q2847" s="10" t="s">
        <v>8315</v>
      </c>
      <c r="R2847" t="s">
        <v>8316</v>
      </c>
      <c r="S2847" s="13">
        <f t="shared" si="222"/>
        <v>41811.536180555559</v>
      </c>
      <c r="T2847" s="13">
        <f t="shared" si="223"/>
        <v>41841.536180555559</v>
      </c>
      <c r="U2847">
        <f t="shared" si="224"/>
        <v>2014</v>
      </c>
    </row>
    <row r="2848" spans="1:21" ht="43.2" x14ac:dyDescent="0.3">
      <c r="A2848">
        <v>2895</v>
      </c>
      <c r="B2848" s="3" t="s">
        <v>5879</v>
      </c>
      <c r="C2848" s="3" t="s">
        <v>5880</v>
      </c>
      <c r="D2848" s="6">
        <v>500</v>
      </c>
      <c r="E2848" s="8">
        <v>23</v>
      </c>
      <c r="F2848" t="s">
        <v>359</v>
      </c>
      <c r="G2848" t="s">
        <v>19</v>
      </c>
      <c r="H2848" t="s">
        <v>20</v>
      </c>
      <c r="I2848">
        <v>1403470800</v>
      </c>
      <c r="J2848">
        <v>1403356792</v>
      </c>
      <c r="K2848" t="b">
        <v>0</v>
      </c>
      <c r="L2848">
        <v>4</v>
      </c>
      <c r="M2848" t="b">
        <v>0</v>
      </c>
      <c r="N2848" t="s">
        <v>1088</v>
      </c>
      <c r="O2848">
        <f t="shared" si="220"/>
        <v>5</v>
      </c>
      <c r="P2848">
        <f t="shared" si="221"/>
        <v>5.75</v>
      </c>
      <c r="Q2848" s="10" t="s">
        <v>8315</v>
      </c>
      <c r="R2848" t="s">
        <v>8316</v>
      </c>
      <c r="S2848" s="13">
        <f t="shared" si="222"/>
        <v>41811.555462962962</v>
      </c>
      <c r="T2848" s="13">
        <f t="shared" si="223"/>
        <v>41812.875</v>
      </c>
      <c r="U2848">
        <f t="shared" si="224"/>
        <v>2014</v>
      </c>
    </row>
    <row r="2849" spans="1:21" ht="57.6" x14ac:dyDescent="0.3">
      <c r="A2849">
        <v>4072</v>
      </c>
      <c r="B2849" s="3" t="s">
        <v>8225</v>
      </c>
      <c r="C2849" s="3" t="s">
        <v>8226</v>
      </c>
      <c r="D2849" s="6">
        <v>1000</v>
      </c>
      <c r="E2849" s="8">
        <v>4</v>
      </c>
      <c r="F2849" t="s">
        <v>359</v>
      </c>
      <c r="G2849" t="s">
        <v>26</v>
      </c>
      <c r="H2849" t="s">
        <v>27</v>
      </c>
      <c r="I2849">
        <v>1408646111</v>
      </c>
      <c r="J2849">
        <v>1403462111</v>
      </c>
      <c r="K2849" t="b">
        <v>0</v>
      </c>
      <c r="L2849">
        <v>2</v>
      </c>
      <c r="M2849" t="b">
        <v>0</v>
      </c>
      <c r="N2849" t="s">
        <v>1088</v>
      </c>
      <c r="O2849">
        <f t="shared" si="220"/>
        <v>0</v>
      </c>
      <c r="P2849">
        <f t="shared" si="221"/>
        <v>2</v>
      </c>
      <c r="Q2849" s="10" t="s">
        <v>8315</v>
      </c>
      <c r="R2849" t="s">
        <v>8316</v>
      </c>
      <c r="S2849" s="13">
        <f t="shared" si="222"/>
        <v>41812.77443287037</v>
      </c>
      <c r="T2849" s="13">
        <f t="shared" si="223"/>
        <v>41872.77443287037</v>
      </c>
      <c r="U2849">
        <f t="shared" si="224"/>
        <v>2014</v>
      </c>
    </row>
    <row r="2850" spans="1:21" ht="28.8" x14ac:dyDescent="0.3">
      <c r="A2850">
        <v>3738</v>
      </c>
      <c r="B2850" s="3" t="s">
        <v>7565</v>
      </c>
      <c r="C2850" s="3" t="s">
        <v>7566</v>
      </c>
      <c r="D2850" s="6">
        <v>1500</v>
      </c>
      <c r="E2850" s="8">
        <v>270</v>
      </c>
      <c r="F2850" t="s">
        <v>359</v>
      </c>
      <c r="G2850" t="s">
        <v>26</v>
      </c>
      <c r="H2850" t="s">
        <v>27</v>
      </c>
      <c r="I2850">
        <v>1405461600</v>
      </c>
      <c r="J2850">
        <v>1403562705</v>
      </c>
      <c r="K2850" t="b">
        <v>0</v>
      </c>
      <c r="L2850">
        <v>6</v>
      </c>
      <c r="M2850" t="b">
        <v>0</v>
      </c>
      <c r="N2850" t="s">
        <v>1088</v>
      </c>
      <c r="O2850">
        <f t="shared" si="220"/>
        <v>18</v>
      </c>
      <c r="P2850">
        <f t="shared" si="221"/>
        <v>45</v>
      </c>
      <c r="Q2850" s="10" t="s">
        <v>8315</v>
      </c>
      <c r="R2850" t="s">
        <v>8316</v>
      </c>
      <c r="S2850" s="13">
        <f t="shared" si="222"/>
        <v>41813.938715277778</v>
      </c>
      <c r="T2850" s="13">
        <f t="shared" si="223"/>
        <v>41835.916666666664</v>
      </c>
      <c r="U2850">
        <f t="shared" si="224"/>
        <v>2014</v>
      </c>
    </row>
    <row r="2851" spans="1:21" ht="28.8" x14ac:dyDescent="0.3">
      <c r="A2851">
        <v>2786</v>
      </c>
      <c r="B2851" s="3" t="s">
        <v>5661</v>
      </c>
      <c r="C2851" s="3" t="s">
        <v>5662</v>
      </c>
      <c r="D2851" s="6">
        <v>2500</v>
      </c>
      <c r="E2851" s="8">
        <v>2946</v>
      </c>
      <c r="F2851" t="s">
        <v>18</v>
      </c>
      <c r="G2851" t="s">
        <v>26</v>
      </c>
      <c r="H2851" t="s">
        <v>27</v>
      </c>
      <c r="I2851">
        <v>1404913180</v>
      </c>
      <c r="J2851">
        <v>1403703580</v>
      </c>
      <c r="K2851" t="b">
        <v>0</v>
      </c>
      <c r="L2851">
        <v>74</v>
      </c>
      <c r="M2851" t="b">
        <v>1</v>
      </c>
      <c r="N2851" t="s">
        <v>1088</v>
      </c>
      <c r="O2851">
        <f t="shared" si="220"/>
        <v>118</v>
      </c>
      <c r="P2851">
        <f t="shared" si="221"/>
        <v>39.81</v>
      </c>
      <c r="Q2851" s="10" t="s">
        <v>8315</v>
      </c>
      <c r="R2851" t="s">
        <v>8316</v>
      </c>
      <c r="S2851" s="13">
        <f t="shared" si="222"/>
        <v>41815.569212962961</v>
      </c>
      <c r="T2851" s="13">
        <f t="shared" si="223"/>
        <v>41829.569212962961</v>
      </c>
      <c r="U2851">
        <f t="shared" si="224"/>
        <v>2014</v>
      </c>
    </row>
    <row r="2852" spans="1:21" ht="57.6" x14ac:dyDescent="0.3">
      <c r="A2852">
        <v>3390</v>
      </c>
      <c r="B2852" s="3" t="s">
        <v>6871</v>
      </c>
      <c r="C2852" s="3" t="s">
        <v>6872</v>
      </c>
      <c r="D2852" s="6">
        <v>1500</v>
      </c>
      <c r="E2852" s="8">
        <v>1536</v>
      </c>
      <c r="F2852" t="s">
        <v>18</v>
      </c>
      <c r="G2852" t="s">
        <v>19</v>
      </c>
      <c r="H2852" t="s">
        <v>20</v>
      </c>
      <c r="I2852">
        <v>1405017345</v>
      </c>
      <c r="J2852">
        <v>1403721345</v>
      </c>
      <c r="K2852" t="b">
        <v>0</v>
      </c>
      <c r="L2852">
        <v>22</v>
      </c>
      <c r="M2852" t="b">
        <v>1</v>
      </c>
      <c r="N2852" t="s">
        <v>1088</v>
      </c>
      <c r="O2852">
        <f t="shared" si="220"/>
        <v>102</v>
      </c>
      <c r="P2852">
        <f t="shared" si="221"/>
        <v>69.819999999999993</v>
      </c>
      <c r="Q2852" s="10" t="s">
        <v>8315</v>
      </c>
      <c r="R2852" t="s">
        <v>8316</v>
      </c>
      <c r="S2852" s="13">
        <f t="shared" si="222"/>
        <v>41815.774826388886</v>
      </c>
      <c r="T2852" s="13">
        <f t="shared" si="223"/>
        <v>41830.774826388886</v>
      </c>
      <c r="U2852">
        <f t="shared" si="224"/>
        <v>2014</v>
      </c>
    </row>
    <row r="2853" spans="1:21" ht="43.2" x14ac:dyDescent="0.3">
      <c r="A2853">
        <v>3958</v>
      </c>
      <c r="B2853" s="3" t="s">
        <v>8002</v>
      </c>
      <c r="C2853" s="3" t="s">
        <v>8003</v>
      </c>
      <c r="D2853" s="6">
        <v>2000</v>
      </c>
      <c r="E2853" s="8">
        <v>641</v>
      </c>
      <c r="F2853" t="s">
        <v>359</v>
      </c>
      <c r="G2853" t="s">
        <v>19</v>
      </c>
      <c r="H2853" t="s">
        <v>20</v>
      </c>
      <c r="I2853">
        <v>1406988000</v>
      </c>
      <c r="J2853">
        <v>1403822912</v>
      </c>
      <c r="K2853" t="b">
        <v>0</v>
      </c>
      <c r="L2853">
        <v>16</v>
      </c>
      <c r="M2853" t="b">
        <v>0</v>
      </c>
      <c r="N2853" t="s">
        <v>1088</v>
      </c>
      <c r="O2853">
        <f t="shared" si="220"/>
        <v>32</v>
      </c>
      <c r="P2853">
        <f t="shared" si="221"/>
        <v>40.06</v>
      </c>
      <c r="Q2853" s="10" t="s">
        <v>8315</v>
      </c>
      <c r="R2853" t="s">
        <v>8316</v>
      </c>
      <c r="S2853" s="13">
        <f t="shared" si="222"/>
        <v>41816.950370370374</v>
      </c>
      <c r="T2853" s="13">
        <f t="shared" si="223"/>
        <v>41853.583333333336</v>
      </c>
      <c r="U2853">
        <f t="shared" si="224"/>
        <v>2014</v>
      </c>
    </row>
    <row r="2854" spans="1:21" ht="43.2" x14ac:dyDescent="0.3">
      <c r="A2854">
        <v>3394</v>
      </c>
      <c r="B2854" s="3" t="s">
        <v>6879</v>
      </c>
      <c r="C2854" s="3" t="s">
        <v>6880</v>
      </c>
      <c r="D2854" s="6">
        <v>550</v>
      </c>
      <c r="E2854" s="8">
        <v>783</v>
      </c>
      <c r="F2854" t="s">
        <v>18</v>
      </c>
      <c r="G2854" t="s">
        <v>26</v>
      </c>
      <c r="H2854" t="s">
        <v>27</v>
      </c>
      <c r="I2854">
        <v>1406470645</v>
      </c>
      <c r="J2854">
        <v>1403878645</v>
      </c>
      <c r="K2854" t="b">
        <v>0</v>
      </c>
      <c r="L2854">
        <v>27</v>
      </c>
      <c r="M2854" t="b">
        <v>1</v>
      </c>
      <c r="N2854" t="s">
        <v>1088</v>
      </c>
      <c r="O2854">
        <f t="shared" si="220"/>
        <v>142</v>
      </c>
      <c r="P2854">
        <f t="shared" si="221"/>
        <v>29</v>
      </c>
      <c r="Q2854" s="10" t="s">
        <v>8315</v>
      </c>
      <c r="R2854" t="s">
        <v>8316</v>
      </c>
      <c r="S2854" s="13">
        <f t="shared" si="222"/>
        <v>41817.59542824074</v>
      </c>
      <c r="T2854" s="13">
        <f t="shared" si="223"/>
        <v>41847.59542824074</v>
      </c>
      <c r="U2854">
        <f t="shared" si="224"/>
        <v>2014</v>
      </c>
    </row>
    <row r="2855" spans="1:21" ht="43.2" x14ac:dyDescent="0.3">
      <c r="A2855">
        <v>3671</v>
      </c>
      <c r="B2855" s="3" t="s">
        <v>7431</v>
      </c>
      <c r="C2855" s="3" t="s">
        <v>7432</v>
      </c>
      <c r="D2855" s="6">
        <v>3500</v>
      </c>
      <c r="E2855" s="8">
        <v>3530</v>
      </c>
      <c r="F2855" t="s">
        <v>18</v>
      </c>
      <c r="G2855" t="s">
        <v>19</v>
      </c>
      <c r="H2855" t="s">
        <v>20</v>
      </c>
      <c r="I2855">
        <v>1405915140</v>
      </c>
      <c r="J2855">
        <v>1404140667</v>
      </c>
      <c r="K2855" t="b">
        <v>0</v>
      </c>
      <c r="L2855">
        <v>40</v>
      </c>
      <c r="M2855" t="b">
        <v>1</v>
      </c>
      <c r="N2855" t="s">
        <v>1088</v>
      </c>
      <c r="O2855">
        <f t="shared" si="220"/>
        <v>101</v>
      </c>
      <c r="P2855">
        <f t="shared" si="221"/>
        <v>88.25</v>
      </c>
      <c r="Q2855" s="10" t="s">
        <v>8315</v>
      </c>
      <c r="R2855" t="s">
        <v>8316</v>
      </c>
      <c r="S2855" s="13">
        <f t="shared" si="222"/>
        <v>41820.62809027778</v>
      </c>
      <c r="T2855" s="13">
        <f t="shared" si="223"/>
        <v>41841.165972222225</v>
      </c>
      <c r="U2855">
        <f t="shared" si="224"/>
        <v>2014</v>
      </c>
    </row>
    <row r="2856" spans="1:21" ht="43.2" x14ac:dyDescent="0.3">
      <c r="A2856">
        <v>3452</v>
      </c>
      <c r="B2856" s="3" t="s">
        <v>6995</v>
      </c>
      <c r="C2856" s="3" t="s">
        <v>6996</v>
      </c>
      <c r="D2856" s="6">
        <v>1000</v>
      </c>
      <c r="E2856" s="8">
        <v>1532</v>
      </c>
      <c r="F2856" t="s">
        <v>18</v>
      </c>
      <c r="G2856" t="s">
        <v>19</v>
      </c>
      <c r="H2856" t="s">
        <v>20</v>
      </c>
      <c r="I2856">
        <v>1406087940</v>
      </c>
      <c r="J2856">
        <v>1404141626</v>
      </c>
      <c r="K2856" t="b">
        <v>0</v>
      </c>
      <c r="L2856">
        <v>37</v>
      </c>
      <c r="M2856" t="b">
        <v>1</v>
      </c>
      <c r="N2856" t="s">
        <v>1088</v>
      </c>
      <c r="O2856">
        <f t="shared" si="220"/>
        <v>153</v>
      </c>
      <c r="P2856">
        <f t="shared" si="221"/>
        <v>41.41</v>
      </c>
      <c r="Q2856" s="10" t="s">
        <v>8315</v>
      </c>
      <c r="R2856" t="s">
        <v>8316</v>
      </c>
      <c r="S2856" s="13">
        <f t="shared" si="222"/>
        <v>41820.639189814814</v>
      </c>
      <c r="T2856" s="13">
        <f t="shared" si="223"/>
        <v>41843.165972222225</v>
      </c>
      <c r="U2856">
        <f t="shared" si="224"/>
        <v>2014</v>
      </c>
    </row>
    <row r="2857" spans="1:21" ht="43.2" x14ac:dyDescent="0.3">
      <c r="A2857">
        <v>3925</v>
      </c>
      <c r="B2857" s="3" t="s">
        <v>7937</v>
      </c>
      <c r="C2857" s="3" t="s">
        <v>7938</v>
      </c>
      <c r="D2857" s="6">
        <v>150</v>
      </c>
      <c r="E2857" s="8">
        <v>15</v>
      </c>
      <c r="F2857" t="s">
        <v>359</v>
      </c>
      <c r="G2857" t="s">
        <v>19</v>
      </c>
      <c r="H2857" t="s">
        <v>20</v>
      </c>
      <c r="I2857">
        <v>1406753639</v>
      </c>
      <c r="J2857">
        <v>1404161639</v>
      </c>
      <c r="K2857" t="b">
        <v>0</v>
      </c>
      <c r="L2857">
        <v>3</v>
      </c>
      <c r="M2857" t="b">
        <v>0</v>
      </c>
      <c r="N2857" t="s">
        <v>1088</v>
      </c>
      <c r="O2857">
        <f t="shared" si="220"/>
        <v>10</v>
      </c>
      <c r="P2857">
        <f t="shared" si="221"/>
        <v>5</v>
      </c>
      <c r="Q2857" s="10" t="s">
        <v>8315</v>
      </c>
      <c r="R2857" t="s">
        <v>8316</v>
      </c>
      <c r="S2857" s="13">
        <f t="shared" si="222"/>
        <v>41820.870821759258</v>
      </c>
      <c r="T2857" s="13">
        <f t="shared" si="223"/>
        <v>41850.870821759258</v>
      </c>
      <c r="U2857">
        <f t="shared" si="224"/>
        <v>2014</v>
      </c>
    </row>
    <row r="2858" spans="1:21" ht="43.2" x14ac:dyDescent="0.3">
      <c r="A2858">
        <v>3430</v>
      </c>
      <c r="B2858" s="3" t="s">
        <v>6951</v>
      </c>
      <c r="C2858" s="3" t="s">
        <v>6952</v>
      </c>
      <c r="D2858" s="6">
        <v>2000</v>
      </c>
      <c r="E2858" s="8">
        <v>2170.9899999999998</v>
      </c>
      <c r="F2858" t="s">
        <v>18</v>
      </c>
      <c r="G2858" t="s">
        <v>26</v>
      </c>
      <c r="H2858" t="s">
        <v>27</v>
      </c>
      <c r="I2858">
        <v>1406760101</v>
      </c>
      <c r="J2858">
        <v>1404168101</v>
      </c>
      <c r="K2858" t="b">
        <v>0</v>
      </c>
      <c r="L2858">
        <v>72</v>
      </c>
      <c r="M2858" t="b">
        <v>1</v>
      </c>
      <c r="N2858" t="s">
        <v>1088</v>
      </c>
      <c r="O2858">
        <f t="shared" si="220"/>
        <v>109</v>
      </c>
      <c r="P2858">
        <f t="shared" si="221"/>
        <v>30.15</v>
      </c>
      <c r="Q2858" s="10" t="s">
        <v>8315</v>
      </c>
      <c r="R2858" t="s">
        <v>8316</v>
      </c>
      <c r="S2858" s="13">
        <f t="shared" si="222"/>
        <v>41820.945613425924</v>
      </c>
      <c r="T2858" s="13">
        <f t="shared" si="223"/>
        <v>41850.945613425924</v>
      </c>
      <c r="U2858">
        <f t="shared" si="224"/>
        <v>2014</v>
      </c>
    </row>
    <row r="2859" spans="1:21" ht="43.2" x14ac:dyDescent="0.3">
      <c r="A2859">
        <v>3456</v>
      </c>
      <c r="B2859" s="3" t="s">
        <v>7003</v>
      </c>
      <c r="C2859" s="3" t="s">
        <v>7004</v>
      </c>
      <c r="D2859" s="6">
        <v>3000</v>
      </c>
      <c r="E2859" s="8">
        <v>5739</v>
      </c>
      <c r="F2859" t="s">
        <v>18</v>
      </c>
      <c r="G2859" t="s">
        <v>19</v>
      </c>
      <c r="H2859" t="s">
        <v>20</v>
      </c>
      <c r="I2859">
        <v>1406876340</v>
      </c>
      <c r="J2859">
        <v>1404190567</v>
      </c>
      <c r="K2859" t="b">
        <v>0</v>
      </c>
      <c r="L2859">
        <v>16</v>
      </c>
      <c r="M2859" t="b">
        <v>1</v>
      </c>
      <c r="N2859" t="s">
        <v>1088</v>
      </c>
      <c r="O2859">
        <f t="shared" si="220"/>
        <v>191</v>
      </c>
      <c r="P2859">
        <f t="shared" si="221"/>
        <v>358.69</v>
      </c>
      <c r="Q2859" s="10" t="s">
        <v>8315</v>
      </c>
      <c r="R2859" t="s">
        <v>8316</v>
      </c>
      <c r="S2859" s="13">
        <f t="shared" si="222"/>
        <v>41821.205636574072</v>
      </c>
      <c r="T2859" s="13">
        <f t="shared" si="223"/>
        <v>41852.290972222225</v>
      </c>
      <c r="U2859">
        <f t="shared" si="224"/>
        <v>2014</v>
      </c>
    </row>
    <row r="2860" spans="1:21" ht="57.6" x14ac:dyDescent="0.3">
      <c r="A2860">
        <v>3454</v>
      </c>
      <c r="B2860" s="3" t="s">
        <v>6999</v>
      </c>
      <c r="C2860" s="3" t="s">
        <v>7000</v>
      </c>
      <c r="D2860" s="6">
        <v>700</v>
      </c>
      <c r="E2860" s="8">
        <v>705</v>
      </c>
      <c r="F2860" t="s">
        <v>18</v>
      </c>
      <c r="G2860" t="s">
        <v>26</v>
      </c>
      <c r="H2860" t="s">
        <v>27</v>
      </c>
      <c r="I2860">
        <v>1406825159</v>
      </c>
      <c r="J2860">
        <v>1404233159</v>
      </c>
      <c r="K2860" t="b">
        <v>0</v>
      </c>
      <c r="L2860">
        <v>21</v>
      </c>
      <c r="M2860" t="b">
        <v>1</v>
      </c>
      <c r="N2860" t="s">
        <v>1088</v>
      </c>
      <c r="O2860">
        <f t="shared" si="220"/>
        <v>101</v>
      </c>
      <c r="P2860">
        <f t="shared" si="221"/>
        <v>33.57</v>
      </c>
      <c r="Q2860" s="10" t="s">
        <v>8315</v>
      </c>
      <c r="R2860" t="s">
        <v>8316</v>
      </c>
      <c r="S2860" s="13">
        <f t="shared" si="222"/>
        <v>41821.698599537034</v>
      </c>
      <c r="T2860" s="13">
        <f t="shared" si="223"/>
        <v>41851.698599537034</v>
      </c>
      <c r="U2860">
        <f t="shared" si="224"/>
        <v>2014</v>
      </c>
    </row>
    <row r="2861" spans="1:21" ht="43.2" x14ac:dyDescent="0.3">
      <c r="A2861">
        <v>3357</v>
      </c>
      <c r="B2861" s="3" t="s">
        <v>6803</v>
      </c>
      <c r="C2861" s="3" t="s">
        <v>6804</v>
      </c>
      <c r="D2861" s="6">
        <v>2000</v>
      </c>
      <c r="E2861" s="8">
        <v>2020</v>
      </c>
      <c r="F2861" t="s">
        <v>18</v>
      </c>
      <c r="G2861" t="s">
        <v>26</v>
      </c>
      <c r="H2861" t="s">
        <v>27</v>
      </c>
      <c r="I2861">
        <v>1406887310</v>
      </c>
      <c r="J2861">
        <v>1404295310</v>
      </c>
      <c r="K2861" t="b">
        <v>0</v>
      </c>
      <c r="L2861">
        <v>21</v>
      </c>
      <c r="M2861" t="b">
        <v>1</v>
      </c>
      <c r="N2861" t="s">
        <v>1088</v>
      </c>
      <c r="O2861">
        <f t="shared" si="220"/>
        <v>101</v>
      </c>
      <c r="P2861">
        <f t="shared" si="221"/>
        <v>96.19</v>
      </c>
      <c r="Q2861" s="10" t="s">
        <v>8315</v>
      </c>
      <c r="R2861" t="s">
        <v>8316</v>
      </c>
      <c r="S2861" s="13">
        <f t="shared" si="222"/>
        <v>41822.417939814812</v>
      </c>
      <c r="T2861" s="13">
        <f t="shared" si="223"/>
        <v>41852.417939814812</v>
      </c>
      <c r="U2861">
        <f t="shared" si="224"/>
        <v>2014</v>
      </c>
    </row>
    <row r="2862" spans="1:21" ht="43.2" x14ac:dyDescent="0.3">
      <c r="A2862">
        <v>3328</v>
      </c>
      <c r="B2862" s="3" t="s">
        <v>6746</v>
      </c>
      <c r="C2862" s="3" t="s">
        <v>6747</v>
      </c>
      <c r="D2862" s="6">
        <v>1800</v>
      </c>
      <c r="E2862" s="8">
        <v>2635</v>
      </c>
      <c r="F2862" t="s">
        <v>18</v>
      </c>
      <c r="G2862" t="s">
        <v>19</v>
      </c>
      <c r="H2862" t="s">
        <v>20</v>
      </c>
      <c r="I2862">
        <v>1404522000</v>
      </c>
      <c r="J2862">
        <v>1404308883</v>
      </c>
      <c r="K2862" t="b">
        <v>0</v>
      </c>
      <c r="L2862">
        <v>9</v>
      </c>
      <c r="M2862" t="b">
        <v>1</v>
      </c>
      <c r="N2862" t="s">
        <v>1088</v>
      </c>
      <c r="O2862">
        <f t="shared" si="220"/>
        <v>146</v>
      </c>
      <c r="P2862">
        <f t="shared" si="221"/>
        <v>292.77999999999997</v>
      </c>
      <c r="Q2862" s="10" t="s">
        <v>8315</v>
      </c>
      <c r="R2862" t="s">
        <v>8316</v>
      </c>
      <c r="S2862" s="13">
        <f t="shared" si="222"/>
        <v>41822.57503472222</v>
      </c>
      <c r="T2862" s="13">
        <f t="shared" si="223"/>
        <v>41825.041666666664</v>
      </c>
      <c r="U2862">
        <f t="shared" si="224"/>
        <v>2014</v>
      </c>
    </row>
    <row r="2863" spans="1:21" ht="28.8" x14ac:dyDescent="0.3">
      <c r="A2863">
        <v>3666</v>
      </c>
      <c r="B2863" s="3" t="s">
        <v>7421</v>
      </c>
      <c r="C2863" s="3" t="s">
        <v>7422</v>
      </c>
      <c r="D2863" s="6">
        <v>1200</v>
      </c>
      <c r="E2863" s="8">
        <v>1200</v>
      </c>
      <c r="F2863" t="s">
        <v>18</v>
      </c>
      <c r="G2863" t="s">
        <v>19</v>
      </c>
      <c r="H2863" t="s">
        <v>20</v>
      </c>
      <c r="I2863">
        <v>1406185200</v>
      </c>
      <c r="J2863">
        <v>1404337382</v>
      </c>
      <c r="K2863" t="b">
        <v>0</v>
      </c>
      <c r="L2863">
        <v>38</v>
      </c>
      <c r="M2863" t="b">
        <v>1</v>
      </c>
      <c r="N2863" t="s">
        <v>1088</v>
      </c>
      <c r="O2863">
        <f t="shared" si="220"/>
        <v>100</v>
      </c>
      <c r="P2863">
        <f t="shared" si="221"/>
        <v>31.58</v>
      </c>
      <c r="Q2863" s="10" t="s">
        <v>8315</v>
      </c>
      <c r="R2863" t="s">
        <v>8316</v>
      </c>
      <c r="S2863" s="13">
        <f t="shared" si="222"/>
        <v>41822.90488425926</v>
      </c>
      <c r="T2863" s="13">
        <f t="shared" si="223"/>
        <v>41844.291666666664</v>
      </c>
      <c r="U2863">
        <f t="shared" si="224"/>
        <v>2014</v>
      </c>
    </row>
    <row r="2864" spans="1:21" ht="43.2" x14ac:dyDescent="0.3">
      <c r="A2864">
        <v>2919</v>
      </c>
      <c r="B2864" s="3" t="s">
        <v>5927</v>
      </c>
      <c r="C2864" s="3" t="s">
        <v>5928</v>
      </c>
      <c r="D2864" s="6">
        <v>600</v>
      </c>
      <c r="E2864" s="8">
        <v>51</v>
      </c>
      <c r="F2864" t="s">
        <v>359</v>
      </c>
      <c r="G2864" t="s">
        <v>19</v>
      </c>
      <c r="H2864" t="s">
        <v>20</v>
      </c>
      <c r="I2864">
        <v>1407250329</v>
      </c>
      <c r="J2864">
        <v>1404658329</v>
      </c>
      <c r="K2864" t="b">
        <v>0</v>
      </c>
      <c r="L2864">
        <v>6</v>
      </c>
      <c r="M2864" t="b">
        <v>0</v>
      </c>
      <c r="N2864" t="s">
        <v>1088</v>
      </c>
      <c r="O2864">
        <f t="shared" si="220"/>
        <v>9</v>
      </c>
      <c r="P2864">
        <f t="shared" si="221"/>
        <v>8.5</v>
      </c>
      <c r="Q2864" s="10" t="s">
        <v>8315</v>
      </c>
      <c r="R2864" t="s">
        <v>8316</v>
      </c>
      <c r="S2864" s="13">
        <f t="shared" si="222"/>
        <v>41826.61954861111</v>
      </c>
      <c r="T2864" s="13">
        <f t="shared" si="223"/>
        <v>41856.61954861111</v>
      </c>
      <c r="U2864">
        <f t="shared" si="224"/>
        <v>2014</v>
      </c>
    </row>
    <row r="2865" spans="1:21" ht="72" x14ac:dyDescent="0.3">
      <c r="A2865">
        <v>3316</v>
      </c>
      <c r="B2865" s="3" t="s">
        <v>6722</v>
      </c>
      <c r="C2865" s="3" t="s">
        <v>6723</v>
      </c>
      <c r="D2865" s="6">
        <v>11737</v>
      </c>
      <c r="E2865" s="8">
        <v>11747.18</v>
      </c>
      <c r="F2865" t="s">
        <v>18</v>
      </c>
      <c r="G2865" t="s">
        <v>19</v>
      </c>
      <c r="H2865" t="s">
        <v>20</v>
      </c>
      <c r="I2865">
        <v>1407506040</v>
      </c>
      <c r="J2865">
        <v>1404680075</v>
      </c>
      <c r="K2865" t="b">
        <v>0</v>
      </c>
      <c r="L2865">
        <v>125</v>
      </c>
      <c r="M2865" t="b">
        <v>1</v>
      </c>
      <c r="N2865" t="s">
        <v>1088</v>
      </c>
      <c r="O2865">
        <f t="shared" si="220"/>
        <v>100</v>
      </c>
      <c r="P2865">
        <f t="shared" si="221"/>
        <v>93.98</v>
      </c>
      <c r="Q2865" s="10" t="s">
        <v>8315</v>
      </c>
      <c r="R2865" t="s">
        <v>8316</v>
      </c>
      <c r="S2865" s="13">
        <f t="shared" si="222"/>
        <v>41826.871238425927</v>
      </c>
      <c r="T2865" s="13">
        <f t="shared" si="223"/>
        <v>41859.57916666667</v>
      </c>
      <c r="U2865">
        <f t="shared" si="224"/>
        <v>2014</v>
      </c>
    </row>
    <row r="2866" spans="1:21" ht="43.2" x14ac:dyDescent="0.3">
      <c r="A2866">
        <v>3208</v>
      </c>
      <c r="B2866" s="3" t="s">
        <v>6506</v>
      </c>
      <c r="C2866" s="3" t="s">
        <v>6507</v>
      </c>
      <c r="D2866" s="6">
        <v>5000</v>
      </c>
      <c r="E2866" s="8">
        <v>5175</v>
      </c>
      <c r="F2866" t="s">
        <v>18</v>
      </c>
      <c r="G2866" t="s">
        <v>19</v>
      </c>
      <c r="H2866" t="s">
        <v>20</v>
      </c>
      <c r="I2866">
        <v>1406557877</v>
      </c>
      <c r="J2866">
        <v>1404743477</v>
      </c>
      <c r="K2866" t="b">
        <v>1</v>
      </c>
      <c r="L2866">
        <v>82</v>
      </c>
      <c r="M2866" t="b">
        <v>1</v>
      </c>
      <c r="N2866" t="s">
        <v>1088</v>
      </c>
      <c r="O2866">
        <f t="shared" si="220"/>
        <v>104</v>
      </c>
      <c r="P2866">
        <f t="shared" si="221"/>
        <v>63.11</v>
      </c>
      <c r="Q2866" s="10" t="s">
        <v>8315</v>
      </c>
      <c r="R2866" t="s">
        <v>8316</v>
      </c>
      <c r="S2866" s="13">
        <f t="shared" si="222"/>
        <v>41827.605057870373</v>
      </c>
      <c r="T2866" s="13">
        <f t="shared" si="223"/>
        <v>41848.605057870373</v>
      </c>
      <c r="U2866">
        <f t="shared" si="224"/>
        <v>2014</v>
      </c>
    </row>
    <row r="2867" spans="1:21" ht="43.2" x14ac:dyDescent="0.3">
      <c r="A2867">
        <v>3335</v>
      </c>
      <c r="B2867" s="3" t="s">
        <v>6760</v>
      </c>
      <c r="C2867" s="3" t="s">
        <v>6761</v>
      </c>
      <c r="D2867" s="6">
        <v>5000</v>
      </c>
      <c r="E2867" s="8">
        <v>5016</v>
      </c>
      <c r="F2867" t="s">
        <v>18</v>
      </c>
      <c r="G2867" t="s">
        <v>26</v>
      </c>
      <c r="H2867" t="s">
        <v>27</v>
      </c>
      <c r="I2867">
        <v>1407106800</v>
      </c>
      <c r="J2867">
        <v>1404749446</v>
      </c>
      <c r="K2867" t="b">
        <v>0</v>
      </c>
      <c r="L2867">
        <v>63</v>
      </c>
      <c r="M2867" t="b">
        <v>1</v>
      </c>
      <c r="N2867" t="s">
        <v>1088</v>
      </c>
      <c r="O2867">
        <f t="shared" si="220"/>
        <v>100</v>
      </c>
      <c r="P2867">
        <f t="shared" si="221"/>
        <v>79.62</v>
      </c>
      <c r="Q2867" s="10" t="s">
        <v>8315</v>
      </c>
      <c r="R2867" t="s">
        <v>8316</v>
      </c>
      <c r="S2867" s="13">
        <f t="shared" si="222"/>
        <v>41827.674143518518</v>
      </c>
      <c r="T2867" s="13">
        <f t="shared" si="223"/>
        <v>41854.958333333336</v>
      </c>
      <c r="U2867">
        <f t="shared" si="224"/>
        <v>2014</v>
      </c>
    </row>
    <row r="2868" spans="1:21" ht="43.2" x14ac:dyDescent="0.3">
      <c r="A2868">
        <v>2964</v>
      </c>
      <c r="B2868" s="3" t="s">
        <v>6018</v>
      </c>
      <c r="C2868" s="3" t="s">
        <v>6019</v>
      </c>
      <c r="D2868" s="6">
        <v>5000</v>
      </c>
      <c r="E2868" s="8">
        <v>5035.6899999999996</v>
      </c>
      <c r="F2868" t="s">
        <v>18</v>
      </c>
      <c r="G2868" t="s">
        <v>19</v>
      </c>
      <c r="H2868" t="s">
        <v>20</v>
      </c>
      <c r="I2868">
        <v>1407360720</v>
      </c>
      <c r="J2868">
        <v>1404769819</v>
      </c>
      <c r="K2868" t="b">
        <v>0</v>
      </c>
      <c r="L2868">
        <v>196</v>
      </c>
      <c r="M2868" t="b">
        <v>1</v>
      </c>
      <c r="N2868" t="s">
        <v>1088</v>
      </c>
      <c r="O2868">
        <f t="shared" si="220"/>
        <v>101</v>
      </c>
      <c r="P2868">
        <f t="shared" si="221"/>
        <v>25.69</v>
      </c>
      <c r="Q2868" s="10" t="s">
        <v>8315</v>
      </c>
      <c r="R2868" t="s">
        <v>8316</v>
      </c>
      <c r="S2868" s="13">
        <f t="shared" si="222"/>
        <v>41827.909942129627</v>
      </c>
      <c r="T2868" s="13">
        <f t="shared" si="223"/>
        <v>41857.897222222222</v>
      </c>
      <c r="U2868">
        <f t="shared" si="224"/>
        <v>2014</v>
      </c>
    </row>
    <row r="2869" spans="1:21" ht="43.2" x14ac:dyDescent="0.3">
      <c r="A2869">
        <v>3651</v>
      </c>
      <c r="B2869" s="3" t="s">
        <v>7392</v>
      </c>
      <c r="C2869" s="3" t="s">
        <v>7393</v>
      </c>
      <c r="D2869" s="6">
        <v>500</v>
      </c>
      <c r="E2869" s="8">
        <v>520</v>
      </c>
      <c r="F2869" t="s">
        <v>18</v>
      </c>
      <c r="G2869" t="s">
        <v>19</v>
      </c>
      <c r="H2869" t="s">
        <v>20</v>
      </c>
      <c r="I2869">
        <v>1407686340</v>
      </c>
      <c r="J2869">
        <v>1404833442</v>
      </c>
      <c r="K2869" t="b">
        <v>0</v>
      </c>
      <c r="L2869">
        <v>9</v>
      </c>
      <c r="M2869" t="b">
        <v>1</v>
      </c>
      <c r="N2869" t="s">
        <v>1088</v>
      </c>
      <c r="O2869">
        <f t="shared" si="220"/>
        <v>104</v>
      </c>
      <c r="P2869">
        <f t="shared" si="221"/>
        <v>57.78</v>
      </c>
      <c r="Q2869" s="10" t="s">
        <v>8315</v>
      </c>
      <c r="R2869" t="s">
        <v>8316</v>
      </c>
      <c r="S2869" s="13">
        <f t="shared" si="222"/>
        <v>41828.646319444444</v>
      </c>
      <c r="T2869" s="13">
        <f t="shared" si="223"/>
        <v>41861.665972222225</v>
      </c>
      <c r="U2869">
        <f t="shared" si="224"/>
        <v>2014</v>
      </c>
    </row>
    <row r="2870" spans="1:21" ht="28.8" x14ac:dyDescent="0.3">
      <c r="A2870">
        <v>3623</v>
      </c>
      <c r="B2870" s="3" t="s">
        <v>7336</v>
      </c>
      <c r="C2870" s="3" t="s">
        <v>7337</v>
      </c>
      <c r="D2870" s="6">
        <v>2500</v>
      </c>
      <c r="E2870" s="8">
        <v>3000</v>
      </c>
      <c r="F2870" t="s">
        <v>18</v>
      </c>
      <c r="G2870" t="s">
        <v>19</v>
      </c>
      <c r="H2870" t="s">
        <v>20</v>
      </c>
      <c r="I2870">
        <v>1406358000</v>
      </c>
      <c r="J2870">
        <v>1404841270</v>
      </c>
      <c r="K2870" t="b">
        <v>0</v>
      </c>
      <c r="L2870">
        <v>34</v>
      </c>
      <c r="M2870" t="b">
        <v>1</v>
      </c>
      <c r="N2870" t="s">
        <v>1088</v>
      </c>
      <c r="O2870">
        <f t="shared" si="220"/>
        <v>120</v>
      </c>
      <c r="P2870">
        <f t="shared" si="221"/>
        <v>88.24</v>
      </c>
      <c r="Q2870" s="10" t="s">
        <v>8315</v>
      </c>
      <c r="R2870" t="s">
        <v>8316</v>
      </c>
      <c r="S2870" s="13">
        <f t="shared" si="222"/>
        <v>41828.736921296295</v>
      </c>
      <c r="T2870" s="13">
        <f t="shared" si="223"/>
        <v>41846.291666666664</v>
      </c>
      <c r="U2870">
        <f t="shared" si="224"/>
        <v>2014</v>
      </c>
    </row>
    <row r="2871" spans="1:21" ht="43.2" x14ac:dyDescent="0.3">
      <c r="A2871">
        <v>2913</v>
      </c>
      <c r="B2871" s="3" t="s">
        <v>5915</v>
      </c>
      <c r="C2871" s="3" t="s">
        <v>5916</v>
      </c>
      <c r="D2871" s="6">
        <v>10000</v>
      </c>
      <c r="E2871" s="8">
        <v>2</v>
      </c>
      <c r="F2871" t="s">
        <v>359</v>
      </c>
      <c r="G2871" t="s">
        <v>19</v>
      </c>
      <c r="H2871" t="s">
        <v>20</v>
      </c>
      <c r="I2871">
        <v>1410041339</v>
      </c>
      <c r="J2871">
        <v>1404857339</v>
      </c>
      <c r="K2871" t="b">
        <v>0</v>
      </c>
      <c r="L2871">
        <v>2</v>
      </c>
      <c r="M2871" t="b">
        <v>0</v>
      </c>
      <c r="N2871" t="s">
        <v>1088</v>
      </c>
      <c r="O2871">
        <f t="shared" si="220"/>
        <v>0</v>
      </c>
      <c r="P2871">
        <f t="shared" si="221"/>
        <v>1</v>
      </c>
      <c r="Q2871" s="10" t="s">
        <v>8315</v>
      </c>
      <c r="R2871" t="s">
        <v>8316</v>
      </c>
      <c r="S2871" s="13">
        <f t="shared" si="222"/>
        <v>41828.922905092593</v>
      </c>
      <c r="T2871" s="13">
        <f t="shared" si="223"/>
        <v>41888.922905092593</v>
      </c>
      <c r="U2871">
        <f t="shared" si="224"/>
        <v>2014</v>
      </c>
    </row>
    <row r="2872" spans="1:21" ht="43.2" x14ac:dyDescent="0.3">
      <c r="A2872">
        <v>3948</v>
      </c>
      <c r="B2872" s="3" t="s">
        <v>7983</v>
      </c>
      <c r="C2872" s="3" t="s">
        <v>7984</v>
      </c>
      <c r="D2872" s="6">
        <v>30000</v>
      </c>
      <c r="E2872" s="8">
        <v>0</v>
      </c>
      <c r="F2872" t="s">
        <v>359</v>
      </c>
      <c r="G2872" t="s">
        <v>52</v>
      </c>
      <c r="H2872" t="s">
        <v>53</v>
      </c>
      <c r="I2872">
        <v>1410076123</v>
      </c>
      <c r="J2872">
        <v>1404892123</v>
      </c>
      <c r="K2872" t="b">
        <v>0</v>
      </c>
      <c r="L2872">
        <v>0</v>
      </c>
      <c r="M2872" t="b">
        <v>0</v>
      </c>
      <c r="N2872" t="s">
        <v>1088</v>
      </c>
      <c r="O2872">
        <f t="shared" si="220"/>
        <v>0</v>
      </c>
      <c r="P2872">
        <f t="shared" si="221"/>
        <v>0</v>
      </c>
      <c r="Q2872" s="10" t="s">
        <v>8315</v>
      </c>
      <c r="R2872" t="s">
        <v>8316</v>
      </c>
      <c r="S2872" s="13">
        <f t="shared" si="222"/>
        <v>41829.325497685182</v>
      </c>
      <c r="T2872" s="13">
        <f t="shared" si="223"/>
        <v>41889.325497685182</v>
      </c>
      <c r="U2872">
        <f t="shared" si="224"/>
        <v>2014</v>
      </c>
    </row>
    <row r="2873" spans="1:21" ht="43.2" x14ac:dyDescent="0.3">
      <c r="A2873">
        <v>3542</v>
      </c>
      <c r="B2873" s="3" t="s">
        <v>7175</v>
      </c>
      <c r="C2873" s="3" t="s">
        <v>7176</v>
      </c>
      <c r="D2873" s="6">
        <v>5500</v>
      </c>
      <c r="E2873" s="8">
        <v>5623</v>
      </c>
      <c r="F2873" t="s">
        <v>18</v>
      </c>
      <c r="G2873" t="s">
        <v>19</v>
      </c>
      <c r="H2873" t="s">
        <v>20</v>
      </c>
      <c r="I2873">
        <v>1410099822</v>
      </c>
      <c r="J2873">
        <v>1404915822</v>
      </c>
      <c r="K2873" t="b">
        <v>0</v>
      </c>
      <c r="L2873">
        <v>85</v>
      </c>
      <c r="M2873" t="b">
        <v>1</v>
      </c>
      <c r="N2873" t="s">
        <v>1088</v>
      </c>
      <c r="O2873">
        <f t="shared" si="220"/>
        <v>102</v>
      </c>
      <c r="P2873">
        <f t="shared" si="221"/>
        <v>66.150000000000006</v>
      </c>
      <c r="Q2873" s="10" t="s">
        <v>8315</v>
      </c>
      <c r="R2873" t="s">
        <v>8316</v>
      </c>
      <c r="S2873" s="13">
        <f t="shared" si="222"/>
        <v>41829.599791666667</v>
      </c>
      <c r="T2873" s="13">
        <f t="shared" si="223"/>
        <v>41889.599791666667</v>
      </c>
      <c r="U2873">
        <f t="shared" si="224"/>
        <v>2014</v>
      </c>
    </row>
    <row r="2874" spans="1:21" ht="43.2" x14ac:dyDescent="0.3">
      <c r="A2874">
        <v>3506</v>
      </c>
      <c r="B2874" s="3" t="s">
        <v>7103</v>
      </c>
      <c r="C2874" s="3" t="s">
        <v>7104</v>
      </c>
      <c r="D2874" s="6">
        <v>3000</v>
      </c>
      <c r="E2874" s="8">
        <v>3045</v>
      </c>
      <c r="F2874" t="s">
        <v>18</v>
      </c>
      <c r="G2874" t="s">
        <v>19</v>
      </c>
      <c r="H2874" t="s">
        <v>20</v>
      </c>
      <c r="I2874">
        <v>1408815440</v>
      </c>
      <c r="J2874">
        <v>1404927440</v>
      </c>
      <c r="K2874" t="b">
        <v>0</v>
      </c>
      <c r="L2874">
        <v>29</v>
      </c>
      <c r="M2874" t="b">
        <v>1</v>
      </c>
      <c r="N2874" t="s">
        <v>1088</v>
      </c>
      <c r="O2874">
        <f t="shared" si="220"/>
        <v>102</v>
      </c>
      <c r="P2874">
        <f t="shared" si="221"/>
        <v>105</v>
      </c>
      <c r="Q2874" s="10" t="s">
        <v>8315</v>
      </c>
      <c r="R2874" t="s">
        <v>8316</v>
      </c>
      <c r="S2874" s="13">
        <f t="shared" si="222"/>
        <v>41829.734259259261</v>
      </c>
      <c r="T2874" s="13">
        <f t="shared" si="223"/>
        <v>41874.734259259261</v>
      </c>
      <c r="U2874">
        <f t="shared" si="224"/>
        <v>2014</v>
      </c>
    </row>
    <row r="2875" spans="1:21" ht="43.2" x14ac:dyDescent="0.3">
      <c r="A2875">
        <v>3857</v>
      </c>
      <c r="B2875" s="3" t="s">
        <v>7802</v>
      </c>
      <c r="C2875" s="3" t="s">
        <v>7803</v>
      </c>
      <c r="D2875" s="6">
        <v>5000</v>
      </c>
      <c r="E2875" s="8">
        <v>260</v>
      </c>
      <c r="F2875" t="s">
        <v>359</v>
      </c>
      <c r="G2875" t="s">
        <v>19</v>
      </c>
      <c r="H2875" t="s">
        <v>20</v>
      </c>
      <c r="I2875">
        <v>1406913120</v>
      </c>
      <c r="J2875">
        <v>1404927690</v>
      </c>
      <c r="K2875" t="b">
        <v>0</v>
      </c>
      <c r="L2875">
        <v>4</v>
      </c>
      <c r="M2875" t="b">
        <v>0</v>
      </c>
      <c r="N2875" t="s">
        <v>1088</v>
      </c>
      <c r="O2875">
        <f t="shared" si="220"/>
        <v>5</v>
      </c>
      <c r="P2875">
        <f t="shared" si="221"/>
        <v>65</v>
      </c>
      <c r="Q2875" s="10" t="s">
        <v>8315</v>
      </c>
      <c r="R2875" t="s">
        <v>8316</v>
      </c>
      <c r="S2875" s="13">
        <f t="shared" si="222"/>
        <v>41829.73715277778</v>
      </c>
      <c r="T2875" s="13">
        <f t="shared" si="223"/>
        <v>41852.716666666667</v>
      </c>
      <c r="U2875">
        <f t="shared" si="224"/>
        <v>2014</v>
      </c>
    </row>
    <row r="2876" spans="1:21" ht="43.2" x14ac:dyDescent="0.3">
      <c r="A2876">
        <v>3688</v>
      </c>
      <c r="B2876" s="3" t="s">
        <v>7465</v>
      </c>
      <c r="C2876" s="3" t="s">
        <v>7466</v>
      </c>
      <c r="D2876" s="6">
        <v>3000</v>
      </c>
      <c r="E2876" s="8">
        <v>3275</v>
      </c>
      <c r="F2876" t="s">
        <v>18</v>
      </c>
      <c r="G2876" t="s">
        <v>26</v>
      </c>
      <c r="H2876" t="s">
        <v>27</v>
      </c>
      <c r="I2876">
        <v>1407524004</v>
      </c>
      <c r="J2876">
        <v>1404932004</v>
      </c>
      <c r="K2876" t="b">
        <v>0</v>
      </c>
      <c r="L2876">
        <v>39</v>
      </c>
      <c r="M2876" t="b">
        <v>1</v>
      </c>
      <c r="N2876" t="s">
        <v>1088</v>
      </c>
      <c r="O2876">
        <f t="shared" si="220"/>
        <v>109</v>
      </c>
      <c r="P2876">
        <f t="shared" si="221"/>
        <v>83.97</v>
      </c>
      <c r="Q2876" s="10" t="s">
        <v>8315</v>
      </c>
      <c r="R2876" t="s">
        <v>8316</v>
      </c>
      <c r="S2876" s="13">
        <f t="shared" si="222"/>
        <v>41829.787083333329</v>
      </c>
      <c r="T2876" s="13">
        <f t="shared" si="223"/>
        <v>41859.787083333329</v>
      </c>
      <c r="U2876">
        <f t="shared" si="224"/>
        <v>2014</v>
      </c>
    </row>
    <row r="2877" spans="1:21" ht="28.8" x14ac:dyDescent="0.3">
      <c r="A2877">
        <v>3157</v>
      </c>
      <c r="B2877" s="3" t="s">
        <v>6404</v>
      </c>
      <c r="C2877" s="3" t="s">
        <v>6405</v>
      </c>
      <c r="D2877" s="6">
        <v>4000</v>
      </c>
      <c r="E2877" s="8">
        <v>4040</v>
      </c>
      <c r="F2877" t="s">
        <v>18</v>
      </c>
      <c r="G2877" t="s">
        <v>19</v>
      </c>
      <c r="H2877" t="s">
        <v>20</v>
      </c>
      <c r="I2877">
        <v>1405746000</v>
      </c>
      <c r="J2877">
        <v>1404932105</v>
      </c>
      <c r="K2877" t="b">
        <v>1</v>
      </c>
      <c r="L2877">
        <v>41</v>
      </c>
      <c r="M2877" t="b">
        <v>1</v>
      </c>
      <c r="N2877" t="s">
        <v>1088</v>
      </c>
      <c r="O2877">
        <f t="shared" si="220"/>
        <v>101</v>
      </c>
      <c r="P2877">
        <f t="shared" si="221"/>
        <v>98.54</v>
      </c>
      <c r="Q2877" s="10" t="s">
        <v>8315</v>
      </c>
      <c r="R2877" t="s">
        <v>8316</v>
      </c>
      <c r="S2877" s="13">
        <f t="shared" si="222"/>
        <v>41829.788252314815</v>
      </c>
      <c r="T2877" s="13">
        <f t="shared" si="223"/>
        <v>41839.208333333336</v>
      </c>
      <c r="U2877">
        <f t="shared" si="224"/>
        <v>2014</v>
      </c>
    </row>
    <row r="2878" spans="1:21" ht="28.8" x14ac:dyDescent="0.3">
      <c r="A2878">
        <v>3212</v>
      </c>
      <c r="B2878" s="3" t="s">
        <v>6514</v>
      </c>
      <c r="C2878" s="3" t="s">
        <v>6515</v>
      </c>
      <c r="D2878" s="6">
        <v>4000</v>
      </c>
      <c r="E2878" s="8">
        <v>5050</v>
      </c>
      <c r="F2878" t="s">
        <v>18</v>
      </c>
      <c r="G2878" t="s">
        <v>19</v>
      </c>
      <c r="H2878" t="s">
        <v>20</v>
      </c>
      <c r="I2878">
        <v>1407524751</v>
      </c>
      <c r="J2878">
        <v>1404932751</v>
      </c>
      <c r="K2878" t="b">
        <v>1</v>
      </c>
      <c r="L2878">
        <v>94</v>
      </c>
      <c r="M2878" t="b">
        <v>1</v>
      </c>
      <c r="N2878" t="s">
        <v>1088</v>
      </c>
      <c r="O2878">
        <f t="shared" si="220"/>
        <v>126</v>
      </c>
      <c r="P2878">
        <f t="shared" si="221"/>
        <v>53.72</v>
      </c>
      <c r="Q2878" s="10" t="s">
        <v>8315</v>
      </c>
      <c r="R2878" t="s">
        <v>8316</v>
      </c>
      <c r="S2878" s="13">
        <f t="shared" si="222"/>
        <v>41829.795729166668</v>
      </c>
      <c r="T2878" s="13">
        <f t="shared" si="223"/>
        <v>41859.795729166668</v>
      </c>
      <c r="U2878">
        <f t="shared" si="224"/>
        <v>2014</v>
      </c>
    </row>
    <row r="2879" spans="1:21" ht="43.2" x14ac:dyDescent="0.3">
      <c r="A2879">
        <v>3185</v>
      </c>
      <c r="B2879" s="3" t="s">
        <v>6460</v>
      </c>
      <c r="C2879" s="3" t="s">
        <v>6461</v>
      </c>
      <c r="D2879" s="6">
        <v>1000</v>
      </c>
      <c r="E2879" s="8">
        <v>1000</v>
      </c>
      <c r="F2879" t="s">
        <v>18</v>
      </c>
      <c r="G2879" t="s">
        <v>26</v>
      </c>
      <c r="H2879" t="s">
        <v>27</v>
      </c>
      <c r="I2879">
        <v>1405553241</v>
      </c>
      <c r="J2879">
        <v>1404948441</v>
      </c>
      <c r="K2879" t="b">
        <v>1</v>
      </c>
      <c r="L2879">
        <v>24</v>
      </c>
      <c r="M2879" t="b">
        <v>1</v>
      </c>
      <c r="N2879" t="s">
        <v>1088</v>
      </c>
      <c r="O2879">
        <f t="shared" si="220"/>
        <v>100</v>
      </c>
      <c r="P2879">
        <f t="shared" si="221"/>
        <v>41.67</v>
      </c>
      <c r="Q2879" s="10" t="s">
        <v>8315</v>
      </c>
      <c r="R2879" t="s">
        <v>8316</v>
      </c>
      <c r="S2879" s="13">
        <f t="shared" si="222"/>
        <v>41829.977326388893</v>
      </c>
      <c r="T2879" s="13">
        <f t="shared" si="223"/>
        <v>41836.977326388893</v>
      </c>
      <c r="U2879">
        <f t="shared" si="224"/>
        <v>2014</v>
      </c>
    </row>
    <row r="2880" spans="1:21" ht="57.6" x14ac:dyDescent="0.3">
      <c r="A2880">
        <v>2900</v>
      </c>
      <c r="B2880" s="3" t="s">
        <v>5889</v>
      </c>
      <c r="C2880" s="3" t="s">
        <v>5890</v>
      </c>
      <c r="D2880" s="6">
        <v>5500</v>
      </c>
      <c r="E2880" s="8">
        <v>3405</v>
      </c>
      <c r="F2880" t="s">
        <v>359</v>
      </c>
      <c r="G2880" t="s">
        <v>19</v>
      </c>
      <c r="H2880" t="s">
        <v>20</v>
      </c>
      <c r="I2880">
        <v>1407562632</v>
      </c>
      <c r="J2880">
        <v>1404970632</v>
      </c>
      <c r="K2880" t="b">
        <v>0</v>
      </c>
      <c r="L2880">
        <v>7</v>
      </c>
      <c r="M2880" t="b">
        <v>0</v>
      </c>
      <c r="N2880" t="s">
        <v>1088</v>
      </c>
      <c r="O2880">
        <f t="shared" si="220"/>
        <v>62</v>
      </c>
      <c r="P2880">
        <f t="shared" si="221"/>
        <v>486.43</v>
      </c>
      <c r="Q2880" s="10" t="s">
        <v>8315</v>
      </c>
      <c r="R2880" t="s">
        <v>8316</v>
      </c>
      <c r="S2880" s="13">
        <f t="shared" si="222"/>
        <v>41830.234166666669</v>
      </c>
      <c r="T2880" s="13">
        <f t="shared" si="223"/>
        <v>41860.234166666669</v>
      </c>
      <c r="U2880">
        <f t="shared" si="224"/>
        <v>2014</v>
      </c>
    </row>
    <row r="2881" spans="1:21" ht="43.2" x14ac:dyDescent="0.3">
      <c r="A2881">
        <v>3927</v>
      </c>
      <c r="B2881" s="3" t="s">
        <v>7941</v>
      </c>
      <c r="C2881" s="3" t="s">
        <v>7942</v>
      </c>
      <c r="D2881" s="6">
        <v>2500</v>
      </c>
      <c r="E2881" s="8">
        <v>25</v>
      </c>
      <c r="F2881" t="s">
        <v>359</v>
      </c>
      <c r="G2881" t="s">
        <v>26</v>
      </c>
      <c r="H2881" t="s">
        <v>27</v>
      </c>
      <c r="I2881">
        <v>1407565504</v>
      </c>
      <c r="J2881">
        <v>1404973504</v>
      </c>
      <c r="K2881" t="b">
        <v>0</v>
      </c>
      <c r="L2881">
        <v>2</v>
      </c>
      <c r="M2881" t="b">
        <v>0</v>
      </c>
      <c r="N2881" t="s">
        <v>1088</v>
      </c>
      <c r="O2881">
        <f t="shared" si="220"/>
        <v>1</v>
      </c>
      <c r="P2881">
        <f t="shared" si="221"/>
        <v>12.5</v>
      </c>
      <c r="Q2881" s="10" t="s">
        <v>8315</v>
      </c>
      <c r="R2881" t="s">
        <v>8316</v>
      </c>
      <c r="S2881" s="13">
        <f t="shared" si="222"/>
        <v>41830.267407407409</v>
      </c>
      <c r="T2881" s="13">
        <f t="shared" si="223"/>
        <v>41860.267407407409</v>
      </c>
      <c r="U2881">
        <f t="shared" si="224"/>
        <v>2014</v>
      </c>
    </row>
    <row r="2882" spans="1:21" ht="43.2" x14ac:dyDescent="0.3">
      <c r="A2882">
        <v>3391</v>
      </c>
      <c r="B2882" s="3" t="s">
        <v>6873</v>
      </c>
      <c r="C2882" s="3" t="s">
        <v>6874</v>
      </c>
      <c r="D2882" s="6">
        <v>500</v>
      </c>
      <c r="E2882" s="8">
        <v>1115</v>
      </c>
      <c r="F2882" t="s">
        <v>18</v>
      </c>
      <c r="G2882" t="s">
        <v>19</v>
      </c>
      <c r="H2882" t="s">
        <v>20</v>
      </c>
      <c r="I2882">
        <v>1407536880</v>
      </c>
      <c r="J2882">
        <v>1404997548</v>
      </c>
      <c r="K2882" t="b">
        <v>0</v>
      </c>
      <c r="L2882">
        <v>18</v>
      </c>
      <c r="M2882" t="b">
        <v>1</v>
      </c>
      <c r="N2882" t="s">
        <v>1088</v>
      </c>
      <c r="O2882">
        <f t="shared" ref="O2882:O2945" si="225">ROUND(E2882/D2882*100,0)</f>
        <v>223</v>
      </c>
      <c r="P2882">
        <f t="shared" si="221"/>
        <v>61.94</v>
      </c>
      <c r="Q2882" s="10" t="s">
        <v>8315</v>
      </c>
      <c r="R2882" t="s">
        <v>8316</v>
      </c>
      <c r="S2882" s="13">
        <f t="shared" si="222"/>
        <v>41830.545694444445</v>
      </c>
      <c r="T2882" s="13">
        <f t="shared" si="223"/>
        <v>41859.936111111114</v>
      </c>
      <c r="U2882">
        <f t="shared" si="224"/>
        <v>2014</v>
      </c>
    </row>
    <row r="2883" spans="1:21" ht="43.2" x14ac:dyDescent="0.3">
      <c r="A2883">
        <v>3976</v>
      </c>
      <c r="B2883" s="3" t="s">
        <v>8038</v>
      </c>
      <c r="C2883" s="3" t="s">
        <v>8039</v>
      </c>
      <c r="D2883" s="6">
        <v>1300</v>
      </c>
      <c r="E2883" s="8">
        <v>620</v>
      </c>
      <c r="F2883" t="s">
        <v>359</v>
      </c>
      <c r="G2883" t="s">
        <v>19</v>
      </c>
      <c r="H2883" t="s">
        <v>20</v>
      </c>
      <c r="I2883">
        <v>1406876400</v>
      </c>
      <c r="J2883">
        <v>1405024561</v>
      </c>
      <c r="K2883" t="b">
        <v>0</v>
      </c>
      <c r="L2883">
        <v>10</v>
      </c>
      <c r="M2883" t="b">
        <v>0</v>
      </c>
      <c r="N2883" t="s">
        <v>1088</v>
      </c>
      <c r="O2883">
        <f t="shared" si="225"/>
        <v>48</v>
      </c>
      <c r="P2883">
        <f t="shared" ref="P2883:P2946" si="226">IFERROR(ROUND(E2883/L2883,2),0)</f>
        <v>62</v>
      </c>
      <c r="Q2883" s="10" t="s">
        <v>8315</v>
      </c>
      <c r="R2883" t="s">
        <v>8316</v>
      </c>
      <c r="S2883" s="13">
        <f t="shared" ref="S2883:S2946" si="227">(((J2883/60)/60)/24)+DATE(1970,1,1)</f>
        <v>41830.858344907407</v>
      </c>
      <c r="T2883" s="13">
        <f t="shared" ref="T2883:T2946" si="228">(((I2883/60)/60)/24)+DATE(1970,1,1)</f>
        <v>41852.291666666664</v>
      </c>
      <c r="U2883">
        <f t="shared" ref="U2883:U2946" si="229">YEAR(S2883)</f>
        <v>2014</v>
      </c>
    </row>
    <row r="2884" spans="1:21" ht="43.2" x14ac:dyDescent="0.3">
      <c r="A2884">
        <v>2863</v>
      </c>
      <c r="B2884" s="3" t="s">
        <v>5815</v>
      </c>
      <c r="C2884" s="3" t="s">
        <v>5816</v>
      </c>
      <c r="D2884" s="6">
        <v>50000</v>
      </c>
      <c r="E2884" s="8">
        <v>20</v>
      </c>
      <c r="F2884" t="s">
        <v>359</v>
      </c>
      <c r="G2884" t="s">
        <v>19</v>
      </c>
      <c r="H2884" t="s">
        <v>20</v>
      </c>
      <c r="I2884">
        <v>1410279123</v>
      </c>
      <c r="J2884">
        <v>1405095123</v>
      </c>
      <c r="K2884" t="b">
        <v>0</v>
      </c>
      <c r="L2884">
        <v>1</v>
      </c>
      <c r="M2884" t="b">
        <v>0</v>
      </c>
      <c r="N2884" t="s">
        <v>1088</v>
      </c>
      <c r="O2884">
        <f t="shared" si="225"/>
        <v>0</v>
      </c>
      <c r="P2884">
        <f t="shared" si="226"/>
        <v>20</v>
      </c>
      <c r="Q2884" s="10" t="s">
        <v>8315</v>
      </c>
      <c r="R2884" t="s">
        <v>8316</v>
      </c>
      <c r="S2884" s="13">
        <f t="shared" si="227"/>
        <v>41831.675034722226</v>
      </c>
      <c r="T2884" s="13">
        <f t="shared" si="228"/>
        <v>41891.675034722226</v>
      </c>
      <c r="U2884">
        <f t="shared" si="229"/>
        <v>2014</v>
      </c>
    </row>
    <row r="2885" spans="1:21" ht="43.2" x14ac:dyDescent="0.3">
      <c r="A2885">
        <v>3745</v>
      </c>
      <c r="B2885" s="3" t="s">
        <v>7579</v>
      </c>
      <c r="C2885" s="3" t="s">
        <v>7580</v>
      </c>
      <c r="D2885" s="6">
        <v>100</v>
      </c>
      <c r="E2885" s="8">
        <v>10</v>
      </c>
      <c r="F2885" t="s">
        <v>359</v>
      </c>
      <c r="G2885" t="s">
        <v>19</v>
      </c>
      <c r="H2885" t="s">
        <v>20</v>
      </c>
      <c r="I2885">
        <v>1407689102</v>
      </c>
      <c r="J2885">
        <v>1405097102</v>
      </c>
      <c r="K2885" t="b">
        <v>0</v>
      </c>
      <c r="L2885">
        <v>1</v>
      </c>
      <c r="M2885" t="b">
        <v>0</v>
      </c>
      <c r="N2885" t="s">
        <v>1088</v>
      </c>
      <c r="O2885">
        <f t="shared" si="225"/>
        <v>10</v>
      </c>
      <c r="P2885">
        <f t="shared" si="226"/>
        <v>10</v>
      </c>
      <c r="Q2885" s="10" t="s">
        <v>8315</v>
      </c>
      <c r="R2885" t="s">
        <v>8316</v>
      </c>
      <c r="S2885" s="13">
        <f t="shared" si="227"/>
        <v>41831.697939814818</v>
      </c>
      <c r="T2885" s="13">
        <f t="shared" si="228"/>
        <v>41861.697939814818</v>
      </c>
      <c r="U2885">
        <f t="shared" si="229"/>
        <v>2014</v>
      </c>
    </row>
    <row r="2886" spans="1:21" ht="43.2" x14ac:dyDescent="0.3">
      <c r="A2886">
        <v>2890</v>
      </c>
      <c r="B2886" s="3" t="s">
        <v>5869</v>
      </c>
      <c r="C2886" s="3" t="s">
        <v>5870</v>
      </c>
      <c r="D2886" s="6">
        <v>2000</v>
      </c>
      <c r="E2886" s="8">
        <v>21</v>
      </c>
      <c r="F2886" t="s">
        <v>359</v>
      </c>
      <c r="G2886" t="s">
        <v>19</v>
      </c>
      <c r="H2886" t="s">
        <v>20</v>
      </c>
      <c r="I2886">
        <v>1407553200</v>
      </c>
      <c r="J2886">
        <v>1405100992</v>
      </c>
      <c r="K2886" t="b">
        <v>0</v>
      </c>
      <c r="L2886">
        <v>3</v>
      </c>
      <c r="M2886" t="b">
        <v>0</v>
      </c>
      <c r="N2886" t="s">
        <v>1088</v>
      </c>
      <c r="O2886">
        <f t="shared" si="225"/>
        <v>1</v>
      </c>
      <c r="P2886">
        <f t="shared" si="226"/>
        <v>7</v>
      </c>
      <c r="Q2886" s="10" t="s">
        <v>8315</v>
      </c>
      <c r="R2886" t="s">
        <v>8316</v>
      </c>
      <c r="S2886" s="13">
        <f t="shared" si="227"/>
        <v>41831.742962962962</v>
      </c>
      <c r="T2886" s="13">
        <f t="shared" si="228"/>
        <v>41860.125</v>
      </c>
      <c r="U2886">
        <f t="shared" si="229"/>
        <v>2014</v>
      </c>
    </row>
    <row r="2887" spans="1:21" ht="43.2" x14ac:dyDescent="0.3">
      <c r="A2887">
        <v>3740</v>
      </c>
      <c r="B2887" s="3" t="s">
        <v>7569</v>
      </c>
      <c r="C2887" s="3" t="s">
        <v>7570</v>
      </c>
      <c r="D2887" s="6">
        <v>2000</v>
      </c>
      <c r="E2887" s="8">
        <v>358</v>
      </c>
      <c r="F2887" t="s">
        <v>359</v>
      </c>
      <c r="G2887" t="s">
        <v>19</v>
      </c>
      <c r="H2887" t="s">
        <v>20</v>
      </c>
      <c r="I2887">
        <v>1407808438</v>
      </c>
      <c r="J2887">
        <v>1405217355</v>
      </c>
      <c r="K2887" t="b">
        <v>0</v>
      </c>
      <c r="L2887">
        <v>14</v>
      </c>
      <c r="M2887" t="b">
        <v>0</v>
      </c>
      <c r="N2887" t="s">
        <v>1088</v>
      </c>
      <c r="O2887">
        <f t="shared" si="225"/>
        <v>18</v>
      </c>
      <c r="P2887">
        <f t="shared" si="226"/>
        <v>25.57</v>
      </c>
      <c r="Q2887" s="10" t="s">
        <v>8315</v>
      </c>
      <c r="R2887" t="s">
        <v>8316</v>
      </c>
      <c r="S2887" s="13">
        <f t="shared" si="227"/>
        <v>41833.089756944442</v>
      </c>
      <c r="T2887" s="13">
        <f t="shared" si="228"/>
        <v>41863.079143518517</v>
      </c>
      <c r="U2887">
        <f t="shared" si="229"/>
        <v>2014</v>
      </c>
    </row>
    <row r="2888" spans="1:21" ht="43.2" x14ac:dyDescent="0.3">
      <c r="A2888">
        <v>3860</v>
      </c>
      <c r="B2888" s="3" t="s">
        <v>7808</v>
      </c>
      <c r="C2888" s="3" t="s">
        <v>7809</v>
      </c>
      <c r="D2888" s="6">
        <v>6000</v>
      </c>
      <c r="E2888" s="8">
        <v>1060</v>
      </c>
      <c r="F2888" t="s">
        <v>359</v>
      </c>
      <c r="G2888" t="s">
        <v>19</v>
      </c>
      <c r="H2888" t="s">
        <v>20</v>
      </c>
      <c r="I2888">
        <v>1407858710</v>
      </c>
      <c r="J2888">
        <v>1405266710</v>
      </c>
      <c r="K2888" t="b">
        <v>0</v>
      </c>
      <c r="L2888">
        <v>13</v>
      </c>
      <c r="M2888" t="b">
        <v>0</v>
      </c>
      <c r="N2888" t="s">
        <v>1088</v>
      </c>
      <c r="O2888">
        <f t="shared" si="225"/>
        <v>18</v>
      </c>
      <c r="P2888">
        <f t="shared" si="226"/>
        <v>81.540000000000006</v>
      </c>
      <c r="Q2888" s="10" t="s">
        <v>8315</v>
      </c>
      <c r="R2888" t="s">
        <v>8316</v>
      </c>
      <c r="S2888" s="13">
        <f t="shared" si="227"/>
        <v>41833.660995370366</v>
      </c>
      <c r="T2888" s="13">
        <f t="shared" si="228"/>
        <v>41863.660995370366</v>
      </c>
      <c r="U2888">
        <f t="shared" si="229"/>
        <v>2014</v>
      </c>
    </row>
    <row r="2889" spans="1:21" ht="28.8" x14ac:dyDescent="0.3">
      <c r="A2889">
        <v>4065</v>
      </c>
      <c r="B2889" s="3" t="s">
        <v>8212</v>
      </c>
      <c r="C2889" s="3" t="s">
        <v>8213</v>
      </c>
      <c r="D2889" s="6">
        <v>4000</v>
      </c>
      <c r="E2889" s="8">
        <v>27</v>
      </c>
      <c r="F2889" t="s">
        <v>359</v>
      </c>
      <c r="G2889" t="s">
        <v>19</v>
      </c>
      <c r="H2889" t="s">
        <v>20</v>
      </c>
      <c r="I2889">
        <v>1407883811</v>
      </c>
      <c r="J2889">
        <v>1405291811</v>
      </c>
      <c r="K2889" t="b">
        <v>0</v>
      </c>
      <c r="L2889">
        <v>4</v>
      </c>
      <c r="M2889" t="b">
        <v>0</v>
      </c>
      <c r="N2889" t="s">
        <v>1088</v>
      </c>
      <c r="O2889">
        <f t="shared" si="225"/>
        <v>1</v>
      </c>
      <c r="P2889">
        <f t="shared" si="226"/>
        <v>6.75</v>
      </c>
      <c r="Q2889" s="10" t="s">
        <v>8315</v>
      </c>
      <c r="R2889" t="s">
        <v>8316</v>
      </c>
      <c r="S2889" s="13">
        <f t="shared" si="227"/>
        <v>41833.951516203706</v>
      </c>
      <c r="T2889" s="13">
        <f t="shared" si="228"/>
        <v>41863.951516203706</v>
      </c>
      <c r="U2889">
        <f t="shared" si="229"/>
        <v>2014</v>
      </c>
    </row>
    <row r="2890" spans="1:21" ht="43.2" x14ac:dyDescent="0.3">
      <c r="A2890">
        <v>3908</v>
      </c>
      <c r="B2890" s="3" t="s">
        <v>7903</v>
      </c>
      <c r="C2890" s="3" t="s">
        <v>7904</v>
      </c>
      <c r="D2890" s="6">
        <v>750</v>
      </c>
      <c r="E2890" s="8">
        <v>65</v>
      </c>
      <c r="F2890" t="s">
        <v>359</v>
      </c>
      <c r="G2890" t="s">
        <v>19</v>
      </c>
      <c r="H2890" t="s">
        <v>20</v>
      </c>
      <c r="I2890">
        <v>1406603696</v>
      </c>
      <c r="J2890">
        <v>1405307696</v>
      </c>
      <c r="K2890" t="b">
        <v>0</v>
      </c>
      <c r="L2890">
        <v>4</v>
      </c>
      <c r="M2890" t="b">
        <v>0</v>
      </c>
      <c r="N2890" t="s">
        <v>1088</v>
      </c>
      <c r="O2890">
        <f t="shared" si="225"/>
        <v>9</v>
      </c>
      <c r="P2890">
        <f t="shared" si="226"/>
        <v>16.25</v>
      </c>
      <c r="Q2890" s="10" t="s">
        <v>8315</v>
      </c>
      <c r="R2890" t="s">
        <v>8316</v>
      </c>
      <c r="S2890" s="13">
        <f t="shared" si="227"/>
        <v>41834.135370370372</v>
      </c>
      <c r="T2890" s="13">
        <f t="shared" si="228"/>
        <v>41849.135370370372</v>
      </c>
      <c r="U2890">
        <f t="shared" si="229"/>
        <v>2014</v>
      </c>
    </row>
    <row r="2891" spans="1:21" ht="43.2" x14ac:dyDescent="0.3">
      <c r="A2891">
        <v>3211</v>
      </c>
      <c r="B2891" s="3" t="s">
        <v>6512</v>
      </c>
      <c r="C2891" s="3" t="s">
        <v>6513</v>
      </c>
      <c r="D2891" s="6">
        <v>23000</v>
      </c>
      <c r="E2891" s="8">
        <v>27541</v>
      </c>
      <c r="F2891" t="s">
        <v>18</v>
      </c>
      <c r="G2891" t="s">
        <v>19</v>
      </c>
      <c r="H2891" t="s">
        <v>20</v>
      </c>
      <c r="I2891">
        <v>1408068000</v>
      </c>
      <c r="J2891">
        <v>1405346680</v>
      </c>
      <c r="K2891" t="b">
        <v>1</v>
      </c>
      <c r="L2891">
        <v>322</v>
      </c>
      <c r="M2891" t="b">
        <v>1</v>
      </c>
      <c r="N2891" t="s">
        <v>1088</v>
      </c>
      <c r="O2891">
        <f t="shared" si="225"/>
        <v>120</v>
      </c>
      <c r="P2891">
        <f t="shared" si="226"/>
        <v>85.53</v>
      </c>
      <c r="Q2891" s="10" t="s">
        <v>8315</v>
      </c>
      <c r="R2891" t="s">
        <v>8316</v>
      </c>
      <c r="S2891" s="13">
        <f t="shared" si="227"/>
        <v>41834.586574074077</v>
      </c>
      <c r="T2891" s="13">
        <f t="shared" si="228"/>
        <v>41866.083333333336</v>
      </c>
      <c r="U2891">
        <f t="shared" si="229"/>
        <v>2014</v>
      </c>
    </row>
    <row r="2892" spans="1:21" ht="43.2" x14ac:dyDescent="0.3">
      <c r="A2892">
        <v>3400</v>
      </c>
      <c r="B2892" s="3" t="s">
        <v>6891</v>
      </c>
      <c r="C2892" s="3" t="s">
        <v>6892</v>
      </c>
      <c r="D2892" s="6">
        <v>10000</v>
      </c>
      <c r="E2892" s="8">
        <v>10041</v>
      </c>
      <c r="F2892" t="s">
        <v>18</v>
      </c>
      <c r="G2892" t="s">
        <v>19</v>
      </c>
      <c r="H2892" t="s">
        <v>20</v>
      </c>
      <c r="I2892">
        <v>1409266414</v>
      </c>
      <c r="J2892">
        <v>1405378414</v>
      </c>
      <c r="K2892" t="b">
        <v>0</v>
      </c>
      <c r="L2892">
        <v>85</v>
      </c>
      <c r="M2892" t="b">
        <v>1</v>
      </c>
      <c r="N2892" t="s">
        <v>1088</v>
      </c>
      <c r="O2892">
        <f t="shared" si="225"/>
        <v>100</v>
      </c>
      <c r="P2892">
        <f t="shared" si="226"/>
        <v>118.13</v>
      </c>
      <c r="Q2892" s="10" t="s">
        <v>8315</v>
      </c>
      <c r="R2892" t="s">
        <v>8316</v>
      </c>
      <c r="S2892" s="13">
        <f t="shared" si="227"/>
        <v>41834.953865740739</v>
      </c>
      <c r="T2892" s="13">
        <f t="shared" si="228"/>
        <v>41879.953865740739</v>
      </c>
      <c r="U2892">
        <f t="shared" si="229"/>
        <v>2014</v>
      </c>
    </row>
    <row r="2893" spans="1:21" ht="57.6" x14ac:dyDescent="0.3">
      <c r="A2893">
        <v>3187</v>
      </c>
      <c r="B2893" s="3" t="s">
        <v>6464</v>
      </c>
      <c r="C2893" s="3" t="s">
        <v>6465</v>
      </c>
      <c r="D2893" s="6">
        <v>15000</v>
      </c>
      <c r="E2893" s="8">
        <v>17444</v>
      </c>
      <c r="F2893" t="s">
        <v>18</v>
      </c>
      <c r="G2893" t="s">
        <v>19</v>
      </c>
      <c r="H2893" t="s">
        <v>20</v>
      </c>
      <c r="I2893">
        <v>1407167973</v>
      </c>
      <c r="J2893">
        <v>1405439973</v>
      </c>
      <c r="K2893" t="b">
        <v>1</v>
      </c>
      <c r="L2893">
        <v>244</v>
      </c>
      <c r="M2893" t="b">
        <v>1</v>
      </c>
      <c r="N2893" t="s">
        <v>1088</v>
      </c>
      <c r="O2893">
        <f t="shared" si="225"/>
        <v>116</v>
      </c>
      <c r="P2893">
        <f t="shared" si="226"/>
        <v>71.489999999999995</v>
      </c>
      <c r="Q2893" s="10" t="s">
        <v>8315</v>
      </c>
      <c r="R2893" t="s">
        <v>8316</v>
      </c>
      <c r="S2893" s="13">
        <f t="shared" si="227"/>
        <v>41835.666354166664</v>
      </c>
      <c r="T2893" s="13">
        <f t="shared" si="228"/>
        <v>41855.666354166664</v>
      </c>
      <c r="U2893">
        <f t="shared" si="229"/>
        <v>2014</v>
      </c>
    </row>
    <row r="2894" spans="1:21" ht="43.2" x14ac:dyDescent="0.3">
      <c r="A2894">
        <v>2853</v>
      </c>
      <c r="B2894" s="3" t="s">
        <v>5795</v>
      </c>
      <c r="C2894" s="3" t="s">
        <v>5796</v>
      </c>
      <c r="D2894" s="6">
        <v>9500</v>
      </c>
      <c r="E2894" s="8">
        <v>0</v>
      </c>
      <c r="F2894" t="s">
        <v>359</v>
      </c>
      <c r="G2894" t="s">
        <v>161</v>
      </c>
      <c r="H2894" t="s">
        <v>162</v>
      </c>
      <c r="I2894">
        <v>1410669297</v>
      </c>
      <c r="J2894">
        <v>1405485297</v>
      </c>
      <c r="K2894" t="b">
        <v>0</v>
      </c>
      <c r="L2894">
        <v>0</v>
      </c>
      <c r="M2894" t="b">
        <v>0</v>
      </c>
      <c r="N2894" t="s">
        <v>1088</v>
      </c>
      <c r="O2894">
        <f t="shared" si="225"/>
        <v>0</v>
      </c>
      <c r="P2894">
        <f t="shared" si="226"/>
        <v>0</v>
      </c>
      <c r="Q2894" s="10" t="s">
        <v>8315</v>
      </c>
      <c r="R2894" t="s">
        <v>8316</v>
      </c>
      <c r="S2894" s="13">
        <f t="shared" si="227"/>
        <v>41836.190937499996</v>
      </c>
      <c r="T2894" s="13">
        <f t="shared" si="228"/>
        <v>41896.190937499996</v>
      </c>
      <c r="U2894">
        <f t="shared" si="229"/>
        <v>2014</v>
      </c>
    </row>
    <row r="2895" spans="1:21" ht="43.2" x14ac:dyDescent="0.3">
      <c r="A2895">
        <v>3581</v>
      </c>
      <c r="B2895" s="3" t="s">
        <v>7253</v>
      </c>
      <c r="C2895" s="3" t="s">
        <v>7254</v>
      </c>
      <c r="D2895" s="6">
        <v>1500</v>
      </c>
      <c r="E2895" s="8">
        <v>1500</v>
      </c>
      <c r="F2895" t="s">
        <v>18</v>
      </c>
      <c r="G2895" t="s">
        <v>26</v>
      </c>
      <c r="H2895" t="s">
        <v>27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1088</v>
      </c>
      <c r="O2895">
        <f t="shared" si="225"/>
        <v>100</v>
      </c>
      <c r="P2895">
        <f t="shared" si="226"/>
        <v>33.33</v>
      </c>
      <c r="Q2895" s="10" t="s">
        <v>8315</v>
      </c>
      <c r="R2895" t="s">
        <v>8316</v>
      </c>
      <c r="S2895" s="13">
        <f t="shared" si="227"/>
        <v>41836.471180555556</v>
      </c>
      <c r="T2895" s="13">
        <f t="shared" si="228"/>
        <v>41850.471180555556</v>
      </c>
      <c r="U2895">
        <f t="shared" si="229"/>
        <v>2014</v>
      </c>
    </row>
    <row r="2896" spans="1:21" ht="43.2" x14ac:dyDescent="0.3">
      <c r="A2896">
        <v>3329</v>
      </c>
      <c r="B2896" s="3" t="s">
        <v>6748</v>
      </c>
      <c r="C2896" s="3" t="s">
        <v>6749</v>
      </c>
      <c r="D2896" s="6">
        <v>1000</v>
      </c>
      <c r="E2896" s="8">
        <v>1168</v>
      </c>
      <c r="F2896" t="s">
        <v>18</v>
      </c>
      <c r="G2896" t="s">
        <v>26</v>
      </c>
      <c r="H2896" t="s">
        <v>27</v>
      </c>
      <c r="I2896">
        <v>1406502000</v>
      </c>
      <c r="J2896">
        <v>1405583108</v>
      </c>
      <c r="K2896" t="b">
        <v>0</v>
      </c>
      <c r="L2896">
        <v>26</v>
      </c>
      <c r="M2896" t="b">
        <v>1</v>
      </c>
      <c r="N2896" t="s">
        <v>1088</v>
      </c>
      <c r="O2896">
        <f t="shared" si="225"/>
        <v>117</v>
      </c>
      <c r="P2896">
        <f t="shared" si="226"/>
        <v>44.92</v>
      </c>
      <c r="Q2896" s="10" t="s">
        <v>8315</v>
      </c>
      <c r="R2896" t="s">
        <v>8316</v>
      </c>
      <c r="S2896" s="13">
        <f t="shared" si="227"/>
        <v>41837.323009259257</v>
      </c>
      <c r="T2896" s="13">
        <f t="shared" si="228"/>
        <v>41847.958333333336</v>
      </c>
      <c r="U2896">
        <f t="shared" si="229"/>
        <v>2014</v>
      </c>
    </row>
    <row r="2897" spans="1:21" ht="28.8" x14ac:dyDescent="0.3">
      <c r="A2897">
        <v>3167</v>
      </c>
      <c r="B2897" s="3" t="s">
        <v>6424</v>
      </c>
      <c r="C2897" s="3" t="s">
        <v>6425</v>
      </c>
      <c r="D2897" s="6">
        <v>3000</v>
      </c>
      <c r="E2897" s="8">
        <v>3485</v>
      </c>
      <c r="F2897" t="s">
        <v>18</v>
      </c>
      <c r="G2897" t="s">
        <v>19</v>
      </c>
      <c r="H2897" t="s">
        <v>20</v>
      </c>
      <c r="I2897">
        <v>1406952781</v>
      </c>
      <c r="J2897">
        <v>1405743181</v>
      </c>
      <c r="K2897" t="b">
        <v>1</v>
      </c>
      <c r="L2897">
        <v>55</v>
      </c>
      <c r="M2897" t="b">
        <v>1</v>
      </c>
      <c r="N2897" t="s">
        <v>1088</v>
      </c>
      <c r="O2897">
        <f t="shared" si="225"/>
        <v>116</v>
      </c>
      <c r="P2897">
        <f t="shared" si="226"/>
        <v>63.36</v>
      </c>
      <c r="Q2897" s="10" t="s">
        <v>8315</v>
      </c>
      <c r="R2897" t="s">
        <v>8316</v>
      </c>
      <c r="S2897" s="13">
        <f t="shared" si="227"/>
        <v>41839.175706018519</v>
      </c>
      <c r="T2897" s="13">
        <f t="shared" si="228"/>
        <v>41853.175706018519</v>
      </c>
      <c r="U2897">
        <f t="shared" si="229"/>
        <v>2014</v>
      </c>
    </row>
    <row r="2898" spans="1:21" ht="43.2" x14ac:dyDescent="0.3">
      <c r="A2898">
        <v>3431</v>
      </c>
      <c r="B2898" s="3" t="s">
        <v>6953</v>
      </c>
      <c r="C2898" s="3" t="s">
        <v>6954</v>
      </c>
      <c r="D2898" s="6">
        <v>2000</v>
      </c>
      <c r="E2898" s="8">
        <v>2000</v>
      </c>
      <c r="F2898" t="s">
        <v>18</v>
      </c>
      <c r="G2898" t="s">
        <v>19</v>
      </c>
      <c r="H2898" t="s">
        <v>20</v>
      </c>
      <c r="I2898">
        <v>1408383153</v>
      </c>
      <c r="J2898">
        <v>1405791153</v>
      </c>
      <c r="K2898" t="b">
        <v>0</v>
      </c>
      <c r="L2898">
        <v>21</v>
      </c>
      <c r="M2898" t="b">
        <v>1</v>
      </c>
      <c r="N2898" t="s">
        <v>1088</v>
      </c>
      <c r="O2898">
        <f t="shared" si="225"/>
        <v>100</v>
      </c>
      <c r="P2898">
        <f t="shared" si="226"/>
        <v>95.24</v>
      </c>
      <c r="Q2898" s="10" t="s">
        <v>8315</v>
      </c>
      <c r="R2898" t="s">
        <v>8316</v>
      </c>
      <c r="S2898" s="13">
        <f t="shared" si="227"/>
        <v>41839.730937500004</v>
      </c>
      <c r="T2898" s="13">
        <f t="shared" si="228"/>
        <v>41869.730937500004</v>
      </c>
      <c r="U2898">
        <f t="shared" si="229"/>
        <v>2014</v>
      </c>
    </row>
    <row r="2899" spans="1:21" ht="43.2" x14ac:dyDescent="0.3">
      <c r="A2899">
        <v>3160</v>
      </c>
      <c r="B2899" s="3" t="s">
        <v>6410</v>
      </c>
      <c r="C2899" s="3" t="s">
        <v>6411</v>
      </c>
      <c r="D2899" s="6">
        <v>4500</v>
      </c>
      <c r="E2899" s="8">
        <v>4569</v>
      </c>
      <c r="F2899" t="s">
        <v>18</v>
      </c>
      <c r="G2899" t="s">
        <v>19</v>
      </c>
      <c r="H2899" t="s">
        <v>20</v>
      </c>
      <c r="I2899">
        <v>1407905940</v>
      </c>
      <c r="J2899">
        <v>1405923687</v>
      </c>
      <c r="K2899" t="b">
        <v>1</v>
      </c>
      <c r="L2899">
        <v>57</v>
      </c>
      <c r="M2899" t="b">
        <v>1</v>
      </c>
      <c r="N2899" t="s">
        <v>1088</v>
      </c>
      <c r="O2899">
        <f t="shared" si="225"/>
        <v>102</v>
      </c>
      <c r="P2899">
        <f t="shared" si="226"/>
        <v>80.16</v>
      </c>
      <c r="Q2899" s="10" t="s">
        <v>8315</v>
      </c>
      <c r="R2899" t="s">
        <v>8316</v>
      </c>
      <c r="S2899" s="13">
        <f t="shared" si="227"/>
        <v>41841.26489583333</v>
      </c>
      <c r="T2899" s="13">
        <f t="shared" si="228"/>
        <v>41864.207638888889</v>
      </c>
      <c r="U2899">
        <f t="shared" si="229"/>
        <v>2014</v>
      </c>
    </row>
    <row r="2900" spans="1:21" ht="43.2" x14ac:dyDescent="0.3">
      <c r="A2900">
        <v>3865</v>
      </c>
      <c r="B2900" s="3" t="s">
        <v>7818</v>
      </c>
      <c r="C2900" s="3" t="s">
        <v>7819</v>
      </c>
      <c r="D2900" s="6">
        <v>2413</v>
      </c>
      <c r="E2900" s="8">
        <v>650</v>
      </c>
      <c r="F2900" t="s">
        <v>359</v>
      </c>
      <c r="G2900" t="s">
        <v>161</v>
      </c>
      <c r="H2900" t="s">
        <v>162</v>
      </c>
      <c r="I2900">
        <v>1409376600</v>
      </c>
      <c r="J2900">
        <v>1405957098</v>
      </c>
      <c r="K2900" t="b">
        <v>0</v>
      </c>
      <c r="L2900">
        <v>14</v>
      </c>
      <c r="M2900" t="b">
        <v>0</v>
      </c>
      <c r="N2900" t="s">
        <v>1088</v>
      </c>
      <c r="O2900">
        <f t="shared" si="225"/>
        <v>27</v>
      </c>
      <c r="P2900">
        <f t="shared" si="226"/>
        <v>46.43</v>
      </c>
      <c r="Q2900" s="10" t="s">
        <v>8315</v>
      </c>
      <c r="R2900" t="s">
        <v>8316</v>
      </c>
      <c r="S2900" s="13">
        <f t="shared" si="227"/>
        <v>41841.651597222226</v>
      </c>
      <c r="T2900" s="13">
        <f t="shared" si="228"/>
        <v>41881.229166666664</v>
      </c>
      <c r="U2900">
        <f t="shared" si="229"/>
        <v>2014</v>
      </c>
    </row>
    <row r="2901" spans="1:21" ht="43.2" x14ac:dyDescent="0.3">
      <c r="A2901">
        <v>3471</v>
      </c>
      <c r="B2901" s="3" t="s">
        <v>7033</v>
      </c>
      <c r="C2901" s="3" t="s">
        <v>7034</v>
      </c>
      <c r="D2901" s="6">
        <v>500</v>
      </c>
      <c r="E2901" s="8">
        <v>1073</v>
      </c>
      <c r="F2901" t="s">
        <v>18</v>
      </c>
      <c r="G2901" t="s">
        <v>26</v>
      </c>
      <c r="H2901" t="s">
        <v>27</v>
      </c>
      <c r="I2901">
        <v>1409515200</v>
      </c>
      <c r="J2901">
        <v>1405971690</v>
      </c>
      <c r="K2901" t="b">
        <v>0</v>
      </c>
      <c r="L2901">
        <v>30</v>
      </c>
      <c r="M2901" t="b">
        <v>1</v>
      </c>
      <c r="N2901" t="s">
        <v>1088</v>
      </c>
      <c r="O2901">
        <f t="shared" si="225"/>
        <v>215</v>
      </c>
      <c r="P2901">
        <f t="shared" si="226"/>
        <v>35.770000000000003</v>
      </c>
      <c r="Q2901" s="10" t="s">
        <v>8315</v>
      </c>
      <c r="R2901" t="s">
        <v>8316</v>
      </c>
      <c r="S2901" s="13">
        <f t="shared" si="227"/>
        <v>41841.820486111108</v>
      </c>
      <c r="T2901" s="13">
        <f t="shared" si="228"/>
        <v>41882.833333333336</v>
      </c>
      <c r="U2901">
        <f t="shared" si="229"/>
        <v>2014</v>
      </c>
    </row>
    <row r="2902" spans="1:21" ht="57.6" x14ac:dyDescent="0.3">
      <c r="A2902">
        <v>4045</v>
      </c>
      <c r="B2902" s="3" t="s">
        <v>8172</v>
      </c>
      <c r="C2902" s="3" t="s">
        <v>8173</v>
      </c>
      <c r="D2902" s="6">
        <v>5000</v>
      </c>
      <c r="E2902" s="8">
        <v>1</v>
      </c>
      <c r="F2902" t="s">
        <v>359</v>
      </c>
      <c r="G2902" t="s">
        <v>52</v>
      </c>
      <c r="H2902" t="s">
        <v>53</v>
      </c>
      <c r="I2902">
        <v>1408596589</v>
      </c>
      <c r="J2902">
        <v>1406004589</v>
      </c>
      <c r="K2902" t="b">
        <v>0</v>
      </c>
      <c r="L2902">
        <v>1</v>
      </c>
      <c r="M2902" t="b">
        <v>0</v>
      </c>
      <c r="N2902" t="s">
        <v>1088</v>
      </c>
      <c r="O2902">
        <f t="shared" si="225"/>
        <v>0</v>
      </c>
      <c r="P2902">
        <f t="shared" si="226"/>
        <v>1</v>
      </c>
      <c r="Q2902" s="10" t="s">
        <v>8315</v>
      </c>
      <c r="R2902" t="s">
        <v>8316</v>
      </c>
      <c r="S2902" s="13">
        <f t="shared" si="227"/>
        <v>41842.201261574075</v>
      </c>
      <c r="T2902" s="13">
        <f t="shared" si="228"/>
        <v>41872.201261574075</v>
      </c>
      <c r="U2902">
        <f t="shared" si="229"/>
        <v>2014</v>
      </c>
    </row>
    <row r="2903" spans="1:21" ht="43.2" x14ac:dyDescent="0.3">
      <c r="A2903">
        <v>2838</v>
      </c>
      <c r="B2903" s="3" t="s">
        <v>5765</v>
      </c>
      <c r="C2903" s="3" t="s">
        <v>5766</v>
      </c>
      <c r="D2903" s="6">
        <v>2000</v>
      </c>
      <c r="E2903" s="8">
        <v>2405</v>
      </c>
      <c r="F2903" t="s">
        <v>18</v>
      </c>
      <c r="G2903" t="s">
        <v>19</v>
      </c>
      <c r="H2903" t="s">
        <v>20</v>
      </c>
      <c r="I2903">
        <v>1407967200</v>
      </c>
      <c r="J2903">
        <v>1406039696</v>
      </c>
      <c r="K2903" t="b">
        <v>0</v>
      </c>
      <c r="L2903">
        <v>54</v>
      </c>
      <c r="M2903" t="b">
        <v>1</v>
      </c>
      <c r="N2903" t="s">
        <v>1088</v>
      </c>
      <c r="O2903">
        <f t="shared" si="225"/>
        <v>120</v>
      </c>
      <c r="P2903">
        <f t="shared" si="226"/>
        <v>44.54</v>
      </c>
      <c r="Q2903" s="10" t="s">
        <v>8315</v>
      </c>
      <c r="R2903" t="s">
        <v>8316</v>
      </c>
      <c r="S2903" s="13">
        <f t="shared" si="227"/>
        <v>41842.607592592591</v>
      </c>
      <c r="T2903" s="13">
        <f t="shared" si="228"/>
        <v>41864.916666666664</v>
      </c>
      <c r="U2903">
        <f t="shared" si="229"/>
        <v>2014</v>
      </c>
    </row>
    <row r="2904" spans="1:21" ht="43.2" x14ac:dyDescent="0.3">
      <c r="A2904">
        <v>3999</v>
      </c>
      <c r="B2904" s="3" t="s">
        <v>8082</v>
      </c>
      <c r="C2904" s="3" t="s">
        <v>8083</v>
      </c>
      <c r="D2904" s="6">
        <v>7000</v>
      </c>
      <c r="E2904" s="8">
        <v>1156</v>
      </c>
      <c r="F2904" t="s">
        <v>359</v>
      </c>
      <c r="G2904" t="s">
        <v>19</v>
      </c>
      <c r="H2904" t="s">
        <v>20</v>
      </c>
      <c r="I2904">
        <v>1409514709</v>
      </c>
      <c r="J2904">
        <v>1406058798</v>
      </c>
      <c r="K2904" t="b">
        <v>0</v>
      </c>
      <c r="L2904">
        <v>14</v>
      </c>
      <c r="M2904" t="b">
        <v>0</v>
      </c>
      <c r="N2904" t="s">
        <v>1088</v>
      </c>
      <c r="O2904">
        <f t="shared" si="225"/>
        <v>17</v>
      </c>
      <c r="P2904">
        <f t="shared" si="226"/>
        <v>82.57</v>
      </c>
      <c r="Q2904" s="10" t="s">
        <v>8315</v>
      </c>
      <c r="R2904" t="s">
        <v>8316</v>
      </c>
      <c r="S2904" s="13">
        <f t="shared" si="227"/>
        <v>41842.828680555554</v>
      </c>
      <c r="T2904" s="13">
        <f t="shared" si="228"/>
        <v>41882.827650462961</v>
      </c>
      <c r="U2904">
        <f t="shared" si="229"/>
        <v>2014</v>
      </c>
    </row>
    <row r="2905" spans="1:21" ht="57.6" x14ac:dyDescent="0.3">
      <c r="A2905">
        <v>3918</v>
      </c>
      <c r="B2905" s="3" t="s">
        <v>7923</v>
      </c>
      <c r="C2905" s="3" t="s">
        <v>7924</v>
      </c>
      <c r="D2905" s="6">
        <v>60000</v>
      </c>
      <c r="E2905" s="8">
        <v>120</v>
      </c>
      <c r="F2905" t="s">
        <v>359</v>
      </c>
      <c r="G2905" t="s">
        <v>26</v>
      </c>
      <c r="H2905" t="s">
        <v>27</v>
      </c>
      <c r="I2905">
        <v>1407168000</v>
      </c>
      <c r="J2905">
        <v>1406131023</v>
      </c>
      <c r="K2905" t="b">
        <v>0</v>
      </c>
      <c r="L2905">
        <v>3</v>
      </c>
      <c r="M2905" t="b">
        <v>0</v>
      </c>
      <c r="N2905" t="s">
        <v>1088</v>
      </c>
      <c r="O2905">
        <f t="shared" si="225"/>
        <v>0</v>
      </c>
      <c r="P2905">
        <f t="shared" si="226"/>
        <v>40</v>
      </c>
      <c r="Q2905" s="10" t="s">
        <v>8315</v>
      </c>
      <c r="R2905" t="s">
        <v>8316</v>
      </c>
      <c r="S2905" s="13">
        <f t="shared" si="227"/>
        <v>41843.664618055554</v>
      </c>
      <c r="T2905" s="13">
        <f t="shared" si="228"/>
        <v>41855.666666666664</v>
      </c>
      <c r="U2905">
        <f t="shared" si="229"/>
        <v>2014</v>
      </c>
    </row>
    <row r="2906" spans="1:21" ht="43.2" x14ac:dyDescent="0.3">
      <c r="A2906">
        <v>3899</v>
      </c>
      <c r="B2906" s="3" t="s">
        <v>7885</v>
      </c>
      <c r="C2906" s="3" t="s">
        <v>7886</v>
      </c>
      <c r="D2906" s="6">
        <v>10000</v>
      </c>
      <c r="E2906" s="8">
        <v>125</v>
      </c>
      <c r="F2906" t="s">
        <v>359</v>
      </c>
      <c r="G2906" t="s">
        <v>19</v>
      </c>
      <c r="H2906" t="s">
        <v>20</v>
      </c>
      <c r="I2906">
        <v>1407868561</v>
      </c>
      <c r="J2906">
        <v>1406140561</v>
      </c>
      <c r="K2906" t="b">
        <v>0</v>
      </c>
      <c r="L2906">
        <v>2</v>
      </c>
      <c r="M2906" t="b">
        <v>0</v>
      </c>
      <c r="N2906" t="s">
        <v>1088</v>
      </c>
      <c r="O2906">
        <f t="shared" si="225"/>
        <v>1</v>
      </c>
      <c r="P2906">
        <f t="shared" si="226"/>
        <v>62.5</v>
      </c>
      <c r="Q2906" s="10" t="s">
        <v>8315</v>
      </c>
      <c r="R2906" t="s">
        <v>8316</v>
      </c>
      <c r="S2906" s="13">
        <f t="shared" si="227"/>
        <v>41843.775011574071</v>
      </c>
      <c r="T2906" s="13">
        <f t="shared" si="228"/>
        <v>41863.775011574071</v>
      </c>
      <c r="U2906">
        <f t="shared" si="229"/>
        <v>2014</v>
      </c>
    </row>
    <row r="2907" spans="1:21" ht="43.2" x14ac:dyDescent="0.3">
      <c r="A2907">
        <v>3626</v>
      </c>
      <c r="B2907" s="3" t="s">
        <v>7342</v>
      </c>
      <c r="C2907" s="3" t="s">
        <v>7343</v>
      </c>
      <c r="D2907" s="6">
        <v>4000</v>
      </c>
      <c r="E2907" s="8">
        <v>4073</v>
      </c>
      <c r="F2907" t="s">
        <v>18</v>
      </c>
      <c r="G2907" t="s">
        <v>26</v>
      </c>
      <c r="H2907" t="s">
        <v>27</v>
      </c>
      <c r="I2907">
        <v>1408204857</v>
      </c>
      <c r="J2907">
        <v>1406390457</v>
      </c>
      <c r="K2907" t="b">
        <v>0</v>
      </c>
      <c r="L2907">
        <v>48</v>
      </c>
      <c r="M2907" t="b">
        <v>1</v>
      </c>
      <c r="N2907" t="s">
        <v>1088</v>
      </c>
      <c r="O2907">
        <f t="shared" si="225"/>
        <v>102</v>
      </c>
      <c r="P2907">
        <f t="shared" si="226"/>
        <v>84.85</v>
      </c>
      <c r="Q2907" s="10" t="s">
        <v>8315</v>
      </c>
      <c r="R2907" t="s">
        <v>8316</v>
      </c>
      <c r="S2907" s="13">
        <f t="shared" si="227"/>
        <v>41846.667326388888</v>
      </c>
      <c r="T2907" s="13">
        <f t="shared" si="228"/>
        <v>41867.667326388888</v>
      </c>
      <c r="U2907">
        <f t="shared" si="229"/>
        <v>2014</v>
      </c>
    </row>
    <row r="2908" spans="1:21" ht="43.2" x14ac:dyDescent="0.3">
      <c r="A2908">
        <v>4007</v>
      </c>
      <c r="B2908" s="3" t="s">
        <v>8097</v>
      </c>
      <c r="C2908" s="3" t="s">
        <v>8098</v>
      </c>
      <c r="D2908" s="6">
        <v>2000</v>
      </c>
      <c r="E2908" s="8">
        <v>5</v>
      </c>
      <c r="F2908" t="s">
        <v>359</v>
      </c>
      <c r="G2908" t="s">
        <v>19</v>
      </c>
      <c r="H2908" t="s">
        <v>20</v>
      </c>
      <c r="I2908">
        <v>1409070480</v>
      </c>
      <c r="J2908">
        <v>1406572381</v>
      </c>
      <c r="K2908" t="b">
        <v>0</v>
      </c>
      <c r="L2908">
        <v>1</v>
      </c>
      <c r="M2908" t="b">
        <v>0</v>
      </c>
      <c r="N2908" t="s">
        <v>1088</v>
      </c>
      <c r="O2908">
        <f t="shared" si="225"/>
        <v>0</v>
      </c>
      <c r="P2908">
        <f t="shared" si="226"/>
        <v>5</v>
      </c>
      <c r="Q2908" s="10" t="s">
        <v>8315</v>
      </c>
      <c r="R2908" t="s">
        <v>8316</v>
      </c>
      <c r="S2908" s="13">
        <f t="shared" si="227"/>
        <v>41848.772928240738</v>
      </c>
      <c r="T2908" s="13">
        <f t="shared" si="228"/>
        <v>41877.686111111114</v>
      </c>
      <c r="U2908">
        <f t="shared" si="229"/>
        <v>2014</v>
      </c>
    </row>
    <row r="2909" spans="1:21" ht="43.2" x14ac:dyDescent="0.3">
      <c r="A2909">
        <v>3853</v>
      </c>
      <c r="B2909" s="3" t="s">
        <v>7794</v>
      </c>
      <c r="C2909" s="3" t="s">
        <v>7795</v>
      </c>
      <c r="D2909" s="6">
        <v>100000</v>
      </c>
      <c r="E2909" s="8">
        <v>26</v>
      </c>
      <c r="F2909" t="s">
        <v>359</v>
      </c>
      <c r="G2909" t="s">
        <v>19</v>
      </c>
      <c r="H2909" t="s">
        <v>20</v>
      </c>
      <c r="I2909">
        <v>1409602178</v>
      </c>
      <c r="J2909">
        <v>1406578178</v>
      </c>
      <c r="K2909" t="b">
        <v>0</v>
      </c>
      <c r="L2909">
        <v>2</v>
      </c>
      <c r="M2909" t="b">
        <v>0</v>
      </c>
      <c r="N2909" t="s">
        <v>1088</v>
      </c>
      <c r="O2909">
        <f t="shared" si="225"/>
        <v>0</v>
      </c>
      <c r="P2909">
        <f t="shared" si="226"/>
        <v>13</v>
      </c>
      <c r="Q2909" s="10" t="s">
        <v>8315</v>
      </c>
      <c r="R2909" t="s">
        <v>8316</v>
      </c>
      <c r="S2909" s="13">
        <f t="shared" si="227"/>
        <v>41848.84002314815</v>
      </c>
      <c r="T2909" s="13">
        <f t="shared" si="228"/>
        <v>41883.84002314815</v>
      </c>
      <c r="U2909">
        <f t="shared" si="229"/>
        <v>2014</v>
      </c>
    </row>
    <row r="2910" spans="1:21" ht="43.2" x14ac:dyDescent="0.3">
      <c r="A2910">
        <v>3493</v>
      </c>
      <c r="B2910" s="3" t="s">
        <v>7077</v>
      </c>
      <c r="C2910" s="3" t="s">
        <v>7078</v>
      </c>
      <c r="D2910" s="6">
        <v>1500</v>
      </c>
      <c r="E2910" s="8">
        <v>1500</v>
      </c>
      <c r="F2910" t="s">
        <v>18</v>
      </c>
      <c r="G2910" t="s">
        <v>19</v>
      </c>
      <c r="H2910" t="s">
        <v>20</v>
      </c>
      <c r="I2910">
        <v>1408252260</v>
      </c>
      <c r="J2910">
        <v>1406580436</v>
      </c>
      <c r="K2910" t="b">
        <v>0</v>
      </c>
      <c r="L2910">
        <v>29</v>
      </c>
      <c r="M2910" t="b">
        <v>1</v>
      </c>
      <c r="N2910" t="s">
        <v>1088</v>
      </c>
      <c r="O2910">
        <f t="shared" si="225"/>
        <v>100</v>
      </c>
      <c r="P2910">
        <f t="shared" si="226"/>
        <v>51.72</v>
      </c>
      <c r="Q2910" s="10" t="s">
        <v>8315</v>
      </c>
      <c r="R2910" t="s">
        <v>8316</v>
      </c>
      <c r="S2910" s="13">
        <f t="shared" si="227"/>
        <v>41848.866157407407</v>
      </c>
      <c r="T2910" s="13">
        <f t="shared" si="228"/>
        <v>41868.21597222222</v>
      </c>
      <c r="U2910">
        <f t="shared" si="229"/>
        <v>2014</v>
      </c>
    </row>
    <row r="2911" spans="1:21" ht="57.6" x14ac:dyDescent="0.3">
      <c r="A2911">
        <v>525</v>
      </c>
      <c r="B2911" s="3" t="s">
        <v>1097</v>
      </c>
      <c r="C2911" s="3" t="s">
        <v>1098</v>
      </c>
      <c r="D2911" s="6">
        <v>12000</v>
      </c>
      <c r="E2911" s="8">
        <v>12000</v>
      </c>
      <c r="F2911" t="s">
        <v>18</v>
      </c>
      <c r="G2911" t="s">
        <v>19</v>
      </c>
      <c r="H2911" t="s">
        <v>20</v>
      </c>
      <c r="I2911">
        <v>1410601041</v>
      </c>
      <c r="J2911">
        <v>1406713041</v>
      </c>
      <c r="K2911" t="b">
        <v>0</v>
      </c>
      <c r="L2911">
        <v>12</v>
      </c>
      <c r="M2911" t="b">
        <v>1</v>
      </c>
      <c r="N2911" t="s">
        <v>1088</v>
      </c>
      <c r="O2911">
        <f t="shared" si="225"/>
        <v>100</v>
      </c>
      <c r="P2911">
        <f t="shared" si="226"/>
        <v>1000</v>
      </c>
      <c r="Q2911" s="10" t="s">
        <v>8315</v>
      </c>
      <c r="R2911" t="s">
        <v>8316</v>
      </c>
      <c r="S2911" s="13">
        <f t="shared" si="227"/>
        <v>41850.400937500002</v>
      </c>
      <c r="T2911" s="13">
        <f t="shared" si="228"/>
        <v>41895.400937500002</v>
      </c>
      <c r="U2911">
        <f t="shared" si="229"/>
        <v>2014</v>
      </c>
    </row>
    <row r="2912" spans="1:21" ht="43.2" x14ac:dyDescent="0.3">
      <c r="A2912">
        <v>2889</v>
      </c>
      <c r="B2912" s="3" t="s">
        <v>5867</v>
      </c>
      <c r="C2912" s="3" t="s">
        <v>5868</v>
      </c>
      <c r="D2912" s="6">
        <v>3000</v>
      </c>
      <c r="E2912" s="8">
        <v>1142</v>
      </c>
      <c r="F2912" t="s">
        <v>359</v>
      </c>
      <c r="G2912" t="s">
        <v>19</v>
      </c>
      <c r="H2912" t="s">
        <v>20</v>
      </c>
      <c r="I2912">
        <v>1409344985</v>
      </c>
      <c r="J2912">
        <v>1406752985</v>
      </c>
      <c r="K2912" t="b">
        <v>0</v>
      </c>
      <c r="L2912">
        <v>14</v>
      </c>
      <c r="M2912" t="b">
        <v>0</v>
      </c>
      <c r="N2912" t="s">
        <v>1088</v>
      </c>
      <c r="O2912">
        <f t="shared" si="225"/>
        <v>38</v>
      </c>
      <c r="P2912">
        <f t="shared" si="226"/>
        <v>81.569999999999993</v>
      </c>
      <c r="Q2912" s="10" t="s">
        <v>8315</v>
      </c>
      <c r="R2912" t="s">
        <v>8316</v>
      </c>
      <c r="S2912" s="13">
        <f t="shared" si="227"/>
        <v>41850.863252314812</v>
      </c>
      <c r="T2912" s="13">
        <f t="shared" si="228"/>
        <v>41880.863252314812</v>
      </c>
      <c r="U2912">
        <f t="shared" si="229"/>
        <v>2014</v>
      </c>
    </row>
    <row r="2913" spans="1:21" ht="43.2" x14ac:dyDescent="0.3">
      <c r="A2913">
        <v>3344</v>
      </c>
      <c r="B2913" s="3" t="s">
        <v>6778</v>
      </c>
      <c r="C2913" s="3" t="s">
        <v>6779</v>
      </c>
      <c r="D2913" s="6">
        <v>4500</v>
      </c>
      <c r="E2913" s="8">
        <v>4565</v>
      </c>
      <c r="F2913" t="s">
        <v>18</v>
      </c>
      <c r="G2913" t="s">
        <v>19</v>
      </c>
      <c r="H2913" t="s">
        <v>20</v>
      </c>
      <c r="I2913">
        <v>1409374093</v>
      </c>
      <c r="J2913">
        <v>1406782093</v>
      </c>
      <c r="K2913" t="b">
        <v>0</v>
      </c>
      <c r="L2913">
        <v>40</v>
      </c>
      <c r="M2913" t="b">
        <v>1</v>
      </c>
      <c r="N2913" t="s">
        <v>1088</v>
      </c>
      <c r="O2913">
        <f t="shared" si="225"/>
        <v>101</v>
      </c>
      <c r="P2913">
        <f t="shared" si="226"/>
        <v>114.13</v>
      </c>
      <c r="Q2913" s="10" t="s">
        <v>8315</v>
      </c>
      <c r="R2913" t="s">
        <v>8316</v>
      </c>
      <c r="S2913" s="13">
        <f t="shared" si="227"/>
        <v>41851.200150462959</v>
      </c>
      <c r="T2913" s="13">
        <f t="shared" si="228"/>
        <v>41881.200150462959</v>
      </c>
      <c r="U2913">
        <f t="shared" si="229"/>
        <v>2014</v>
      </c>
    </row>
    <row r="2914" spans="1:21" ht="43.2" x14ac:dyDescent="0.3">
      <c r="A2914">
        <v>3436</v>
      </c>
      <c r="B2914" s="3" t="s">
        <v>6963</v>
      </c>
      <c r="C2914" s="3" t="s">
        <v>6964</v>
      </c>
      <c r="D2914" s="6">
        <v>5000</v>
      </c>
      <c r="E2914" s="8">
        <v>5295</v>
      </c>
      <c r="F2914" t="s">
        <v>18</v>
      </c>
      <c r="G2914" t="s">
        <v>19</v>
      </c>
      <c r="H2914" t="s">
        <v>20</v>
      </c>
      <c r="I2914">
        <v>1408638480</v>
      </c>
      <c r="J2914">
        <v>1406811593</v>
      </c>
      <c r="K2914" t="b">
        <v>0</v>
      </c>
      <c r="L2914">
        <v>37</v>
      </c>
      <c r="M2914" t="b">
        <v>1</v>
      </c>
      <c r="N2914" t="s">
        <v>1088</v>
      </c>
      <c r="O2914">
        <f t="shared" si="225"/>
        <v>106</v>
      </c>
      <c r="P2914">
        <f t="shared" si="226"/>
        <v>143.11000000000001</v>
      </c>
      <c r="Q2914" s="10" t="s">
        <v>8315</v>
      </c>
      <c r="R2914" t="s">
        <v>8316</v>
      </c>
      <c r="S2914" s="13">
        <f t="shared" si="227"/>
        <v>41851.541585648149</v>
      </c>
      <c r="T2914" s="13">
        <f t="shared" si="228"/>
        <v>41872.686111111114</v>
      </c>
      <c r="U2914">
        <f t="shared" si="229"/>
        <v>2014</v>
      </c>
    </row>
    <row r="2915" spans="1:21" ht="43.2" x14ac:dyDescent="0.3">
      <c r="A2915">
        <v>4009</v>
      </c>
      <c r="B2915" s="3" t="s">
        <v>8101</v>
      </c>
      <c r="C2915" s="3" t="s">
        <v>8102</v>
      </c>
      <c r="D2915" s="6">
        <v>1930</v>
      </c>
      <c r="E2915" s="8">
        <v>75</v>
      </c>
      <c r="F2915" t="s">
        <v>359</v>
      </c>
      <c r="G2915" t="s">
        <v>26</v>
      </c>
      <c r="H2915" t="s">
        <v>27</v>
      </c>
      <c r="I2915">
        <v>1410281360</v>
      </c>
      <c r="J2915">
        <v>1406825360</v>
      </c>
      <c r="K2915" t="b">
        <v>0</v>
      </c>
      <c r="L2915">
        <v>3</v>
      </c>
      <c r="M2915" t="b">
        <v>0</v>
      </c>
      <c r="N2915" t="s">
        <v>1088</v>
      </c>
      <c r="O2915">
        <f t="shared" si="225"/>
        <v>4</v>
      </c>
      <c r="P2915">
        <f t="shared" si="226"/>
        <v>25</v>
      </c>
      <c r="Q2915" s="10" t="s">
        <v>8315</v>
      </c>
      <c r="R2915" t="s">
        <v>8316</v>
      </c>
      <c r="S2915" s="13">
        <f t="shared" si="227"/>
        <v>41851.700925925928</v>
      </c>
      <c r="T2915" s="13">
        <f t="shared" si="228"/>
        <v>41891.700925925928</v>
      </c>
      <c r="U2915">
        <f t="shared" si="229"/>
        <v>2014</v>
      </c>
    </row>
    <row r="2916" spans="1:21" ht="43.2" x14ac:dyDescent="0.3">
      <c r="A2916">
        <v>3363</v>
      </c>
      <c r="B2916" s="3" t="s">
        <v>6817</v>
      </c>
      <c r="C2916" s="3" t="s">
        <v>6818</v>
      </c>
      <c r="D2916" s="6">
        <v>7750</v>
      </c>
      <c r="E2916" s="8">
        <v>7860</v>
      </c>
      <c r="F2916" t="s">
        <v>18</v>
      </c>
      <c r="G2916" t="s">
        <v>19</v>
      </c>
      <c r="H2916" t="s">
        <v>20</v>
      </c>
      <c r="I2916">
        <v>1408464000</v>
      </c>
      <c r="J2916">
        <v>1406831445</v>
      </c>
      <c r="K2916" t="b">
        <v>0</v>
      </c>
      <c r="L2916">
        <v>26</v>
      </c>
      <c r="M2916" t="b">
        <v>1</v>
      </c>
      <c r="N2916" t="s">
        <v>1088</v>
      </c>
      <c r="O2916">
        <f t="shared" si="225"/>
        <v>101</v>
      </c>
      <c r="P2916">
        <f t="shared" si="226"/>
        <v>302.31</v>
      </c>
      <c r="Q2916" s="10" t="s">
        <v>8315</v>
      </c>
      <c r="R2916" t="s">
        <v>8316</v>
      </c>
      <c r="S2916" s="13">
        <f t="shared" si="227"/>
        <v>41851.771354166667</v>
      </c>
      <c r="T2916" s="13">
        <f t="shared" si="228"/>
        <v>41870.666666666664</v>
      </c>
      <c r="U2916">
        <f t="shared" si="229"/>
        <v>2014</v>
      </c>
    </row>
    <row r="2917" spans="1:21" ht="43.2" x14ac:dyDescent="0.3">
      <c r="A2917">
        <v>3460</v>
      </c>
      <c r="B2917" s="3" t="s">
        <v>7011</v>
      </c>
      <c r="C2917" s="3" t="s">
        <v>7012</v>
      </c>
      <c r="D2917" s="6">
        <v>500</v>
      </c>
      <c r="E2917" s="8">
        <v>950</v>
      </c>
      <c r="F2917" t="s">
        <v>18</v>
      </c>
      <c r="G2917" t="s">
        <v>26</v>
      </c>
      <c r="H2917" t="s">
        <v>27</v>
      </c>
      <c r="I2917">
        <v>1408106352</v>
      </c>
      <c r="J2917">
        <v>1406896752</v>
      </c>
      <c r="K2917" t="b">
        <v>0</v>
      </c>
      <c r="L2917">
        <v>19</v>
      </c>
      <c r="M2917" t="b">
        <v>1</v>
      </c>
      <c r="N2917" t="s">
        <v>1088</v>
      </c>
      <c r="O2917">
        <f t="shared" si="225"/>
        <v>190</v>
      </c>
      <c r="P2917">
        <f t="shared" si="226"/>
        <v>50</v>
      </c>
      <c r="Q2917" s="10" t="s">
        <v>8315</v>
      </c>
      <c r="R2917" t="s">
        <v>8316</v>
      </c>
      <c r="S2917" s="13">
        <f t="shared" si="227"/>
        <v>41852.527222222219</v>
      </c>
      <c r="T2917" s="13">
        <f t="shared" si="228"/>
        <v>41866.527222222219</v>
      </c>
      <c r="U2917">
        <f t="shared" si="229"/>
        <v>2014</v>
      </c>
    </row>
    <row r="2918" spans="1:21" ht="43.2" x14ac:dyDescent="0.3">
      <c r="A2918">
        <v>2971</v>
      </c>
      <c r="B2918" s="3" t="s">
        <v>6032</v>
      </c>
      <c r="C2918" s="3" t="s">
        <v>6033</v>
      </c>
      <c r="D2918" s="6">
        <v>3200</v>
      </c>
      <c r="E2918" s="8">
        <v>3205</v>
      </c>
      <c r="F2918" t="s">
        <v>18</v>
      </c>
      <c r="G2918" t="s">
        <v>19</v>
      </c>
      <c r="H2918" t="s">
        <v>20</v>
      </c>
      <c r="I2918">
        <v>1409500078</v>
      </c>
      <c r="J2918">
        <v>1406908078</v>
      </c>
      <c r="K2918" t="b">
        <v>0</v>
      </c>
      <c r="L2918">
        <v>43</v>
      </c>
      <c r="M2918" t="b">
        <v>1</v>
      </c>
      <c r="N2918" t="s">
        <v>1088</v>
      </c>
      <c r="O2918">
        <f t="shared" si="225"/>
        <v>100</v>
      </c>
      <c r="P2918">
        <f t="shared" si="226"/>
        <v>74.53</v>
      </c>
      <c r="Q2918" s="10" t="s">
        <v>8315</v>
      </c>
      <c r="R2918" t="s">
        <v>8316</v>
      </c>
      <c r="S2918" s="13">
        <f t="shared" si="227"/>
        <v>41852.658310185187</v>
      </c>
      <c r="T2918" s="13">
        <f t="shared" si="228"/>
        <v>41882.658310185187</v>
      </c>
      <c r="U2918">
        <f t="shared" si="229"/>
        <v>2014</v>
      </c>
    </row>
    <row r="2919" spans="1:21" ht="43.2" x14ac:dyDescent="0.3">
      <c r="A2919">
        <v>2839</v>
      </c>
      <c r="B2919" s="3" t="s">
        <v>5767</v>
      </c>
      <c r="C2919" s="3" t="s">
        <v>5768</v>
      </c>
      <c r="D2919" s="6">
        <v>3500</v>
      </c>
      <c r="E2919" s="8">
        <v>3900</v>
      </c>
      <c r="F2919" t="s">
        <v>18</v>
      </c>
      <c r="G2919" t="s">
        <v>19</v>
      </c>
      <c r="H2919" t="s">
        <v>20</v>
      </c>
      <c r="I2919">
        <v>1408942740</v>
      </c>
      <c r="J2919">
        <v>1406958354</v>
      </c>
      <c r="K2919" t="b">
        <v>0</v>
      </c>
      <c r="L2919">
        <v>31</v>
      </c>
      <c r="M2919" t="b">
        <v>1</v>
      </c>
      <c r="N2919" t="s">
        <v>1088</v>
      </c>
      <c r="O2919">
        <f t="shared" si="225"/>
        <v>111</v>
      </c>
      <c r="P2919">
        <f t="shared" si="226"/>
        <v>125.81</v>
      </c>
      <c r="Q2919" s="10" t="s">
        <v>8315</v>
      </c>
      <c r="R2919" t="s">
        <v>8316</v>
      </c>
      <c r="S2919" s="13">
        <f t="shared" si="227"/>
        <v>41853.240208333329</v>
      </c>
      <c r="T2919" s="13">
        <f t="shared" si="228"/>
        <v>41876.207638888889</v>
      </c>
      <c r="U2919">
        <f t="shared" si="229"/>
        <v>2014</v>
      </c>
    </row>
    <row r="2920" spans="1:21" ht="43.2" x14ac:dyDescent="0.3">
      <c r="A2920">
        <v>3372</v>
      </c>
      <c r="B2920" s="3" t="s">
        <v>6835</v>
      </c>
      <c r="C2920" s="3" t="s">
        <v>6836</v>
      </c>
      <c r="D2920" s="6">
        <v>1000</v>
      </c>
      <c r="E2920" s="8">
        <v>1035</v>
      </c>
      <c r="F2920" t="s">
        <v>18</v>
      </c>
      <c r="G2920" t="s">
        <v>19</v>
      </c>
      <c r="H2920" t="s">
        <v>20</v>
      </c>
      <c r="I2920">
        <v>1408942740</v>
      </c>
      <c r="J2920">
        <v>1407157756</v>
      </c>
      <c r="K2920" t="b">
        <v>0</v>
      </c>
      <c r="L2920">
        <v>27</v>
      </c>
      <c r="M2920" t="b">
        <v>1</v>
      </c>
      <c r="N2920" t="s">
        <v>1088</v>
      </c>
      <c r="O2920">
        <f t="shared" si="225"/>
        <v>104</v>
      </c>
      <c r="P2920">
        <f t="shared" si="226"/>
        <v>38.33</v>
      </c>
      <c r="Q2920" s="10" t="s">
        <v>8315</v>
      </c>
      <c r="R2920" t="s">
        <v>8316</v>
      </c>
      <c r="S2920" s="13">
        <f t="shared" si="227"/>
        <v>41855.548101851848</v>
      </c>
      <c r="T2920" s="13">
        <f t="shared" si="228"/>
        <v>41876.207638888889</v>
      </c>
      <c r="U2920">
        <f t="shared" si="229"/>
        <v>2014</v>
      </c>
    </row>
    <row r="2921" spans="1:21" ht="43.2" x14ac:dyDescent="0.3">
      <c r="A2921">
        <v>3516</v>
      </c>
      <c r="B2921" s="3" t="s">
        <v>7123</v>
      </c>
      <c r="C2921" s="3" t="s">
        <v>7124</v>
      </c>
      <c r="D2921" s="6">
        <v>2500</v>
      </c>
      <c r="E2921" s="8">
        <v>2500</v>
      </c>
      <c r="F2921" t="s">
        <v>18</v>
      </c>
      <c r="G2921" t="s">
        <v>19</v>
      </c>
      <c r="H2921" t="s">
        <v>20</v>
      </c>
      <c r="I2921">
        <v>1410145200</v>
      </c>
      <c r="J2921">
        <v>1407197670</v>
      </c>
      <c r="K2921" t="b">
        <v>0</v>
      </c>
      <c r="L2921">
        <v>11</v>
      </c>
      <c r="M2921" t="b">
        <v>1</v>
      </c>
      <c r="N2921" t="s">
        <v>1088</v>
      </c>
      <c r="O2921">
        <f t="shared" si="225"/>
        <v>100</v>
      </c>
      <c r="P2921">
        <f t="shared" si="226"/>
        <v>227.27</v>
      </c>
      <c r="Q2921" s="10" t="s">
        <v>8315</v>
      </c>
      <c r="R2921" t="s">
        <v>8316</v>
      </c>
      <c r="S2921" s="13">
        <f t="shared" si="227"/>
        <v>41856.010069444441</v>
      </c>
      <c r="T2921" s="13">
        <f t="shared" si="228"/>
        <v>41890.125</v>
      </c>
      <c r="U2921">
        <f t="shared" si="229"/>
        <v>2014</v>
      </c>
    </row>
    <row r="2922" spans="1:21" ht="43.2" x14ac:dyDescent="0.3">
      <c r="A2922">
        <v>4017</v>
      </c>
      <c r="B2922" s="3" t="s">
        <v>8117</v>
      </c>
      <c r="C2922" s="3" t="s">
        <v>8118</v>
      </c>
      <c r="D2922" s="6">
        <v>10000</v>
      </c>
      <c r="E2922" s="8">
        <v>105</v>
      </c>
      <c r="F2922" t="s">
        <v>359</v>
      </c>
      <c r="G2922" t="s">
        <v>19</v>
      </c>
      <c r="H2922" t="s">
        <v>20</v>
      </c>
      <c r="I2922">
        <v>1409846874</v>
      </c>
      <c r="J2922">
        <v>1407254874</v>
      </c>
      <c r="K2922" t="b">
        <v>0</v>
      </c>
      <c r="L2922">
        <v>2</v>
      </c>
      <c r="M2922" t="b">
        <v>0</v>
      </c>
      <c r="N2922" t="s">
        <v>1088</v>
      </c>
      <c r="O2922">
        <f t="shared" si="225"/>
        <v>1</v>
      </c>
      <c r="P2922">
        <f t="shared" si="226"/>
        <v>52.5</v>
      </c>
      <c r="Q2922" s="10" t="s">
        <v>8315</v>
      </c>
      <c r="R2922" t="s">
        <v>8316</v>
      </c>
      <c r="S2922" s="13">
        <f t="shared" si="227"/>
        <v>41856.672152777777</v>
      </c>
      <c r="T2922" s="13">
        <f t="shared" si="228"/>
        <v>41886.672152777777</v>
      </c>
      <c r="U2922">
        <f t="shared" si="229"/>
        <v>2014</v>
      </c>
    </row>
    <row r="2923" spans="1:21" ht="28.8" x14ac:dyDescent="0.3">
      <c r="A2923">
        <v>2921</v>
      </c>
      <c r="B2923" s="3" t="s">
        <v>5931</v>
      </c>
      <c r="C2923" s="3" t="s">
        <v>5932</v>
      </c>
      <c r="D2923" s="6">
        <v>100</v>
      </c>
      <c r="E2923" s="8">
        <v>129</v>
      </c>
      <c r="F2923" t="s">
        <v>18</v>
      </c>
      <c r="G2923" t="s">
        <v>19</v>
      </c>
      <c r="H2923" t="s">
        <v>20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5934</v>
      </c>
      <c r="C2924" s="3" t="s">
        <v>5935</v>
      </c>
      <c r="D2924" s="6">
        <v>500</v>
      </c>
      <c r="E2924" s="8">
        <v>500</v>
      </c>
      <c r="F2924" t="s">
        <v>18</v>
      </c>
      <c r="G2924" t="s">
        <v>26</v>
      </c>
      <c r="H2924" t="s">
        <v>27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5936</v>
      </c>
      <c r="C2925" s="3" t="s">
        <v>5937</v>
      </c>
      <c r="D2925" s="6">
        <v>300</v>
      </c>
      <c r="E2925" s="8">
        <v>300</v>
      </c>
      <c r="F2925" t="s">
        <v>18</v>
      </c>
      <c r="G2925" t="s">
        <v>19</v>
      </c>
      <c r="H2925" t="s">
        <v>20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5938</v>
      </c>
      <c r="C2926" s="3" t="s">
        <v>5939</v>
      </c>
      <c r="D2926" s="6">
        <v>25000</v>
      </c>
      <c r="E2926" s="8">
        <v>25800</v>
      </c>
      <c r="F2926" t="s">
        <v>18</v>
      </c>
      <c r="G2926" t="s">
        <v>19</v>
      </c>
      <c r="H2926" t="s">
        <v>20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5940</v>
      </c>
      <c r="C2927" s="3" t="s">
        <v>5941</v>
      </c>
      <c r="D2927" s="6">
        <v>45000</v>
      </c>
      <c r="E2927" s="8">
        <v>46100.69</v>
      </c>
      <c r="F2927" t="s">
        <v>18</v>
      </c>
      <c r="G2927" t="s">
        <v>19</v>
      </c>
      <c r="H2927" t="s">
        <v>20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5942</v>
      </c>
      <c r="C2928" s="3" t="s">
        <v>5943</v>
      </c>
      <c r="D2928" s="6">
        <v>3000</v>
      </c>
      <c r="E2928" s="8">
        <v>3750</v>
      </c>
      <c r="F2928" t="s">
        <v>18</v>
      </c>
      <c r="G2928" t="s">
        <v>19</v>
      </c>
      <c r="H2928" t="s">
        <v>20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5944</v>
      </c>
      <c r="C2929" s="3" t="s">
        <v>5945</v>
      </c>
      <c r="D2929" s="6">
        <v>1800</v>
      </c>
      <c r="E2929" s="8">
        <v>2355</v>
      </c>
      <c r="F2929" t="s">
        <v>18</v>
      </c>
      <c r="G2929" t="s">
        <v>19</v>
      </c>
      <c r="H2929" t="s">
        <v>20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5946</v>
      </c>
      <c r="C2930" s="3" t="s">
        <v>5947</v>
      </c>
      <c r="D2930" s="6">
        <v>1000</v>
      </c>
      <c r="E2930" s="8">
        <v>1000</v>
      </c>
      <c r="F2930" t="s">
        <v>18</v>
      </c>
      <c r="G2930" t="s">
        <v>19</v>
      </c>
      <c r="H2930" t="s">
        <v>20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5948</v>
      </c>
      <c r="C2931" s="3" t="s">
        <v>5949</v>
      </c>
      <c r="D2931" s="6">
        <v>8000</v>
      </c>
      <c r="E2931" s="8">
        <v>8165.55</v>
      </c>
      <c r="F2931" t="s">
        <v>18</v>
      </c>
      <c r="G2931" t="s">
        <v>19</v>
      </c>
      <c r="H2931" t="s">
        <v>20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5950</v>
      </c>
      <c r="C2932" s="3" t="s">
        <v>5951</v>
      </c>
      <c r="D2932" s="6">
        <v>10000</v>
      </c>
      <c r="E2932" s="8">
        <v>10092</v>
      </c>
      <c r="F2932" t="s">
        <v>18</v>
      </c>
      <c r="G2932" t="s">
        <v>26</v>
      </c>
      <c r="H2932" t="s">
        <v>27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5952</v>
      </c>
      <c r="C2933" s="3" t="s">
        <v>5953</v>
      </c>
      <c r="D2933" s="6">
        <v>750</v>
      </c>
      <c r="E2933" s="8">
        <v>795</v>
      </c>
      <c r="F2933" t="s">
        <v>18</v>
      </c>
      <c r="G2933" t="s">
        <v>161</v>
      </c>
      <c r="H2933" t="s">
        <v>162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5954</v>
      </c>
      <c r="C2934" s="3" t="s">
        <v>5955</v>
      </c>
      <c r="D2934" s="6">
        <v>3100</v>
      </c>
      <c r="E2934" s="8">
        <v>3258</v>
      </c>
      <c r="F2934" t="s">
        <v>18</v>
      </c>
      <c r="G2934" t="s">
        <v>52</v>
      </c>
      <c r="H2934" t="s">
        <v>53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5956</v>
      </c>
      <c r="C2935" s="3" t="s">
        <v>5957</v>
      </c>
      <c r="D2935" s="6">
        <v>2500</v>
      </c>
      <c r="E2935" s="8">
        <v>2569</v>
      </c>
      <c r="F2935" t="s">
        <v>18</v>
      </c>
      <c r="G2935" t="s">
        <v>19</v>
      </c>
      <c r="H2935" t="s">
        <v>20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5958</v>
      </c>
      <c r="C2936" s="3" t="s">
        <v>5959</v>
      </c>
      <c r="D2936" s="6">
        <v>2500</v>
      </c>
      <c r="E2936" s="8">
        <v>2700</v>
      </c>
      <c r="F2936" t="s">
        <v>18</v>
      </c>
      <c r="G2936" t="s">
        <v>161</v>
      </c>
      <c r="H2936" t="s">
        <v>162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5960</v>
      </c>
      <c r="C2937" s="3" t="s">
        <v>5961</v>
      </c>
      <c r="D2937" s="6">
        <v>3500</v>
      </c>
      <c r="E2937" s="8">
        <v>3531</v>
      </c>
      <c r="F2937" t="s">
        <v>18</v>
      </c>
      <c r="G2937" t="s">
        <v>19</v>
      </c>
      <c r="H2937" t="s">
        <v>20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5962</v>
      </c>
      <c r="C2938" s="3" t="s">
        <v>5963</v>
      </c>
      <c r="D2938" s="6">
        <v>1000</v>
      </c>
      <c r="E2938" s="8">
        <v>1280</v>
      </c>
      <c r="F2938" t="s">
        <v>18</v>
      </c>
      <c r="G2938" t="s">
        <v>19</v>
      </c>
      <c r="H2938" t="s">
        <v>20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5964</v>
      </c>
      <c r="C2939" s="3" t="s">
        <v>5965</v>
      </c>
      <c r="D2939" s="6">
        <v>1500</v>
      </c>
      <c r="E2939" s="8">
        <v>2000</v>
      </c>
      <c r="F2939" t="s">
        <v>18</v>
      </c>
      <c r="G2939" t="s">
        <v>26</v>
      </c>
      <c r="H2939" t="s">
        <v>27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5966</v>
      </c>
      <c r="C2940" s="3" t="s">
        <v>5967</v>
      </c>
      <c r="D2940" s="6">
        <v>4000</v>
      </c>
      <c r="E2940" s="8">
        <v>4055</v>
      </c>
      <c r="F2940" t="s">
        <v>18</v>
      </c>
      <c r="G2940" t="s">
        <v>19</v>
      </c>
      <c r="H2940" t="s">
        <v>20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5968</v>
      </c>
      <c r="C2941" s="3" t="s">
        <v>5969</v>
      </c>
      <c r="D2941" s="6">
        <v>8000</v>
      </c>
      <c r="E2941" s="8">
        <v>8230</v>
      </c>
      <c r="F2941" t="s">
        <v>18</v>
      </c>
      <c r="G2941" t="s">
        <v>19</v>
      </c>
      <c r="H2941" t="s">
        <v>20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5970</v>
      </c>
      <c r="C2942" s="3" t="s">
        <v>5971</v>
      </c>
      <c r="D2942" s="6">
        <v>2500</v>
      </c>
      <c r="E2942" s="8">
        <v>2681</v>
      </c>
      <c r="F2942" t="s">
        <v>18</v>
      </c>
      <c r="G2942" t="s">
        <v>19</v>
      </c>
      <c r="H2942" t="s">
        <v>20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5972</v>
      </c>
      <c r="C2943" s="3" t="s">
        <v>5973</v>
      </c>
      <c r="D2943" s="6">
        <v>25000</v>
      </c>
      <c r="E2943" s="8">
        <v>1</v>
      </c>
      <c r="F2943" t="s">
        <v>359</v>
      </c>
      <c r="G2943" t="s">
        <v>19</v>
      </c>
      <c r="H2943" t="s">
        <v>20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5974</v>
      </c>
      <c r="C2944" s="3" t="s">
        <v>5975</v>
      </c>
      <c r="D2944" s="6">
        <v>200000</v>
      </c>
      <c r="E2944" s="8">
        <v>40850</v>
      </c>
      <c r="F2944" t="s">
        <v>359</v>
      </c>
      <c r="G2944" t="s">
        <v>161</v>
      </c>
      <c r="H2944" t="s">
        <v>162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5976</v>
      </c>
      <c r="C2945" s="3" t="s">
        <v>5977</v>
      </c>
      <c r="D2945" s="6">
        <v>3000</v>
      </c>
      <c r="E2945" s="8">
        <v>0</v>
      </c>
      <c r="F2945" t="s">
        <v>359</v>
      </c>
      <c r="G2945" t="s">
        <v>19</v>
      </c>
      <c r="H2945" t="s">
        <v>20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5978</v>
      </c>
      <c r="C2946" s="3" t="s">
        <v>5979</v>
      </c>
      <c r="D2946" s="6">
        <v>10000</v>
      </c>
      <c r="E2946" s="8">
        <v>100</v>
      </c>
      <c r="F2946" t="s">
        <v>359</v>
      </c>
      <c r="G2946" t="s">
        <v>19</v>
      </c>
      <c r="H2946" t="s">
        <v>20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5980</v>
      </c>
      <c r="C2947" s="3" t="s">
        <v>5981</v>
      </c>
      <c r="D2947" s="6">
        <v>50000</v>
      </c>
      <c r="E2947" s="8">
        <v>0</v>
      </c>
      <c r="F2947" t="s">
        <v>359</v>
      </c>
      <c r="G2947" t="s">
        <v>19</v>
      </c>
      <c r="H2947" t="s">
        <v>20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5982</v>
      </c>
      <c r="C2948" s="3" t="s">
        <v>5983</v>
      </c>
      <c r="D2948" s="6">
        <v>2000</v>
      </c>
      <c r="E2948" s="8">
        <v>2</v>
      </c>
      <c r="F2948" t="s">
        <v>359</v>
      </c>
      <c r="G2948" t="s">
        <v>26</v>
      </c>
      <c r="H2948" t="s">
        <v>27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5984</v>
      </c>
      <c r="C2949" s="3" t="s">
        <v>5985</v>
      </c>
      <c r="D2949" s="6">
        <v>25000</v>
      </c>
      <c r="E2949" s="8">
        <v>1072</v>
      </c>
      <c r="F2949" t="s">
        <v>359</v>
      </c>
      <c r="G2949" t="s">
        <v>19</v>
      </c>
      <c r="H2949" t="s">
        <v>20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5986</v>
      </c>
      <c r="C2950" s="3" t="s">
        <v>5987</v>
      </c>
      <c r="D2950" s="6">
        <v>500000</v>
      </c>
      <c r="E2950" s="8">
        <v>24</v>
      </c>
      <c r="F2950" t="s">
        <v>359</v>
      </c>
      <c r="G2950" t="s">
        <v>19</v>
      </c>
      <c r="H2950" t="s">
        <v>20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5988</v>
      </c>
      <c r="C2951" s="3" t="s">
        <v>5989</v>
      </c>
      <c r="D2951" s="6">
        <v>1000</v>
      </c>
      <c r="E2951" s="8">
        <v>25</v>
      </c>
      <c r="F2951" t="s">
        <v>359</v>
      </c>
      <c r="G2951" t="s">
        <v>19</v>
      </c>
      <c r="H2951" t="s">
        <v>20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5990</v>
      </c>
      <c r="C2952" s="3" t="s">
        <v>5991</v>
      </c>
      <c r="D2952" s="6">
        <v>5000000</v>
      </c>
      <c r="E2952" s="8">
        <v>0</v>
      </c>
      <c r="F2952" t="s">
        <v>359</v>
      </c>
      <c r="G2952" t="s">
        <v>19</v>
      </c>
      <c r="H2952" t="s">
        <v>20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5992</v>
      </c>
      <c r="C2953" s="3" t="s">
        <v>5993</v>
      </c>
      <c r="D2953" s="6">
        <v>50000</v>
      </c>
      <c r="E2953" s="8">
        <v>1096</v>
      </c>
      <c r="F2953" t="s">
        <v>274</v>
      </c>
      <c r="G2953" t="s">
        <v>19</v>
      </c>
      <c r="H2953" t="s">
        <v>20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5994</v>
      </c>
      <c r="C2954" s="3" t="s">
        <v>5995</v>
      </c>
      <c r="D2954" s="6">
        <v>20000</v>
      </c>
      <c r="E2954" s="8">
        <v>1605</v>
      </c>
      <c r="F2954" t="s">
        <v>274</v>
      </c>
      <c r="G2954" t="s">
        <v>19</v>
      </c>
      <c r="H2954" t="s">
        <v>20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5996</v>
      </c>
      <c r="C2955" s="3" t="s">
        <v>5997</v>
      </c>
      <c r="D2955" s="6">
        <v>400000</v>
      </c>
      <c r="E2955" s="8">
        <v>605</v>
      </c>
      <c r="F2955" t="s">
        <v>274</v>
      </c>
      <c r="G2955" t="s">
        <v>19</v>
      </c>
      <c r="H2955" t="s">
        <v>20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5998</v>
      </c>
      <c r="C2956" s="3" t="s">
        <v>5999</v>
      </c>
      <c r="D2956" s="6">
        <v>15000</v>
      </c>
      <c r="E2956" s="8">
        <v>0</v>
      </c>
      <c r="F2956" t="s">
        <v>274</v>
      </c>
      <c r="G2956" t="s">
        <v>19</v>
      </c>
      <c r="H2956" t="s">
        <v>20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6000</v>
      </c>
      <c r="C2957" s="3" t="s">
        <v>6001</v>
      </c>
      <c r="D2957" s="6">
        <v>1200</v>
      </c>
      <c r="E2957" s="8">
        <v>715</v>
      </c>
      <c r="F2957" t="s">
        <v>274</v>
      </c>
      <c r="G2957" t="s">
        <v>19</v>
      </c>
      <c r="H2957" t="s">
        <v>20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6002</v>
      </c>
      <c r="C2958" s="3" t="s">
        <v>6003</v>
      </c>
      <c r="D2958" s="6">
        <v>7900</v>
      </c>
      <c r="E2958" s="8">
        <v>1322</v>
      </c>
      <c r="F2958" t="s">
        <v>274</v>
      </c>
      <c r="G2958" t="s">
        <v>19</v>
      </c>
      <c r="H2958" t="s">
        <v>20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6004</v>
      </c>
      <c r="C2959" s="3" t="s">
        <v>6005</v>
      </c>
      <c r="D2959" s="6">
        <v>15000</v>
      </c>
      <c r="E2959" s="8">
        <v>280</v>
      </c>
      <c r="F2959" t="s">
        <v>274</v>
      </c>
      <c r="G2959" t="s">
        <v>19</v>
      </c>
      <c r="H2959" t="s">
        <v>20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6006</v>
      </c>
      <c r="C2960" s="3" t="s">
        <v>6007</v>
      </c>
      <c r="D2960" s="6">
        <v>80000</v>
      </c>
      <c r="E2960" s="8">
        <v>0</v>
      </c>
      <c r="F2960" t="s">
        <v>274</v>
      </c>
      <c r="G2960" t="s">
        <v>19</v>
      </c>
      <c r="H2960" t="s">
        <v>20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6008</v>
      </c>
      <c r="C2961" s="3" t="s">
        <v>6009</v>
      </c>
      <c r="D2961" s="6">
        <v>10000</v>
      </c>
      <c r="E2961" s="8">
        <v>0</v>
      </c>
      <c r="F2961" t="s">
        <v>274</v>
      </c>
      <c r="G2961" t="s">
        <v>26</v>
      </c>
      <c r="H2961" t="s">
        <v>27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6010</v>
      </c>
      <c r="C2962" s="3" t="s">
        <v>6011</v>
      </c>
      <c r="D2962" s="6">
        <v>30000000</v>
      </c>
      <c r="E2962" s="8">
        <v>0</v>
      </c>
      <c r="F2962" t="s">
        <v>274</v>
      </c>
      <c r="G2962" t="s">
        <v>19</v>
      </c>
      <c r="H2962" t="s">
        <v>20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3">
      <c r="A2963">
        <v>3596</v>
      </c>
      <c r="B2963" s="3" t="s">
        <v>7283</v>
      </c>
      <c r="C2963" s="3" t="s">
        <v>7284</v>
      </c>
      <c r="D2963" s="6">
        <v>1100</v>
      </c>
      <c r="E2963" s="8">
        <v>1185</v>
      </c>
      <c r="F2963" t="s">
        <v>18</v>
      </c>
      <c r="G2963" t="s">
        <v>161</v>
      </c>
      <c r="H2963" t="s">
        <v>162</v>
      </c>
      <c r="I2963">
        <v>1409072982</v>
      </c>
      <c r="J2963">
        <v>1407258582</v>
      </c>
      <c r="K2963" t="b">
        <v>0</v>
      </c>
      <c r="L2963">
        <v>15</v>
      </c>
      <c r="M2963" t="b">
        <v>1</v>
      </c>
      <c r="N2963" t="s">
        <v>1088</v>
      </c>
      <c r="O2963">
        <f t="shared" si="230"/>
        <v>108</v>
      </c>
      <c r="P2963">
        <f t="shared" si="231"/>
        <v>79</v>
      </c>
      <c r="Q2963" s="10" t="s">
        <v>8315</v>
      </c>
      <c r="R2963" t="s">
        <v>8316</v>
      </c>
      <c r="S2963" s="13">
        <f t="shared" si="232"/>
        <v>41856.715069444443</v>
      </c>
      <c r="T2963" s="13">
        <f t="shared" si="233"/>
        <v>41877.715069444443</v>
      </c>
      <c r="U2963">
        <f t="shared" si="234"/>
        <v>2014</v>
      </c>
    </row>
    <row r="2964" spans="1:21" ht="43.2" x14ac:dyDescent="0.3">
      <c r="A2964">
        <v>2850</v>
      </c>
      <c r="B2964" s="3" t="s">
        <v>5789</v>
      </c>
      <c r="C2964" s="3" t="s">
        <v>5790</v>
      </c>
      <c r="D2964" s="6">
        <v>8000</v>
      </c>
      <c r="E2964" s="8">
        <v>311</v>
      </c>
      <c r="F2964" t="s">
        <v>359</v>
      </c>
      <c r="G2964" t="s">
        <v>19</v>
      </c>
      <c r="H2964" t="s">
        <v>20</v>
      </c>
      <c r="I2964">
        <v>1409962211</v>
      </c>
      <c r="J2964">
        <v>1407370211</v>
      </c>
      <c r="K2964" t="b">
        <v>0</v>
      </c>
      <c r="L2964">
        <v>13</v>
      </c>
      <c r="M2964" t="b">
        <v>0</v>
      </c>
      <c r="N2964" t="s">
        <v>1088</v>
      </c>
      <c r="O2964">
        <f t="shared" si="230"/>
        <v>4</v>
      </c>
      <c r="P2964">
        <f t="shared" si="231"/>
        <v>23.92</v>
      </c>
      <c r="Q2964" s="10" t="s">
        <v>8315</v>
      </c>
      <c r="R2964" t="s">
        <v>8316</v>
      </c>
      <c r="S2964" s="13">
        <f t="shared" si="232"/>
        <v>41858.007071759261</v>
      </c>
      <c r="T2964" s="13">
        <f t="shared" si="233"/>
        <v>41888.007071759261</v>
      </c>
      <c r="U2964">
        <f t="shared" si="234"/>
        <v>2014</v>
      </c>
    </row>
    <row r="2965" spans="1:21" ht="43.2" x14ac:dyDescent="0.3">
      <c r="A2965">
        <v>3742</v>
      </c>
      <c r="B2965" s="3" t="s">
        <v>7573</v>
      </c>
      <c r="C2965" s="3" t="s">
        <v>7574</v>
      </c>
      <c r="D2965" s="6">
        <v>5000</v>
      </c>
      <c r="E2965" s="8">
        <v>100</v>
      </c>
      <c r="F2965" t="s">
        <v>359</v>
      </c>
      <c r="G2965" t="s">
        <v>19</v>
      </c>
      <c r="H2965" t="s">
        <v>20</v>
      </c>
      <c r="I2965">
        <v>1409980144</v>
      </c>
      <c r="J2965">
        <v>1407388144</v>
      </c>
      <c r="K2965" t="b">
        <v>0</v>
      </c>
      <c r="L2965">
        <v>4</v>
      </c>
      <c r="M2965" t="b">
        <v>0</v>
      </c>
      <c r="N2965" t="s">
        <v>1088</v>
      </c>
      <c r="O2965">
        <f t="shared" si="230"/>
        <v>2</v>
      </c>
      <c r="P2965">
        <f t="shared" si="231"/>
        <v>25</v>
      </c>
      <c r="Q2965" s="10" t="s">
        <v>8315</v>
      </c>
      <c r="R2965" t="s">
        <v>8316</v>
      </c>
      <c r="S2965" s="13">
        <f t="shared" si="232"/>
        <v>41858.214629629627</v>
      </c>
      <c r="T2965" s="13">
        <f t="shared" si="233"/>
        <v>41888.214629629627</v>
      </c>
      <c r="U2965">
        <f t="shared" si="234"/>
        <v>2014</v>
      </c>
    </row>
    <row r="2966" spans="1:21" ht="43.2" x14ac:dyDescent="0.3">
      <c r="A2966">
        <v>3378</v>
      </c>
      <c r="B2966" s="3" t="s">
        <v>6847</v>
      </c>
      <c r="C2966" s="3" t="s">
        <v>6848</v>
      </c>
      <c r="D2966" s="6">
        <v>550</v>
      </c>
      <c r="E2966" s="8">
        <v>592</v>
      </c>
      <c r="F2966" t="s">
        <v>18</v>
      </c>
      <c r="G2966" t="s">
        <v>26</v>
      </c>
      <c r="H2966" t="s">
        <v>27</v>
      </c>
      <c r="I2966">
        <v>1409490480</v>
      </c>
      <c r="J2966">
        <v>1407400306</v>
      </c>
      <c r="K2966" t="b">
        <v>0</v>
      </c>
      <c r="L2966">
        <v>21</v>
      </c>
      <c r="M2966" t="b">
        <v>1</v>
      </c>
      <c r="N2966" t="s">
        <v>1088</v>
      </c>
      <c r="O2966">
        <f t="shared" si="230"/>
        <v>108</v>
      </c>
      <c r="P2966">
        <f t="shared" si="231"/>
        <v>28.19</v>
      </c>
      <c r="Q2966" s="10" t="s">
        <v>8315</v>
      </c>
      <c r="R2966" t="s">
        <v>8316</v>
      </c>
      <c r="S2966" s="13">
        <f t="shared" si="232"/>
        <v>41858.355393518519</v>
      </c>
      <c r="T2966" s="13">
        <f t="shared" si="233"/>
        <v>41882.547222222223</v>
      </c>
      <c r="U2966">
        <f t="shared" si="234"/>
        <v>2014</v>
      </c>
    </row>
    <row r="2967" spans="1:21" ht="43.2" x14ac:dyDescent="0.3">
      <c r="A2967">
        <v>3443</v>
      </c>
      <c r="B2967" s="3" t="s">
        <v>6977</v>
      </c>
      <c r="C2967" s="3" t="s">
        <v>6978</v>
      </c>
      <c r="D2967" s="6">
        <v>1000</v>
      </c>
      <c r="E2967" s="8">
        <v>1855</v>
      </c>
      <c r="F2967" t="s">
        <v>18</v>
      </c>
      <c r="G2967" t="s">
        <v>19</v>
      </c>
      <c r="H2967" t="s">
        <v>20</v>
      </c>
      <c r="I2967">
        <v>1410266146</v>
      </c>
      <c r="J2967">
        <v>1407674146</v>
      </c>
      <c r="K2967" t="b">
        <v>0</v>
      </c>
      <c r="L2967">
        <v>45</v>
      </c>
      <c r="M2967" t="b">
        <v>1</v>
      </c>
      <c r="N2967" t="s">
        <v>1088</v>
      </c>
      <c r="O2967">
        <f t="shared" si="230"/>
        <v>186</v>
      </c>
      <c r="P2967">
        <f t="shared" si="231"/>
        <v>41.22</v>
      </c>
      <c r="Q2967" s="10" t="s">
        <v>8315</v>
      </c>
      <c r="R2967" t="s">
        <v>8316</v>
      </c>
      <c r="S2967" s="13">
        <f t="shared" si="232"/>
        <v>41861.524837962963</v>
      </c>
      <c r="T2967" s="13">
        <f t="shared" si="233"/>
        <v>41891.524837962963</v>
      </c>
      <c r="U2967">
        <f t="shared" si="234"/>
        <v>2014</v>
      </c>
    </row>
    <row r="2968" spans="1:21" ht="43.2" x14ac:dyDescent="0.3">
      <c r="A2968">
        <v>3151</v>
      </c>
      <c r="B2968" s="3" t="s">
        <v>6392</v>
      </c>
      <c r="C2968" s="3" t="s">
        <v>6393</v>
      </c>
      <c r="D2968" s="6">
        <v>3500</v>
      </c>
      <c r="E2968" s="8">
        <v>3514</v>
      </c>
      <c r="F2968" t="s">
        <v>18</v>
      </c>
      <c r="G2968" t="s">
        <v>19</v>
      </c>
      <c r="H2968" t="s">
        <v>20</v>
      </c>
      <c r="I2968">
        <v>1410379774</v>
      </c>
      <c r="J2968">
        <v>1407787774</v>
      </c>
      <c r="K2968" t="b">
        <v>1</v>
      </c>
      <c r="L2968">
        <v>34</v>
      </c>
      <c r="M2968" t="b">
        <v>1</v>
      </c>
      <c r="N2968" t="s">
        <v>1088</v>
      </c>
      <c r="O2968">
        <f t="shared" si="230"/>
        <v>100</v>
      </c>
      <c r="P2968">
        <f t="shared" si="231"/>
        <v>103.35</v>
      </c>
      <c r="Q2968" s="10" t="s">
        <v>8315</v>
      </c>
      <c r="R2968" t="s">
        <v>8316</v>
      </c>
      <c r="S2968" s="13">
        <f t="shared" si="232"/>
        <v>41862.83997685185</v>
      </c>
      <c r="T2968" s="13">
        <f t="shared" si="233"/>
        <v>41892.83997685185</v>
      </c>
      <c r="U2968">
        <f t="shared" si="234"/>
        <v>2014</v>
      </c>
    </row>
    <row r="2969" spans="1:21" ht="57.6" x14ac:dyDescent="0.3">
      <c r="A2969">
        <v>3174</v>
      </c>
      <c r="B2969" s="3" t="s">
        <v>6438</v>
      </c>
      <c r="C2969" s="3" t="s">
        <v>6439</v>
      </c>
      <c r="D2969" s="6">
        <v>3000</v>
      </c>
      <c r="E2969" s="8">
        <v>3034</v>
      </c>
      <c r="F2969" t="s">
        <v>18</v>
      </c>
      <c r="G2969" t="s">
        <v>19</v>
      </c>
      <c r="H2969" t="s">
        <v>20</v>
      </c>
      <c r="I2969">
        <v>1408999508</v>
      </c>
      <c r="J2969">
        <v>1407789908</v>
      </c>
      <c r="K2969" t="b">
        <v>1</v>
      </c>
      <c r="L2969">
        <v>23</v>
      </c>
      <c r="M2969" t="b">
        <v>1</v>
      </c>
      <c r="N2969" t="s">
        <v>1088</v>
      </c>
      <c r="O2969">
        <f t="shared" si="230"/>
        <v>101</v>
      </c>
      <c r="P2969">
        <f t="shared" si="231"/>
        <v>131.91</v>
      </c>
      <c r="Q2969" s="10" t="s">
        <v>8315</v>
      </c>
      <c r="R2969" t="s">
        <v>8316</v>
      </c>
      <c r="S2969" s="13">
        <f t="shared" si="232"/>
        <v>41862.864675925928</v>
      </c>
      <c r="T2969" s="13">
        <f t="shared" si="233"/>
        <v>41876.864675925928</v>
      </c>
      <c r="U2969">
        <f t="shared" si="234"/>
        <v>2014</v>
      </c>
    </row>
    <row r="2970" spans="1:21" ht="43.2" x14ac:dyDescent="0.3">
      <c r="A2970">
        <v>3909</v>
      </c>
      <c r="B2970" s="3" t="s">
        <v>7905</v>
      </c>
      <c r="C2970" s="3" t="s">
        <v>7906</v>
      </c>
      <c r="D2970" s="6">
        <v>60000</v>
      </c>
      <c r="E2970" s="8">
        <v>135</v>
      </c>
      <c r="F2970" t="s">
        <v>359</v>
      </c>
      <c r="G2970" t="s">
        <v>19</v>
      </c>
      <c r="H2970" t="s">
        <v>20</v>
      </c>
      <c r="I2970">
        <v>1410424642</v>
      </c>
      <c r="J2970">
        <v>1407832642</v>
      </c>
      <c r="K2970" t="b">
        <v>0</v>
      </c>
      <c r="L2970">
        <v>4</v>
      </c>
      <c r="M2970" t="b">
        <v>0</v>
      </c>
      <c r="N2970" t="s">
        <v>1088</v>
      </c>
      <c r="O2970">
        <f t="shared" si="230"/>
        <v>0</v>
      </c>
      <c r="P2970">
        <f t="shared" si="231"/>
        <v>33.75</v>
      </c>
      <c r="Q2970" s="10" t="s">
        <v>8315</v>
      </c>
      <c r="R2970" t="s">
        <v>8316</v>
      </c>
      <c r="S2970" s="13">
        <f t="shared" si="232"/>
        <v>41863.359282407408</v>
      </c>
      <c r="T2970" s="13">
        <f t="shared" si="233"/>
        <v>41893.359282407408</v>
      </c>
      <c r="U2970">
        <f t="shared" si="234"/>
        <v>2014</v>
      </c>
    </row>
    <row r="2971" spans="1:21" ht="43.2" x14ac:dyDescent="0.3">
      <c r="A2971">
        <v>3917</v>
      </c>
      <c r="B2971" s="3" t="s">
        <v>7921</v>
      </c>
      <c r="C2971" s="3" t="s">
        <v>7922</v>
      </c>
      <c r="D2971" s="6">
        <v>3500</v>
      </c>
      <c r="E2971" s="8">
        <v>10</v>
      </c>
      <c r="F2971" t="s">
        <v>359</v>
      </c>
      <c r="G2971" t="s">
        <v>26</v>
      </c>
      <c r="H2971" t="s">
        <v>27</v>
      </c>
      <c r="I2971">
        <v>1410439161</v>
      </c>
      <c r="J2971">
        <v>1407847161</v>
      </c>
      <c r="K2971" t="b">
        <v>0</v>
      </c>
      <c r="L2971">
        <v>1</v>
      </c>
      <c r="M2971" t="b">
        <v>0</v>
      </c>
      <c r="N2971" t="s">
        <v>1088</v>
      </c>
      <c r="O2971">
        <f t="shared" si="230"/>
        <v>0</v>
      </c>
      <c r="P2971">
        <f t="shared" si="231"/>
        <v>10</v>
      </c>
      <c r="Q2971" s="10" t="s">
        <v>8315</v>
      </c>
      <c r="R2971" t="s">
        <v>8316</v>
      </c>
      <c r="S2971" s="13">
        <f t="shared" si="232"/>
        <v>41863.527326388888</v>
      </c>
      <c r="T2971" s="13">
        <f t="shared" si="233"/>
        <v>41893.527326388888</v>
      </c>
      <c r="U2971">
        <f t="shared" si="234"/>
        <v>2014</v>
      </c>
    </row>
    <row r="2972" spans="1:21" ht="57.6" x14ac:dyDescent="0.3">
      <c r="A2972">
        <v>4052</v>
      </c>
      <c r="B2972" s="3" t="s">
        <v>8186</v>
      </c>
      <c r="C2972" s="3" t="s">
        <v>8187</v>
      </c>
      <c r="D2972" s="6">
        <v>3000</v>
      </c>
      <c r="E2972" s="8">
        <v>1126</v>
      </c>
      <c r="F2972" t="s">
        <v>359</v>
      </c>
      <c r="G2972" t="s">
        <v>19</v>
      </c>
      <c r="H2972" t="s">
        <v>20</v>
      </c>
      <c r="I2972">
        <v>1413234316</v>
      </c>
      <c r="J2972">
        <v>1408050316</v>
      </c>
      <c r="K2972" t="b">
        <v>0</v>
      </c>
      <c r="L2972">
        <v>13</v>
      </c>
      <c r="M2972" t="b">
        <v>0</v>
      </c>
      <c r="N2972" t="s">
        <v>1088</v>
      </c>
      <c r="O2972">
        <f t="shared" si="230"/>
        <v>38</v>
      </c>
      <c r="P2972">
        <f t="shared" si="231"/>
        <v>86.62</v>
      </c>
      <c r="Q2972" s="10" t="s">
        <v>8315</v>
      </c>
      <c r="R2972" t="s">
        <v>8316</v>
      </c>
      <c r="S2972" s="13">
        <f t="shared" si="232"/>
        <v>41865.878657407404</v>
      </c>
      <c r="T2972" s="13">
        <f t="shared" si="233"/>
        <v>41925.878657407404</v>
      </c>
      <c r="U2972">
        <f t="shared" si="234"/>
        <v>2014</v>
      </c>
    </row>
    <row r="2973" spans="1:21" ht="57.6" x14ac:dyDescent="0.3">
      <c r="A2973">
        <v>3361</v>
      </c>
      <c r="B2973" s="3" t="s">
        <v>6813</v>
      </c>
      <c r="C2973" s="3" t="s">
        <v>6814</v>
      </c>
      <c r="D2973" s="6">
        <v>5000</v>
      </c>
      <c r="E2973" s="8">
        <v>5673</v>
      </c>
      <c r="F2973" t="s">
        <v>18</v>
      </c>
      <c r="G2973" t="s">
        <v>19</v>
      </c>
      <c r="H2973" t="s">
        <v>20</v>
      </c>
      <c r="I2973">
        <v>1409587140</v>
      </c>
      <c r="J2973">
        <v>1408062990</v>
      </c>
      <c r="K2973" t="b">
        <v>0</v>
      </c>
      <c r="L2973">
        <v>68</v>
      </c>
      <c r="M2973" t="b">
        <v>1</v>
      </c>
      <c r="N2973" t="s">
        <v>1088</v>
      </c>
      <c r="O2973">
        <f t="shared" si="230"/>
        <v>113</v>
      </c>
      <c r="P2973">
        <f t="shared" si="231"/>
        <v>83.43</v>
      </c>
      <c r="Q2973" s="10" t="s">
        <v>8315</v>
      </c>
      <c r="R2973" t="s">
        <v>8316</v>
      </c>
      <c r="S2973" s="13">
        <f t="shared" si="232"/>
        <v>41866.025347222225</v>
      </c>
      <c r="T2973" s="13">
        <f t="shared" si="233"/>
        <v>41883.665972222225</v>
      </c>
      <c r="U2973">
        <f t="shared" si="234"/>
        <v>2014</v>
      </c>
    </row>
    <row r="2974" spans="1:21" ht="43.2" x14ac:dyDescent="0.3">
      <c r="A2974">
        <v>4059</v>
      </c>
      <c r="B2974" s="3" t="s">
        <v>8200</v>
      </c>
      <c r="C2974" s="3" t="s">
        <v>8201</v>
      </c>
      <c r="D2974" s="6">
        <v>10000</v>
      </c>
      <c r="E2974" s="8">
        <v>250</v>
      </c>
      <c r="F2974" t="s">
        <v>359</v>
      </c>
      <c r="G2974" t="s">
        <v>161</v>
      </c>
      <c r="H2974" t="s">
        <v>162</v>
      </c>
      <c r="I2974">
        <v>1410836400</v>
      </c>
      <c r="J2974">
        <v>1408116152</v>
      </c>
      <c r="K2974" t="b">
        <v>0</v>
      </c>
      <c r="L2974">
        <v>7</v>
      </c>
      <c r="M2974" t="b">
        <v>0</v>
      </c>
      <c r="N2974" t="s">
        <v>1088</v>
      </c>
      <c r="O2974">
        <f t="shared" si="230"/>
        <v>3</v>
      </c>
      <c r="P2974">
        <f t="shared" si="231"/>
        <v>35.71</v>
      </c>
      <c r="Q2974" s="10" t="s">
        <v>8315</v>
      </c>
      <c r="R2974" t="s">
        <v>8316</v>
      </c>
      <c r="S2974" s="13">
        <f t="shared" si="232"/>
        <v>41866.640648148146</v>
      </c>
      <c r="T2974" s="13">
        <f t="shared" si="233"/>
        <v>41898.125</v>
      </c>
      <c r="U2974">
        <f t="shared" si="234"/>
        <v>2014</v>
      </c>
    </row>
    <row r="2975" spans="1:21" ht="43.2" x14ac:dyDescent="0.3">
      <c r="A2975">
        <v>3598</v>
      </c>
      <c r="B2975" s="3" t="s">
        <v>7287</v>
      </c>
      <c r="C2975" s="3" t="s">
        <v>7288</v>
      </c>
      <c r="D2975" s="6">
        <v>1000</v>
      </c>
      <c r="E2975" s="8">
        <v>1101</v>
      </c>
      <c r="F2975" t="s">
        <v>18</v>
      </c>
      <c r="G2975" t="s">
        <v>19</v>
      </c>
      <c r="H2975" t="s">
        <v>20</v>
      </c>
      <c r="I2975">
        <v>1409720340</v>
      </c>
      <c r="J2975">
        <v>1408129822</v>
      </c>
      <c r="K2975" t="b">
        <v>0</v>
      </c>
      <c r="L2975">
        <v>27</v>
      </c>
      <c r="M2975" t="b">
        <v>1</v>
      </c>
      <c r="N2975" t="s">
        <v>1088</v>
      </c>
      <c r="O2975">
        <f t="shared" si="230"/>
        <v>110</v>
      </c>
      <c r="P2975">
        <f t="shared" si="231"/>
        <v>40.78</v>
      </c>
      <c r="Q2975" s="10" t="s">
        <v>8315</v>
      </c>
      <c r="R2975" t="s">
        <v>8316</v>
      </c>
      <c r="S2975" s="13">
        <f t="shared" si="232"/>
        <v>41866.79886574074</v>
      </c>
      <c r="T2975" s="13">
        <f t="shared" si="233"/>
        <v>41885.207638888889</v>
      </c>
      <c r="U2975">
        <f t="shared" si="234"/>
        <v>2014</v>
      </c>
    </row>
    <row r="2976" spans="1:21" ht="57.6" x14ac:dyDescent="0.3">
      <c r="A2976">
        <v>3892</v>
      </c>
      <c r="B2976" s="3" t="s">
        <v>7871</v>
      </c>
      <c r="C2976" s="3" t="s">
        <v>7872</v>
      </c>
      <c r="D2976" s="6">
        <v>1000</v>
      </c>
      <c r="E2976" s="8">
        <v>0</v>
      </c>
      <c r="F2976" t="s">
        <v>359</v>
      </c>
      <c r="G2976" t="s">
        <v>19</v>
      </c>
      <c r="H2976" t="s">
        <v>20</v>
      </c>
      <c r="I2976">
        <v>1408863600</v>
      </c>
      <c r="J2976">
        <v>1408203557</v>
      </c>
      <c r="K2976" t="b">
        <v>0</v>
      </c>
      <c r="L2976">
        <v>0</v>
      </c>
      <c r="M2976" t="b">
        <v>0</v>
      </c>
      <c r="N2976" t="s">
        <v>1088</v>
      </c>
      <c r="O2976">
        <f t="shared" si="230"/>
        <v>0</v>
      </c>
      <c r="P2976">
        <f t="shared" si="231"/>
        <v>0</v>
      </c>
      <c r="Q2976" s="10" t="s">
        <v>8315</v>
      </c>
      <c r="R2976" t="s">
        <v>8316</v>
      </c>
      <c r="S2976" s="13">
        <f t="shared" si="232"/>
        <v>41867.652280092596</v>
      </c>
      <c r="T2976" s="13">
        <f t="shared" si="233"/>
        <v>41875.291666666664</v>
      </c>
      <c r="U2976">
        <f t="shared" si="234"/>
        <v>2014</v>
      </c>
    </row>
    <row r="2977" spans="1:21" ht="43.2" x14ac:dyDescent="0.3">
      <c r="A2977">
        <v>3186</v>
      </c>
      <c r="B2977" s="3" t="s">
        <v>6462</v>
      </c>
      <c r="C2977" s="3" t="s">
        <v>6463</v>
      </c>
      <c r="D2977" s="6">
        <v>3200</v>
      </c>
      <c r="E2977" s="8">
        <v>3270</v>
      </c>
      <c r="F2977" t="s">
        <v>18</v>
      </c>
      <c r="G2977" t="s">
        <v>26</v>
      </c>
      <c r="H2977" t="s">
        <v>27</v>
      </c>
      <c r="I2977">
        <v>1410901200</v>
      </c>
      <c r="J2977">
        <v>1408313438</v>
      </c>
      <c r="K2977" t="b">
        <v>1</v>
      </c>
      <c r="L2977">
        <v>70</v>
      </c>
      <c r="M2977" t="b">
        <v>1</v>
      </c>
      <c r="N2977" t="s">
        <v>1088</v>
      </c>
      <c r="O2977">
        <f t="shared" si="230"/>
        <v>102</v>
      </c>
      <c r="P2977">
        <f t="shared" si="231"/>
        <v>46.71</v>
      </c>
      <c r="Q2977" s="10" t="s">
        <v>8315</v>
      </c>
      <c r="R2977" t="s">
        <v>8316</v>
      </c>
      <c r="S2977" s="13">
        <f t="shared" si="232"/>
        <v>41868.924050925925</v>
      </c>
      <c r="T2977" s="13">
        <f t="shared" si="233"/>
        <v>41898.875</v>
      </c>
      <c r="U2977">
        <f t="shared" si="234"/>
        <v>2014</v>
      </c>
    </row>
    <row r="2978" spans="1:21" ht="43.2" x14ac:dyDescent="0.3">
      <c r="A2978">
        <v>2892</v>
      </c>
      <c r="B2978" s="3" t="s">
        <v>5873</v>
      </c>
      <c r="C2978" s="3" t="s">
        <v>5874</v>
      </c>
      <c r="D2978" s="6">
        <v>5500</v>
      </c>
      <c r="E2978" s="8">
        <v>500</v>
      </c>
      <c r="F2978" t="s">
        <v>359</v>
      </c>
      <c r="G2978" t="s">
        <v>19</v>
      </c>
      <c r="H2978" t="s">
        <v>20</v>
      </c>
      <c r="I2978">
        <v>1409000400</v>
      </c>
      <c r="J2978">
        <v>1408381704</v>
      </c>
      <c r="K2978" t="b">
        <v>0</v>
      </c>
      <c r="L2978">
        <v>17</v>
      </c>
      <c r="M2978" t="b">
        <v>0</v>
      </c>
      <c r="N2978" t="s">
        <v>1088</v>
      </c>
      <c r="O2978">
        <f t="shared" si="230"/>
        <v>9</v>
      </c>
      <c r="P2978">
        <f t="shared" si="231"/>
        <v>29.41</v>
      </c>
      <c r="Q2978" s="10" t="s">
        <v>8315</v>
      </c>
      <c r="R2978" t="s">
        <v>8316</v>
      </c>
      <c r="S2978" s="13">
        <f t="shared" si="232"/>
        <v>41869.714166666665</v>
      </c>
      <c r="T2978" s="13">
        <f t="shared" si="233"/>
        <v>41876.875</v>
      </c>
      <c r="U2978">
        <f t="shared" si="234"/>
        <v>2014</v>
      </c>
    </row>
    <row r="2979" spans="1:21" ht="43.2" x14ac:dyDescent="0.3">
      <c r="A2979">
        <v>3568</v>
      </c>
      <c r="B2979" s="3" t="s">
        <v>7227</v>
      </c>
      <c r="C2979" s="3" t="s">
        <v>7228</v>
      </c>
      <c r="D2979" s="6">
        <v>1000</v>
      </c>
      <c r="E2979" s="8">
        <v>1110</v>
      </c>
      <c r="F2979" t="s">
        <v>18</v>
      </c>
      <c r="G2979" t="s">
        <v>19</v>
      </c>
      <c r="H2979" t="s">
        <v>20</v>
      </c>
      <c r="I2979">
        <v>1410975994</v>
      </c>
      <c r="J2979">
        <v>1408383994</v>
      </c>
      <c r="K2979" t="b">
        <v>0</v>
      </c>
      <c r="L2979">
        <v>19</v>
      </c>
      <c r="M2979" t="b">
        <v>1</v>
      </c>
      <c r="N2979" t="s">
        <v>1088</v>
      </c>
      <c r="O2979">
        <f t="shared" si="230"/>
        <v>111</v>
      </c>
      <c r="P2979">
        <f t="shared" si="231"/>
        <v>58.42</v>
      </c>
      <c r="Q2979" s="10" t="s">
        <v>8315</v>
      </c>
      <c r="R2979" t="s">
        <v>8316</v>
      </c>
      <c r="S2979" s="13">
        <f t="shared" si="232"/>
        <v>41869.740671296298</v>
      </c>
      <c r="T2979" s="13">
        <f t="shared" si="233"/>
        <v>41899.740671296298</v>
      </c>
      <c r="U2979">
        <f t="shared" si="234"/>
        <v>2014</v>
      </c>
    </row>
    <row r="2980" spans="1:21" ht="43.2" x14ac:dyDescent="0.3">
      <c r="A2980">
        <v>4038</v>
      </c>
      <c r="B2980" s="3" t="s">
        <v>8158</v>
      </c>
      <c r="C2980" s="3" t="s">
        <v>8159</v>
      </c>
      <c r="D2980" s="6">
        <v>2500</v>
      </c>
      <c r="E2980" s="8">
        <v>301</v>
      </c>
      <c r="F2980" t="s">
        <v>359</v>
      </c>
      <c r="G2980" t="s">
        <v>19</v>
      </c>
      <c r="H2980" t="s">
        <v>20</v>
      </c>
      <c r="I2980">
        <v>1413573010</v>
      </c>
      <c r="J2980">
        <v>1408389010</v>
      </c>
      <c r="K2980" t="b">
        <v>0</v>
      </c>
      <c r="L2980">
        <v>4</v>
      </c>
      <c r="M2980" t="b">
        <v>0</v>
      </c>
      <c r="N2980" t="s">
        <v>1088</v>
      </c>
      <c r="O2980">
        <f t="shared" si="230"/>
        <v>12</v>
      </c>
      <c r="P2980">
        <f t="shared" si="231"/>
        <v>75.25</v>
      </c>
      <c r="Q2980" s="10" t="s">
        <v>8315</v>
      </c>
      <c r="R2980" t="s">
        <v>8316</v>
      </c>
      <c r="S2980" s="13">
        <f t="shared" si="232"/>
        <v>41869.798726851855</v>
      </c>
      <c r="T2980" s="13">
        <f t="shared" si="233"/>
        <v>41929.798726851855</v>
      </c>
      <c r="U2980">
        <f t="shared" si="234"/>
        <v>2014</v>
      </c>
    </row>
    <row r="2981" spans="1:21" ht="43.2" x14ac:dyDescent="0.3">
      <c r="A2981">
        <v>4016</v>
      </c>
      <c r="B2981" s="3" t="s">
        <v>8115</v>
      </c>
      <c r="C2981" s="3" t="s">
        <v>8116</v>
      </c>
      <c r="D2981" s="6">
        <v>500</v>
      </c>
      <c r="E2981" s="8">
        <v>70</v>
      </c>
      <c r="F2981" t="s">
        <v>359</v>
      </c>
      <c r="G2981" t="s">
        <v>26</v>
      </c>
      <c r="H2981" t="s">
        <v>27</v>
      </c>
      <c r="I2981">
        <v>1410987400</v>
      </c>
      <c r="J2981">
        <v>1408395400</v>
      </c>
      <c r="K2981" t="b">
        <v>0</v>
      </c>
      <c r="L2981">
        <v>7</v>
      </c>
      <c r="M2981" t="b">
        <v>0</v>
      </c>
      <c r="N2981" t="s">
        <v>1088</v>
      </c>
      <c r="O2981">
        <f t="shared" si="230"/>
        <v>14</v>
      </c>
      <c r="P2981">
        <f t="shared" si="231"/>
        <v>10</v>
      </c>
      <c r="Q2981" s="10" t="s">
        <v>8315</v>
      </c>
      <c r="R2981" t="s">
        <v>8316</v>
      </c>
      <c r="S2981" s="13">
        <f t="shared" si="232"/>
        <v>41869.872685185182</v>
      </c>
      <c r="T2981" s="13">
        <f t="shared" si="233"/>
        <v>41899.872685185182</v>
      </c>
      <c r="U2981">
        <f t="shared" si="234"/>
        <v>2014</v>
      </c>
    </row>
    <row r="2982" spans="1:21" ht="43.2" x14ac:dyDescent="0.3">
      <c r="A2982">
        <v>3242</v>
      </c>
      <c r="B2982" s="3" t="s">
        <v>6574</v>
      </c>
      <c r="C2982" s="3" t="s">
        <v>6575</v>
      </c>
      <c r="D2982" s="6">
        <v>10000</v>
      </c>
      <c r="E2982" s="8">
        <v>12730.42</v>
      </c>
      <c r="F2982" t="s">
        <v>18</v>
      </c>
      <c r="G2982" t="s">
        <v>19</v>
      </c>
      <c r="H2982" t="s">
        <v>20</v>
      </c>
      <c r="I2982">
        <v>1411150092</v>
      </c>
      <c r="J2982">
        <v>1408558092</v>
      </c>
      <c r="K2982" t="b">
        <v>1</v>
      </c>
      <c r="L2982">
        <v>183</v>
      </c>
      <c r="M2982" t="b">
        <v>1</v>
      </c>
      <c r="N2982" t="s">
        <v>1088</v>
      </c>
      <c r="O2982">
        <f t="shared" si="230"/>
        <v>127</v>
      </c>
      <c r="P2982">
        <f t="shared" si="231"/>
        <v>69.569999999999993</v>
      </c>
      <c r="Q2982" s="10" t="s">
        <v>8315</v>
      </c>
      <c r="R2982" t="s">
        <v>8316</v>
      </c>
      <c r="S2982" s="13">
        <f t="shared" si="232"/>
        <v>41871.755694444444</v>
      </c>
      <c r="T2982" s="13">
        <f t="shared" si="233"/>
        <v>41901.755694444444</v>
      </c>
      <c r="U2982">
        <f t="shared" si="234"/>
        <v>2014</v>
      </c>
    </row>
    <row r="2983" spans="1:21" ht="57.6" x14ac:dyDescent="0.3">
      <c r="A2983">
        <v>2981</v>
      </c>
      <c r="B2983" s="3" t="s">
        <v>6052</v>
      </c>
      <c r="C2983" s="3" t="s">
        <v>6053</v>
      </c>
      <c r="D2983" s="6">
        <v>4000</v>
      </c>
      <c r="E2983" s="8">
        <v>5157</v>
      </c>
      <c r="F2983" t="s">
        <v>18</v>
      </c>
      <c r="G2983" t="s">
        <v>2457</v>
      </c>
      <c r="H2983" t="s">
        <v>57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6054</v>
      </c>
      <c r="C2984" s="3" t="s">
        <v>6055</v>
      </c>
      <c r="D2984" s="6">
        <v>5000</v>
      </c>
      <c r="E2984" s="8">
        <v>5103</v>
      </c>
      <c r="F2984" t="s">
        <v>18</v>
      </c>
      <c r="G2984" t="s">
        <v>26</v>
      </c>
      <c r="H2984" t="s">
        <v>27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6056</v>
      </c>
      <c r="C2985" s="3" t="s">
        <v>6057</v>
      </c>
      <c r="D2985" s="6">
        <v>116000</v>
      </c>
      <c r="E2985" s="8">
        <v>169985.91</v>
      </c>
      <c r="F2985" t="s">
        <v>18</v>
      </c>
      <c r="G2985" t="s">
        <v>19</v>
      </c>
      <c r="H2985" t="s">
        <v>20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6058</v>
      </c>
      <c r="C2986" s="3" t="s">
        <v>6059</v>
      </c>
      <c r="D2986" s="6">
        <v>25000</v>
      </c>
      <c r="E2986" s="8">
        <v>25088</v>
      </c>
      <c r="F2986" t="s">
        <v>18</v>
      </c>
      <c r="G2986" t="s">
        <v>19</v>
      </c>
      <c r="H2986" t="s">
        <v>20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6060</v>
      </c>
      <c r="C2987" s="3" t="s">
        <v>6061</v>
      </c>
      <c r="D2987" s="6">
        <v>10000</v>
      </c>
      <c r="E2987" s="8">
        <v>12165</v>
      </c>
      <c r="F2987" t="s">
        <v>18</v>
      </c>
      <c r="G2987" t="s">
        <v>82</v>
      </c>
      <c r="H2987" t="s">
        <v>83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6062</v>
      </c>
      <c r="C2988" s="3" t="s">
        <v>6063</v>
      </c>
      <c r="D2988" s="6">
        <v>2400</v>
      </c>
      <c r="E2988" s="8">
        <v>2532</v>
      </c>
      <c r="F2988" t="s">
        <v>18</v>
      </c>
      <c r="G2988" t="s">
        <v>26</v>
      </c>
      <c r="H2988" t="s">
        <v>27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6064</v>
      </c>
      <c r="C2989" s="3" t="s">
        <v>6065</v>
      </c>
      <c r="D2989" s="6">
        <v>25000</v>
      </c>
      <c r="E2989" s="8">
        <v>27600.2</v>
      </c>
      <c r="F2989" t="s">
        <v>18</v>
      </c>
      <c r="G2989" t="s">
        <v>19</v>
      </c>
      <c r="H2989" t="s">
        <v>20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6066</v>
      </c>
      <c r="C2990" s="3" t="s">
        <v>6067</v>
      </c>
      <c r="D2990" s="6">
        <v>1000</v>
      </c>
      <c r="E2990" s="8">
        <v>1000</v>
      </c>
      <c r="F2990" t="s">
        <v>18</v>
      </c>
      <c r="G2990" t="s">
        <v>26</v>
      </c>
      <c r="H2990" t="s">
        <v>27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6068</v>
      </c>
      <c r="C2991" s="3" t="s">
        <v>6069</v>
      </c>
      <c r="D2991" s="6">
        <v>20000</v>
      </c>
      <c r="E2991" s="8">
        <v>35307</v>
      </c>
      <c r="F2991" t="s">
        <v>18</v>
      </c>
      <c r="G2991" t="s">
        <v>19</v>
      </c>
      <c r="H2991" t="s">
        <v>20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6070</v>
      </c>
      <c r="C2992" s="3" t="s">
        <v>6071</v>
      </c>
      <c r="D2992" s="6">
        <v>10000</v>
      </c>
      <c r="E2992" s="8">
        <v>10000</v>
      </c>
      <c r="F2992" t="s">
        <v>18</v>
      </c>
      <c r="G2992" t="s">
        <v>19</v>
      </c>
      <c r="H2992" t="s">
        <v>20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6072</v>
      </c>
      <c r="C2993" s="3" t="s">
        <v>6073</v>
      </c>
      <c r="D2993" s="6">
        <v>8500</v>
      </c>
      <c r="E2993" s="8">
        <v>8780</v>
      </c>
      <c r="F2993" t="s">
        <v>18</v>
      </c>
      <c r="G2993" t="s">
        <v>19</v>
      </c>
      <c r="H2993" t="s">
        <v>20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6074</v>
      </c>
      <c r="C2994" s="3" t="s">
        <v>6075</v>
      </c>
      <c r="D2994" s="6">
        <v>3000</v>
      </c>
      <c r="E2994" s="8">
        <v>3135</v>
      </c>
      <c r="F2994" t="s">
        <v>18</v>
      </c>
      <c r="G2994" t="s">
        <v>19</v>
      </c>
      <c r="H2994" t="s">
        <v>20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6076</v>
      </c>
      <c r="C2995" s="3" t="s">
        <v>6077</v>
      </c>
      <c r="D2995" s="6">
        <v>1000</v>
      </c>
      <c r="E2995" s="8">
        <v>1003</v>
      </c>
      <c r="F2995" t="s">
        <v>18</v>
      </c>
      <c r="G2995" t="s">
        <v>19</v>
      </c>
      <c r="H2995" t="s">
        <v>20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6078</v>
      </c>
      <c r="C2996" s="3" t="s">
        <v>6079</v>
      </c>
      <c r="D2996" s="6">
        <v>300</v>
      </c>
      <c r="E2996" s="8">
        <v>1373.24</v>
      </c>
      <c r="F2996" t="s">
        <v>18</v>
      </c>
      <c r="G2996" t="s">
        <v>26</v>
      </c>
      <c r="H2996" t="s">
        <v>27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6080</v>
      </c>
      <c r="C2997" s="3" t="s">
        <v>6081</v>
      </c>
      <c r="D2997" s="6">
        <v>15000</v>
      </c>
      <c r="E2997" s="8">
        <v>15744</v>
      </c>
      <c r="F2997" t="s">
        <v>18</v>
      </c>
      <c r="G2997" t="s">
        <v>19</v>
      </c>
      <c r="H2997" t="s">
        <v>20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6082</v>
      </c>
      <c r="C2998" s="3" t="s">
        <v>6083</v>
      </c>
      <c r="D2998" s="6">
        <v>35000</v>
      </c>
      <c r="E2998" s="8">
        <v>60180</v>
      </c>
      <c r="F2998" t="s">
        <v>18</v>
      </c>
      <c r="G2998" t="s">
        <v>19</v>
      </c>
      <c r="H2998" t="s">
        <v>20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6084</v>
      </c>
      <c r="C2999" s="3" t="s">
        <v>6085</v>
      </c>
      <c r="D2999" s="6">
        <v>10000</v>
      </c>
      <c r="E2999" s="8">
        <v>10373</v>
      </c>
      <c r="F2999" t="s">
        <v>18</v>
      </c>
      <c r="G2999" t="s">
        <v>19</v>
      </c>
      <c r="H2999" t="s">
        <v>20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6086</v>
      </c>
      <c r="C3000" s="3" t="s">
        <v>6087</v>
      </c>
      <c r="D3000" s="6">
        <v>50000</v>
      </c>
      <c r="E3000" s="8">
        <v>51514.5</v>
      </c>
      <c r="F3000" t="s">
        <v>18</v>
      </c>
      <c r="G3000" t="s">
        <v>19</v>
      </c>
      <c r="H3000" t="s">
        <v>20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6088</v>
      </c>
      <c r="C3001" s="3" t="s">
        <v>6089</v>
      </c>
      <c r="D3001" s="6">
        <v>1350</v>
      </c>
      <c r="E3001" s="8">
        <v>1605</v>
      </c>
      <c r="F3001" t="s">
        <v>18</v>
      </c>
      <c r="G3001" t="s">
        <v>19</v>
      </c>
      <c r="H3001" t="s">
        <v>20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6090</v>
      </c>
      <c r="C3002" s="3" t="s">
        <v>6091</v>
      </c>
      <c r="D3002" s="6">
        <v>500</v>
      </c>
      <c r="E3002" s="8">
        <v>500</v>
      </c>
      <c r="F3002" t="s">
        <v>18</v>
      </c>
      <c r="G3002" t="s">
        <v>19</v>
      </c>
      <c r="H3002" t="s">
        <v>20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6092</v>
      </c>
      <c r="C3003" s="3" t="s">
        <v>6093</v>
      </c>
      <c r="D3003" s="6">
        <v>7214</v>
      </c>
      <c r="E3003" s="8">
        <v>22991.01</v>
      </c>
      <c r="F3003" t="s">
        <v>18</v>
      </c>
      <c r="G3003" t="s">
        <v>19</v>
      </c>
      <c r="H3003" t="s">
        <v>20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6094</v>
      </c>
      <c r="C3004" s="3" t="s">
        <v>6095</v>
      </c>
      <c r="D3004" s="6">
        <v>7000</v>
      </c>
      <c r="E3004" s="8">
        <v>7595.43</v>
      </c>
      <c r="F3004" t="s">
        <v>18</v>
      </c>
      <c r="G3004" t="s">
        <v>19</v>
      </c>
      <c r="H3004" t="s">
        <v>20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6096</v>
      </c>
      <c r="C3005" s="3" t="s">
        <v>6097</v>
      </c>
      <c r="D3005" s="6">
        <v>3000</v>
      </c>
      <c r="E3005" s="8">
        <v>3035</v>
      </c>
      <c r="F3005" t="s">
        <v>18</v>
      </c>
      <c r="G3005" t="s">
        <v>19</v>
      </c>
      <c r="H3005" t="s">
        <v>20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6098</v>
      </c>
      <c r="C3006" s="3" t="s">
        <v>6099</v>
      </c>
      <c r="D3006" s="6">
        <v>40000</v>
      </c>
      <c r="E3006" s="8">
        <v>45126</v>
      </c>
      <c r="F3006" t="s">
        <v>18</v>
      </c>
      <c r="G3006" t="s">
        <v>19</v>
      </c>
      <c r="H3006" t="s">
        <v>20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6100</v>
      </c>
      <c r="C3007" s="3" t="s">
        <v>6101</v>
      </c>
      <c r="D3007" s="6">
        <v>10600</v>
      </c>
      <c r="E3007" s="8">
        <v>12772.6</v>
      </c>
      <c r="F3007" t="s">
        <v>18</v>
      </c>
      <c r="G3007" t="s">
        <v>19</v>
      </c>
      <c r="H3007" t="s">
        <v>20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6102</v>
      </c>
      <c r="C3008" s="3" t="s">
        <v>6103</v>
      </c>
      <c r="D3008" s="6">
        <v>8000</v>
      </c>
      <c r="E3008" s="8">
        <v>8620</v>
      </c>
      <c r="F3008" t="s">
        <v>18</v>
      </c>
      <c r="G3008" t="s">
        <v>161</v>
      </c>
      <c r="H3008" t="s">
        <v>162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6104</v>
      </c>
      <c r="C3009" s="3" t="s">
        <v>6105</v>
      </c>
      <c r="D3009" s="6">
        <v>600</v>
      </c>
      <c r="E3009" s="8">
        <v>1080</v>
      </c>
      <c r="F3009" t="s">
        <v>18</v>
      </c>
      <c r="G3009" t="s">
        <v>19</v>
      </c>
      <c r="H3009" t="s">
        <v>20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6106</v>
      </c>
      <c r="C3010" s="3" t="s">
        <v>6107</v>
      </c>
      <c r="D3010" s="6">
        <v>3000</v>
      </c>
      <c r="E3010" s="8">
        <v>3035</v>
      </c>
      <c r="F3010" t="s">
        <v>18</v>
      </c>
      <c r="G3010" t="s">
        <v>19</v>
      </c>
      <c r="H3010" t="s">
        <v>20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6108</v>
      </c>
      <c r="C3011" s="3" t="s">
        <v>6109</v>
      </c>
      <c r="D3011" s="6">
        <v>25000</v>
      </c>
      <c r="E3011" s="8">
        <v>29939</v>
      </c>
      <c r="F3011" t="s">
        <v>18</v>
      </c>
      <c r="G3011" t="s">
        <v>19</v>
      </c>
      <c r="H3011" t="s">
        <v>20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6110</v>
      </c>
      <c r="C3012" s="3" t="s">
        <v>6111</v>
      </c>
      <c r="D3012" s="6">
        <v>1500</v>
      </c>
      <c r="E3012" s="8">
        <v>2370</v>
      </c>
      <c r="F3012" t="s">
        <v>18</v>
      </c>
      <c r="G3012" t="s">
        <v>19</v>
      </c>
      <c r="H3012" t="s">
        <v>20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6112</v>
      </c>
      <c r="C3013" s="3" t="s">
        <v>6113</v>
      </c>
      <c r="D3013" s="6">
        <v>300</v>
      </c>
      <c r="E3013" s="8">
        <v>371</v>
      </c>
      <c r="F3013" t="s">
        <v>18</v>
      </c>
      <c r="G3013" t="s">
        <v>56</v>
      </c>
      <c r="H3013" t="s">
        <v>57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6114</v>
      </c>
      <c r="C3014" s="3" t="s">
        <v>6115</v>
      </c>
      <c r="D3014" s="6">
        <v>4000</v>
      </c>
      <c r="E3014" s="8">
        <v>4685</v>
      </c>
      <c r="F3014" t="s">
        <v>18</v>
      </c>
      <c r="G3014" t="s">
        <v>19</v>
      </c>
      <c r="H3014" t="s">
        <v>20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6116</v>
      </c>
      <c r="C3015" s="3" t="s">
        <v>6117</v>
      </c>
      <c r="D3015" s="6">
        <v>10000</v>
      </c>
      <c r="E3015" s="8">
        <v>15696</v>
      </c>
      <c r="F3015" t="s">
        <v>18</v>
      </c>
      <c r="G3015" t="s">
        <v>19</v>
      </c>
      <c r="H3015" t="s">
        <v>20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6118</v>
      </c>
      <c r="C3016" s="3" t="s">
        <v>6119</v>
      </c>
      <c r="D3016" s="6">
        <v>25000</v>
      </c>
      <c r="E3016" s="8">
        <v>28276</v>
      </c>
      <c r="F3016" t="s">
        <v>18</v>
      </c>
      <c r="G3016" t="s">
        <v>19</v>
      </c>
      <c r="H3016" t="s">
        <v>20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6120</v>
      </c>
      <c r="C3017" s="3" t="s">
        <v>6121</v>
      </c>
      <c r="D3017" s="6">
        <v>3400</v>
      </c>
      <c r="E3017" s="8">
        <v>3508</v>
      </c>
      <c r="F3017" t="s">
        <v>18</v>
      </c>
      <c r="G3017" t="s">
        <v>19</v>
      </c>
      <c r="H3017" t="s">
        <v>20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6122</v>
      </c>
      <c r="C3018" s="3" t="s">
        <v>6123</v>
      </c>
      <c r="D3018" s="6">
        <v>8500</v>
      </c>
      <c r="E3018" s="8">
        <v>8722</v>
      </c>
      <c r="F3018" t="s">
        <v>18</v>
      </c>
      <c r="G3018" t="s">
        <v>19</v>
      </c>
      <c r="H3018" t="s">
        <v>20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6124</v>
      </c>
      <c r="C3019" s="3" t="s">
        <v>6125</v>
      </c>
      <c r="D3019" s="6">
        <v>22000</v>
      </c>
      <c r="E3019" s="8">
        <v>23285</v>
      </c>
      <c r="F3019" t="s">
        <v>18</v>
      </c>
      <c r="G3019" t="s">
        <v>19</v>
      </c>
      <c r="H3019" t="s">
        <v>20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6126</v>
      </c>
      <c r="C3020" s="3" t="s">
        <v>6127</v>
      </c>
      <c r="D3020" s="6">
        <v>4200</v>
      </c>
      <c r="E3020" s="8">
        <v>4230</v>
      </c>
      <c r="F3020" t="s">
        <v>18</v>
      </c>
      <c r="G3020" t="s">
        <v>181</v>
      </c>
      <c r="H3020" t="s">
        <v>57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6128</v>
      </c>
      <c r="C3021" s="3" t="s">
        <v>6129</v>
      </c>
      <c r="D3021" s="6">
        <v>15000</v>
      </c>
      <c r="E3021" s="8">
        <v>18185</v>
      </c>
      <c r="F3021" t="s">
        <v>18</v>
      </c>
      <c r="G3021" t="s">
        <v>19</v>
      </c>
      <c r="H3021" t="s">
        <v>20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6130</v>
      </c>
      <c r="C3022" s="3" t="s">
        <v>6131</v>
      </c>
      <c r="D3022" s="6">
        <v>7000</v>
      </c>
      <c r="E3022" s="8">
        <v>7040</v>
      </c>
      <c r="F3022" t="s">
        <v>18</v>
      </c>
      <c r="G3022" t="s">
        <v>19</v>
      </c>
      <c r="H3022" t="s">
        <v>20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6132</v>
      </c>
      <c r="C3023" s="3" t="s">
        <v>6133</v>
      </c>
      <c r="D3023" s="6">
        <v>4500</v>
      </c>
      <c r="E3023" s="8">
        <v>5221</v>
      </c>
      <c r="F3023" t="s">
        <v>18</v>
      </c>
      <c r="G3023" t="s">
        <v>19</v>
      </c>
      <c r="H3023" t="s">
        <v>20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6134</v>
      </c>
      <c r="C3024" s="3" t="s">
        <v>6135</v>
      </c>
      <c r="D3024" s="6">
        <v>10000</v>
      </c>
      <c r="E3024" s="8">
        <v>10088</v>
      </c>
      <c r="F3024" t="s">
        <v>18</v>
      </c>
      <c r="G3024" t="s">
        <v>19</v>
      </c>
      <c r="H3024" t="s">
        <v>20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6136</v>
      </c>
      <c r="C3025" s="3" t="s">
        <v>6137</v>
      </c>
      <c r="D3025" s="6">
        <v>700</v>
      </c>
      <c r="E3025" s="8">
        <v>721</v>
      </c>
      <c r="F3025" t="s">
        <v>18</v>
      </c>
      <c r="G3025" t="s">
        <v>26</v>
      </c>
      <c r="H3025" t="s">
        <v>27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6138</v>
      </c>
      <c r="C3026" s="3" t="s">
        <v>6139</v>
      </c>
      <c r="D3026" s="6">
        <v>5000</v>
      </c>
      <c r="E3026" s="8">
        <v>12321</v>
      </c>
      <c r="F3026" t="s">
        <v>18</v>
      </c>
      <c r="G3026" t="s">
        <v>19</v>
      </c>
      <c r="H3026" t="s">
        <v>20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6140</v>
      </c>
      <c r="C3027" s="3" t="s">
        <v>6141</v>
      </c>
      <c r="D3027" s="6">
        <v>2500</v>
      </c>
      <c r="E3027" s="8">
        <v>7555</v>
      </c>
      <c r="F3027" t="s">
        <v>18</v>
      </c>
      <c r="G3027" t="s">
        <v>26</v>
      </c>
      <c r="H3027" t="s">
        <v>27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6142</v>
      </c>
      <c r="C3028" s="3" t="s">
        <v>6143</v>
      </c>
      <c r="D3028" s="6">
        <v>900</v>
      </c>
      <c r="E3028" s="8">
        <v>1290</v>
      </c>
      <c r="F3028" t="s">
        <v>18</v>
      </c>
      <c r="G3028" t="s">
        <v>26</v>
      </c>
      <c r="H3028" t="s">
        <v>27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6144</v>
      </c>
      <c r="C3029" s="3" t="s">
        <v>6145</v>
      </c>
      <c r="D3029" s="6">
        <v>40000</v>
      </c>
      <c r="E3029" s="8">
        <v>52576</v>
      </c>
      <c r="F3029" t="s">
        <v>18</v>
      </c>
      <c r="G3029" t="s">
        <v>19</v>
      </c>
      <c r="H3029" t="s">
        <v>20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6146</v>
      </c>
      <c r="C3030" s="3" t="s">
        <v>6147</v>
      </c>
      <c r="D3030" s="6">
        <v>5000</v>
      </c>
      <c r="E3030" s="8">
        <v>8401</v>
      </c>
      <c r="F3030" t="s">
        <v>18</v>
      </c>
      <c r="G3030" t="s">
        <v>19</v>
      </c>
      <c r="H3030" t="s">
        <v>20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6148</v>
      </c>
      <c r="C3031" s="3" t="s">
        <v>6149</v>
      </c>
      <c r="D3031" s="6">
        <v>30000</v>
      </c>
      <c r="E3031" s="8">
        <v>32903</v>
      </c>
      <c r="F3031" t="s">
        <v>18</v>
      </c>
      <c r="G3031" t="s">
        <v>19</v>
      </c>
      <c r="H3031" t="s">
        <v>20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6150</v>
      </c>
      <c r="C3032" s="3" t="s">
        <v>6151</v>
      </c>
      <c r="D3032" s="6">
        <v>1750</v>
      </c>
      <c r="E3032" s="8">
        <v>1867</v>
      </c>
      <c r="F3032" t="s">
        <v>18</v>
      </c>
      <c r="G3032" t="s">
        <v>19</v>
      </c>
      <c r="H3032" t="s">
        <v>20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6152</v>
      </c>
      <c r="C3033" s="3" t="s">
        <v>6153</v>
      </c>
      <c r="D3033" s="6">
        <v>1500</v>
      </c>
      <c r="E3033" s="8">
        <v>1500</v>
      </c>
      <c r="F3033" t="s">
        <v>18</v>
      </c>
      <c r="G3033" t="s">
        <v>19</v>
      </c>
      <c r="H3033" t="s">
        <v>20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6154</v>
      </c>
      <c r="C3034" s="3" t="s">
        <v>6155</v>
      </c>
      <c r="D3034" s="6">
        <v>1000</v>
      </c>
      <c r="E3034" s="8">
        <v>1272</v>
      </c>
      <c r="F3034" t="s">
        <v>18</v>
      </c>
      <c r="G3034" t="s">
        <v>19</v>
      </c>
      <c r="H3034" t="s">
        <v>20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6156</v>
      </c>
      <c r="C3035" s="3" t="s">
        <v>6157</v>
      </c>
      <c r="D3035" s="6">
        <v>3000</v>
      </c>
      <c r="E3035" s="8">
        <v>4396</v>
      </c>
      <c r="F3035" t="s">
        <v>18</v>
      </c>
      <c r="G3035" t="s">
        <v>19</v>
      </c>
      <c r="H3035" t="s">
        <v>20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6158</v>
      </c>
      <c r="C3036" s="3" t="s">
        <v>6159</v>
      </c>
      <c r="D3036" s="6">
        <v>100000</v>
      </c>
      <c r="E3036" s="8">
        <v>112536</v>
      </c>
      <c r="F3036" t="s">
        <v>18</v>
      </c>
      <c r="G3036" t="s">
        <v>19</v>
      </c>
      <c r="H3036" t="s">
        <v>20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6160</v>
      </c>
      <c r="C3037" s="3" t="s">
        <v>6161</v>
      </c>
      <c r="D3037" s="6">
        <v>25000</v>
      </c>
      <c r="E3037" s="8">
        <v>27196.71</v>
      </c>
      <c r="F3037" t="s">
        <v>18</v>
      </c>
      <c r="G3037" t="s">
        <v>19</v>
      </c>
      <c r="H3037" t="s">
        <v>20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6162</v>
      </c>
      <c r="C3038" s="3" t="s">
        <v>6163</v>
      </c>
      <c r="D3038" s="6">
        <v>25000</v>
      </c>
      <c r="E3038" s="8">
        <v>31683</v>
      </c>
      <c r="F3038" t="s">
        <v>18</v>
      </c>
      <c r="G3038" t="s">
        <v>19</v>
      </c>
      <c r="H3038" t="s">
        <v>20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6164</v>
      </c>
      <c r="C3039" s="3" t="s">
        <v>6165</v>
      </c>
      <c r="D3039" s="6">
        <v>500</v>
      </c>
      <c r="E3039" s="8">
        <v>1066</v>
      </c>
      <c r="F3039" t="s">
        <v>18</v>
      </c>
      <c r="G3039" t="s">
        <v>19</v>
      </c>
      <c r="H3039" t="s">
        <v>20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6166</v>
      </c>
      <c r="C3040" s="3" t="s">
        <v>6167</v>
      </c>
      <c r="D3040" s="6">
        <v>1000</v>
      </c>
      <c r="E3040" s="8">
        <v>1005</v>
      </c>
      <c r="F3040" t="s">
        <v>18</v>
      </c>
      <c r="G3040" t="s">
        <v>19</v>
      </c>
      <c r="H3040" t="s">
        <v>20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6168</v>
      </c>
      <c r="C3041" s="3" t="s">
        <v>6169</v>
      </c>
      <c r="D3041" s="6">
        <v>20000</v>
      </c>
      <c r="E3041" s="8">
        <v>21742.78</v>
      </c>
      <c r="F3041" t="s">
        <v>18</v>
      </c>
      <c r="G3041" t="s">
        <v>19</v>
      </c>
      <c r="H3041" t="s">
        <v>20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6170</v>
      </c>
      <c r="C3042" s="3" t="s">
        <v>6171</v>
      </c>
      <c r="D3042" s="6">
        <v>3000</v>
      </c>
      <c r="E3042" s="8">
        <v>3225</v>
      </c>
      <c r="F3042" t="s">
        <v>18</v>
      </c>
      <c r="G3042" t="s">
        <v>19</v>
      </c>
      <c r="H3042" t="s">
        <v>20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6172</v>
      </c>
      <c r="C3043" s="3" t="s">
        <v>6173</v>
      </c>
      <c r="D3043" s="6">
        <v>8300</v>
      </c>
      <c r="E3043" s="8">
        <v>9170</v>
      </c>
      <c r="F3043" t="s">
        <v>18</v>
      </c>
      <c r="G3043" t="s">
        <v>19</v>
      </c>
      <c r="H3043" t="s">
        <v>20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6174</v>
      </c>
      <c r="C3044" s="3" t="s">
        <v>6175</v>
      </c>
      <c r="D3044" s="6">
        <v>1500</v>
      </c>
      <c r="E3044" s="8">
        <v>1920</v>
      </c>
      <c r="F3044" t="s">
        <v>18</v>
      </c>
      <c r="G3044" t="s">
        <v>26</v>
      </c>
      <c r="H3044" t="s">
        <v>27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6176</v>
      </c>
      <c r="C3045" s="3" t="s">
        <v>6177</v>
      </c>
      <c r="D3045" s="6">
        <v>15000</v>
      </c>
      <c r="E3045" s="8">
        <v>16501</v>
      </c>
      <c r="F3045" t="s">
        <v>18</v>
      </c>
      <c r="G3045" t="s">
        <v>161</v>
      </c>
      <c r="H3045" t="s">
        <v>162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6178</v>
      </c>
      <c r="C3046" s="3" t="s">
        <v>6179</v>
      </c>
      <c r="D3046" s="6">
        <v>12000</v>
      </c>
      <c r="E3046" s="8">
        <v>13121</v>
      </c>
      <c r="F3046" t="s">
        <v>18</v>
      </c>
      <c r="G3046" t="s">
        <v>19</v>
      </c>
      <c r="H3046" t="s">
        <v>20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6180</v>
      </c>
      <c r="C3047" s="3" t="s">
        <v>6181</v>
      </c>
      <c r="D3047" s="6">
        <v>4000</v>
      </c>
      <c r="E3047" s="8">
        <v>5308.26</v>
      </c>
      <c r="F3047" t="s">
        <v>18</v>
      </c>
      <c r="G3047" t="s">
        <v>19</v>
      </c>
      <c r="H3047" t="s">
        <v>20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6182</v>
      </c>
      <c r="C3048" s="3" t="s">
        <v>6183</v>
      </c>
      <c r="D3048" s="6">
        <v>7900</v>
      </c>
      <c r="E3048" s="8">
        <v>15077</v>
      </c>
      <c r="F3048" t="s">
        <v>18</v>
      </c>
      <c r="G3048" t="s">
        <v>19</v>
      </c>
      <c r="H3048" t="s">
        <v>20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6184</v>
      </c>
      <c r="C3049" s="3" t="s">
        <v>6185</v>
      </c>
      <c r="D3049" s="6">
        <v>500</v>
      </c>
      <c r="E3049" s="8">
        <v>745</v>
      </c>
      <c r="F3049" t="s">
        <v>18</v>
      </c>
      <c r="G3049" t="s">
        <v>19</v>
      </c>
      <c r="H3049" t="s">
        <v>20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6186</v>
      </c>
      <c r="C3050" s="3" t="s">
        <v>6187</v>
      </c>
      <c r="D3050" s="6">
        <v>5000</v>
      </c>
      <c r="E3050" s="8">
        <v>8320</v>
      </c>
      <c r="F3050" t="s">
        <v>18</v>
      </c>
      <c r="G3050" t="s">
        <v>19</v>
      </c>
      <c r="H3050" t="s">
        <v>20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6188</v>
      </c>
      <c r="C3051" s="3" t="s">
        <v>6189</v>
      </c>
      <c r="D3051" s="6">
        <v>3750</v>
      </c>
      <c r="E3051" s="8">
        <v>4000</v>
      </c>
      <c r="F3051" t="s">
        <v>18</v>
      </c>
      <c r="G3051" t="s">
        <v>19</v>
      </c>
      <c r="H3051" t="s">
        <v>20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6190</v>
      </c>
      <c r="C3052" s="3" t="s">
        <v>6191</v>
      </c>
      <c r="D3052" s="6">
        <v>600</v>
      </c>
      <c r="E3052" s="8">
        <v>636</v>
      </c>
      <c r="F3052" t="s">
        <v>18</v>
      </c>
      <c r="G3052" t="s">
        <v>19</v>
      </c>
      <c r="H3052" t="s">
        <v>20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6192</v>
      </c>
      <c r="C3053" s="3" t="s">
        <v>6193</v>
      </c>
      <c r="D3053" s="6">
        <v>3500</v>
      </c>
      <c r="E3053" s="8">
        <v>827</v>
      </c>
      <c r="F3053" t="s">
        <v>359</v>
      </c>
      <c r="G3053" t="s">
        <v>26</v>
      </c>
      <c r="H3053" t="s">
        <v>27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6194</v>
      </c>
      <c r="C3054" s="3" t="s">
        <v>6195</v>
      </c>
      <c r="D3054" s="6">
        <v>50000</v>
      </c>
      <c r="E3054" s="8">
        <v>75</v>
      </c>
      <c r="F3054" t="s">
        <v>359</v>
      </c>
      <c r="G3054" t="s">
        <v>19</v>
      </c>
      <c r="H3054" t="s">
        <v>20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6196</v>
      </c>
      <c r="C3055" s="3" t="s">
        <v>6197</v>
      </c>
      <c r="D3055" s="6">
        <v>10000</v>
      </c>
      <c r="E3055" s="8">
        <v>40</v>
      </c>
      <c r="F3055" t="s">
        <v>359</v>
      </c>
      <c r="G3055" t="s">
        <v>19</v>
      </c>
      <c r="H3055" t="s">
        <v>20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6198</v>
      </c>
      <c r="C3056" s="3" t="s">
        <v>6199</v>
      </c>
      <c r="D3056" s="6">
        <v>300</v>
      </c>
      <c r="E3056" s="8">
        <v>0</v>
      </c>
      <c r="F3056" t="s">
        <v>359</v>
      </c>
      <c r="G3056" t="s">
        <v>19</v>
      </c>
      <c r="H3056" t="s">
        <v>20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6200</v>
      </c>
      <c r="C3057" s="3" t="s">
        <v>6201</v>
      </c>
      <c r="D3057" s="6">
        <v>20000</v>
      </c>
      <c r="E3057" s="8">
        <v>1</v>
      </c>
      <c r="F3057" t="s">
        <v>359</v>
      </c>
      <c r="G3057" t="s">
        <v>19</v>
      </c>
      <c r="H3057" t="s">
        <v>20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6202</v>
      </c>
      <c r="C3058" s="3" t="s">
        <v>6203</v>
      </c>
      <c r="D3058" s="6">
        <v>25000</v>
      </c>
      <c r="E3058" s="8">
        <v>0</v>
      </c>
      <c r="F3058" t="s">
        <v>359</v>
      </c>
      <c r="G3058" t="s">
        <v>19</v>
      </c>
      <c r="H3058" t="s">
        <v>20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6204</v>
      </c>
      <c r="C3059" s="3" t="s">
        <v>6205</v>
      </c>
      <c r="D3059" s="6">
        <v>50000</v>
      </c>
      <c r="E3059" s="8">
        <v>0</v>
      </c>
      <c r="F3059" t="s">
        <v>359</v>
      </c>
      <c r="G3059" t="s">
        <v>26</v>
      </c>
      <c r="H3059" t="s">
        <v>27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6206</v>
      </c>
      <c r="C3060" s="3" t="s">
        <v>6207</v>
      </c>
      <c r="D3060" s="6">
        <v>18000</v>
      </c>
      <c r="E3060" s="8">
        <v>3</v>
      </c>
      <c r="F3060" t="s">
        <v>359</v>
      </c>
      <c r="G3060" t="s">
        <v>1226</v>
      </c>
      <c r="H3060" t="s">
        <v>57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6208</v>
      </c>
      <c r="C3061" s="3" t="s">
        <v>6209</v>
      </c>
      <c r="D3061" s="6">
        <v>15000</v>
      </c>
      <c r="E3061" s="8">
        <v>451</v>
      </c>
      <c r="F3061" t="s">
        <v>359</v>
      </c>
      <c r="G3061" t="s">
        <v>19</v>
      </c>
      <c r="H3061" t="s">
        <v>20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6210</v>
      </c>
      <c r="C3062" s="3" t="s">
        <v>6211</v>
      </c>
      <c r="D3062" s="6">
        <v>220000</v>
      </c>
      <c r="E3062" s="8">
        <v>335</v>
      </c>
      <c r="F3062" t="s">
        <v>359</v>
      </c>
      <c r="G3062" t="s">
        <v>19</v>
      </c>
      <c r="H3062" t="s">
        <v>20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6212</v>
      </c>
      <c r="C3063" s="3" t="s">
        <v>6213</v>
      </c>
      <c r="D3063" s="6">
        <v>1000000</v>
      </c>
      <c r="E3063" s="8">
        <v>0</v>
      </c>
      <c r="F3063" t="s">
        <v>359</v>
      </c>
      <c r="G3063" t="s">
        <v>19</v>
      </c>
      <c r="H3063" t="s">
        <v>20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6214</v>
      </c>
      <c r="C3064" s="3" t="s">
        <v>6215</v>
      </c>
      <c r="D3064" s="6">
        <v>10000</v>
      </c>
      <c r="E3064" s="8">
        <v>6684</v>
      </c>
      <c r="F3064" t="s">
        <v>359</v>
      </c>
      <c r="G3064" t="s">
        <v>19</v>
      </c>
      <c r="H3064" t="s">
        <v>20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6216</v>
      </c>
      <c r="C3065" s="3" t="s">
        <v>6217</v>
      </c>
      <c r="D3065" s="6">
        <v>3000</v>
      </c>
      <c r="E3065" s="8">
        <v>587</v>
      </c>
      <c r="F3065" t="s">
        <v>359</v>
      </c>
      <c r="G3065" t="s">
        <v>19</v>
      </c>
      <c r="H3065" t="s">
        <v>20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6218</v>
      </c>
      <c r="C3066" s="3" t="s">
        <v>6219</v>
      </c>
      <c r="D3066" s="6">
        <v>75000</v>
      </c>
      <c r="E3066" s="8">
        <v>8471</v>
      </c>
      <c r="F3066" t="s">
        <v>359</v>
      </c>
      <c r="G3066" t="s">
        <v>19</v>
      </c>
      <c r="H3066" t="s">
        <v>20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6220</v>
      </c>
      <c r="C3067" s="3" t="s">
        <v>6221</v>
      </c>
      <c r="D3067" s="6">
        <v>25000</v>
      </c>
      <c r="E3067" s="8">
        <v>10</v>
      </c>
      <c r="F3067" t="s">
        <v>359</v>
      </c>
      <c r="G3067" t="s">
        <v>19</v>
      </c>
      <c r="H3067" t="s">
        <v>20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6222</v>
      </c>
      <c r="C3068" s="3" t="s">
        <v>6223</v>
      </c>
      <c r="D3068" s="6">
        <v>350000</v>
      </c>
      <c r="E3068" s="8">
        <v>41950</v>
      </c>
      <c r="F3068" t="s">
        <v>359</v>
      </c>
      <c r="G3068" t="s">
        <v>52</v>
      </c>
      <c r="H3068" t="s">
        <v>53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6224</v>
      </c>
      <c r="C3069" s="3" t="s">
        <v>6225</v>
      </c>
      <c r="D3069" s="6">
        <v>8000</v>
      </c>
      <c r="E3069" s="8">
        <v>200</v>
      </c>
      <c r="F3069" t="s">
        <v>359</v>
      </c>
      <c r="G3069" t="s">
        <v>82</v>
      </c>
      <c r="H3069" t="s">
        <v>83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6226</v>
      </c>
      <c r="C3070" s="3" t="s">
        <v>6227</v>
      </c>
      <c r="D3070" s="6">
        <v>250000</v>
      </c>
      <c r="E3070" s="8">
        <v>175</v>
      </c>
      <c r="F3070" t="s">
        <v>359</v>
      </c>
      <c r="G3070" t="s">
        <v>19</v>
      </c>
      <c r="H3070" t="s">
        <v>20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6228</v>
      </c>
      <c r="C3071" s="3" t="s">
        <v>6229</v>
      </c>
      <c r="D3071" s="6">
        <v>1000</v>
      </c>
      <c r="E3071" s="8">
        <v>141</v>
      </c>
      <c r="F3071" t="s">
        <v>359</v>
      </c>
      <c r="G3071" t="s">
        <v>19</v>
      </c>
      <c r="H3071" t="s">
        <v>20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6230</v>
      </c>
      <c r="C3072" s="3" t="s">
        <v>6231</v>
      </c>
      <c r="D3072" s="6">
        <v>10000</v>
      </c>
      <c r="E3072" s="8">
        <v>334</v>
      </c>
      <c r="F3072" t="s">
        <v>359</v>
      </c>
      <c r="G3072" t="s">
        <v>26</v>
      </c>
      <c r="H3072" t="s">
        <v>27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6232</v>
      </c>
      <c r="C3073" s="3" t="s">
        <v>6233</v>
      </c>
      <c r="D3073" s="6">
        <v>12000</v>
      </c>
      <c r="E3073" s="8">
        <v>7173</v>
      </c>
      <c r="F3073" t="s">
        <v>359</v>
      </c>
      <c r="G3073" t="s">
        <v>19</v>
      </c>
      <c r="H3073" t="s">
        <v>20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6234</v>
      </c>
      <c r="C3074" s="3" t="s">
        <v>6235</v>
      </c>
      <c r="D3074" s="6">
        <v>12000</v>
      </c>
      <c r="E3074" s="8">
        <v>2</v>
      </c>
      <c r="F3074" t="s">
        <v>359</v>
      </c>
      <c r="G3074" t="s">
        <v>19</v>
      </c>
      <c r="H3074" t="s">
        <v>20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6236</v>
      </c>
      <c r="C3075" s="3" t="s">
        <v>6237</v>
      </c>
      <c r="D3075" s="6">
        <v>2800000</v>
      </c>
      <c r="E3075" s="8">
        <v>645</v>
      </c>
      <c r="F3075" t="s">
        <v>359</v>
      </c>
      <c r="G3075" t="s">
        <v>19</v>
      </c>
      <c r="H3075" t="s">
        <v>20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6238</v>
      </c>
      <c r="C3076" s="3" t="s">
        <v>6239</v>
      </c>
      <c r="D3076" s="6">
        <v>25000</v>
      </c>
      <c r="E3076" s="8">
        <v>22</v>
      </c>
      <c r="F3076" t="s">
        <v>359</v>
      </c>
      <c r="G3076" t="s">
        <v>181</v>
      </c>
      <c r="H3076" t="s">
        <v>57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6240</v>
      </c>
      <c r="C3077" s="3" t="s">
        <v>6241</v>
      </c>
      <c r="D3077" s="6">
        <v>15000</v>
      </c>
      <c r="E3077" s="8">
        <v>1296</v>
      </c>
      <c r="F3077" t="s">
        <v>359</v>
      </c>
      <c r="G3077" t="s">
        <v>19</v>
      </c>
      <c r="H3077" t="s">
        <v>20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6242</v>
      </c>
      <c r="C3078" s="3" t="s">
        <v>6243</v>
      </c>
      <c r="D3078" s="6">
        <v>10000</v>
      </c>
      <c r="E3078" s="8">
        <v>1506</v>
      </c>
      <c r="F3078" t="s">
        <v>359</v>
      </c>
      <c r="G3078" t="s">
        <v>19</v>
      </c>
      <c r="H3078" t="s">
        <v>20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6244</v>
      </c>
      <c r="C3079" s="3" t="s">
        <v>6245</v>
      </c>
      <c r="D3079" s="6">
        <v>22000</v>
      </c>
      <c r="E3079" s="8">
        <v>105</v>
      </c>
      <c r="F3079" t="s">
        <v>359</v>
      </c>
      <c r="G3079" t="s">
        <v>161</v>
      </c>
      <c r="H3079" t="s">
        <v>162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6246</v>
      </c>
      <c r="C3080" s="3" t="s">
        <v>6247</v>
      </c>
      <c r="D3080" s="6">
        <v>60000</v>
      </c>
      <c r="E3080" s="8">
        <v>71</v>
      </c>
      <c r="F3080" t="s">
        <v>359</v>
      </c>
      <c r="G3080" t="s">
        <v>19</v>
      </c>
      <c r="H3080" t="s">
        <v>20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6248</v>
      </c>
      <c r="C3081" s="3" t="s">
        <v>6249</v>
      </c>
      <c r="D3081" s="6">
        <v>1333666</v>
      </c>
      <c r="E3081" s="8">
        <v>11226</v>
      </c>
      <c r="F3081" t="s">
        <v>359</v>
      </c>
      <c r="G3081" t="s">
        <v>19</v>
      </c>
      <c r="H3081" t="s">
        <v>20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6250</v>
      </c>
      <c r="C3082" s="3" t="s">
        <v>6251</v>
      </c>
      <c r="D3082" s="6">
        <v>2000000</v>
      </c>
      <c r="E3082" s="8">
        <v>376</v>
      </c>
      <c r="F3082" t="s">
        <v>359</v>
      </c>
      <c r="G3082" t="s">
        <v>19</v>
      </c>
      <c r="H3082" t="s">
        <v>20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6252</v>
      </c>
      <c r="C3083" s="3" t="s">
        <v>6253</v>
      </c>
      <c r="D3083" s="6">
        <v>1000000</v>
      </c>
      <c r="E3083" s="8">
        <v>2103</v>
      </c>
      <c r="F3083" t="s">
        <v>359</v>
      </c>
      <c r="G3083" t="s">
        <v>19</v>
      </c>
      <c r="H3083" t="s">
        <v>20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6254</v>
      </c>
      <c r="C3084" s="3" t="s">
        <v>6255</v>
      </c>
      <c r="D3084" s="6">
        <v>9000</v>
      </c>
      <c r="E3084" s="8">
        <v>0</v>
      </c>
      <c r="F3084" t="s">
        <v>359</v>
      </c>
      <c r="G3084" t="s">
        <v>19</v>
      </c>
      <c r="H3084" t="s">
        <v>20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6256</v>
      </c>
      <c r="C3085" s="3" t="s">
        <v>6257</v>
      </c>
      <c r="D3085" s="6">
        <v>20000</v>
      </c>
      <c r="E3085" s="8">
        <v>56</v>
      </c>
      <c r="F3085" t="s">
        <v>359</v>
      </c>
      <c r="G3085" t="s">
        <v>19</v>
      </c>
      <c r="H3085" t="s">
        <v>20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6258</v>
      </c>
      <c r="C3086" s="3" t="s">
        <v>6259</v>
      </c>
      <c r="D3086" s="6">
        <v>4059</v>
      </c>
      <c r="E3086" s="8">
        <v>470</v>
      </c>
      <c r="F3086" t="s">
        <v>359</v>
      </c>
      <c r="G3086" t="s">
        <v>19</v>
      </c>
      <c r="H3086" t="s">
        <v>20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6260</v>
      </c>
      <c r="C3087" s="3" t="s">
        <v>6261</v>
      </c>
      <c r="D3087" s="6">
        <v>25000</v>
      </c>
      <c r="E3087" s="8">
        <v>610</v>
      </c>
      <c r="F3087" t="s">
        <v>359</v>
      </c>
      <c r="G3087" t="s">
        <v>19</v>
      </c>
      <c r="H3087" t="s">
        <v>20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6262</v>
      </c>
      <c r="C3088" s="3" t="s">
        <v>6263</v>
      </c>
      <c r="D3088" s="6">
        <v>20000</v>
      </c>
      <c r="E3088" s="8">
        <v>50</v>
      </c>
      <c r="F3088" t="s">
        <v>359</v>
      </c>
      <c r="G3088" t="s">
        <v>1226</v>
      </c>
      <c r="H3088" t="s">
        <v>57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6264</v>
      </c>
      <c r="C3089" s="3" t="s">
        <v>6265</v>
      </c>
      <c r="D3089" s="6">
        <v>20000</v>
      </c>
      <c r="E3089" s="8">
        <v>125</v>
      </c>
      <c r="F3089" t="s">
        <v>359</v>
      </c>
      <c r="G3089" t="s">
        <v>19</v>
      </c>
      <c r="H3089" t="s">
        <v>20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6266</v>
      </c>
      <c r="C3090" s="3" t="s">
        <v>6267</v>
      </c>
      <c r="D3090" s="6">
        <v>65000</v>
      </c>
      <c r="E3090" s="8">
        <v>126</v>
      </c>
      <c r="F3090" t="s">
        <v>359</v>
      </c>
      <c r="G3090" t="s">
        <v>19</v>
      </c>
      <c r="H3090" t="s">
        <v>20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6268</v>
      </c>
      <c r="C3091" s="3" t="s">
        <v>6269</v>
      </c>
      <c r="D3091" s="6">
        <v>25000</v>
      </c>
      <c r="E3091" s="8">
        <v>5854</v>
      </c>
      <c r="F3091" t="s">
        <v>359</v>
      </c>
      <c r="G3091" t="s">
        <v>19</v>
      </c>
      <c r="H3091" t="s">
        <v>20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6270</v>
      </c>
      <c r="C3092" s="3" t="s">
        <v>6271</v>
      </c>
      <c r="D3092" s="6">
        <v>225000</v>
      </c>
      <c r="E3092" s="8">
        <v>11432</v>
      </c>
      <c r="F3092" t="s">
        <v>359</v>
      </c>
      <c r="G3092" t="s">
        <v>19</v>
      </c>
      <c r="H3092" t="s">
        <v>20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6272</v>
      </c>
      <c r="C3093" s="3" t="s">
        <v>6273</v>
      </c>
      <c r="D3093" s="6">
        <v>5000</v>
      </c>
      <c r="E3093" s="8">
        <v>796</v>
      </c>
      <c r="F3093" t="s">
        <v>359</v>
      </c>
      <c r="G3093" t="s">
        <v>19</v>
      </c>
      <c r="H3093" t="s">
        <v>20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6274</v>
      </c>
      <c r="C3094" s="3" t="s">
        <v>6275</v>
      </c>
      <c r="D3094" s="6">
        <v>100000</v>
      </c>
      <c r="E3094" s="8">
        <v>1183.19</v>
      </c>
      <c r="F3094" t="s">
        <v>359</v>
      </c>
      <c r="G3094" t="s">
        <v>19</v>
      </c>
      <c r="H3094" t="s">
        <v>20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6276</v>
      </c>
      <c r="C3095" s="3" t="s">
        <v>6277</v>
      </c>
      <c r="D3095" s="6">
        <v>4000</v>
      </c>
      <c r="E3095" s="8">
        <v>910</v>
      </c>
      <c r="F3095" t="s">
        <v>359</v>
      </c>
      <c r="G3095" t="s">
        <v>161</v>
      </c>
      <c r="H3095" t="s">
        <v>162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6278</v>
      </c>
      <c r="C3096" s="3" t="s">
        <v>6279</v>
      </c>
      <c r="D3096" s="6">
        <v>100000</v>
      </c>
      <c r="E3096" s="8">
        <v>25</v>
      </c>
      <c r="F3096" t="s">
        <v>359</v>
      </c>
      <c r="G3096" t="s">
        <v>19</v>
      </c>
      <c r="H3096" t="s">
        <v>20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6280</v>
      </c>
      <c r="C3097" s="3" t="s">
        <v>6281</v>
      </c>
      <c r="D3097" s="6">
        <v>14920</v>
      </c>
      <c r="E3097" s="8">
        <v>50</v>
      </c>
      <c r="F3097" t="s">
        <v>359</v>
      </c>
      <c r="G3097" t="s">
        <v>19</v>
      </c>
      <c r="H3097" t="s">
        <v>20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6282</v>
      </c>
      <c r="C3098" s="3" t="s">
        <v>6283</v>
      </c>
      <c r="D3098" s="6">
        <v>20000</v>
      </c>
      <c r="E3098" s="8">
        <v>795</v>
      </c>
      <c r="F3098" t="s">
        <v>359</v>
      </c>
      <c r="G3098" t="s">
        <v>19</v>
      </c>
      <c r="H3098" t="s">
        <v>20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6284</v>
      </c>
      <c r="C3099" s="3" t="s">
        <v>6285</v>
      </c>
      <c r="D3099" s="6">
        <v>10000</v>
      </c>
      <c r="E3099" s="8">
        <v>1715</v>
      </c>
      <c r="F3099" t="s">
        <v>359</v>
      </c>
      <c r="G3099" t="s">
        <v>26</v>
      </c>
      <c r="H3099" t="s">
        <v>27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6286</v>
      </c>
      <c r="C3100" s="3" t="s">
        <v>6287</v>
      </c>
      <c r="D3100" s="6">
        <v>48725</v>
      </c>
      <c r="E3100" s="8">
        <v>1758</v>
      </c>
      <c r="F3100" t="s">
        <v>359</v>
      </c>
      <c r="G3100" t="s">
        <v>19</v>
      </c>
      <c r="H3100" t="s">
        <v>20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6288</v>
      </c>
      <c r="C3101" s="3" t="s">
        <v>6289</v>
      </c>
      <c r="D3101" s="6">
        <v>2000</v>
      </c>
      <c r="E3101" s="8">
        <v>278</v>
      </c>
      <c r="F3101" t="s">
        <v>359</v>
      </c>
      <c r="G3101" t="s">
        <v>19</v>
      </c>
      <c r="H3101" t="s">
        <v>20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6290</v>
      </c>
      <c r="C3102" s="3" t="s">
        <v>6291</v>
      </c>
      <c r="D3102" s="6">
        <v>12000</v>
      </c>
      <c r="E3102" s="8">
        <v>1827</v>
      </c>
      <c r="F3102" t="s">
        <v>359</v>
      </c>
      <c r="G3102" t="s">
        <v>19</v>
      </c>
      <c r="H3102" t="s">
        <v>20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6292</v>
      </c>
      <c r="C3103" s="3" t="s">
        <v>6293</v>
      </c>
      <c r="D3103" s="6">
        <v>2500</v>
      </c>
      <c r="E3103" s="8">
        <v>300</v>
      </c>
      <c r="F3103" t="s">
        <v>359</v>
      </c>
      <c r="G3103" t="s">
        <v>181</v>
      </c>
      <c r="H3103" t="s">
        <v>57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6294</v>
      </c>
      <c r="C3104" s="3" t="s">
        <v>6295</v>
      </c>
      <c r="D3104" s="6">
        <v>16000</v>
      </c>
      <c r="E3104" s="8">
        <v>6258</v>
      </c>
      <c r="F3104" t="s">
        <v>359</v>
      </c>
      <c r="G3104" t="s">
        <v>26</v>
      </c>
      <c r="H3104" t="s">
        <v>27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6296</v>
      </c>
      <c r="C3105" s="3" t="s">
        <v>6297</v>
      </c>
      <c r="D3105" s="6">
        <v>4100</v>
      </c>
      <c r="E3105" s="8">
        <v>11</v>
      </c>
      <c r="F3105" t="s">
        <v>359</v>
      </c>
      <c r="G3105" t="s">
        <v>19</v>
      </c>
      <c r="H3105" t="s">
        <v>20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6298</v>
      </c>
      <c r="C3106" s="3" t="s">
        <v>6299</v>
      </c>
      <c r="D3106" s="6">
        <v>4000</v>
      </c>
      <c r="E3106" s="8">
        <v>1185</v>
      </c>
      <c r="F3106" t="s">
        <v>359</v>
      </c>
      <c r="G3106" t="s">
        <v>52</v>
      </c>
      <c r="H3106" t="s">
        <v>53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6300</v>
      </c>
      <c r="C3107" s="3" t="s">
        <v>6301</v>
      </c>
      <c r="D3107" s="6">
        <v>5845</v>
      </c>
      <c r="E3107" s="8">
        <v>2476</v>
      </c>
      <c r="F3107" t="s">
        <v>359</v>
      </c>
      <c r="G3107" t="s">
        <v>19</v>
      </c>
      <c r="H3107" t="s">
        <v>20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6302</v>
      </c>
      <c r="C3108" s="3" t="s">
        <v>6303</v>
      </c>
      <c r="D3108" s="6">
        <v>1000</v>
      </c>
      <c r="E3108" s="8">
        <v>41</v>
      </c>
      <c r="F3108" t="s">
        <v>359</v>
      </c>
      <c r="G3108" t="s">
        <v>26</v>
      </c>
      <c r="H3108" t="s">
        <v>27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6304</v>
      </c>
      <c r="C3109" s="3" t="s">
        <v>6305</v>
      </c>
      <c r="D3109" s="6">
        <v>40000</v>
      </c>
      <c r="E3109" s="8">
        <v>7905</v>
      </c>
      <c r="F3109" t="s">
        <v>359</v>
      </c>
      <c r="G3109" t="s">
        <v>19</v>
      </c>
      <c r="H3109" t="s">
        <v>20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6306</v>
      </c>
      <c r="C3110" s="3" t="s">
        <v>6307</v>
      </c>
      <c r="D3110" s="6">
        <v>50000</v>
      </c>
      <c r="E3110" s="8">
        <v>26</v>
      </c>
      <c r="F3110" t="s">
        <v>359</v>
      </c>
      <c r="G3110" t="s">
        <v>19</v>
      </c>
      <c r="H3110" t="s">
        <v>20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6308</v>
      </c>
      <c r="C3111" s="3" t="s">
        <v>6309</v>
      </c>
      <c r="D3111" s="6">
        <v>26500</v>
      </c>
      <c r="E3111" s="8">
        <v>6633</v>
      </c>
      <c r="F3111" t="s">
        <v>359</v>
      </c>
      <c r="G3111" t="s">
        <v>19</v>
      </c>
      <c r="H3111" t="s">
        <v>20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6310</v>
      </c>
      <c r="C3112" s="3" t="s">
        <v>6311</v>
      </c>
      <c r="D3112" s="6">
        <v>25000</v>
      </c>
      <c r="E3112" s="8">
        <v>10</v>
      </c>
      <c r="F3112" t="s">
        <v>359</v>
      </c>
      <c r="G3112" t="s">
        <v>19</v>
      </c>
      <c r="H3112" t="s">
        <v>20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6312</v>
      </c>
      <c r="C3113" s="3" t="s">
        <v>6313</v>
      </c>
      <c r="D3113" s="6">
        <v>20000</v>
      </c>
      <c r="E3113" s="8">
        <v>5328</v>
      </c>
      <c r="F3113" t="s">
        <v>359</v>
      </c>
      <c r="G3113" t="s">
        <v>19</v>
      </c>
      <c r="H3113" t="s">
        <v>20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6314</v>
      </c>
      <c r="C3114" s="3" t="s">
        <v>6315</v>
      </c>
      <c r="D3114" s="6">
        <v>11000</v>
      </c>
      <c r="E3114" s="8">
        <v>521</v>
      </c>
      <c r="F3114" t="s">
        <v>359</v>
      </c>
      <c r="G3114" t="s">
        <v>19</v>
      </c>
      <c r="H3114" t="s">
        <v>20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6316</v>
      </c>
      <c r="C3115" s="3" t="s">
        <v>6317</v>
      </c>
      <c r="D3115" s="6">
        <v>109225</v>
      </c>
      <c r="E3115" s="8">
        <v>4635</v>
      </c>
      <c r="F3115" t="s">
        <v>359</v>
      </c>
      <c r="G3115" t="s">
        <v>19</v>
      </c>
      <c r="H3115" t="s">
        <v>20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6318</v>
      </c>
      <c r="C3116" s="3" t="s">
        <v>6319</v>
      </c>
      <c r="D3116" s="6">
        <v>75000</v>
      </c>
      <c r="E3116" s="8">
        <v>0</v>
      </c>
      <c r="F3116" t="s">
        <v>359</v>
      </c>
      <c r="G3116" t="s">
        <v>19</v>
      </c>
      <c r="H3116" t="s">
        <v>20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6320</v>
      </c>
      <c r="C3117" s="3" t="s">
        <v>6321</v>
      </c>
      <c r="D3117" s="6">
        <v>10000</v>
      </c>
      <c r="E3117" s="8">
        <v>300</v>
      </c>
      <c r="F3117" t="s">
        <v>359</v>
      </c>
      <c r="G3117" t="s">
        <v>478</v>
      </c>
      <c r="H3117" t="s">
        <v>479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6322</v>
      </c>
      <c r="C3118" s="3" t="s">
        <v>6323</v>
      </c>
      <c r="D3118" s="6">
        <v>750</v>
      </c>
      <c r="E3118" s="8">
        <v>430</v>
      </c>
      <c r="F3118" t="s">
        <v>359</v>
      </c>
      <c r="G3118" t="s">
        <v>19</v>
      </c>
      <c r="H3118" t="s">
        <v>20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6324</v>
      </c>
      <c r="C3119" s="3" t="s">
        <v>6325</v>
      </c>
      <c r="D3119" s="6">
        <v>1000</v>
      </c>
      <c r="E3119" s="8">
        <v>1</v>
      </c>
      <c r="F3119" t="s">
        <v>359</v>
      </c>
      <c r="G3119" t="s">
        <v>26</v>
      </c>
      <c r="H3119" t="s">
        <v>27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6326</v>
      </c>
      <c r="C3120" s="3" t="s">
        <v>6327</v>
      </c>
      <c r="D3120" s="6">
        <v>500000</v>
      </c>
      <c r="E3120" s="8">
        <v>1550</v>
      </c>
      <c r="F3120" t="s">
        <v>359</v>
      </c>
      <c r="G3120" t="s">
        <v>478</v>
      </c>
      <c r="H3120" t="s">
        <v>479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6328</v>
      </c>
      <c r="C3121" s="3" t="s">
        <v>6329</v>
      </c>
      <c r="D3121" s="6">
        <v>10000</v>
      </c>
      <c r="E3121" s="8">
        <v>5</v>
      </c>
      <c r="F3121" t="s">
        <v>359</v>
      </c>
      <c r="G3121" t="s">
        <v>19</v>
      </c>
      <c r="H3121" t="s">
        <v>20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6330</v>
      </c>
      <c r="C3122" s="3" t="s">
        <v>6331</v>
      </c>
      <c r="D3122" s="6">
        <v>1300000</v>
      </c>
      <c r="E3122" s="8">
        <v>128</v>
      </c>
      <c r="F3122" t="s">
        <v>359</v>
      </c>
      <c r="G3122" t="s">
        <v>389</v>
      </c>
      <c r="H3122" t="s">
        <v>57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6332</v>
      </c>
      <c r="C3123" s="3" t="s">
        <v>6333</v>
      </c>
      <c r="D3123" s="6">
        <v>1500</v>
      </c>
      <c r="E3123" s="8">
        <v>10</v>
      </c>
      <c r="F3123" t="s">
        <v>274</v>
      </c>
      <c r="G3123" t="s">
        <v>161</v>
      </c>
      <c r="H3123" t="s">
        <v>162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6334</v>
      </c>
      <c r="C3124" s="3" t="s">
        <v>6335</v>
      </c>
      <c r="D3124" s="6">
        <v>199</v>
      </c>
      <c r="E3124" s="8">
        <v>116</v>
      </c>
      <c r="F3124" t="s">
        <v>274</v>
      </c>
      <c r="G3124" t="s">
        <v>19</v>
      </c>
      <c r="H3124" t="s">
        <v>20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6336</v>
      </c>
      <c r="C3125" s="3" t="s">
        <v>6337</v>
      </c>
      <c r="D3125" s="6">
        <v>125000</v>
      </c>
      <c r="E3125" s="8">
        <v>85192</v>
      </c>
      <c r="F3125" t="s">
        <v>274</v>
      </c>
      <c r="G3125" t="s">
        <v>19</v>
      </c>
      <c r="H3125" t="s">
        <v>20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6338</v>
      </c>
      <c r="C3126" s="3" t="s">
        <v>6339</v>
      </c>
      <c r="D3126" s="6">
        <v>800000</v>
      </c>
      <c r="E3126" s="8">
        <v>26</v>
      </c>
      <c r="F3126" t="s">
        <v>274</v>
      </c>
      <c r="G3126" t="s">
        <v>19</v>
      </c>
      <c r="H3126" t="s">
        <v>20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6340</v>
      </c>
      <c r="C3127" s="3" t="s">
        <v>6341</v>
      </c>
      <c r="D3127" s="6">
        <v>1500000</v>
      </c>
      <c r="E3127" s="8">
        <v>0</v>
      </c>
      <c r="F3127" t="s">
        <v>274</v>
      </c>
      <c r="G3127" t="s">
        <v>19</v>
      </c>
      <c r="H3127" t="s">
        <v>20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6342</v>
      </c>
      <c r="C3128" s="3" t="s">
        <v>6343</v>
      </c>
      <c r="D3128" s="6">
        <v>25000</v>
      </c>
      <c r="E3128" s="8">
        <v>1040</v>
      </c>
      <c r="F3128" t="s">
        <v>274</v>
      </c>
      <c r="G3128" t="s">
        <v>19</v>
      </c>
      <c r="H3128" t="s">
        <v>20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6344</v>
      </c>
      <c r="C3129" s="3" t="s">
        <v>6345</v>
      </c>
      <c r="D3129" s="6">
        <v>100000</v>
      </c>
      <c r="E3129" s="8">
        <v>0</v>
      </c>
      <c r="F3129" t="s">
        <v>274</v>
      </c>
      <c r="G3129" t="s">
        <v>19</v>
      </c>
      <c r="H3129" t="s">
        <v>20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3">
      <c r="A3130">
        <v>4005</v>
      </c>
      <c r="B3130" s="3" t="s">
        <v>8093</v>
      </c>
      <c r="C3130" s="3" t="s">
        <v>8094</v>
      </c>
      <c r="D3130" s="6">
        <v>3000</v>
      </c>
      <c r="E3130" s="8">
        <v>40</v>
      </c>
      <c r="F3130" t="s">
        <v>359</v>
      </c>
      <c r="G3130" t="s">
        <v>19</v>
      </c>
      <c r="H3130" t="s">
        <v>20</v>
      </c>
      <c r="I3130">
        <v>1413832985</v>
      </c>
      <c r="J3130">
        <v>1408648985</v>
      </c>
      <c r="K3130" t="b">
        <v>0</v>
      </c>
      <c r="L3130">
        <v>2</v>
      </c>
      <c r="M3130" t="b">
        <v>0</v>
      </c>
      <c r="N3130" t="s">
        <v>1088</v>
      </c>
      <c r="O3130">
        <f t="shared" si="240"/>
        <v>1</v>
      </c>
      <c r="P3130">
        <f t="shared" si="241"/>
        <v>20</v>
      </c>
      <c r="Q3130" s="10" t="s">
        <v>8315</v>
      </c>
      <c r="R3130" t="s">
        <v>8316</v>
      </c>
      <c r="S3130" s="13">
        <f t="shared" si="242"/>
        <v>41872.807696759257</v>
      </c>
      <c r="T3130" s="13">
        <f t="shared" si="243"/>
        <v>41932.807696759257</v>
      </c>
      <c r="U3130">
        <f t="shared" si="244"/>
        <v>2014</v>
      </c>
    </row>
    <row r="3131" spans="1:21" ht="57.6" x14ac:dyDescent="0.3">
      <c r="A3131">
        <v>2821</v>
      </c>
      <c r="B3131" s="3" t="s">
        <v>5731</v>
      </c>
      <c r="C3131" s="3" t="s">
        <v>5732</v>
      </c>
      <c r="D3131" s="6">
        <v>1000</v>
      </c>
      <c r="E3131" s="8">
        <v>1000</v>
      </c>
      <c r="F3131" t="s">
        <v>18</v>
      </c>
      <c r="G3131" t="s">
        <v>26</v>
      </c>
      <c r="H3131" t="s">
        <v>27</v>
      </c>
      <c r="I3131">
        <v>1411510135</v>
      </c>
      <c r="J3131">
        <v>1408918135</v>
      </c>
      <c r="K3131" t="b">
        <v>0</v>
      </c>
      <c r="L3131">
        <v>35</v>
      </c>
      <c r="M3131" t="b">
        <v>1</v>
      </c>
      <c r="N3131" t="s">
        <v>1088</v>
      </c>
      <c r="O3131">
        <f t="shared" si="240"/>
        <v>100</v>
      </c>
      <c r="P3131">
        <f t="shared" si="241"/>
        <v>28.57</v>
      </c>
      <c r="Q3131" s="10" t="s">
        <v>8315</v>
      </c>
      <c r="R3131" t="s">
        <v>8316</v>
      </c>
      <c r="S3131" s="13">
        <f t="shared" si="242"/>
        <v>41875.922858796301</v>
      </c>
      <c r="T3131" s="13">
        <f t="shared" si="243"/>
        <v>41905.922858796301</v>
      </c>
      <c r="U3131">
        <f t="shared" si="244"/>
        <v>2014</v>
      </c>
    </row>
    <row r="3132" spans="1:21" ht="43.2" x14ac:dyDescent="0.3">
      <c r="A3132">
        <v>3676</v>
      </c>
      <c r="B3132" s="3" t="s">
        <v>7441</v>
      </c>
      <c r="C3132" s="3" t="s">
        <v>7442</v>
      </c>
      <c r="D3132" s="6">
        <v>800</v>
      </c>
      <c r="E3132" s="8">
        <v>1030</v>
      </c>
      <c r="F3132" t="s">
        <v>18</v>
      </c>
      <c r="G3132" t="s">
        <v>19</v>
      </c>
      <c r="H3132" t="s">
        <v>20</v>
      </c>
      <c r="I3132">
        <v>1410550484</v>
      </c>
      <c r="J3132">
        <v>1408995284</v>
      </c>
      <c r="K3132" t="b">
        <v>0</v>
      </c>
      <c r="L3132">
        <v>16</v>
      </c>
      <c r="M3132" t="b">
        <v>1</v>
      </c>
      <c r="N3132" t="s">
        <v>1088</v>
      </c>
      <c r="O3132">
        <f t="shared" si="240"/>
        <v>129</v>
      </c>
      <c r="P3132">
        <f t="shared" si="241"/>
        <v>64.38</v>
      </c>
      <c r="Q3132" s="10" t="s">
        <v>8315</v>
      </c>
      <c r="R3132" t="s">
        <v>8316</v>
      </c>
      <c r="S3132" s="13">
        <f t="shared" si="242"/>
        <v>41876.815787037034</v>
      </c>
      <c r="T3132" s="13">
        <f t="shared" si="243"/>
        <v>41894.815787037034</v>
      </c>
      <c r="U3132">
        <f t="shared" si="244"/>
        <v>2014</v>
      </c>
    </row>
    <row r="3133" spans="1:21" ht="28.8" x14ac:dyDescent="0.3">
      <c r="A3133">
        <v>3622</v>
      </c>
      <c r="B3133" s="3" t="s">
        <v>7334</v>
      </c>
      <c r="C3133" s="3" t="s">
        <v>7335</v>
      </c>
      <c r="D3133" s="6">
        <v>1000</v>
      </c>
      <c r="E3133" s="8">
        <v>1000.99</v>
      </c>
      <c r="F3133" t="s">
        <v>18</v>
      </c>
      <c r="G3133" t="s">
        <v>19</v>
      </c>
      <c r="H3133" t="s">
        <v>20</v>
      </c>
      <c r="I3133">
        <v>1411874580</v>
      </c>
      <c r="J3133">
        <v>1409030371</v>
      </c>
      <c r="K3133" t="b">
        <v>0</v>
      </c>
      <c r="L3133">
        <v>21</v>
      </c>
      <c r="M3133" t="b">
        <v>1</v>
      </c>
      <c r="N3133" t="s">
        <v>1088</v>
      </c>
      <c r="O3133">
        <f t="shared" si="240"/>
        <v>100</v>
      </c>
      <c r="P3133">
        <f t="shared" si="241"/>
        <v>47.67</v>
      </c>
      <c r="Q3133" s="10" t="s">
        <v>8315</v>
      </c>
      <c r="R3133" t="s">
        <v>8316</v>
      </c>
      <c r="S3133" s="13">
        <f t="shared" si="242"/>
        <v>41877.221886574072</v>
      </c>
      <c r="T3133" s="13">
        <f t="shared" si="243"/>
        <v>41910.140972222223</v>
      </c>
      <c r="U3133">
        <f t="shared" si="244"/>
        <v>2014</v>
      </c>
    </row>
    <row r="3134" spans="1:21" ht="43.2" x14ac:dyDescent="0.3">
      <c r="A3134">
        <v>3173</v>
      </c>
      <c r="B3134" s="3" t="s">
        <v>6436</v>
      </c>
      <c r="C3134" s="3" t="s">
        <v>6437</v>
      </c>
      <c r="D3134" s="6">
        <v>10000</v>
      </c>
      <c r="E3134" s="8">
        <v>10300</v>
      </c>
      <c r="F3134" t="s">
        <v>18</v>
      </c>
      <c r="G3134" t="s">
        <v>19</v>
      </c>
      <c r="H3134" t="s">
        <v>20</v>
      </c>
      <c r="I3134">
        <v>1411765492</v>
      </c>
      <c r="J3134">
        <v>1409173492</v>
      </c>
      <c r="K3134" t="b">
        <v>1</v>
      </c>
      <c r="L3134">
        <v>74</v>
      </c>
      <c r="M3134" t="b">
        <v>1</v>
      </c>
      <c r="N3134" t="s">
        <v>1088</v>
      </c>
      <c r="O3134">
        <f t="shared" si="240"/>
        <v>103</v>
      </c>
      <c r="P3134">
        <f t="shared" si="241"/>
        <v>139.19</v>
      </c>
      <c r="Q3134" s="10" t="s">
        <v>8315</v>
      </c>
      <c r="R3134" t="s">
        <v>8316</v>
      </c>
      <c r="S3134" s="13">
        <f t="shared" si="242"/>
        <v>41878.878379629627</v>
      </c>
      <c r="T3134" s="13">
        <f t="shared" si="243"/>
        <v>41908.878379629627</v>
      </c>
      <c r="U3134">
        <f t="shared" si="244"/>
        <v>2014</v>
      </c>
    </row>
    <row r="3135" spans="1:21" ht="43.2" x14ac:dyDescent="0.3">
      <c r="A3135">
        <v>4021</v>
      </c>
      <c r="B3135" s="3" t="s">
        <v>8125</v>
      </c>
      <c r="C3135" s="3" t="s">
        <v>8126</v>
      </c>
      <c r="D3135" s="6">
        <v>15000</v>
      </c>
      <c r="E3135" s="8">
        <v>125</v>
      </c>
      <c r="F3135" t="s">
        <v>359</v>
      </c>
      <c r="G3135" t="s">
        <v>19</v>
      </c>
      <c r="H3135" t="s">
        <v>20</v>
      </c>
      <c r="I3135">
        <v>1414360358</v>
      </c>
      <c r="J3135">
        <v>1409176358</v>
      </c>
      <c r="K3135" t="b">
        <v>0</v>
      </c>
      <c r="L3135">
        <v>2</v>
      </c>
      <c r="M3135" t="b">
        <v>0</v>
      </c>
      <c r="N3135" t="s">
        <v>1088</v>
      </c>
      <c r="O3135">
        <f t="shared" si="240"/>
        <v>1</v>
      </c>
      <c r="P3135">
        <f t="shared" si="241"/>
        <v>62.5</v>
      </c>
      <c r="Q3135" s="10" t="s">
        <v>8315</v>
      </c>
      <c r="R3135" t="s">
        <v>8316</v>
      </c>
      <c r="S3135" s="13">
        <f t="shared" si="242"/>
        <v>41878.911550925928</v>
      </c>
      <c r="T3135" s="13">
        <f t="shared" si="243"/>
        <v>41938.911550925928</v>
      </c>
      <c r="U3135">
        <f t="shared" si="244"/>
        <v>2014</v>
      </c>
    </row>
    <row r="3136" spans="1:21" ht="57.6" x14ac:dyDescent="0.3">
      <c r="A3136">
        <v>3672</v>
      </c>
      <c r="B3136" s="3" t="s">
        <v>7433</v>
      </c>
      <c r="C3136" s="3" t="s">
        <v>7434</v>
      </c>
      <c r="D3136" s="6">
        <v>3000</v>
      </c>
      <c r="E3136" s="8">
        <v>3046</v>
      </c>
      <c r="F3136" t="s">
        <v>18</v>
      </c>
      <c r="G3136" t="s">
        <v>26</v>
      </c>
      <c r="H3136" t="s">
        <v>27</v>
      </c>
      <c r="I3136">
        <v>1411771384</v>
      </c>
      <c r="J3136">
        <v>1409179384</v>
      </c>
      <c r="K3136" t="b">
        <v>0</v>
      </c>
      <c r="L3136">
        <v>57</v>
      </c>
      <c r="M3136" t="b">
        <v>1</v>
      </c>
      <c r="N3136" t="s">
        <v>1088</v>
      </c>
      <c r="O3136">
        <f t="shared" si="240"/>
        <v>102</v>
      </c>
      <c r="P3136">
        <f t="shared" si="241"/>
        <v>53.44</v>
      </c>
      <c r="Q3136" s="10" t="s">
        <v>8315</v>
      </c>
      <c r="R3136" t="s">
        <v>8316</v>
      </c>
      <c r="S3136" s="13">
        <f t="shared" si="242"/>
        <v>41878.946574074071</v>
      </c>
      <c r="T3136" s="13">
        <f t="shared" si="243"/>
        <v>41908.946574074071</v>
      </c>
      <c r="U3136">
        <f t="shared" si="244"/>
        <v>2014</v>
      </c>
    </row>
    <row r="3137" spans="1:21" ht="43.2" x14ac:dyDescent="0.3">
      <c r="A3137">
        <v>4002</v>
      </c>
      <c r="B3137" s="3" t="s">
        <v>8088</v>
      </c>
      <c r="C3137" s="3" t="s">
        <v>8089</v>
      </c>
      <c r="D3137" s="6">
        <v>1250</v>
      </c>
      <c r="E3137" s="8">
        <v>23</v>
      </c>
      <c r="F3137" t="s">
        <v>359</v>
      </c>
      <c r="G3137" t="s">
        <v>19</v>
      </c>
      <c r="H3137" t="s">
        <v>20</v>
      </c>
      <c r="I3137">
        <v>1411779761</v>
      </c>
      <c r="J3137">
        <v>1409187761</v>
      </c>
      <c r="K3137" t="b">
        <v>0</v>
      </c>
      <c r="L3137">
        <v>4</v>
      </c>
      <c r="M3137" t="b">
        <v>0</v>
      </c>
      <c r="N3137" t="s">
        <v>1088</v>
      </c>
      <c r="O3137">
        <f t="shared" si="240"/>
        <v>2</v>
      </c>
      <c r="P3137">
        <f t="shared" si="241"/>
        <v>5.75</v>
      </c>
      <c r="Q3137" s="10" t="s">
        <v>8315</v>
      </c>
      <c r="R3137" t="s">
        <v>8316</v>
      </c>
      <c r="S3137" s="13">
        <f t="shared" si="242"/>
        <v>41879.043530092589</v>
      </c>
      <c r="T3137" s="13">
        <f t="shared" si="243"/>
        <v>41909.043530092589</v>
      </c>
      <c r="U3137">
        <f t="shared" si="244"/>
        <v>2014</v>
      </c>
    </row>
    <row r="3138" spans="1:21" ht="43.2" x14ac:dyDescent="0.3">
      <c r="A3138">
        <v>3706</v>
      </c>
      <c r="B3138" s="3" t="s">
        <v>7501</v>
      </c>
      <c r="C3138" s="3" t="s">
        <v>7502</v>
      </c>
      <c r="D3138" s="6">
        <v>1500</v>
      </c>
      <c r="E3138" s="8">
        <v>1820</v>
      </c>
      <c r="F3138" t="s">
        <v>18</v>
      </c>
      <c r="G3138" t="s">
        <v>19</v>
      </c>
      <c r="H3138" t="s">
        <v>20</v>
      </c>
      <c r="I3138">
        <v>1410558949</v>
      </c>
      <c r="J3138">
        <v>1409262949</v>
      </c>
      <c r="K3138" t="b">
        <v>0</v>
      </c>
      <c r="L3138">
        <v>13</v>
      </c>
      <c r="M3138" t="b">
        <v>1</v>
      </c>
      <c r="N3138" t="s">
        <v>1088</v>
      </c>
      <c r="O3138">
        <f t="shared" ref="O3138:O3201" si="245">ROUND(E3138/D3138*100,0)</f>
        <v>121</v>
      </c>
      <c r="P3138">
        <f t="shared" si="241"/>
        <v>140</v>
      </c>
      <c r="Q3138" s="10" t="s">
        <v>8315</v>
      </c>
      <c r="R3138" t="s">
        <v>8316</v>
      </c>
      <c r="S3138" s="13">
        <f t="shared" si="242"/>
        <v>41879.913761574076</v>
      </c>
      <c r="T3138" s="13">
        <f t="shared" si="243"/>
        <v>41894.913761574076</v>
      </c>
      <c r="U3138">
        <f t="shared" si="244"/>
        <v>2014</v>
      </c>
    </row>
    <row r="3139" spans="1:21" ht="43.2" x14ac:dyDescent="0.3">
      <c r="A3139">
        <v>3412</v>
      </c>
      <c r="B3139" s="3" t="s">
        <v>6915</v>
      </c>
      <c r="C3139" s="3" t="s">
        <v>6916</v>
      </c>
      <c r="D3139" s="6">
        <v>3000</v>
      </c>
      <c r="E3139" s="8">
        <v>3000</v>
      </c>
      <c r="F3139" t="s">
        <v>18</v>
      </c>
      <c r="G3139" t="s">
        <v>26</v>
      </c>
      <c r="H3139" t="s">
        <v>27</v>
      </c>
      <c r="I3139">
        <v>1411858862</v>
      </c>
      <c r="J3139">
        <v>1409266862</v>
      </c>
      <c r="K3139" t="b">
        <v>0</v>
      </c>
      <c r="L3139">
        <v>26</v>
      </c>
      <c r="M3139" t="b">
        <v>1</v>
      </c>
      <c r="N3139" t="s">
        <v>1088</v>
      </c>
      <c r="O3139">
        <f t="shared" si="245"/>
        <v>100</v>
      </c>
      <c r="P3139">
        <f t="shared" ref="P3139:P3202" si="246">IFERROR(ROUND(E3139/L3139,2),0)</f>
        <v>115.38</v>
      </c>
      <c r="Q3139" s="10" t="s">
        <v>8315</v>
      </c>
      <c r="R3139" t="s">
        <v>8316</v>
      </c>
      <c r="S3139" s="13">
        <f t="shared" ref="S3139:S3202" si="247">(((J3139/60)/60)/24)+DATE(1970,1,1)</f>
        <v>41879.959050925929</v>
      </c>
      <c r="T3139" s="13">
        <f t="shared" ref="T3139:T3202" si="248">(((I3139/60)/60)/24)+DATE(1970,1,1)</f>
        <v>41909.959050925929</v>
      </c>
      <c r="U3139">
        <f t="shared" ref="U3139:U3202" si="249">YEAR(S3139)</f>
        <v>2014</v>
      </c>
    </row>
    <row r="3140" spans="1:21" ht="57.6" x14ac:dyDescent="0.3">
      <c r="A3140">
        <v>2974</v>
      </c>
      <c r="B3140" s="3" t="s">
        <v>6038</v>
      </c>
      <c r="C3140" s="3" t="s">
        <v>6039</v>
      </c>
      <c r="D3140" s="6">
        <v>5000</v>
      </c>
      <c r="E3140" s="8">
        <v>5100</v>
      </c>
      <c r="F3140" t="s">
        <v>18</v>
      </c>
      <c r="G3140" t="s">
        <v>19</v>
      </c>
      <c r="H3140" t="s">
        <v>20</v>
      </c>
      <c r="I3140">
        <v>1411695300</v>
      </c>
      <c r="J3140">
        <v>1409275671</v>
      </c>
      <c r="K3140" t="b">
        <v>0</v>
      </c>
      <c r="L3140">
        <v>87</v>
      </c>
      <c r="M3140" t="b">
        <v>1</v>
      </c>
      <c r="N3140" t="s">
        <v>1088</v>
      </c>
      <c r="O3140">
        <f t="shared" si="245"/>
        <v>102</v>
      </c>
      <c r="P3140">
        <f t="shared" si="246"/>
        <v>58.62</v>
      </c>
      <c r="Q3140" s="10" t="s">
        <v>8315</v>
      </c>
      <c r="R3140" t="s">
        <v>8316</v>
      </c>
      <c r="S3140" s="13">
        <f t="shared" si="247"/>
        <v>41880.061006944445</v>
      </c>
      <c r="T3140" s="13">
        <f t="shared" si="248"/>
        <v>41908.065972222219</v>
      </c>
      <c r="U3140">
        <f t="shared" si="249"/>
        <v>2014</v>
      </c>
    </row>
    <row r="3141" spans="1:21" ht="43.2" x14ac:dyDescent="0.3">
      <c r="A3141">
        <v>3524</v>
      </c>
      <c r="B3141" s="3" t="s">
        <v>7139</v>
      </c>
      <c r="C3141" s="3" t="s">
        <v>7140</v>
      </c>
      <c r="D3141" s="6">
        <v>10000</v>
      </c>
      <c r="E3141" s="8">
        <v>10156</v>
      </c>
      <c r="F3141" t="s">
        <v>18</v>
      </c>
      <c r="G3141" t="s">
        <v>19</v>
      </c>
      <c r="H3141" t="s">
        <v>20</v>
      </c>
      <c r="I3141">
        <v>1410580800</v>
      </c>
      <c r="J3141">
        <v>1409336373</v>
      </c>
      <c r="K3141" t="b">
        <v>0</v>
      </c>
      <c r="L3141">
        <v>74</v>
      </c>
      <c r="M3141" t="b">
        <v>1</v>
      </c>
      <c r="N3141" t="s">
        <v>1088</v>
      </c>
      <c r="O3141">
        <f t="shared" si="245"/>
        <v>102</v>
      </c>
      <c r="P3141">
        <f t="shared" si="246"/>
        <v>137.24</v>
      </c>
      <c r="Q3141" s="10" t="s">
        <v>8315</v>
      </c>
      <c r="R3141" t="s">
        <v>8316</v>
      </c>
      <c r="S3141" s="13">
        <f t="shared" si="247"/>
        <v>41880.76357638889</v>
      </c>
      <c r="T3141" s="13">
        <f t="shared" si="248"/>
        <v>41895.166666666664</v>
      </c>
      <c r="U3141">
        <f t="shared" si="249"/>
        <v>2014</v>
      </c>
    </row>
    <row r="3142" spans="1:21" ht="43.2" x14ac:dyDescent="0.3">
      <c r="A3142">
        <v>3959</v>
      </c>
      <c r="B3142" s="3" t="s">
        <v>8004</v>
      </c>
      <c r="C3142" s="3" t="s">
        <v>8005</v>
      </c>
      <c r="D3142" s="6">
        <v>1200</v>
      </c>
      <c r="E3142" s="8">
        <v>292</v>
      </c>
      <c r="F3142" t="s">
        <v>359</v>
      </c>
      <c r="G3142" t="s">
        <v>19</v>
      </c>
      <c r="H3142" t="s">
        <v>20</v>
      </c>
      <c r="I3142">
        <v>1411930556</v>
      </c>
      <c r="J3142">
        <v>1409338556</v>
      </c>
      <c r="K3142" t="b">
        <v>0</v>
      </c>
      <c r="L3142">
        <v>12</v>
      </c>
      <c r="M3142" t="b">
        <v>0</v>
      </c>
      <c r="N3142" t="s">
        <v>1088</v>
      </c>
      <c r="O3142">
        <f t="shared" si="245"/>
        <v>24</v>
      </c>
      <c r="P3142">
        <f t="shared" si="246"/>
        <v>24.33</v>
      </c>
      <c r="Q3142" s="10" t="s">
        <v>8315</v>
      </c>
      <c r="R3142" t="s">
        <v>8316</v>
      </c>
      <c r="S3142" s="13">
        <f t="shared" si="247"/>
        <v>41880.788842592592</v>
      </c>
      <c r="T3142" s="13">
        <f t="shared" si="248"/>
        <v>41910.788842592592</v>
      </c>
      <c r="U3142">
        <f t="shared" si="249"/>
        <v>2014</v>
      </c>
    </row>
    <row r="3143" spans="1:21" ht="57.6" x14ac:dyDescent="0.3">
      <c r="A3143">
        <v>3521</v>
      </c>
      <c r="B3143" s="3" t="s">
        <v>7133</v>
      </c>
      <c r="C3143" s="3" t="s">
        <v>7134</v>
      </c>
      <c r="D3143" s="6">
        <v>350</v>
      </c>
      <c r="E3143" s="8">
        <v>593</v>
      </c>
      <c r="F3143" t="s">
        <v>18</v>
      </c>
      <c r="G3143" t="s">
        <v>19</v>
      </c>
      <c r="H3143" t="s">
        <v>20</v>
      </c>
      <c r="I3143">
        <v>1411980020</v>
      </c>
      <c r="J3143">
        <v>1409388020</v>
      </c>
      <c r="K3143" t="b">
        <v>0</v>
      </c>
      <c r="L3143">
        <v>13</v>
      </c>
      <c r="M3143" t="b">
        <v>1</v>
      </c>
      <c r="N3143" t="s">
        <v>1088</v>
      </c>
      <c r="O3143">
        <f t="shared" si="245"/>
        <v>169</v>
      </c>
      <c r="P3143">
        <f t="shared" si="246"/>
        <v>45.62</v>
      </c>
      <c r="Q3143" s="10" t="s">
        <v>8315</v>
      </c>
      <c r="R3143" t="s">
        <v>8316</v>
      </c>
      <c r="S3143" s="13">
        <f t="shared" si="247"/>
        <v>41881.361342592594</v>
      </c>
      <c r="T3143" s="13">
        <f t="shared" si="248"/>
        <v>41911.361342592594</v>
      </c>
      <c r="U3143">
        <f t="shared" si="249"/>
        <v>2014</v>
      </c>
    </row>
    <row r="3144" spans="1:21" ht="43.2" x14ac:dyDescent="0.3">
      <c r="A3144">
        <v>2804</v>
      </c>
      <c r="B3144" s="3" t="s">
        <v>5697</v>
      </c>
      <c r="C3144" s="3" t="s">
        <v>5698</v>
      </c>
      <c r="D3144" s="6">
        <v>1000</v>
      </c>
      <c r="E3144" s="8">
        <v>1150</v>
      </c>
      <c r="F3144" t="s">
        <v>18</v>
      </c>
      <c r="G3144" t="s">
        <v>26</v>
      </c>
      <c r="H3144" t="s">
        <v>27</v>
      </c>
      <c r="I3144">
        <v>1411987990</v>
      </c>
      <c r="J3144">
        <v>1409395990</v>
      </c>
      <c r="K3144" t="b">
        <v>0</v>
      </c>
      <c r="L3144">
        <v>23</v>
      </c>
      <c r="M3144" t="b">
        <v>1</v>
      </c>
      <c r="N3144" t="s">
        <v>1088</v>
      </c>
      <c r="O3144">
        <f t="shared" si="245"/>
        <v>115</v>
      </c>
      <c r="P3144">
        <f t="shared" si="246"/>
        <v>50</v>
      </c>
      <c r="Q3144" s="10" t="s">
        <v>8315</v>
      </c>
      <c r="R3144" t="s">
        <v>8316</v>
      </c>
      <c r="S3144" s="13">
        <f t="shared" si="247"/>
        <v>41881.453587962962</v>
      </c>
      <c r="T3144" s="13">
        <f t="shared" si="248"/>
        <v>41911.453587962962</v>
      </c>
      <c r="U3144">
        <f t="shared" si="249"/>
        <v>2014</v>
      </c>
    </row>
    <row r="3145" spans="1:21" ht="28.8" x14ac:dyDescent="0.3">
      <c r="A3145">
        <v>3700</v>
      </c>
      <c r="B3145" s="3" t="s">
        <v>7489</v>
      </c>
      <c r="C3145" s="3" t="s">
        <v>7490</v>
      </c>
      <c r="D3145" s="6">
        <v>500</v>
      </c>
      <c r="E3145" s="8">
        <v>606</v>
      </c>
      <c r="F3145" t="s">
        <v>18</v>
      </c>
      <c r="G3145" t="s">
        <v>19</v>
      </c>
      <c r="H3145" t="s">
        <v>20</v>
      </c>
      <c r="I3145">
        <v>1412092800</v>
      </c>
      <c r="J3145">
        <v>1409493800</v>
      </c>
      <c r="K3145" t="b">
        <v>0</v>
      </c>
      <c r="L3145">
        <v>18</v>
      </c>
      <c r="M3145" t="b">
        <v>1</v>
      </c>
      <c r="N3145" t="s">
        <v>1088</v>
      </c>
      <c r="O3145">
        <f t="shared" si="245"/>
        <v>121</v>
      </c>
      <c r="P3145">
        <f t="shared" si="246"/>
        <v>33.67</v>
      </c>
      <c r="Q3145" s="10" t="s">
        <v>8315</v>
      </c>
      <c r="R3145" t="s">
        <v>8316</v>
      </c>
      <c r="S3145" s="13">
        <f t="shared" si="247"/>
        <v>41882.585648148146</v>
      </c>
      <c r="T3145" s="13">
        <f t="shared" si="248"/>
        <v>41912.666666666664</v>
      </c>
      <c r="U3145">
        <f t="shared" si="249"/>
        <v>2014</v>
      </c>
    </row>
    <row r="3146" spans="1:21" ht="43.2" x14ac:dyDescent="0.3">
      <c r="A3146">
        <v>4107</v>
      </c>
      <c r="B3146" s="3" t="s">
        <v>8295</v>
      </c>
      <c r="C3146" s="3" t="s">
        <v>8296</v>
      </c>
      <c r="D3146" s="6">
        <v>2000</v>
      </c>
      <c r="E3146" s="8">
        <v>41</v>
      </c>
      <c r="F3146" t="s">
        <v>359</v>
      </c>
      <c r="G3146" t="s">
        <v>19</v>
      </c>
      <c r="H3146" t="s">
        <v>20</v>
      </c>
      <c r="I3146">
        <v>1411596001</v>
      </c>
      <c r="J3146">
        <v>1409608801</v>
      </c>
      <c r="K3146" t="b">
        <v>0</v>
      </c>
      <c r="L3146">
        <v>4</v>
      </c>
      <c r="M3146" t="b">
        <v>0</v>
      </c>
      <c r="N3146" t="s">
        <v>1088</v>
      </c>
      <c r="O3146">
        <f t="shared" si="245"/>
        <v>2</v>
      </c>
      <c r="P3146">
        <f t="shared" si="246"/>
        <v>10.25</v>
      </c>
      <c r="Q3146" s="10" t="s">
        <v>8315</v>
      </c>
      <c r="R3146" t="s">
        <v>8316</v>
      </c>
      <c r="S3146" s="13">
        <f t="shared" si="247"/>
        <v>41883.916678240741</v>
      </c>
      <c r="T3146" s="13">
        <f t="shared" si="248"/>
        <v>41906.916678240741</v>
      </c>
      <c r="U3146">
        <f t="shared" si="249"/>
        <v>2014</v>
      </c>
    </row>
    <row r="3147" spans="1:21" ht="43.2" x14ac:dyDescent="0.3">
      <c r="A3147">
        <v>3426</v>
      </c>
      <c r="B3147" s="3" t="s">
        <v>6943</v>
      </c>
      <c r="C3147" s="3" t="s">
        <v>6944</v>
      </c>
      <c r="D3147" s="6">
        <v>3750</v>
      </c>
      <c r="E3147" s="8">
        <v>4055</v>
      </c>
      <c r="F3147" t="s">
        <v>18</v>
      </c>
      <c r="G3147" t="s">
        <v>19</v>
      </c>
      <c r="H3147" t="s">
        <v>20</v>
      </c>
      <c r="I3147">
        <v>1411264800</v>
      </c>
      <c r="J3147">
        <v>1409620903</v>
      </c>
      <c r="K3147" t="b">
        <v>0</v>
      </c>
      <c r="L3147">
        <v>87</v>
      </c>
      <c r="M3147" t="b">
        <v>1</v>
      </c>
      <c r="N3147" t="s">
        <v>1088</v>
      </c>
      <c r="O3147">
        <f t="shared" si="245"/>
        <v>108</v>
      </c>
      <c r="P3147">
        <f t="shared" si="246"/>
        <v>46.61</v>
      </c>
      <c r="Q3147" s="10" t="s">
        <v>8315</v>
      </c>
      <c r="R3147" t="s">
        <v>8316</v>
      </c>
      <c r="S3147" s="13">
        <f t="shared" si="247"/>
        <v>41884.056747685187</v>
      </c>
      <c r="T3147" s="13">
        <f t="shared" si="248"/>
        <v>41903.083333333336</v>
      </c>
      <c r="U3147">
        <f t="shared" si="249"/>
        <v>2014</v>
      </c>
    </row>
    <row r="3148" spans="1:21" ht="57.6" x14ac:dyDescent="0.3">
      <c r="A3148">
        <v>3532</v>
      </c>
      <c r="B3148" s="3" t="s">
        <v>7155</v>
      </c>
      <c r="C3148" s="3" t="s">
        <v>7156</v>
      </c>
      <c r="D3148" s="6">
        <v>960</v>
      </c>
      <c r="E3148" s="8">
        <v>1142</v>
      </c>
      <c r="F3148" t="s">
        <v>18</v>
      </c>
      <c r="G3148" t="s">
        <v>19</v>
      </c>
      <c r="H3148" t="s">
        <v>20</v>
      </c>
      <c r="I3148">
        <v>1411012740</v>
      </c>
      <c r="J3148">
        <v>1409667827</v>
      </c>
      <c r="K3148" t="b">
        <v>0</v>
      </c>
      <c r="L3148">
        <v>27</v>
      </c>
      <c r="M3148" t="b">
        <v>1</v>
      </c>
      <c r="N3148" t="s">
        <v>1088</v>
      </c>
      <c r="O3148">
        <f t="shared" si="245"/>
        <v>119</v>
      </c>
      <c r="P3148">
        <f t="shared" si="246"/>
        <v>42.3</v>
      </c>
      <c r="Q3148" s="10" t="s">
        <v>8315</v>
      </c>
      <c r="R3148" t="s">
        <v>8316</v>
      </c>
      <c r="S3148" s="13">
        <f t="shared" si="247"/>
        <v>41884.599849537037</v>
      </c>
      <c r="T3148" s="13">
        <f t="shared" si="248"/>
        <v>41900.165972222225</v>
      </c>
      <c r="U3148">
        <f t="shared" si="249"/>
        <v>2014</v>
      </c>
    </row>
    <row r="3149" spans="1:21" ht="43.2" x14ac:dyDescent="0.3">
      <c r="A3149">
        <v>3425</v>
      </c>
      <c r="B3149" s="3" t="s">
        <v>6941</v>
      </c>
      <c r="C3149" s="3" t="s">
        <v>6942</v>
      </c>
      <c r="D3149" s="6">
        <v>30000</v>
      </c>
      <c r="E3149" s="8">
        <v>30891.1</v>
      </c>
      <c r="F3149" t="s">
        <v>18</v>
      </c>
      <c r="G3149" t="s">
        <v>19</v>
      </c>
      <c r="H3149" t="s">
        <v>20</v>
      </c>
      <c r="I3149">
        <v>1412434136</v>
      </c>
      <c r="J3149">
        <v>1409669336</v>
      </c>
      <c r="K3149" t="b">
        <v>0</v>
      </c>
      <c r="L3149">
        <v>104</v>
      </c>
      <c r="M3149" t="b">
        <v>1</v>
      </c>
      <c r="N3149" t="s">
        <v>1088</v>
      </c>
      <c r="O3149">
        <f t="shared" si="245"/>
        <v>103</v>
      </c>
      <c r="P3149">
        <f t="shared" si="246"/>
        <v>297.02999999999997</v>
      </c>
      <c r="Q3149" s="10" t="s">
        <v>8315</v>
      </c>
      <c r="R3149" t="s">
        <v>8316</v>
      </c>
      <c r="S3149" s="13">
        <f t="shared" si="247"/>
        <v>41884.617314814815</v>
      </c>
      <c r="T3149" s="13">
        <f t="shared" si="248"/>
        <v>41916.617314814815</v>
      </c>
      <c r="U3149">
        <f t="shared" si="249"/>
        <v>2014</v>
      </c>
    </row>
    <row r="3150" spans="1:21" ht="43.2" x14ac:dyDescent="0.3">
      <c r="A3150">
        <v>3846</v>
      </c>
      <c r="B3150" s="3" t="s">
        <v>7780</v>
      </c>
      <c r="C3150" s="3" t="s">
        <v>7781</v>
      </c>
      <c r="D3150" s="6">
        <v>7000</v>
      </c>
      <c r="E3150" s="8">
        <v>189</v>
      </c>
      <c r="F3150" t="s">
        <v>359</v>
      </c>
      <c r="G3150" t="s">
        <v>19</v>
      </c>
      <c r="H3150" t="s">
        <v>20</v>
      </c>
      <c r="I3150">
        <v>1412405940</v>
      </c>
      <c r="J3150">
        <v>1409721542</v>
      </c>
      <c r="K3150" t="b">
        <v>1</v>
      </c>
      <c r="L3150">
        <v>8</v>
      </c>
      <c r="M3150" t="b">
        <v>0</v>
      </c>
      <c r="N3150" t="s">
        <v>1088</v>
      </c>
      <c r="O3150">
        <f t="shared" si="245"/>
        <v>3</v>
      </c>
      <c r="P3150">
        <f t="shared" si="246"/>
        <v>23.63</v>
      </c>
      <c r="Q3150" s="10" t="s">
        <v>8315</v>
      </c>
      <c r="R3150" t="s">
        <v>8316</v>
      </c>
      <c r="S3150" s="13">
        <f t="shared" si="247"/>
        <v>41885.221550925926</v>
      </c>
      <c r="T3150" s="13">
        <f t="shared" si="248"/>
        <v>41916.290972222225</v>
      </c>
      <c r="U3150">
        <f t="shared" si="249"/>
        <v>2014</v>
      </c>
    </row>
    <row r="3151" spans="1:21" ht="28.8" x14ac:dyDescent="0.3">
      <c r="A3151">
        <v>3648</v>
      </c>
      <c r="B3151" s="3" t="s">
        <v>7386</v>
      </c>
      <c r="C3151" s="3" t="s">
        <v>7387</v>
      </c>
      <c r="D3151" s="6">
        <v>40000</v>
      </c>
      <c r="E3151" s="8">
        <v>40153</v>
      </c>
      <c r="F3151" t="s">
        <v>18</v>
      </c>
      <c r="G3151" t="s">
        <v>19</v>
      </c>
      <c r="H3151" t="s">
        <v>20</v>
      </c>
      <c r="I3151">
        <v>1412492445</v>
      </c>
      <c r="J3151">
        <v>1409900445</v>
      </c>
      <c r="K3151" t="b">
        <v>0</v>
      </c>
      <c r="L3151">
        <v>73</v>
      </c>
      <c r="M3151" t="b">
        <v>1</v>
      </c>
      <c r="N3151" t="s">
        <v>1088</v>
      </c>
      <c r="O3151">
        <f t="shared" si="245"/>
        <v>100</v>
      </c>
      <c r="P3151">
        <f t="shared" si="246"/>
        <v>550.04</v>
      </c>
      <c r="Q3151" s="10" t="s">
        <v>8315</v>
      </c>
      <c r="R3151" t="s">
        <v>8316</v>
      </c>
      <c r="S3151" s="13">
        <f t="shared" si="247"/>
        <v>41887.292187500003</v>
      </c>
      <c r="T3151" s="13">
        <f t="shared" si="248"/>
        <v>41917.292187500003</v>
      </c>
      <c r="U3151">
        <f t="shared" si="249"/>
        <v>2014</v>
      </c>
    </row>
    <row r="3152" spans="1:21" ht="57.6" x14ac:dyDescent="0.3">
      <c r="A3152">
        <v>3255</v>
      </c>
      <c r="B3152" s="3" t="s">
        <v>6600</v>
      </c>
      <c r="C3152" s="3" t="s">
        <v>6601</v>
      </c>
      <c r="D3152" s="6">
        <v>300</v>
      </c>
      <c r="E3152" s="8">
        <v>525</v>
      </c>
      <c r="F3152" t="s">
        <v>18</v>
      </c>
      <c r="G3152" t="s">
        <v>26</v>
      </c>
      <c r="H3152" t="s">
        <v>27</v>
      </c>
      <c r="I3152">
        <v>1412706375</v>
      </c>
      <c r="J3152">
        <v>1410114375</v>
      </c>
      <c r="K3152" t="b">
        <v>1</v>
      </c>
      <c r="L3152">
        <v>18</v>
      </c>
      <c r="M3152" t="b">
        <v>1</v>
      </c>
      <c r="N3152" t="s">
        <v>1088</v>
      </c>
      <c r="O3152">
        <f t="shared" si="245"/>
        <v>175</v>
      </c>
      <c r="P3152">
        <f t="shared" si="246"/>
        <v>29.17</v>
      </c>
      <c r="Q3152" s="10" t="s">
        <v>8315</v>
      </c>
      <c r="R3152" t="s">
        <v>8316</v>
      </c>
      <c r="S3152" s="13">
        <f t="shared" si="247"/>
        <v>41889.768229166664</v>
      </c>
      <c r="T3152" s="13">
        <f t="shared" si="248"/>
        <v>41919.768229166664</v>
      </c>
      <c r="U3152">
        <f t="shared" si="249"/>
        <v>2014</v>
      </c>
    </row>
    <row r="3153" spans="1:21" ht="43.2" x14ac:dyDescent="0.3">
      <c r="A3153">
        <v>4094</v>
      </c>
      <c r="B3153" s="3" t="s">
        <v>8269</v>
      </c>
      <c r="C3153" s="3" t="s">
        <v>8270</v>
      </c>
      <c r="D3153" s="6">
        <v>2000</v>
      </c>
      <c r="E3153" s="8">
        <v>730</v>
      </c>
      <c r="F3153" t="s">
        <v>359</v>
      </c>
      <c r="G3153" t="s">
        <v>19</v>
      </c>
      <c r="H3153" t="s">
        <v>20</v>
      </c>
      <c r="I3153">
        <v>1413953940</v>
      </c>
      <c r="J3153">
        <v>1410141900</v>
      </c>
      <c r="K3153" t="b">
        <v>0</v>
      </c>
      <c r="L3153">
        <v>8</v>
      </c>
      <c r="M3153" t="b">
        <v>0</v>
      </c>
      <c r="N3153" t="s">
        <v>1088</v>
      </c>
      <c r="O3153">
        <f t="shared" si="245"/>
        <v>37</v>
      </c>
      <c r="P3153">
        <f t="shared" si="246"/>
        <v>91.25</v>
      </c>
      <c r="Q3153" s="10" t="s">
        <v>8315</v>
      </c>
      <c r="R3153" t="s">
        <v>8316</v>
      </c>
      <c r="S3153" s="13">
        <f t="shared" si="247"/>
        <v>41890.086805555555</v>
      </c>
      <c r="T3153" s="13">
        <f t="shared" si="248"/>
        <v>41934.207638888889</v>
      </c>
      <c r="U3153">
        <f t="shared" si="249"/>
        <v>2014</v>
      </c>
    </row>
    <row r="3154" spans="1:21" x14ac:dyDescent="0.3">
      <c r="A3154">
        <v>4004</v>
      </c>
      <c r="B3154" s="3" t="s">
        <v>8091</v>
      </c>
      <c r="C3154" s="3" t="s">
        <v>8092</v>
      </c>
      <c r="D3154" s="6">
        <v>500</v>
      </c>
      <c r="E3154" s="8">
        <v>1</v>
      </c>
      <c r="F3154" t="s">
        <v>359</v>
      </c>
      <c r="G3154" t="s">
        <v>19</v>
      </c>
      <c r="H3154" t="s">
        <v>20</v>
      </c>
      <c r="I3154">
        <v>1412740457</v>
      </c>
      <c r="J3154">
        <v>1410148457</v>
      </c>
      <c r="K3154" t="b">
        <v>0</v>
      </c>
      <c r="L3154">
        <v>1</v>
      </c>
      <c r="M3154" t="b">
        <v>0</v>
      </c>
      <c r="N3154" t="s">
        <v>1088</v>
      </c>
      <c r="O3154">
        <f t="shared" si="245"/>
        <v>0</v>
      </c>
      <c r="P3154">
        <f t="shared" si="246"/>
        <v>1</v>
      </c>
      <c r="Q3154" s="10" t="s">
        <v>8315</v>
      </c>
      <c r="R3154" t="s">
        <v>8316</v>
      </c>
      <c r="S3154" s="13">
        <f t="shared" si="247"/>
        <v>41890.16269675926</v>
      </c>
      <c r="T3154" s="13">
        <f t="shared" si="248"/>
        <v>41920.16269675926</v>
      </c>
      <c r="U3154">
        <f t="shared" si="249"/>
        <v>2014</v>
      </c>
    </row>
    <row r="3155" spans="1:21" ht="28.8" x14ac:dyDescent="0.3">
      <c r="A3155">
        <v>3148</v>
      </c>
      <c r="B3155" s="3" t="s">
        <v>6386</v>
      </c>
      <c r="C3155" s="3" t="s">
        <v>6387</v>
      </c>
      <c r="D3155" s="6">
        <v>1800</v>
      </c>
      <c r="E3155" s="8">
        <v>2361</v>
      </c>
      <c r="F3155" t="s">
        <v>18</v>
      </c>
      <c r="G3155" t="s">
        <v>19</v>
      </c>
      <c r="H3155" t="s">
        <v>20</v>
      </c>
      <c r="I3155">
        <v>1412136000</v>
      </c>
      <c r="J3155">
        <v>1410278284</v>
      </c>
      <c r="K3155" t="b">
        <v>1</v>
      </c>
      <c r="L3155">
        <v>57</v>
      </c>
      <c r="M3155" t="b">
        <v>1</v>
      </c>
      <c r="N3155" t="s">
        <v>1088</v>
      </c>
      <c r="O3155">
        <f t="shared" si="245"/>
        <v>131</v>
      </c>
      <c r="P3155">
        <f t="shared" si="246"/>
        <v>41.42</v>
      </c>
      <c r="Q3155" s="10" t="s">
        <v>8315</v>
      </c>
      <c r="R3155" t="s">
        <v>8316</v>
      </c>
      <c r="S3155" s="13">
        <f t="shared" si="247"/>
        <v>41891.665324074071</v>
      </c>
      <c r="T3155" s="13">
        <f t="shared" si="248"/>
        <v>41913.166666666664</v>
      </c>
      <c r="U3155">
        <f t="shared" si="249"/>
        <v>2014</v>
      </c>
    </row>
    <row r="3156" spans="1:21" ht="28.8" x14ac:dyDescent="0.3">
      <c r="A3156">
        <v>3692</v>
      </c>
      <c r="B3156" s="3" t="s">
        <v>7473</v>
      </c>
      <c r="C3156" s="3" t="s">
        <v>7474</v>
      </c>
      <c r="D3156" s="6">
        <v>1000</v>
      </c>
      <c r="E3156" s="8">
        <v>1260</v>
      </c>
      <c r="F3156" t="s">
        <v>18</v>
      </c>
      <c r="G3156" t="s">
        <v>19</v>
      </c>
      <c r="H3156" t="s">
        <v>20</v>
      </c>
      <c r="I3156">
        <v>1411084800</v>
      </c>
      <c r="J3156">
        <v>1410304179</v>
      </c>
      <c r="K3156" t="b">
        <v>0</v>
      </c>
      <c r="L3156">
        <v>17</v>
      </c>
      <c r="M3156" t="b">
        <v>1</v>
      </c>
      <c r="N3156" t="s">
        <v>1088</v>
      </c>
      <c r="O3156">
        <f t="shared" si="245"/>
        <v>126</v>
      </c>
      <c r="P3156">
        <f t="shared" si="246"/>
        <v>74.12</v>
      </c>
      <c r="Q3156" s="10" t="s">
        <v>8315</v>
      </c>
      <c r="R3156" t="s">
        <v>8316</v>
      </c>
      <c r="S3156" s="13">
        <f t="shared" si="247"/>
        <v>41891.96503472222</v>
      </c>
      <c r="T3156" s="13">
        <f t="shared" si="248"/>
        <v>41901</v>
      </c>
      <c r="U3156">
        <f t="shared" si="249"/>
        <v>2014</v>
      </c>
    </row>
    <row r="3157" spans="1:21" ht="57.6" x14ac:dyDescent="0.3">
      <c r="A3157">
        <v>3241</v>
      </c>
      <c r="B3157" s="3" t="s">
        <v>6572</v>
      </c>
      <c r="C3157" s="3" t="s">
        <v>6573</v>
      </c>
      <c r="D3157" s="6">
        <v>8500</v>
      </c>
      <c r="E3157" s="8">
        <v>9801</v>
      </c>
      <c r="F3157" t="s">
        <v>18</v>
      </c>
      <c r="G3157" t="s">
        <v>19</v>
      </c>
      <c r="H3157" t="s">
        <v>20</v>
      </c>
      <c r="I3157">
        <v>1413269940</v>
      </c>
      <c r="J3157">
        <v>1410421670</v>
      </c>
      <c r="K3157" t="b">
        <v>1</v>
      </c>
      <c r="L3157">
        <v>167</v>
      </c>
      <c r="M3157" t="b">
        <v>1</v>
      </c>
      <c r="N3157" t="s">
        <v>1088</v>
      </c>
      <c r="O3157">
        <f t="shared" si="245"/>
        <v>115</v>
      </c>
      <c r="P3157">
        <f t="shared" si="246"/>
        <v>58.69</v>
      </c>
      <c r="Q3157" s="10" t="s">
        <v>8315</v>
      </c>
      <c r="R3157" t="s">
        <v>8316</v>
      </c>
      <c r="S3157" s="13">
        <f t="shared" si="247"/>
        <v>41893.324884259258</v>
      </c>
      <c r="T3157" s="13">
        <f t="shared" si="248"/>
        <v>41926.290972222225</v>
      </c>
      <c r="U3157">
        <f t="shared" si="249"/>
        <v>2014</v>
      </c>
    </row>
    <row r="3158" spans="1:21" ht="43.2" x14ac:dyDescent="0.3">
      <c r="A3158">
        <v>3518</v>
      </c>
      <c r="B3158" s="3" t="s">
        <v>7127</v>
      </c>
      <c r="C3158" s="3" t="s">
        <v>7128</v>
      </c>
      <c r="D3158" s="6">
        <v>1500</v>
      </c>
      <c r="E3158" s="8">
        <v>1650.69</v>
      </c>
      <c r="F3158" t="s">
        <v>18</v>
      </c>
      <c r="G3158" t="s">
        <v>19</v>
      </c>
      <c r="H3158" t="s">
        <v>20</v>
      </c>
      <c r="I3158">
        <v>1412259660</v>
      </c>
      <c r="J3158">
        <v>1410461299</v>
      </c>
      <c r="K3158" t="b">
        <v>0</v>
      </c>
      <c r="L3158">
        <v>33</v>
      </c>
      <c r="M3158" t="b">
        <v>1</v>
      </c>
      <c r="N3158" t="s">
        <v>1088</v>
      </c>
      <c r="O3158">
        <f t="shared" si="245"/>
        <v>110</v>
      </c>
      <c r="P3158">
        <f t="shared" si="246"/>
        <v>50.02</v>
      </c>
      <c r="Q3158" s="10" t="s">
        <v>8315</v>
      </c>
      <c r="R3158" t="s">
        <v>8316</v>
      </c>
      <c r="S3158" s="13">
        <f t="shared" si="247"/>
        <v>41893.783553240741</v>
      </c>
      <c r="T3158" s="13">
        <f t="shared" si="248"/>
        <v>41914.597916666666</v>
      </c>
      <c r="U3158">
        <f t="shared" si="249"/>
        <v>2014</v>
      </c>
    </row>
    <row r="3159" spans="1:21" ht="43.2" x14ac:dyDescent="0.3">
      <c r="A3159">
        <v>3417</v>
      </c>
      <c r="B3159" s="3" t="s">
        <v>6925</v>
      </c>
      <c r="C3159" s="3" t="s">
        <v>6926</v>
      </c>
      <c r="D3159" s="6">
        <v>1700</v>
      </c>
      <c r="E3159" s="8">
        <v>1700.01</v>
      </c>
      <c r="F3159" t="s">
        <v>18</v>
      </c>
      <c r="G3159" t="s">
        <v>19</v>
      </c>
      <c r="H3159" t="s">
        <v>20</v>
      </c>
      <c r="I3159">
        <v>1414284180</v>
      </c>
      <c r="J3159">
        <v>1410558948</v>
      </c>
      <c r="K3159" t="b">
        <v>0</v>
      </c>
      <c r="L3159">
        <v>45</v>
      </c>
      <c r="M3159" t="b">
        <v>1</v>
      </c>
      <c r="N3159" t="s">
        <v>1088</v>
      </c>
      <c r="O3159">
        <f t="shared" si="245"/>
        <v>100</v>
      </c>
      <c r="P3159">
        <f t="shared" si="246"/>
        <v>37.78</v>
      </c>
      <c r="Q3159" s="10" t="s">
        <v>8315</v>
      </c>
      <c r="R3159" t="s">
        <v>8316</v>
      </c>
      <c r="S3159" s="13">
        <f t="shared" si="247"/>
        <v>41894.91375</v>
      </c>
      <c r="T3159" s="13">
        <f t="shared" si="248"/>
        <v>41938.029861111114</v>
      </c>
      <c r="U3159">
        <f t="shared" si="249"/>
        <v>2014</v>
      </c>
    </row>
    <row r="3160" spans="1:21" ht="57.6" x14ac:dyDescent="0.3">
      <c r="A3160">
        <v>3161</v>
      </c>
      <c r="B3160" s="3" t="s">
        <v>6412</v>
      </c>
      <c r="C3160" s="3" t="s">
        <v>6413</v>
      </c>
      <c r="D3160" s="6">
        <v>2000</v>
      </c>
      <c r="E3160" s="8">
        <v>2102</v>
      </c>
      <c r="F3160" t="s">
        <v>18</v>
      </c>
      <c r="G3160" t="s">
        <v>26</v>
      </c>
      <c r="H3160" t="s">
        <v>27</v>
      </c>
      <c r="I3160">
        <v>1413377522</v>
      </c>
      <c r="J3160">
        <v>1410785522</v>
      </c>
      <c r="K3160" t="b">
        <v>1</v>
      </c>
      <c r="L3160">
        <v>74</v>
      </c>
      <c r="M3160" t="b">
        <v>1</v>
      </c>
      <c r="N3160" t="s">
        <v>1088</v>
      </c>
      <c r="O3160">
        <f t="shared" si="245"/>
        <v>105</v>
      </c>
      <c r="P3160">
        <f t="shared" si="246"/>
        <v>28.41</v>
      </c>
      <c r="Q3160" s="10" t="s">
        <v>8315</v>
      </c>
      <c r="R3160" t="s">
        <v>8316</v>
      </c>
      <c r="S3160" s="13">
        <f t="shared" si="247"/>
        <v>41897.536134259259</v>
      </c>
      <c r="T3160" s="13">
        <f t="shared" si="248"/>
        <v>41927.536134259259</v>
      </c>
      <c r="U3160">
        <f t="shared" si="249"/>
        <v>2014</v>
      </c>
    </row>
    <row r="3161" spans="1:21" ht="43.2" x14ac:dyDescent="0.3">
      <c r="A3161">
        <v>3699</v>
      </c>
      <c r="B3161" s="3" t="s">
        <v>7487</v>
      </c>
      <c r="C3161" s="3" t="s">
        <v>7488</v>
      </c>
      <c r="D3161" s="6">
        <v>2500</v>
      </c>
      <c r="E3161" s="8">
        <v>2520</v>
      </c>
      <c r="F3161" t="s">
        <v>18</v>
      </c>
      <c r="G3161" t="s">
        <v>19</v>
      </c>
      <c r="H3161" t="s">
        <v>20</v>
      </c>
      <c r="I3161">
        <v>1413383216</v>
      </c>
      <c r="J3161">
        <v>1410791216</v>
      </c>
      <c r="K3161" t="b">
        <v>0</v>
      </c>
      <c r="L3161">
        <v>40</v>
      </c>
      <c r="M3161" t="b">
        <v>1</v>
      </c>
      <c r="N3161" t="s">
        <v>1088</v>
      </c>
      <c r="O3161">
        <f t="shared" si="245"/>
        <v>101</v>
      </c>
      <c r="P3161">
        <f t="shared" si="246"/>
        <v>63</v>
      </c>
      <c r="Q3161" s="10" t="s">
        <v>8315</v>
      </c>
      <c r="R3161" t="s">
        <v>8316</v>
      </c>
      <c r="S3161" s="13">
        <f t="shared" si="247"/>
        <v>41897.602037037039</v>
      </c>
      <c r="T3161" s="13">
        <f t="shared" si="248"/>
        <v>41927.602037037039</v>
      </c>
      <c r="U3161">
        <f t="shared" si="249"/>
        <v>2014</v>
      </c>
    </row>
    <row r="3162" spans="1:21" ht="43.2" x14ac:dyDescent="0.3">
      <c r="A3162">
        <v>3230</v>
      </c>
      <c r="B3162" s="3" t="s">
        <v>6550</v>
      </c>
      <c r="C3162" s="3" t="s">
        <v>6551</v>
      </c>
      <c r="D3162" s="6">
        <v>2600</v>
      </c>
      <c r="E3162" s="8">
        <v>2857</v>
      </c>
      <c r="F3162" t="s">
        <v>18</v>
      </c>
      <c r="G3162" t="s">
        <v>19</v>
      </c>
      <c r="H3162" t="s">
        <v>20</v>
      </c>
      <c r="I3162">
        <v>1412135940</v>
      </c>
      <c r="J3162">
        <v>1410840126</v>
      </c>
      <c r="K3162" t="b">
        <v>1</v>
      </c>
      <c r="L3162">
        <v>37</v>
      </c>
      <c r="M3162" t="b">
        <v>1</v>
      </c>
      <c r="N3162" t="s">
        <v>1088</v>
      </c>
      <c r="O3162">
        <f t="shared" si="245"/>
        <v>110</v>
      </c>
      <c r="P3162">
        <f t="shared" si="246"/>
        <v>77.22</v>
      </c>
      <c r="Q3162" s="10" t="s">
        <v>8315</v>
      </c>
      <c r="R3162" t="s">
        <v>8316</v>
      </c>
      <c r="S3162" s="13">
        <f t="shared" si="247"/>
        <v>41898.168125000004</v>
      </c>
      <c r="T3162" s="13">
        <f t="shared" si="248"/>
        <v>41913.165972222225</v>
      </c>
      <c r="U3162">
        <f t="shared" si="249"/>
        <v>2014</v>
      </c>
    </row>
    <row r="3163" spans="1:21" ht="43.2" x14ac:dyDescent="0.3">
      <c r="A3163">
        <v>2801</v>
      </c>
      <c r="B3163" s="3" t="s">
        <v>5691</v>
      </c>
      <c r="C3163" s="3" t="s">
        <v>5692</v>
      </c>
      <c r="D3163" s="6">
        <v>500</v>
      </c>
      <c r="E3163" s="8">
        <v>666</v>
      </c>
      <c r="F3163" t="s">
        <v>18</v>
      </c>
      <c r="G3163" t="s">
        <v>52</v>
      </c>
      <c r="H3163" t="s">
        <v>53</v>
      </c>
      <c r="I3163">
        <v>1412938800</v>
      </c>
      <c r="J3163">
        <v>1411019409</v>
      </c>
      <c r="K3163" t="b">
        <v>0</v>
      </c>
      <c r="L3163">
        <v>13</v>
      </c>
      <c r="M3163" t="b">
        <v>1</v>
      </c>
      <c r="N3163" t="s">
        <v>1088</v>
      </c>
      <c r="O3163">
        <f t="shared" si="245"/>
        <v>133</v>
      </c>
      <c r="P3163">
        <f t="shared" si="246"/>
        <v>51.23</v>
      </c>
      <c r="Q3163" s="10" t="s">
        <v>8315</v>
      </c>
      <c r="R3163" t="s">
        <v>8316</v>
      </c>
      <c r="S3163" s="13">
        <f t="shared" si="247"/>
        <v>41900.243159722224</v>
      </c>
      <c r="T3163" s="13">
        <f t="shared" si="248"/>
        <v>41922.458333333336</v>
      </c>
      <c r="U3163">
        <f t="shared" si="249"/>
        <v>2014</v>
      </c>
    </row>
    <row r="3164" spans="1:21" ht="43.2" x14ac:dyDescent="0.3">
      <c r="A3164">
        <v>3337</v>
      </c>
      <c r="B3164" s="3" t="s">
        <v>6764</v>
      </c>
      <c r="C3164" s="3" t="s">
        <v>6765</v>
      </c>
      <c r="D3164" s="6">
        <v>2500</v>
      </c>
      <c r="E3164" s="8">
        <v>2755</v>
      </c>
      <c r="F3164" t="s">
        <v>18</v>
      </c>
      <c r="G3164" t="s">
        <v>26</v>
      </c>
      <c r="H3164" t="s">
        <v>27</v>
      </c>
      <c r="I3164">
        <v>1412974800</v>
      </c>
      <c r="J3164">
        <v>1411109167</v>
      </c>
      <c r="K3164" t="b">
        <v>0</v>
      </c>
      <c r="L3164">
        <v>34</v>
      </c>
      <c r="M3164" t="b">
        <v>1</v>
      </c>
      <c r="N3164" t="s">
        <v>1088</v>
      </c>
      <c r="O3164">
        <f t="shared" si="245"/>
        <v>110</v>
      </c>
      <c r="P3164">
        <f t="shared" si="246"/>
        <v>81.03</v>
      </c>
      <c r="Q3164" s="10" t="s">
        <v>8315</v>
      </c>
      <c r="R3164" t="s">
        <v>8316</v>
      </c>
      <c r="S3164" s="13">
        <f t="shared" si="247"/>
        <v>41901.282025462962</v>
      </c>
      <c r="T3164" s="13">
        <f t="shared" si="248"/>
        <v>41922.875</v>
      </c>
      <c r="U3164">
        <f t="shared" si="249"/>
        <v>2014</v>
      </c>
    </row>
    <row r="3165" spans="1:21" ht="43.2" x14ac:dyDescent="0.3">
      <c r="A3165">
        <v>3590</v>
      </c>
      <c r="B3165" s="3" t="s">
        <v>7271</v>
      </c>
      <c r="C3165" s="3" t="s">
        <v>7272</v>
      </c>
      <c r="D3165" s="6">
        <v>5000</v>
      </c>
      <c r="E3165" s="8">
        <v>5003</v>
      </c>
      <c r="F3165" t="s">
        <v>18</v>
      </c>
      <c r="G3165" t="s">
        <v>26</v>
      </c>
      <c r="H3165" t="s">
        <v>27</v>
      </c>
      <c r="I3165">
        <v>1413792034</v>
      </c>
      <c r="J3165">
        <v>1411200034</v>
      </c>
      <c r="K3165" t="b">
        <v>0</v>
      </c>
      <c r="L3165">
        <v>73</v>
      </c>
      <c r="M3165" t="b">
        <v>1</v>
      </c>
      <c r="N3165" t="s">
        <v>1088</v>
      </c>
      <c r="O3165">
        <f t="shared" si="245"/>
        <v>100</v>
      </c>
      <c r="P3165">
        <f t="shared" si="246"/>
        <v>68.53</v>
      </c>
      <c r="Q3165" s="10" t="s">
        <v>8315</v>
      </c>
      <c r="R3165" t="s">
        <v>8316</v>
      </c>
      <c r="S3165" s="13">
        <f t="shared" si="247"/>
        <v>41902.333726851852</v>
      </c>
      <c r="T3165" s="13">
        <f t="shared" si="248"/>
        <v>41932.333726851852</v>
      </c>
      <c r="U3165">
        <f t="shared" si="249"/>
        <v>2014</v>
      </c>
    </row>
    <row r="3166" spans="1:21" ht="28.8" x14ac:dyDescent="0.3">
      <c r="A3166">
        <v>4035</v>
      </c>
      <c r="B3166" s="3" t="s">
        <v>8153</v>
      </c>
      <c r="C3166" s="3" t="s">
        <v>8154</v>
      </c>
      <c r="D3166" s="6">
        <v>10000</v>
      </c>
      <c r="E3166" s="8">
        <v>3685</v>
      </c>
      <c r="F3166" t="s">
        <v>359</v>
      </c>
      <c r="G3166" t="s">
        <v>19</v>
      </c>
      <c r="H3166" t="s">
        <v>20</v>
      </c>
      <c r="I3166">
        <v>1413925887</v>
      </c>
      <c r="J3166">
        <v>1411333887</v>
      </c>
      <c r="K3166" t="b">
        <v>0</v>
      </c>
      <c r="L3166">
        <v>25</v>
      </c>
      <c r="M3166" t="b">
        <v>0</v>
      </c>
      <c r="N3166" t="s">
        <v>1088</v>
      </c>
      <c r="O3166">
        <f t="shared" si="245"/>
        <v>37</v>
      </c>
      <c r="P3166">
        <f t="shared" si="246"/>
        <v>147.4</v>
      </c>
      <c r="Q3166" s="10" t="s">
        <v>8315</v>
      </c>
      <c r="R3166" t="s">
        <v>8316</v>
      </c>
      <c r="S3166" s="13">
        <f t="shared" si="247"/>
        <v>41903.882951388885</v>
      </c>
      <c r="T3166" s="13">
        <f t="shared" si="248"/>
        <v>41933.882951388885</v>
      </c>
      <c r="U3166">
        <f t="shared" si="249"/>
        <v>2014</v>
      </c>
    </row>
    <row r="3167" spans="1:21" ht="57.6" x14ac:dyDescent="0.3">
      <c r="A3167">
        <v>4046</v>
      </c>
      <c r="B3167" s="3" t="s">
        <v>8174</v>
      </c>
      <c r="C3167" s="3" t="s">
        <v>8175</v>
      </c>
      <c r="D3167" s="6">
        <v>5600</v>
      </c>
      <c r="E3167" s="8">
        <v>460</v>
      </c>
      <c r="F3167" t="s">
        <v>359</v>
      </c>
      <c r="G3167" t="s">
        <v>19</v>
      </c>
      <c r="H3167" t="s">
        <v>20</v>
      </c>
      <c r="I3167">
        <v>1413992210</v>
      </c>
      <c r="J3167">
        <v>1411400210</v>
      </c>
      <c r="K3167" t="b">
        <v>0</v>
      </c>
      <c r="L3167">
        <v>12</v>
      </c>
      <c r="M3167" t="b">
        <v>0</v>
      </c>
      <c r="N3167" t="s">
        <v>1088</v>
      </c>
      <c r="O3167">
        <f t="shared" si="245"/>
        <v>8</v>
      </c>
      <c r="P3167">
        <f t="shared" si="246"/>
        <v>38.33</v>
      </c>
      <c r="Q3167" s="10" t="s">
        <v>8315</v>
      </c>
      <c r="R3167" t="s">
        <v>8316</v>
      </c>
      <c r="S3167" s="13">
        <f t="shared" si="247"/>
        <v>41904.650578703702</v>
      </c>
      <c r="T3167" s="13">
        <f t="shared" si="248"/>
        <v>41934.650578703702</v>
      </c>
      <c r="U3167">
        <f t="shared" si="249"/>
        <v>2014</v>
      </c>
    </row>
    <row r="3168" spans="1:21" ht="43.2" x14ac:dyDescent="0.3">
      <c r="A3168">
        <v>4050</v>
      </c>
      <c r="B3168" s="3" t="s">
        <v>8182</v>
      </c>
      <c r="C3168" s="3" t="s">
        <v>8183</v>
      </c>
      <c r="D3168" s="6">
        <v>1500</v>
      </c>
      <c r="E3168" s="8">
        <v>1</v>
      </c>
      <c r="F3168" t="s">
        <v>359</v>
      </c>
      <c r="G3168" t="s">
        <v>19</v>
      </c>
      <c r="H3168" t="s">
        <v>20</v>
      </c>
      <c r="I3168">
        <v>1414077391</v>
      </c>
      <c r="J3168">
        <v>1411485391</v>
      </c>
      <c r="K3168" t="b">
        <v>0</v>
      </c>
      <c r="L3168">
        <v>1</v>
      </c>
      <c r="M3168" t="b">
        <v>0</v>
      </c>
      <c r="N3168" t="s">
        <v>1088</v>
      </c>
      <c r="O3168">
        <f t="shared" si="245"/>
        <v>0</v>
      </c>
      <c r="P3168">
        <f t="shared" si="246"/>
        <v>1</v>
      </c>
      <c r="Q3168" s="10" t="s">
        <v>8315</v>
      </c>
      <c r="R3168" t="s">
        <v>8316</v>
      </c>
      <c r="S3168" s="13">
        <f t="shared" si="247"/>
        <v>41905.636469907404</v>
      </c>
      <c r="T3168" s="13">
        <f t="shared" si="248"/>
        <v>41935.636469907404</v>
      </c>
      <c r="U3168">
        <f t="shared" si="249"/>
        <v>2014</v>
      </c>
    </row>
    <row r="3169" spans="1:21" ht="43.2" x14ac:dyDescent="0.3">
      <c r="A3169">
        <v>4076</v>
      </c>
      <c r="B3169" s="3" t="s">
        <v>8233</v>
      </c>
      <c r="C3169" s="3" t="s">
        <v>8234</v>
      </c>
      <c r="D3169" s="6">
        <v>700</v>
      </c>
      <c r="E3169" s="8">
        <v>0</v>
      </c>
      <c r="F3169" t="s">
        <v>359</v>
      </c>
      <c r="G3169" t="s">
        <v>19</v>
      </c>
      <c r="H3169" t="s">
        <v>20</v>
      </c>
      <c r="I3169">
        <v>1413921060</v>
      </c>
      <c r="J3169">
        <v>1411499149</v>
      </c>
      <c r="K3169" t="b">
        <v>0</v>
      </c>
      <c r="L3169">
        <v>0</v>
      </c>
      <c r="M3169" t="b">
        <v>0</v>
      </c>
      <c r="N3169" t="s">
        <v>1088</v>
      </c>
      <c r="O3169">
        <f t="shared" si="245"/>
        <v>0</v>
      </c>
      <c r="P3169">
        <f t="shared" si="246"/>
        <v>0</v>
      </c>
      <c r="Q3169" s="10" t="s">
        <v>8315</v>
      </c>
      <c r="R3169" t="s">
        <v>8316</v>
      </c>
      <c r="S3169" s="13">
        <f t="shared" si="247"/>
        <v>41905.795706018522</v>
      </c>
      <c r="T3169" s="13">
        <f t="shared" si="248"/>
        <v>41933.82708333333</v>
      </c>
      <c r="U3169">
        <f t="shared" si="249"/>
        <v>2014</v>
      </c>
    </row>
    <row r="3170" spans="1:21" ht="43.2" x14ac:dyDescent="0.3">
      <c r="A3170">
        <v>3907</v>
      </c>
      <c r="B3170" s="3" t="s">
        <v>7901</v>
      </c>
      <c r="C3170" s="3" t="s">
        <v>7902</v>
      </c>
      <c r="D3170" s="6">
        <v>1000</v>
      </c>
      <c r="E3170" s="8">
        <v>153</v>
      </c>
      <c r="F3170" t="s">
        <v>359</v>
      </c>
      <c r="G3170" t="s">
        <v>19</v>
      </c>
      <c r="H3170" t="s">
        <v>20</v>
      </c>
      <c r="I3170">
        <v>1414354080</v>
      </c>
      <c r="J3170">
        <v>1411587606</v>
      </c>
      <c r="K3170" t="b">
        <v>0</v>
      </c>
      <c r="L3170">
        <v>4</v>
      </c>
      <c r="M3170" t="b">
        <v>0</v>
      </c>
      <c r="N3170" t="s">
        <v>1088</v>
      </c>
      <c r="O3170">
        <f t="shared" si="245"/>
        <v>15</v>
      </c>
      <c r="P3170">
        <f t="shared" si="246"/>
        <v>38.25</v>
      </c>
      <c r="Q3170" s="10" t="s">
        <v>8315</v>
      </c>
      <c r="R3170" t="s">
        <v>8316</v>
      </c>
      <c r="S3170" s="13">
        <f t="shared" si="247"/>
        <v>41906.819513888891</v>
      </c>
      <c r="T3170" s="13">
        <f t="shared" si="248"/>
        <v>41938.838888888888</v>
      </c>
      <c r="U3170">
        <f t="shared" si="249"/>
        <v>2014</v>
      </c>
    </row>
    <row r="3171" spans="1:21" ht="43.2" x14ac:dyDescent="0.3">
      <c r="A3171">
        <v>3147</v>
      </c>
      <c r="B3171" s="3" t="s">
        <v>6384</v>
      </c>
      <c r="C3171" s="3" t="s">
        <v>6385</v>
      </c>
      <c r="D3171" s="6">
        <v>20000</v>
      </c>
      <c r="E3171" s="8">
        <v>23505</v>
      </c>
      <c r="F3171" t="s">
        <v>18</v>
      </c>
      <c r="G3171" t="s">
        <v>19</v>
      </c>
      <c r="H3171" t="s">
        <v>20</v>
      </c>
      <c r="I3171">
        <v>1415319355</v>
      </c>
      <c r="J3171">
        <v>1411859755</v>
      </c>
      <c r="K3171" t="b">
        <v>1</v>
      </c>
      <c r="L3171">
        <v>213</v>
      </c>
      <c r="M3171" t="b">
        <v>1</v>
      </c>
      <c r="N3171" t="s">
        <v>1088</v>
      </c>
      <c r="O3171">
        <f t="shared" si="245"/>
        <v>118</v>
      </c>
      <c r="P3171">
        <f t="shared" si="246"/>
        <v>110.35</v>
      </c>
      <c r="Q3171" s="10" t="s">
        <v>8315</v>
      </c>
      <c r="R3171" t="s">
        <v>8316</v>
      </c>
      <c r="S3171" s="13">
        <f t="shared" si="247"/>
        <v>41909.969386574077</v>
      </c>
      <c r="T3171" s="13">
        <f t="shared" si="248"/>
        <v>41950.011053240742</v>
      </c>
      <c r="U3171">
        <f t="shared" si="249"/>
        <v>2014</v>
      </c>
    </row>
    <row r="3172" spans="1:21" ht="43.2" x14ac:dyDescent="0.3">
      <c r="A3172">
        <v>3571</v>
      </c>
      <c r="B3172" s="3" t="s">
        <v>7233</v>
      </c>
      <c r="C3172" s="3" t="s">
        <v>7234</v>
      </c>
      <c r="D3172" s="6">
        <v>1500</v>
      </c>
      <c r="E3172" s="8">
        <v>1831</v>
      </c>
      <c r="F3172" t="s">
        <v>18</v>
      </c>
      <c r="G3172" t="s">
        <v>26</v>
      </c>
      <c r="H3172" t="s">
        <v>27</v>
      </c>
      <c r="I3172">
        <v>1414701413</v>
      </c>
      <c r="J3172">
        <v>1412109413</v>
      </c>
      <c r="K3172" t="b">
        <v>0</v>
      </c>
      <c r="L3172">
        <v>25</v>
      </c>
      <c r="M3172" t="b">
        <v>1</v>
      </c>
      <c r="N3172" t="s">
        <v>1088</v>
      </c>
      <c r="O3172">
        <f t="shared" si="245"/>
        <v>122</v>
      </c>
      <c r="P3172">
        <f t="shared" si="246"/>
        <v>73.239999999999995</v>
      </c>
      <c r="Q3172" s="10" t="s">
        <v>8315</v>
      </c>
      <c r="R3172" t="s">
        <v>8316</v>
      </c>
      <c r="S3172" s="13">
        <f t="shared" si="247"/>
        <v>41912.858946759261</v>
      </c>
      <c r="T3172" s="13">
        <f t="shared" si="248"/>
        <v>41942.858946759261</v>
      </c>
      <c r="U3172">
        <f t="shared" si="249"/>
        <v>2014</v>
      </c>
    </row>
    <row r="3173" spans="1:21" ht="57.6" x14ac:dyDescent="0.3">
      <c r="A3173">
        <v>3321</v>
      </c>
      <c r="B3173" s="3" t="s">
        <v>6732</v>
      </c>
      <c r="C3173" s="3" t="s">
        <v>6733</v>
      </c>
      <c r="D3173" s="6">
        <v>500</v>
      </c>
      <c r="E3173" s="8">
        <v>537</v>
      </c>
      <c r="F3173" t="s">
        <v>18</v>
      </c>
      <c r="G3173" t="s">
        <v>19</v>
      </c>
      <c r="H3173" t="s">
        <v>20</v>
      </c>
      <c r="I3173">
        <v>1413431940</v>
      </c>
      <c r="J3173">
        <v>1412216665</v>
      </c>
      <c r="K3173" t="b">
        <v>0</v>
      </c>
      <c r="L3173">
        <v>15</v>
      </c>
      <c r="M3173" t="b">
        <v>1</v>
      </c>
      <c r="N3173" t="s">
        <v>1088</v>
      </c>
      <c r="O3173">
        <f t="shared" si="245"/>
        <v>107</v>
      </c>
      <c r="P3173">
        <f t="shared" si="246"/>
        <v>35.799999999999997</v>
      </c>
      <c r="Q3173" s="10" t="s">
        <v>8315</v>
      </c>
      <c r="R3173" t="s">
        <v>8316</v>
      </c>
      <c r="S3173" s="13">
        <f t="shared" si="247"/>
        <v>41914.100289351853</v>
      </c>
      <c r="T3173" s="13">
        <f t="shared" si="248"/>
        <v>41928.165972222225</v>
      </c>
      <c r="U3173">
        <f t="shared" si="249"/>
        <v>2014</v>
      </c>
    </row>
    <row r="3174" spans="1:21" ht="43.2" x14ac:dyDescent="0.3">
      <c r="A3174">
        <v>3673</v>
      </c>
      <c r="B3174" s="3" t="s">
        <v>7435</v>
      </c>
      <c r="C3174" s="3" t="s">
        <v>7436</v>
      </c>
      <c r="D3174" s="6">
        <v>4000</v>
      </c>
      <c r="E3174" s="8">
        <v>4545</v>
      </c>
      <c r="F3174" t="s">
        <v>18</v>
      </c>
      <c r="G3174" t="s">
        <v>26</v>
      </c>
      <c r="H3174" t="s">
        <v>27</v>
      </c>
      <c r="I3174">
        <v>1415191920</v>
      </c>
      <c r="J3174">
        <v>1412233497</v>
      </c>
      <c r="K3174" t="b">
        <v>0</v>
      </c>
      <c r="L3174">
        <v>114</v>
      </c>
      <c r="M3174" t="b">
        <v>1</v>
      </c>
      <c r="N3174" t="s">
        <v>1088</v>
      </c>
      <c r="O3174">
        <f t="shared" si="245"/>
        <v>114</v>
      </c>
      <c r="P3174">
        <f t="shared" si="246"/>
        <v>39.869999999999997</v>
      </c>
      <c r="Q3174" s="10" t="s">
        <v>8315</v>
      </c>
      <c r="R3174" t="s">
        <v>8316</v>
      </c>
      <c r="S3174" s="13">
        <f t="shared" si="247"/>
        <v>41914.295104166667</v>
      </c>
      <c r="T3174" s="13">
        <f t="shared" si="248"/>
        <v>41948.536111111112</v>
      </c>
      <c r="U3174">
        <f t="shared" si="249"/>
        <v>2014</v>
      </c>
    </row>
    <row r="3175" spans="1:21" x14ac:dyDescent="0.3">
      <c r="A3175">
        <v>3861</v>
      </c>
      <c r="B3175" s="3" t="s">
        <v>7810</v>
      </c>
      <c r="C3175" s="3" t="s">
        <v>7811</v>
      </c>
      <c r="D3175" s="6">
        <v>2000</v>
      </c>
      <c r="E3175" s="8">
        <v>100</v>
      </c>
      <c r="F3175" t="s">
        <v>359</v>
      </c>
      <c r="G3175" t="s">
        <v>19</v>
      </c>
      <c r="H3175" t="s">
        <v>20</v>
      </c>
      <c r="I3175">
        <v>1415828820</v>
      </c>
      <c r="J3175">
        <v>1412258977</v>
      </c>
      <c r="K3175" t="b">
        <v>0</v>
      </c>
      <c r="L3175">
        <v>1</v>
      </c>
      <c r="M3175" t="b">
        <v>0</v>
      </c>
      <c r="N3175" t="s">
        <v>1088</v>
      </c>
      <c r="O3175">
        <f t="shared" si="245"/>
        <v>5</v>
      </c>
      <c r="P3175">
        <f t="shared" si="246"/>
        <v>100</v>
      </c>
      <c r="Q3175" s="10" t="s">
        <v>8315</v>
      </c>
      <c r="R3175" t="s">
        <v>8316</v>
      </c>
      <c r="S3175" s="13">
        <f t="shared" si="247"/>
        <v>41914.590011574073</v>
      </c>
      <c r="T3175" s="13">
        <f t="shared" si="248"/>
        <v>41955.907638888893</v>
      </c>
      <c r="U3175">
        <f t="shared" si="249"/>
        <v>2014</v>
      </c>
    </row>
    <row r="3176" spans="1:21" ht="43.2" x14ac:dyDescent="0.3">
      <c r="A3176">
        <v>3939</v>
      </c>
      <c r="B3176" s="3" t="s">
        <v>7965</v>
      </c>
      <c r="C3176" s="3" t="s">
        <v>7966</v>
      </c>
      <c r="D3176" s="6">
        <v>5000</v>
      </c>
      <c r="E3176" s="8">
        <v>5</v>
      </c>
      <c r="F3176" t="s">
        <v>359</v>
      </c>
      <c r="G3176" t="s">
        <v>52</v>
      </c>
      <c r="H3176" t="s">
        <v>53</v>
      </c>
      <c r="I3176">
        <v>1412656200</v>
      </c>
      <c r="J3176">
        <v>1412328979</v>
      </c>
      <c r="K3176" t="b">
        <v>0</v>
      </c>
      <c r="L3176">
        <v>1</v>
      </c>
      <c r="M3176" t="b">
        <v>0</v>
      </c>
      <c r="N3176" t="s">
        <v>1088</v>
      </c>
      <c r="O3176">
        <f t="shared" si="245"/>
        <v>0</v>
      </c>
      <c r="P3176">
        <f t="shared" si="246"/>
        <v>5</v>
      </c>
      <c r="Q3176" s="10" t="s">
        <v>8315</v>
      </c>
      <c r="R3176" t="s">
        <v>8316</v>
      </c>
      <c r="S3176" s="13">
        <f t="shared" si="247"/>
        <v>41915.400219907409</v>
      </c>
      <c r="T3176" s="13">
        <f t="shared" si="248"/>
        <v>41919.1875</v>
      </c>
      <c r="U3176">
        <f t="shared" si="249"/>
        <v>2014</v>
      </c>
    </row>
    <row r="3177" spans="1:21" x14ac:dyDescent="0.3">
      <c r="A3177">
        <v>3271</v>
      </c>
      <c r="B3177" s="3" t="s">
        <v>6632</v>
      </c>
      <c r="C3177" s="3" t="s">
        <v>6633</v>
      </c>
      <c r="D3177" s="6">
        <v>1500</v>
      </c>
      <c r="E3177" s="8">
        <v>1950</v>
      </c>
      <c r="F3177" t="s">
        <v>18</v>
      </c>
      <c r="G3177" t="s">
        <v>26</v>
      </c>
      <c r="H3177" t="s">
        <v>27</v>
      </c>
      <c r="I3177">
        <v>1414927775</v>
      </c>
      <c r="J3177">
        <v>1412332175</v>
      </c>
      <c r="K3177" t="b">
        <v>1</v>
      </c>
      <c r="L3177">
        <v>51</v>
      </c>
      <c r="M3177" t="b">
        <v>1</v>
      </c>
      <c r="N3177" t="s">
        <v>1088</v>
      </c>
      <c r="O3177">
        <f t="shared" si="245"/>
        <v>130</v>
      </c>
      <c r="P3177">
        <f t="shared" si="246"/>
        <v>38.24</v>
      </c>
      <c r="Q3177" s="10" t="s">
        <v>8315</v>
      </c>
      <c r="R3177" t="s">
        <v>8316</v>
      </c>
      <c r="S3177" s="13">
        <f t="shared" si="247"/>
        <v>41915.437210648146</v>
      </c>
      <c r="T3177" s="13">
        <f t="shared" si="248"/>
        <v>41945.478877314818</v>
      </c>
      <c r="U3177">
        <f t="shared" si="249"/>
        <v>2014</v>
      </c>
    </row>
    <row r="3178" spans="1:21" ht="43.2" x14ac:dyDescent="0.3">
      <c r="A3178">
        <v>3495</v>
      </c>
      <c r="B3178" s="3" t="s">
        <v>7081</v>
      </c>
      <c r="C3178" s="3" t="s">
        <v>7082</v>
      </c>
      <c r="D3178" s="6">
        <v>5000</v>
      </c>
      <c r="E3178" s="8">
        <v>5343</v>
      </c>
      <c r="F3178" t="s">
        <v>18</v>
      </c>
      <c r="G3178" t="s">
        <v>161</v>
      </c>
      <c r="H3178" t="s">
        <v>162</v>
      </c>
      <c r="I3178">
        <v>1414862280</v>
      </c>
      <c r="J3178">
        <v>1412360309</v>
      </c>
      <c r="K3178" t="b">
        <v>0</v>
      </c>
      <c r="L3178">
        <v>72</v>
      </c>
      <c r="M3178" t="b">
        <v>1</v>
      </c>
      <c r="N3178" t="s">
        <v>1088</v>
      </c>
      <c r="O3178">
        <f t="shared" si="245"/>
        <v>107</v>
      </c>
      <c r="P3178">
        <f t="shared" si="246"/>
        <v>74.209999999999994</v>
      </c>
      <c r="Q3178" s="10" t="s">
        <v>8315</v>
      </c>
      <c r="R3178" t="s">
        <v>8316</v>
      </c>
      <c r="S3178" s="13">
        <f t="shared" si="247"/>
        <v>41915.762835648151</v>
      </c>
      <c r="T3178" s="13">
        <f t="shared" si="248"/>
        <v>41944.720833333333</v>
      </c>
      <c r="U3178">
        <f t="shared" si="249"/>
        <v>2014</v>
      </c>
    </row>
    <row r="3179" spans="1:21" ht="43.2" x14ac:dyDescent="0.3">
      <c r="A3179">
        <v>2881</v>
      </c>
      <c r="B3179" s="3" t="s">
        <v>5851</v>
      </c>
      <c r="C3179" s="3" t="s">
        <v>5852</v>
      </c>
      <c r="D3179" s="6">
        <v>5500</v>
      </c>
      <c r="E3179" s="8">
        <v>0</v>
      </c>
      <c r="F3179" t="s">
        <v>359</v>
      </c>
      <c r="G3179" t="s">
        <v>19</v>
      </c>
      <c r="H3179" t="s">
        <v>20</v>
      </c>
      <c r="I3179">
        <v>1417620036</v>
      </c>
      <c r="J3179">
        <v>1412432436</v>
      </c>
      <c r="K3179" t="b">
        <v>0</v>
      </c>
      <c r="L3179">
        <v>0</v>
      </c>
      <c r="M3179" t="b">
        <v>0</v>
      </c>
      <c r="N3179" t="s">
        <v>1088</v>
      </c>
      <c r="O3179">
        <f t="shared" si="245"/>
        <v>0</v>
      </c>
      <c r="P3179">
        <f t="shared" si="246"/>
        <v>0</v>
      </c>
      <c r="Q3179" s="10" t="s">
        <v>8315</v>
      </c>
      <c r="R3179" t="s">
        <v>8316</v>
      </c>
      <c r="S3179" s="13">
        <f t="shared" si="247"/>
        <v>41916.597638888888</v>
      </c>
      <c r="T3179" s="13">
        <f t="shared" si="248"/>
        <v>41976.639305555553</v>
      </c>
      <c r="U3179">
        <f t="shared" si="249"/>
        <v>2014</v>
      </c>
    </row>
    <row r="3180" spans="1:21" ht="57.6" x14ac:dyDescent="0.3">
      <c r="A3180">
        <v>3250</v>
      </c>
      <c r="B3180" s="3" t="s">
        <v>6590</v>
      </c>
      <c r="C3180" s="3" t="s">
        <v>6591</v>
      </c>
      <c r="D3180" s="6">
        <v>25000</v>
      </c>
      <c r="E3180" s="8">
        <v>25388</v>
      </c>
      <c r="F3180" t="s">
        <v>18</v>
      </c>
      <c r="G3180" t="s">
        <v>19</v>
      </c>
      <c r="H3180" t="s">
        <v>20</v>
      </c>
      <c r="I3180">
        <v>1415213324</v>
      </c>
      <c r="J3180">
        <v>1412617724</v>
      </c>
      <c r="K3180" t="b">
        <v>1</v>
      </c>
      <c r="L3180">
        <v>213</v>
      </c>
      <c r="M3180" t="b">
        <v>1</v>
      </c>
      <c r="N3180" t="s">
        <v>1088</v>
      </c>
      <c r="O3180">
        <f t="shared" si="245"/>
        <v>102</v>
      </c>
      <c r="P3180">
        <f t="shared" si="246"/>
        <v>119.19</v>
      </c>
      <c r="Q3180" s="10" t="s">
        <v>8315</v>
      </c>
      <c r="R3180" t="s">
        <v>8316</v>
      </c>
      <c r="S3180" s="13">
        <f t="shared" si="247"/>
        <v>41918.742175925923</v>
      </c>
      <c r="T3180" s="13">
        <f t="shared" si="248"/>
        <v>41948.783842592595</v>
      </c>
      <c r="U3180">
        <f t="shared" si="249"/>
        <v>2014</v>
      </c>
    </row>
    <row r="3181" spans="1:21" ht="43.2" x14ac:dyDescent="0.3">
      <c r="A3181">
        <v>3475</v>
      </c>
      <c r="B3181" s="3" t="s">
        <v>7041</v>
      </c>
      <c r="C3181" s="3" t="s">
        <v>7042</v>
      </c>
      <c r="D3181" s="6">
        <v>300</v>
      </c>
      <c r="E3181" s="8">
        <v>340</v>
      </c>
      <c r="F3181" t="s">
        <v>18</v>
      </c>
      <c r="G3181" t="s">
        <v>26</v>
      </c>
      <c r="H3181" t="s">
        <v>27</v>
      </c>
      <c r="I3181">
        <v>1414972800</v>
      </c>
      <c r="J3181">
        <v>1412629704</v>
      </c>
      <c r="K3181" t="b">
        <v>0</v>
      </c>
      <c r="L3181">
        <v>17</v>
      </c>
      <c r="M3181" t="b">
        <v>1</v>
      </c>
      <c r="N3181" t="s">
        <v>1088</v>
      </c>
      <c r="O3181">
        <f t="shared" si="245"/>
        <v>113</v>
      </c>
      <c r="P3181">
        <f t="shared" si="246"/>
        <v>20</v>
      </c>
      <c r="Q3181" s="10" t="s">
        <v>8315</v>
      </c>
      <c r="R3181" t="s">
        <v>8316</v>
      </c>
      <c r="S3181" s="13">
        <f t="shared" si="247"/>
        <v>41918.880833333329</v>
      </c>
      <c r="T3181" s="13">
        <f t="shared" si="248"/>
        <v>41946</v>
      </c>
      <c r="U3181">
        <f t="shared" si="249"/>
        <v>2014</v>
      </c>
    </row>
    <row r="3182" spans="1:21" ht="43.2" x14ac:dyDescent="0.3">
      <c r="A3182">
        <v>2784</v>
      </c>
      <c r="B3182" s="3" t="s">
        <v>5657</v>
      </c>
      <c r="C3182" s="3" t="s">
        <v>5658</v>
      </c>
      <c r="D3182" s="6">
        <v>6000</v>
      </c>
      <c r="E3182" s="8">
        <v>7140</v>
      </c>
      <c r="F3182" t="s">
        <v>18</v>
      </c>
      <c r="G3182" t="s">
        <v>19</v>
      </c>
      <c r="H3182" t="s">
        <v>20</v>
      </c>
      <c r="I3182">
        <v>1414608843</v>
      </c>
      <c r="J3182">
        <v>1412794443</v>
      </c>
      <c r="K3182" t="b">
        <v>0</v>
      </c>
      <c r="L3182">
        <v>108</v>
      </c>
      <c r="M3182" t="b">
        <v>1</v>
      </c>
      <c r="N3182" t="s">
        <v>1088</v>
      </c>
      <c r="O3182">
        <f t="shared" si="245"/>
        <v>119</v>
      </c>
      <c r="P3182">
        <f t="shared" si="246"/>
        <v>66.11</v>
      </c>
      <c r="Q3182" s="10" t="s">
        <v>8315</v>
      </c>
      <c r="R3182" t="s">
        <v>8316</v>
      </c>
      <c r="S3182" s="13">
        <f t="shared" si="247"/>
        <v>41920.787534722222</v>
      </c>
      <c r="T3182" s="13">
        <f t="shared" si="248"/>
        <v>41941.787534722222</v>
      </c>
      <c r="U3182">
        <f t="shared" si="249"/>
        <v>2014</v>
      </c>
    </row>
    <row r="3183" spans="1:21" ht="43.2" x14ac:dyDescent="0.3">
      <c r="A3183">
        <v>3984</v>
      </c>
      <c r="B3183" s="3" t="s">
        <v>8052</v>
      </c>
      <c r="C3183" s="3" t="s">
        <v>8053</v>
      </c>
      <c r="D3183" s="6">
        <v>1500</v>
      </c>
      <c r="E3183" s="8">
        <v>95</v>
      </c>
      <c r="F3183" t="s">
        <v>359</v>
      </c>
      <c r="G3183" t="s">
        <v>26</v>
      </c>
      <c r="H3183" t="s">
        <v>27</v>
      </c>
      <c r="I3183">
        <v>1415404800</v>
      </c>
      <c r="J3183">
        <v>1412809644</v>
      </c>
      <c r="K3183" t="b">
        <v>0</v>
      </c>
      <c r="L3183">
        <v>10</v>
      </c>
      <c r="M3183" t="b">
        <v>0</v>
      </c>
      <c r="N3183" t="s">
        <v>1088</v>
      </c>
      <c r="O3183">
        <f t="shared" si="245"/>
        <v>6</v>
      </c>
      <c r="P3183">
        <f t="shared" si="246"/>
        <v>9.5</v>
      </c>
      <c r="Q3183" s="10" t="s">
        <v>8315</v>
      </c>
      <c r="R3183" t="s">
        <v>8316</v>
      </c>
      <c r="S3183" s="13">
        <f t="shared" si="247"/>
        <v>41920.963472222218</v>
      </c>
      <c r="T3183" s="13">
        <f t="shared" si="248"/>
        <v>41951</v>
      </c>
      <c r="U3183">
        <f t="shared" si="249"/>
        <v>2014</v>
      </c>
    </row>
    <row r="3184" spans="1:21" ht="43.2" x14ac:dyDescent="0.3">
      <c r="A3184">
        <v>3476</v>
      </c>
      <c r="B3184" s="3" t="s">
        <v>7043</v>
      </c>
      <c r="C3184" s="3" t="s">
        <v>7044</v>
      </c>
      <c r="D3184" s="6">
        <v>300</v>
      </c>
      <c r="E3184" s="8">
        <v>312</v>
      </c>
      <c r="F3184" t="s">
        <v>18</v>
      </c>
      <c r="G3184" t="s">
        <v>19</v>
      </c>
      <c r="H3184" t="s">
        <v>20</v>
      </c>
      <c r="I3184">
        <v>1414378800</v>
      </c>
      <c r="J3184">
        <v>1412836990</v>
      </c>
      <c r="K3184" t="b">
        <v>0</v>
      </c>
      <c r="L3184">
        <v>6</v>
      </c>
      <c r="M3184" t="b">
        <v>1</v>
      </c>
      <c r="N3184" t="s">
        <v>1088</v>
      </c>
      <c r="O3184">
        <f t="shared" si="245"/>
        <v>104</v>
      </c>
      <c r="P3184">
        <f t="shared" si="246"/>
        <v>52</v>
      </c>
      <c r="Q3184" s="10" t="s">
        <v>8315</v>
      </c>
      <c r="R3184" t="s">
        <v>8316</v>
      </c>
      <c r="S3184" s="13">
        <f t="shared" si="247"/>
        <v>41921.279976851853</v>
      </c>
      <c r="T3184" s="13">
        <f t="shared" si="248"/>
        <v>41939.125</v>
      </c>
      <c r="U3184">
        <f t="shared" si="249"/>
        <v>2014</v>
      </c>
    </row>
    <row r="3185" spans="1:21" ht="43.2" x14ac:dyDescent="0.3">
      <c r="A3185">
        <v>3573</v>
      </c>
      <c r="B3185" s="3" t="s">
        <v>7237</v>
      </c>
      <c r="C3185" s="3" t="s">
        <v>7238</v>
      </c>
      <c r="D3185" s="6">
        <v>3000</v>
      </c>
      <c r="E3185" s="8">
        <v>3084</v>
      </c>
      <c r="F3185" t="s">
        <v>18</v>
      </c>
      <c r="G3185" t="s">
        <v>26</v>
      </c>
      <c r="H3185" t="s">
        <v>27</v>
      </c>
      <c r="I3185">
        <v>1415440846</v>
      </c>
      <c r="J3185">
        <v>1412845246</v>
      </c>
      <c r="K3185" t="b">
        <v>0</v>
      </c>
      <c r="L3185">
        <v>78</v>
      </c>
      <c r="M3185" t="b">
        <v>1</v>
      </c>
      <c r="N3185" t="s">
        <v>1088</v>
      </c>
      <c r="O3185">
        <f t="shared" si="245"/>
        <v>103</v>
      </c>
      <c r="P3185">
        <f t="shared" si="246"/>
        <v>39.54</v>
      </c>
      <c r="Q3185" s="10" t="s">
        <v>8315</v>
      </c>
      <c r="R3185" t="s">
        <v>8316</v>
      </c>
      <c r="S3185" s="13">
        <f t="shared" si="247"/>
        <v>41921.375532407408</v>
      </c>
      <c r="T3185" s="13">
        <f t="shared" si="248"/>
        <v>41951.417199074072</v>
      </c>
      <c r="U3185">
        <f t="shared" si="249"/>
        <v>2014</v>
      </c>
    </row>
    <row r="3186" spans="1:21" ht="43.2" x14ac:dyDescent="0.3">
      <c r="A3186">
        <v>4010</v>
      </c>
      <c r="B3186" s="3" t="s">
        <v>8103</v>
      </c>
      <c r="C3186" s="3" t="s">
        <v>8104</v>
      </c>
      <c r="D3186" s="6">
        <v>7200</v>
      </c>
      <c r="E3186" s="8">
        <v>1742</v>
      </c>
      <c r="F3186" t="s">
        <v>359</v>
      </c>
      <c r="G3186" t="s">
        <v>19</v>
      </c>
      <c r="H3186" t="s">
        <v>20</v>
      </c>
      <c r="I3186">
        <v>1414348166</v>
      </c>
      <c r="J3186">
        <v>1412879366</v>
      </c>
      <c r="K3186" t="b">
        <v>0</v>
      </c>
      <c r="L3186">
        <v>38</v>
      </c>
      <c r="M3186" t="b">
        <v>0</v>
      </c>
      <c r="N3186" t="s">
        <v>1088</v>
      </c>
      <c r="O3186">
        <f t="shared" si="245"/>
        <v>24</v>
      </c>
      <c r="P3186">
        <f t="shared" si="246"/>
        <v>45.84</v>
      </c>
      <c r="Q3186" s="10" t="s">
        <v>8315</v>
      </c>
      <c r="R3186" t="s">
        <v>8316</v>
      </c>
      <c r="S3186" s="13">
        <f t="shared" si="247"/>
        <v>41921.770439814813</v>
      </c>
      <c r="T3186" s="13">
        <f t="shared" si="248"/>
        <v>41938.770439814813</v>
      </c>
      <c r="U3186">
        <f t="shared" si="249"/>
        <v>2014</v>
      </c>
    </row>
    <row r="3187" spans="1:21" ht="43.2" x14ac:dyDescent="0.3">
      <c r="A3187">
        <v>2888</v>
      </c>
      <c r="B3187" s="3" t="s">
        <v>5865</v>
      </c>
      <c r="C3187" s="3" t="s">
        <v>5866</v>
      </c>
      <c r="D3187" s="6">
        <v>30000</v>
      </c>
      <c r="E3187" s="8">
        <v>0</v>
      </c>
      <c r="F3187" t="s">
        <v>359</v>
      </c>
      <c r="G3187" t="s">
        <v>19</v>
      </c>
      <c r="H3187" t="s">
        <v>20</v>
      </c>
      <c r="I3187">
        <v>1413608340</v>
      </c>
      <c r="J3187">
        <v>1412945440</v>
      </c>
      <c r="K3187" t="b">
        <v>0</v>
      </c>
      <c r="L3187">
        <v>0</v>
      </c>
      <c r="M3187" t="b">
        <v>0</v>
      </c>
      <c r="N3187" t="s">
        <v>1088</v>
      </c>
      <c r="O3187">
        <f t="shared" si="245"/>
        <v>0</v>
      </c>
      <c r="P3187">
        <f t="shared" si="246"/>
        <v>0</v>
      </c>
      <c r="Q3187" s="10" t="s">
        <v>8315</v>
      </c>
      <c r="R3187" t="s">
        <v>8316</v>
      </c>
      <c r="S3187" s="13">
        <f t="shared" si="247"/>
        <v>41922.535185185188</v>
      </c>
      <c r="T3187" s="13">
        <f t="shared" si="248"/>
        <v>41930.207638888889</v>
      </c>
      <c r="U3187">
        <f t="shared" si="249"/>
        <v>2014</v>
      </c>
    </row>
    <row r="3188" spans="1:21" ht="57.6" x14ac:dyDescent="0.3">
      <c r="A3188">
        <v>2978</v>
      </c>
      <c r="B3188" s="3" t="s">
        <v>6046</v>
      </c>
      <c r="C3188" s="3" t="s">
        <v>6047</v>
      </c>
      <c r="D3188" s="6">
        <v>750</v>
      </c>
      <c r="E3188" s="8">
        <v>971</v>
      </c>
      <c r="F3188" t="s">
        <v>18</v>
      </c>
      <c r="G3188" t="s">
        <v>19</v>
      </c>
      <c r="H3188" t="s">
        <v>20</v>
      </c>
      <c r="I3188">
        <v>1413784740</v>
      </c>
      <c r="J3188">
        <v>1412954547</v>
      </c>
      <c r="K3188" t="b">
        <v>0</v>
      </c>
      <c r="L3188">
        <v>16</v>
      </c>
      <c r="M3188" t="b">
        <v>1</v>
      </c>
      <c r="N3188" t="s">
        <v>1088</v>
      </c>
      <c r="O3188">
        <f t="shared" si="245"/>
        <v>129</v>
      </c>
      <c r="P3188">
        <f t="shared" si="246"/>
        <v>60.69</v>
      </c>
      <c r="Q3188" s="10" t="s">
        <v>8315</v>
      </c>
      <c r="R3188" t="s">
        <v>8316</v>
      </c>
      <c r="S3188" s="13">
        <f t="shared" si="247"/>
        <v>41922.640590277777</v>
      </c>
      <c r="T3188" s="13">
        <f t="shared" si="248"/>
        <v>41932.249305555553</v>
      </c>
      <c r="U3188">
        <f t="shared" si="249"/>
        <v>2014</v>
      </c>
    </row>
    <row r="3189" spans="1:21" ht="43.2" x14ac:dyDescent="0.3">
      <c r="A3189">
        <v>3537</v>
      </c>
      <c r="B3189" s="3" t="s">
        <v>7165</v>
      </c>
      <c r="C3189" s="3" t="s">
        <v>7166</v>
      </c>
      <c r="D3189" s="6">
        <v>675</v>
      </c>
      <c r="E3189" s="8">
        <v>1218</v>
      </c>
      <c r="F3189" t="s">
        <v>18</v>
      </c>
      <c r="G3189" t="s">
        <v>161</v>
      </c>
      <c r="H3189" t="s">
        <v>162</v>
      </c>
      <c r="I3189">
        <v>1416211140</v>
      </c>
      <c r="J3189">
        <v>1413016216</v>
      </c>
      <c r="K3189" t="b">
        <v>0</v>
      </c>
      <c r="L3189">
        <v>28</v>
      </c>
      <c r="M3189" t="b">
        <v>1</v>
      </c>
      <c r="N3189" t="s">
        <v>1088</v>
      </c>
      <c r="O3189">
        <f t="shared" si="245"/>
        <v>180</v>
      </c>
      <c r="P3189">
        <f t="shared" si="246"/>
        <v>43.5</v>
      </c>
      <c r="Q3189" s="10" t="s">
        <v>8315</v>
      </c>
      <c r="R3189" t="s">
        <v>8316</v>
      </c>
      <c r="S3189" s="13">
        <f t="shared" si="247"/>
        <v>41923.354351851849</v>
      </c>
      <c r="T3189" s="13">
        <f t="shared" si="248"/>
        <v>41960.332638888889</v>
      </c>
      <c r="U3189">
        <f t="shared" si="249"/>
        <v>2014</v>
      </c>
    </row>
    <row r="3190" spans="1:21" ht="43.2" x14ac:dyDescent="0.3">
      <c r="A3190">
        <v>3188</v>
      </c>
      <c r="B3190" s="3" t="s">
        <v>6466</v>
      </c>
      <c r="C3190" s="3" t="s">
        <v>6467</v>
      </c>
      <c r="D3190" s="6">
        <v>200</v>
      </c>
      <c r="E3190" s="8">
        <v>130</v>
      </c>
      <c r="F3190" t="s">
        <v>359</v>
      </c>
      <c r="G3190" t="s">
        <v>26</v>
      </c>
      <c r="H3190" t="s">
        <v>27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6468</v>
      </c>
      <c r="C3191" s="3" t="s">
        <v>6469</v>
      </c>
      <c r="D3191" s="6">
        <v>55000</v>
      </c>
      <c r="E3191" s="8">
        <v>6780</v>
      </c>
      <c r="F3191" t="s">
        <v>359</v>
      </c>
      <c r="G3191" t="s">
        <v>478</v>
      </c>
      <c r="H3191" t="s">
        <v>479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6470</v>
      </c>
      <c r="C3192" s="3" t="s">
        <v>6471</v>
      </c>
      <c r="D3192" s="6">
        <v>4000</v>
      </c>
      <c r="E3192" s="8">
        <v>0</v>
      </c>
      <c r="F3192" t="s">
        <v>359</v>
      </c>
      <c r="G3192" t="s">
        <v>161</v>
      </c>
      <c r="H3192" t="s">
        <v>162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6472</v>
      </c>
      <c r="C3193" s="3" t="s">
        <v>6473</v>
      </c>
      <c r="D3193" s="6">
        <v>3750</v>
      </c>
      <c r="E3193" s="8">
        <v>151</v>
      </c>
      <c r="F3193" t="s">
        <v>359</v>
      </c>
      <c r="G3193" t="s">
        <v>19</v>
      </c>
      <c r="H3193" t="s">
        <v>20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6474</v>
      </c>
      <c r="C3194" s="3" t="s">
        <v>6475</v>
      </c>
      <c r="D3194" s="6">
        <v>10000</v>
      </c>
      <c r="E3194" s="8">
        <v>102</v>
      </c>
      <c r="F3194" t="s">
        <v>359</v>
      </c>
      <c r="G3194" t="s">
        <v>26</v>
      </c>
      <c r="H3194" t="s">
        <v>27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6476</v>
      </c>
      <c r="C3195" s="3" t="s">
        <v>6477</v>
      </c>
      <c r="D3195" s="6">
        <v>5000</v>
      </c>
      <c r="E3195" s="8">
        <v>587</v>
      </c>
      <c r="F3195" t="s">
        <v>359</v>
      </c>
      <c r="G3195" t="s">
        <v>26</v>
      </c>
      <c r="H3195" t="s">
        <v>27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6478</v>
      </c>
      <c r="C3196" s="3" t="s">
        <v>6479</v>
      </c>
      <c r="D3196" s="6">
        <v>11000</v>
      </c>
      <c r="E3196" s="8">
        <v>0</v>
      </c>
      <c r="F3196" t="s">
        <v>359</v>
      </c>
      <c r="G3196" t="s">
        <v>19</v>
      </c>
      <c r="H3196" t="s">
        <v>20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6480</v>
      </c>
      <c r="C3197" s="3" t="s">
        <v>6481</v>
      </c>
      <c r="D3197" s="6">
        <v>3500</v>
      </c>
      <c r="E3197" s="8">
        <v>2070</v>
      </c>
      <c r="F3197" t="s">
        <v>359</v>
      </c>
      <c r="G3197" t="s">
        <v>19</v>
      </c>
      <c r="H3197" t="s">
        <v>20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6482</v>
      </c>
      <c r="C3198" s="3" t="s">
        <v>6483</v>
      </c>
      <c r="D3198" s="6">
        <v>3000000</v>
      </c>
      <c r="E3198" s="8">
        <v>1800</v>
      </c>
      <c r="F3198" t="s">
        <v>359</v>
      </c>
      <c r="G3198" t="s">
        <v>19</v>
      </c>
      <c r="H3198" t="s">
        <v>20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6484</v>
      </c>
      <c r="C3199" s="3" t="s">
        <v>6485</v>
      </c>
      <c r="D3199" s="6">
        <v>10000</v>
      </c>
      <c r="E3199" s="8">
        <v>1145</v>
      </c>
      <c r="F3199" t="s">
        <v>359</v>
      </c>
      <c r="G3199" t="s">
        <v>412</v>
      </c>
      <c r="H3199" t="s">
        <v>413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6486</v>
      </c>
      <c r="C3200" s="3" t="s">
        <v>6487</v>
      </c>
      <c r="D3200" s="6">
        <v>30000</v>
      </c>
      <c r="E3200" s="8">
        <v>110</v>
      </c>
      <c r="F3200" t="s">
        <v>359</v>
      </c>
      <c r="G3200" t="s">
        <v>311</v>
      </c>
      <c r="H3200" t="s">
        <v>312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6488</v>
      </c>
      <c r="C3201" s="3" t="s">
        <v>6489</v>
      </c>
      <c r="D3201" s="6">
        <v>5000</v>
      </c>
      <c r="E3201" s="8">
        <v>2608</v>
      </c>
      <c r="F3201" t="s">
        <v>359</v>
      </c>
      <c r="G3201" t="s">
        <v>19</v>
      </c>
      <c r="H3201" t="s">
        <v>20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6490</v>
      </c>
      <c r="C3202" s="3" t="s">
        <v>6491</v>
      </c>
      <c r="D3202" s="6">
        <v>50000</v>
      </c>
      <c r="E3202" s="8">
        <v>1</v>
      </c>
      <c r="F3202" t="s">
        <v>359</v>
      </c>
      <c r="G3202" t="s">
        <v>19</v>
      </c>
      <c r="H3202" t="s">
        <v>20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6492</v>
      </c>
      <c r="C3203" s="3" t="s">
        <v>6493</v>
      </c>
      <c r="D3203" s="6">
        <v>2000</v>
      </c>
      <c r="E3203" s="8">
        <v>25</v>
      </c>
      <c r="F3203" t="s">
        <v>359</v>
      </c>
      <c r="G3203" t="s">
        <v>26</v>
      </c>
      <c r="H3203" t="s">
        <v>27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6494</v>
      </c>
      <c r="C3204" s="3" t="s">
        <v>6495</v>
      </c>
      <c r="D3204" s="6">
        <v>5000</v>
      </c>
      <c r="E3204" s="8">
        <v>2726</v>
      </c>
      <c r="F3204" t="s">
        <v>359</v>
      </c>
      <c r="G3204" t="s">
        <v>19</v>
      </c>
      <c r="H3204" t="s">
        <v>20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6496</v>
      </c>
      <c r="C3205" s="3" t="s">
        <v>6497</v>
      </c>
      <c r="D3205" s="6">
        <v>1000</v>
      </c>
      <c r="E3205" s="8">
        <v>250</v>
      </c>
      <c r="F3205" t="s">
        <v>359</v>
      </c>
      <c r="G3205" t="s">
        <v>19</v>
      </c>
      <c r="H3205" t="s">
        <v>20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6498</v>
      </c>
      <c r="C3206" s="3" t="s">
        <v>6499</v>
      </c>
      <c r="D3206" s="6">
        <v>500</v>
      </c>
      <c r="E3206" s="8">
        <v>0</v>
      </c>
      <c r="F3206" t="s">
        <v>359</v>
      </c>
      <c r="G3206" t="s">
        <v>19</v>
      </c>
      <c r="H3206" t="s">
        <v>20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6500</v>
      </c>
      <c r="C3207" s="3" t="s">
        <v>6501</v>
      </c>
      <c r="D3207" s="6">
        <v>8000</v>
      </c>
      <c r="E3207" s="8">
        <v>273</v>
      </c>
      <c r="F3207" t="s">
        <v>359</v>
      </c>
      <c r="G3207" t="s">
        <v>26</v>
      </c>
      <c r="H3207" t="s">
        <v>27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6502</v>
      </c>
      <c r="C3208" s="3" t="s">
        <v>6503</v>
      </c>
      <c r="D3208" s="6">
        <v>5000</v>
      </c>
      <c r="E3208" s="8">
        <v>0</v>
      </c>
      <c r="F3208" t="s">
        <v>359</v>
      </c>
      <c r="G3208" t="s">
        <v>19</v>
      </c>
      <c r="H3208" t="s">
        <v>20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6504</v>
      </c>
      <c r="C3209" s="3" t="s">
        <v>6505</v>
      </c>
      <c r="D3209" s="6">
        <v>5500</v>
      </c>
      <c r="E3209" s="8">
        <v>2550</v>
      </c>
      <c r="F3209" t="s">
        <v>359</v>
      </c>
      <c r="G3209" t="s">
        <v>19</v>
      </c>
      <c r="H3209" t="s">
        <v>20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3">
      <c r="A3210">
        <v>3393</v>
      </c>
      <c r="B3210" s="3" t="s">
        <v>6877</v>
      </c>
      <c r="C3210" s="3" t="s">
        <v>6878</v>
      </c>
      <c r="D3210" s="6">
        <v>1500</v>
      </c>
      <c r="E3210" s="8">
        <v>1587</v>
      </c>
      <c r="F3210" t="s">
        <v>18</v>
      </c>
      <c r="G3210" t="s">
        <v>19</v>
      </c>
      <c r="H3210" t="s">
        <v>20</v>
      </c>
      <c r="I3210">
        <v>1415234760</v>
      </c>
      <c r="J3210">
        <v>1413065230</v>
      </c>
      <c r="K3210" t="b">
        <v>0</v>
      </c>
      <c r="L3210">
        <v>44</v>
      </c>
      <c r="M3210" t="b">
        <v>1</v>
      </c>
      <c r="N3210" t="s">
        <v>1088</v>
      </c>
      <c r="O3210">
        <f t="shared" si="250"/>
        <v>106</v>
      </c>
      <c r="P3210">
        <f t="shared" si="251"/>
        <v>36.07</v>
      </c>
      <c r="Q3210" s="10" t="s">
        <v>8315</v>
      </c>
      <c r="R3210" t="s">
        <v>8316</v>
      </c>
      <c r="S3210" s="13">
        <f t="shared" si="252"/>
        <v>41923.921643518523</v>
      </c>
      <c r="T3210" s="13">
        <f t="shared" si="253"/>
        <v>41949.031944444447</v>
      </c>
      <c r="U3210">
        <f t="shared" si="254"/>
        <v>2014</v>
      </c>
    </row>
    <row r="3211" spans="1:21" ht="43.2" x14ac:dyDescent="0.3">
      <c r="A3211">
        <v>3921</v>
      </c>
      <c r="B3211" s="3" t="s">
        <v>7929</v>
      </c>
      <c r="C3211" s="3" t="s">
        <v>7930</v>
      </c>
      <c r="D3211" s="6">
        <v>3000</v>
      </c>
      <c r="E3211" s="8">
        <v>0</v>
      </c>
      <c r="F3211" t="s">
        <v>359</v>
      </c>
      <c r="G3211" t="s">
        <v>26</v>
      </c>
      <c r="H3211" t="s">
        <v>27</v>
      </c>
      <c r="I3211">
        <v>1414346400</v>
      </c>
      <c r="J3211">
        <v>1413291655</v>
      </c>
      <c r="K3211" t="b">
        <v>0</v>
      </c>
      <c r="L3211">
        <v>0</v>
      </c>
      <c r="M3211" t="b">
        <v>0</v>
      </c>
      <c r="N3211" t="s">
        <v>1088</v>
      </c>
      <c r="O3211">
        <f t="shared" si="250"/>
        <v>0</v>
      </c>
      <c r="P3211">
        <f t="shared" si="251"/>
        <v>0</v>
      </c>
      <c r="Q3211" s="10" t="s">
        <v>8315</v>
      </c>
      <c r="R3211" t="s">
        <v>8316</v>
      </c>
      <c r="S3211" s="13">
        <f t="shared" si="252"/>
        <v>41926.542303240742</v>
      </c>
      <c r="T3211" s="13">
        <f t="shared" si="253"/>
        <v>41938.75</v>
      </c>
      <c r="U3211">
        <f t="shared" si="254"/>
        <v>2014</v>
      </c>
    </row>
    <row r="3212" spans="1:21" ht="43.2" x14ac:dyDescent="0.3">
      <c r="A3212">
        <v>3574</v>
      </c>
      <c r="B3212" s="3" t="s">
        <v>7239</v>
      </c>
      <c r="C3212" s="3" t="s">
        <v>7240</v>
      </c>
      <c r="D3212" s="6">
        <v>5800</v>
      </c>
      <c r="E3212" s="8">
        <v>6155</v>
      </c>
      <c r="F3212" t="s">
        <v>18</v>
      </c>
      <c r="G3212" t="s">
        <v>19</v>
      </c>
      <c r="H3212" t="s">
        <v>20</v>
      </c>
      <c r="I3212">
        <v>1415921848</v>
      </c>
      <c r="J3212">
        <v>1413326248</v>
      </c>
      <c r="K3212" t="b">
        <v>0</v>
      </c>
      <c r="L3212">
        <v>45</v>
      </c>
      <c r="M3212" t="b">
        <v>1</v>
      </c>
      <c r="N3212" t="s">
        <v>1088</v>
      </c>
      <c r="O3212">
        <f t="shared" si="250"/>
        <v>106</v>
      </c>
      <c r="P3212">
        <f t="shared" si="251"/>
        <v>136.78</v>
      </c>
      <c r="Q3212" s="10" t="s">
        <v>8315</v>
      </c>
      <c r="R3212" t="s">
        <v>8316</v>
      </c>
      <c r="S3212" s="13">
        <f t="shared" si="252"/>
        <v>41926.942685185182</v>
      </c>
      <c r="T3212" s="13">
        <f t="shared" si="253"/>
        <v>41956.984351851846</v>
      </c>
      <c r="U3212">
        <f t="shared" si="254"/>
        <v>2014</v>
      </c>
    </row>
    <row r="3213" spans="1:21" ht="43.2" x14ac:dyDescent="0.3">
      <c r="A3213">
        <v>4100</v>
      </c>
      <c r="B3213" s="3" t="s">
        <v>8281</v>
      </c>
      <c r="C3213" s="3" t="s">
        <v>8282</v>
      </c>
      <c r="D3213" s="6">
        <v>270</v>
      </c>
      <c r="E3213" s="8">
        <v>0</v>
      </c>
      <c r="F3213" t="s">
        <v>359</v>
      </c>
      <c r="G3213" t="s">
        <v>19</v>
      </c>
      <c r="H3213" t="s">
        <v>20</v>
      </c>
      <c r="I3213">
        <v>1414205990</v>
      </c>
      <c r="J3213">
        <v>1413341990</v>
      </c>
      <c r="K3213" t="b">
        <v>0</v>
      </c>
      <c r="L3213">
        <v>0</v>
      </c>
      <c r="M3213" t="b">
        <v>0</v>
      </c>
      <c r="N3213" t="s">
        <v>1088</v>
      </c>
      <c r="O3213">
        <f t="shared" si="250"/>
        <v>0</v>
      </c>
      <c r="P3213">
        <f t="shared" si="251"/>
        <v>0</v>
      </c>
      <c r="Q3213" s="10" t="s">
        <v>8315</v>
      </c>
      <c r="R3213" t="s">
        <v>8316</v>
      </c>
      <c r="S3213" s="13">
        <f t="shared" si="252"/>
        <v>41927.124884259261</v>
      </c>
      <c r="T3213" s="13">
        <f t="shared" si="253"/>
        <v>41937.124884259261</v>
      </c>
      <c r="U3213">
        <f t="shared" si="254"/>
        <v>2014</v>
      </c>
    </row>
    <row r="3214" spans="1:21" ht="57.6" x14ac:dyDescent="0.3">
      <c r="A3214">
        <v>3831</v>
      </c>
      <c r="B3214" s="3" t="s">
        <v>7750</v>
      </c>
      <c r="C3214" s="3" t="s">
        <v>7751</v>
      </c>
      <c r="D3214" s="6">
        <v>500</v>
      </c>
      <c r="E3214" s="8">
        <v>530.11</v>
      </c>
      <c r="F3214" t="s">
        <v>18</v>
      </c>
      <c r="G3214" t="s">
        <v>19</v>
      </c>
      <c r="H3214" t="s">
        <v>20</v>
      </c>
      <c r="I3214">
        <v>1415222545</v>
      </c>
      <c r="J3214">
        <v>1413404545</v>
      </c>
      <c r="K3214" t="b">
        <v>0</v>
      </c>
      <c r="L3214">
        <v>9</v>
      </c>
      <c r="M3214" t="b">
        <v>1</v>
      </c>
      <c r="N3214" t="s">
        <v>1088</v>
      </c>
      <c r="O3214">
        <f t="shared" si="250"/>
        <v>106</v>
      </c>
      <c r="P3214">
        <f t="shared" si="251"/>
        <v>58.9</v>
      </c>
      <c r="Q3214" s="10" t="s">
        <v>8315</v>
      </c>
      <c r="R3214" t="s">
        <v>8316</v>
      </c>
      <c r="S3214" s="13">
        <f t="shared" si="252"/>
        <v>41927.848900462966</v>
      </c>
      <c r="T3214" s="13">
        <f t="shared" si="253"/>
        <v>41948.890567129631</v>
      </c>
      <c r="U3214">
        <f t="shared" si="254"/>
        <v>2014</v>
      </c>
    </row>
    <row r="3215" spans="1:21" ht="43.2" x14ac:dyDescent="0.3">
      <c r="A3215">
        <v>3511</v>
      </c>
      <c r="B3215" s="3" t="s">
        <v>7113</v>
      </c>
      <c r="C3215" s="3" t="s">
        <v>7114</v>
      </c>
      <c r="D3215" s="6">
        <v>1500</v>
      </c>
      <c r="E3215" s="8">
        <v>1518</v>
      </c>
      <c r="F3215" t="s">
        <v>18</v>
      </c>
      <c r="G3215" t="s">
        <v>26</v>
      </c>
      <c r="H3215" t="s">
        <v>27</v>
      </c>
      <c r="I3215">
        <v>1415385000</v>
      </c>
      <c r="J3215">
        <v>1413406695</v>
      </c>
      <c r="K3215" t="b">
        <v>0</v>
      </c>
      <c r="L3215">
        <v>19</v>
      </c>
      <c r="M3215" t="b">
        <v>1</v>
      </c>
      <c r="N3215" t="s">
        <v>1088</v>
      </c>
      <c r="O3215">
        <f t="shared" si="250"/>
        <v>101</v>
      </c>
      <c r="P3215">
        <f t="shared" si="251"/>
        <v>79.89</v>
      </c>
      <c r="Q3215" s="10" t="s">
        <v>8315</v>
      </c>
      <c r="R3215" t="s">
        <v>8316</v>
      </c>
      <c r="S3215" s="13">
        <f t="shared" si="252"/>
        <v>41927.873784722222</v>
      </c>
      <c r="T3215" s="13">
        <f t="shared" si="253"/>
        <v>41950.770833333336</v>
      </c>
      <c r="U3215">
        <f t="shared" si="254"/>
        <v>2014</v>
      </c>
    </row>
    <row r="3216" spans="1:21" ht="57.6" x14ac:dyDescent="0.3">
      <c r="A3216">
        <v>3721</v>
      </c>
      <c r="B3216" s="3" t="s">
        <v>7531</v>
      </c>
      <c r="C3216" s="3" t="s">
        <v>7532</v>
      </c>
      <c r="D3216" s="6">
        <v>5000</v>
      </c>
      <c r="E3216" s="8">
        <v>5040</v>
      </c>
      <c r="F3216" t="s">
        <v>18</v>
      </c>
      <c r="G3216" t="s">
        <v>19</v>
      </c>
      <c r="H3216" t="s">
        <v>20</v>
      </c>
      <c r="I3216">
        <v>1415230084</v>
      </c>
      <c r="J3216">
        <v>1413412084</v>
      </c>
      <c r="K3216" t="b">
        <v>0</v>
      </c>
      <c r="L3216">
        <v>44</v>
      </c>
      <c r="M3216" t="b">
        <v>1</v>
      </c>
      <c r="N3216" t="s">
        <v>1088</v>
      </c>
      <c r="O3216">
        <f t="shared" si="250"/>
        <v>101</v>
      </c>
      <c r="P3216">
        <f t="shared" si="251"/>
        <v>114.55</v>
      </c>
      <c r="Q3216" s="10" t="s">
        <v>8315</v>
      </c>
      <c r="R3216" t="s">
        <v>8316</v>
      </c>
      <c r="S3216" s="13">
        <f t="shared" si="252"/>
        <v>41927.936157407406</v>
      </c>
      <c r="T3216" s="13">
        <f t="shared" si="253"/>
        <v>41948.977824074071</v>
      </c>
      <c r="U3216">
        <f t="shared" si="254"/>
        <v>2014</v>
      </c>
    </row>
    <row r="3217" spans="1:21" ht="43.2" x14ac:dyDescent="0.3">
      <c r="A3217">
        <v>3472</v>
      </c>
      <c r="B3217" s="3" t="s">
        <v>7035</v>
      </c>
      <c r="C3217" s="3" t="s">
        <v>7036</v>
      </c>
      <c r="D3217" s="6">
        <v>2000</v>
      </c>
      <c r="E3217" s="8">
        <v>2041</v>
      </c>
      <c r="F3217" t="s">
        <v>18</v>
      </c>
      <c r="G3217" t="s">
        <v>19</v>
      </c>
      <c r="H3217" t="s">
        <v>20</v>
      </c>
      <c r="I3217">
        <v>1415253540</v>
      </c>
      <c r="J3217">
        <v>1413432331</v>
      </c>
      <c r="K3217" t="b">
        <v>0</v>
      </c>
      <c r="L3217">
        <v>23</v>
      </c>
      <c r="M3217" t="b">
        <v>1</v>
      </c>
      <c r="N3217" t="s">
        <v>1088</v>
      </c>
      <c r="O3217">
        <f t="shared" si="250"/>
        <v>102</v>
      </c>
      <c r="P3217">
        <f t="shared" si="251"/>
        <v>88.74</v>
      </c>
      <c r="Q3217" s="10" t="s">
        <v>8315</v>
      </c>
      <c r="R3217" t="s">
        <v>8316</v>
      </c>
      <c r="S3217" s="13">
        <f t="shared" si="252"/>
        <v>41928.170497685183</v>
      </c>
      <c r="T3217" s="13">
        <f t="shared" si="253"/>
        <v>41949.249305555553</v>
      </c>
      <c r="U3217">
        <f t="shared" si="254"/>
        <v>2014</v>
      </c>
    </row>
    <row r="3218" spans="1:21" ht="43.2" x14ac:dyDescent="0.3">
      <c r="A3218">
        <v>4053</v>
      </c>
      <c r="B3218" s="3" t="s">
        <v>8188</v>
      </c>
      <c r="C3218" s="3" t="s">
        <v>8189</v>
      </c>
      <c r="D3218" s="6">
        <v>500</v>
      </c>
      <c r="E3218" s="8">
        <v>110</v>
      </c>
      <c r="F3218" t="s">
        <v>359</v>
      </c>
      <c r="G3218" t="s">
        <v>26</v>
      </c>
      <c r="H3218" t="s">
        <v>27</v>
      </c>
      <c r="I3218">
        <v>1416081600</v>
      </c>
      <c r="J3218">
        <v>1413477228</v>
      </c>
      <c r="K3218" t="b">
        <v>0</v>
      </c>
      <c r="L3218">
        <v>2</v>
      </c>
      <c r="M3218" t="b">
        <v>0</v>
      </c>
      <c r="N3218" t="s">
        <v>1088</v>
      </c>
      <c r="O3218">
        <f t="shared" si="250"/>
        <v>22</v>
      </c>
      <c r="P3218">
        <f t="shared" si="251"/>
        <v>55</v>
      </c>
      <c r="Q3218" s="10" t="s">
        <v>8315</v>
      </c>
      <c r="R3218" t="s">
        <v>8316</v>
      </c>
      <c r="S3218" s="13">
        <f t="shared" si="252"/>
        <v>41928.690138888887</v>
      </c>
      <c r="T3218" s="13">
        <f t="shared" si="253"/>
        <v>41958.833333333328</v>
      </c>
      <c r="U3218">
        <f t="shared" si="254"/>
        <v>2014</v>
      </c>
    </row>
    <row r="3219" spans="1:21" ht="43.2" x14ac:dyDescent="0.3">
      <c r="A3219">
        <v>2909</v>
      </c>
      <c r="B3219" s="3" t="s">
        <v>5907</v>
      </c>
      <c r="C3219" s="3" t="s">
        <v>5908</v>
      </c>
      <c r="D3219" s="6">
        <v>180000</v>
      </c>
      <c r="E3219" s="8">
        <v>20</v>
      </c>
      <c r="F3219" t="s">
        <v>359</v>
      </c>
      <c r="G3219" t="s">
        <v>19</v>
      </c>
      <c r="H3219" t="s">
        <v>20</v>
      </c>
      <c r="I3219">
        <v>1416944760</v>
      </c>
      <c r="J3219">
        <v>1413527001</v>
      </c>
      <c r="K3219" t="b">
        <v>0</v>
      </c>
      <c r="L3219">
        <v>1</v>
      </c>
      <c r="M3219" t="b">
        <v>0</v>
      </c>
      <c r="N3219" t="s">
        <v>1088</v>
      </c>
      <c r="O3219">
        <f t="shared" si="250"/>
        <v>0</v>
      </c>
      <c r="P3219">
        <f t="shared" si="251"/>
        <v>20</v>
      </c>
      <c r="Q3219" s="10" t="s">
        <v>8315</v>
      </c>
      <c r="R3219" t="s">
        <v>8316</v>
      </c>
      <c r="S3219" s="13">
        <f t="shared" si="252"/>
        <v>41929.266215277778</v>
      </c>
      <c r="T3219" s="13">
        <f t="shared" si="253"/>
        <v>41968.823611111111</v>
      </c>
      <c r="U3219">
        <f t="shared" si="254"/>
        <v>2014</v>
      </c>
    </row>
    <row r="3220" spans="1:21" ht="57.6" x14ac:dyDescent="0.3">
      <c r="A3220">
        <v>3277</v>
      </c>
      <c r="B3220" s="3" t="s">
        <v>6644</v>
      </c>
      <c r="C3220" s="3" t="s">
        <v>6645</v>
      </c>
      <c r="D3220" s="6">
        <v>5000</v>
      </c>
      <c r="E3220" s="8">
        <v>5430</v>
      </c>
      <c r="F3220" t="s">
        <v>18</v>
      </c>
      <c r="G3220" t="s">
        <v>26</v>
      </c>
      <c r="H3220" t="s">
        <v>27</v>
      </c>
      <c r="I3220">
        <v>1416331406</v>
      </c>
      <c r="J3220">
        <v>1413735806</v>
      </c>
      <c r="K3220" t="b">
        <v>1</v>
      </c>
      <c r="L3220">
        <v>100</v>
      </c>
      <c r="M3220" t="b">
        <v>1</v>
      </c>
      <c r="N3220" t="s">
        <v>1088</v>
      </c>
      <c r="O3220">
        <f t="shared" si="250"/>
        <v>109</v>
      </c>
      <c r="P3220">
        <f t="shared" si="251"/>
        <v>54.3</v>
      </c>
      <c r="Q3220" s="10" t="s">
        <v>8315</v>
      </c>
      <c r="R3220" t="s">
        <v>8316</v>
      </c>
      <c r="S3220" s="13">
        <f t="shared" si="252"/>
        <v>41931.682939814818</v>
      </c>
      <c r="T3220" s="13">
        <f t="shared" si="253"/>
        <v>41961.724606481483</v>
      </c>
      <c r="U3220">
        <f t="shared" si="254"/>
        <v>2014</v>
      </c>
    </row>
    <row r="3221" spans="1:21" ht="43.2" x14ac:dyDescent="0.3">
      <c r="A3221">
        <v>3358</v>
      </c>
      <c r="B3221" s="3" t="s">
        <v>6805</v>
      </c>
      <c r="C3221" s="3" t="s">
        <v>6806</v>
      </c>
      <c r="D3221" s="6">
        <v>10000</v>
      </c>
      <c r="E3221" s="8">
        <v>10299</v>
      </c>
      <c r="F3221" t="s">
        <v>18</v>
      </c>
      <c r="G3221" t="s">
        <v>19</v>
      </c>
      <c r="H3221" t="s">
        <v>20</v>
      </c>
      <c r="I3221">
        <v>1416385679</v>
      </c>
      <c r="J3221">
        <v>1413790079</v>
      </c>
      <c r="K3221" t="b">
        <v>0</v>
      </c>
      <c r="L3221">
        <v>162</v>
      </c>
      <c r="M3221" t="b">
        <v>1</v>
      </c>
      <c r="N3221" t="s">
        <v>1088</v>
      </c>
      <c r="O3221">
        <f t="shared" si="250"/>
        <v>103</v>
      </c>
      <c r="P3221">
        <f t="shared" si="251"/>
        <v>63.57</v>
      </c>
      <c r="Q3221" s="10" t="s">
        <v>8315</v>
      </c>
      <c r="R3221" t="s">
        <v>8316</v>
      </c>
      <c r="S3221" s="13">
        <f t="shared" si="252"/>
        <v>41932.311099537037</v>
      </c>
      <c r="T3221" s="13">
        <f t="shared" si="253"/>
        <v>41962.352766203709</v>
      </c>
      <c r="U3221">
        <f t="shared" si="254"/>
        <v>2014</v>
      </c>
    </row>
    <row r="3222" spans="1:21" ht="43.2" x14ac:dyDescent="0.3">
      <c r="A3222">
        <v>3229</v>
      </c>
      <c r="B3222" s="3" t="s">
        <v>6548</v>
      </c>
      <c r="C3222" s="3" t="s">
        <v>6549</v>
      </c>
      <c r="D3222" s="6">
        <v>20000</v>
      </c>
      <c r="E3222" s="8">
        <v>21573</v>
      </c>
      <c r="F3222" t="s">
        <v>18</v>
      </c>
      <c r="G3222" t="s">
        <v>19</v>
      </c>
      <c r="H3222" t="s">
        <v>20</v>
      </c>
      <c r="I3222">
        <v>1416470398</v>
      </c>
      <c r="J3222">
        <v>1413874798</v>
      </c>
      <c r="K3222" t="b">
        <v>1</v>
      </c>
      <c r="L3222">
        <v>202</v>
      </c>
      <c r="M3222" t="b">
        <v>1</v>
      </c>
      <c r="N3222" t="s">
        <v>1088</v>
      </c>
      <c r="O3222">
        <f t="shared" si="250"/>
        <v>108</v>
      </c>
      <c r="P3222">
        <f t="shared" si="251"/>
        <v>106.8</v>
      </c>
      <c r="Q3222" s="10" t="s">
        <v>8315</v>
      </c>
      <c r="R3222" t="s">
        <v>8316</v>
      </c>
      <c r="S3222" s="13">
        <f t="shared" si="252"/>
        <v>41933.291643518518</v>
      </c>
      <c r="T3222" s="13">
        <f t="shared" si="253"/>
        <v>41963.333310185189</v>
      </c>
      <c r="U3222">
        <f t="shared" si="254"/>
        <v>2014</v>
      </c>
    </row>
    <row r="3223" spans="1:21" ht="57.6" x14ac:dyDescent="0.3">
      <c r="A3223">
        <v>3380</v>
      </c>
      <c r="B3223" s="3" t="s">
        <v>6851</v>
      </c>
      <c r="C3223" s="3" t="s">
        <v>6852</v>
      </c>
      <c r="D3223" s="6">
        <v>3000</v>
      </c>
      <c r="E3223" s="8">
        <v>3133</v>
      </c>
      <c r="F3223" t="s">
        <v>18</v>
      </c>
      <c r="G3223" t="s">
        <v>19</v>
      </c>
      <c r="H3223" t="s">
        <v>20</v>
      </c>
      <c r="I3223">
        <v>1417305178</v>
      </c>
      <c r="J3223">
        <v>1414277578</v>
      </c>
      <c r="K3223" t="b">
        <v>0</v>
      </c>
      <c r="L3223">
        <v>28</v>
      </c>
      <c r="M3223" t="b">
        <v>1</v>
      </c>
      <c r="N3223" t="s">
        <v>1088</v>
      </c>
      <c r="O3223">
        <f t="shared" si="250"/>
        <v>104</v>
      </c>
      <c r="P3223">
        <f t="shared" si="251"/>
        <v>111.89</v>
      </c>
      <c r="Q3223" s="10" t="s">
        <v>8315</v>
      </c>
      <c r="R3223" t="s">
        <v>8316</v>
      </c>
      <c r="S3223" s="13">
        <f t="shared" si="252"/>
        <v>41937.95344907407</v>
      </c>
      <c r="T3223" s="13">
        <f t="shared" si="253"/>
        <v>41972.995115740734</v>
      </c>
      <c r="U3223">
        <f t="shared" si="254"/>
        <v>2014</v>
      </c>
    </row>
    <row r="3224" spans="1:21" ht="43.2" x14ac:dyDescent="0.3">
      <c r="A3224">
        <v>2832</v>
      </c>
      <c r="B3224" s="3" t="s">
        <v>5753</v>
      </c>
      <c r="C3224" s="3" t="s">
        <v>5754</v>
      </c>
      <c r="D3224" s="6">
        <v>2500</v>
      </c>
      <c r="E3224" s="8">
        <v>2867.99</v>
      </c>
      <c r="F3224" t="s">
        <v>18</v>
      </c>
      <c r="G3224" t="s">
        <v>26</v>
      </c>
      <c r="H3224" t="s">
        <v>27</v>
      </c>
      <c r="I3224">
        <v>1416780000</v>
      </c>
      <c r="J3224">
        <v>1414342894</v>
      </c>
      <c r="K3224" t="b">
        <v>0</v>
      </c>
      <c r="L3224">
        <v>95</v>
      </c>
      <c r="M3224" t="b">
        <v>1</v>
      </c>
      <c r="N3224" t="s">
        <v>1088</v>
      </c>
      <c r="O3224">
        <f t="shared" si="250"/>
        <v>115</v>
      </c>
      <c r="P3224">
        <f t="shared" si="251"/>
        <v>30.19</v>
      </c>
      <c r="Q3224" s="10" t="s">
        <v>8315</v>
      </c>
      <c r="R3224" t="s">
        <v>8316</v>
      </c>
      <c r="S3224" s="13">
        <f t="shared" si="252"/>
        <v>41938.709421296298</v>
      </c>
      <c r="T3224" s="13">
        <f t="shared" si="253"/>
        <v>41966.916666666672</v>
      </c>
      <c r="U3224">
        <f t="shared" si="254"/>
        <v>2014</v>
      </c>
    </row>
    <row r="3225" spans="1:21" ht="43.2" x14ac:dyDescent="0.3">
      <c r="A3225">
        <v>3911</v>
      </c>
      <c r="B3225" s="3" t="s">
        <v>7909</v>
      </c>
      <c r="C3225" s="3" t="s">
        <v>7910</v>
      </c>
      <c r="D3225" s="6">
        <v>8000</v>
      </c>
      <c r="E3225" s="8">
        <v>2993</v>
      </c>
      <c r="F3225" t="s">
        <v>359</v>
      </c>
      <c r="G3225" t="s">
        <v>19</v>
      </c>
      <c r="H3225" t="s">
        <v>20</v>
      </c>
      <c r="I3225">
        <v>1417033777</v>
      </c>
      <c r="J3225">
        <v>1414438177</v>
      </c>
      <c r="K3225" t="b">
        <v>0</v>
      </c>
      <c r="L3225">
        <v>36</v>
      </c>
      <c r="M3225" t="b">
        <v>0</v>
      </c>
      <c r="N3225" t="s">
        <v>1088</v>
      </c>
      <c r="O3225">
        <f t="shared" si="250"/>
        <v>37</v>
      </c>
      <c r="P3225">
        <f t="shared" si="251"/>
        <v>83.14</v>
      </c>
      <c r="Q3225" s="10" t="s">
        <v>8315</v>
      </c>
      <c r="R3225" t="s">
        <v>8316</v>
      </c>
      <c r="S3225" s="13">
        <f t="shared" si="252"/>
        <v>41939.8122337963</v>
      </c>
      <c r="T3225" s="13">
        <f t="shared" si="253"/>
        <v>41969.853900462964</v>
      </c>
      <c r="U3225">
        <f t="shared" si="254"/>
        <v>2014</v>
      </c>
    </row>
    <row r="3226" spans="1:21" ht="72" x14ac:dyDescent="0.3">
      <c r="A3226">
        <v>3941</v>
      </c>
      <c r="B3226" s="3" t="s">
        <v>7969</v>
      </c>
      <c r="C3226" s="3" t="s">
        <v>7970</v>
      </c>
      <c r="D3226" s="6">
        <v>5500</v>
      </c>
      <c r="E3226" s="8">
        <v>50</v>
      </c>
      <c r="F3226" t="s">
        <v>359</v>
      </c>
      <c r="G3226" t="s">
        <v>19</v>
      </c>
      <c r="H3226" t="s">
        <v>20</v>
      </c>
      <c r="I3226">
        <v>1416877200</v>
      </c>
      <c r="J3226">
        <v>1414505137</v>
      </c>
      <c r="K3226" t="b">
        <v>0</v>
      </c>
      <c r="L3226">
        <v>2</v>
      </c>
      <c r="M3226" t="b">
        <v>0</v>
      </c>
      <c r="N3226" t="s">
        <v>1088</v>
      </c>
      <c r="O3226">
        <f t="shared" si="250"/>
        <v>1</v>
      </c>
      <c r="P3226">
        <f t="shared" si="251"/>
        <v>25</v>
      </c>
      <c r="Q3226" s="10" t="s">
        <v>8315</v>
      </c>
      <c r="R3226" t="s">
        <v>8316</v>
      </c>
      <c r="S3226" s="13">
        <f t="shared" si="252"/>
        <v>41940.587233796294</v>
      </c>
      <c r="T3226" s="13">
        <f t="shared" si="253"/>
        <v>41968.041666666672</v>
      </c>
      <c r="U3226">
        <f t="shared" si="254"/>
        <v>2014</v>
      </c>
    </row>
    <row r="3227" spans="1:21" ht="43.2" x14ac:dyDescent="0.3">
      <c r="A3227">
        <v>3690</v>
      </c>
      <c r="B3227" s="3" t="s">
        <v>7469</v>
      </c>
      <c r="C3227" s="3" t="s">
        <v>7470</v>
      </c>
      <c r="D3227" s="6">
        <v>1500</v>
      </c>
      <c r="E3227" s="8">
        <v>1800</v>
      </c>
      <c r="F3227" t="s">
        <v>18</v>
      </c>
      <c r="G3227" t="s">
        <v>19</v>
      </c>
      <c r="H3227" t="s">
        <v>20</v>
      </c>
      <c r="I3227">
        <v>1417101683</v>
      </c>
      <c r="J3227">
        <v>1414506083</v>
      </c>
      <c r="K3227" t="b">
        <v>0</v>
      </c>
      <c r="L3227">
        <v>31</v>
      </c>
      <c r="M3227" t="b">
        <v>1</v>
      </c>
      <c r="N3227" t="s">
        <v>1088</v>
      </c>
      <c r="O3227">
        <f t="shared" si="250"/>
        <v>120</v>
      </c>
      <c r="P3227">
        <f t="shared" si="251"/>
        <v>58.06</v>
      </c>
      <c r="Q3227" s="10" t="s">
        <v>8315</v>
      </c>
      <c r="R3227" t="s">
        <v>8316</v>
      </c>
      <c r="S3227" s="13">
        <f t="shared" si="252"/>
        <v>41940.598182870373</v>
      </c>
      <c r="T3227" s="13">
        <f t="shared" si="253"/>
        <v>41970.639849537038</v>
      </c>
      <c r="U3227">
        <f t="shared" si="254"/>
        <v>2014</v>
      </c>
    </row>
    <row r="3228" spans="1:21" ht="43.2" x14ac:dyDescent="0.3">
      <c r="A3228">
        <v>3166</v>
      </c>
      <c r="B3228" s="3" t="s">
        <v>6422</v>
      </c>
      <c r="C3228" s="3" t="s">
        <v>6423</v>
      </c>
      <c r="D3228" s="6">
        <v>35000</v>
      </c>
      <c r="E3228" s="8">
        <v>56079.83</v>
      </c>
      <c r="F3228" t="s">
        <v>18</v>
      </c>
      <c r="G3228" t="s">
        <v>19</v>
      </c>
      <c r="H3228" t="s">
        <v>20</v>
      </c>
      <c r="I3228">
        <v>1416988740</v>
      </c>
      <c r="J3228">
        <v>1414514153</v>
      </c>
      <c r="K3228" t="b">
        <v>1</v>
      </c>
      <c r="L3228">
        <v>930</v>
      </c>
      <c r="M3228" t="b">
        <v>1</v>
      </c>
      <c r="N3228" t="s">
        <v>1088</v>
      </c>
      <c r="O3228">
        <f t="shared" si="250"/>
        <v>160</v>
      </c>
      <c r="P3228">
        <f t="shared" si="251"/>
        <v>60.3</v>
      </c>
      <c r="Q3228" s="10" t="s">
        <v>8315</v>
      </c>
      <c r="R3228" t="s">
        <v>8316</v>
      </c>
      <c r="S3228" s="13">
        <f t="shared" si="252"/>
        <v>41940.69158564815</v>
      </c>
      <c r="T3228" s="13">
        <f t="shared" si="253"/>
        <v>41969.332638888889</v>
      </c>
      <c r="U3228">
        <f t="shared" si="254"/>
        <v>2014</v>
      </c>
    </row>
    <row r="3229" spans="1:21" ht="43.2" x14ac:dyDescent="0.3">
      <c r="A3229">
        <v>2904</v>
      </c>
      <c r="B3229" s="3" t="s">
        <v>5897</v>
      </c>
      <c r="C3229" s="3" t="s">
        <v>5898</v>
      </c>
      <c r="D3229" s="6">
        <v>1500</v>
      </c>
      <c r="E3229" s="8">
        <v>75</v>
      </c>
      <c r="F3229" t="s">
        <v>359</v>
      </c>
      <c r="G3229" t="s">
        <v>26</v>
      </c>
      <c r="H3229" t="s">
        <v>27</v>
      </c>
      <c r="I3229">
        <v>1415534400</v>
      </c>
      <c r="J3229">
        <v>1414538031</v>
      </c>
      <c r="K3229" t="b">
        <v>0</v>
      </c>
      <c r="L3229">
        <v>4</v>
      </c>
      <c r="M3229" t="b">
        <v>0</v>
      </c>
      <c r="N3229" t="s">
        <v>1088</v>
      </c>
      <c r="O3229">
        <f t="shared" si="250"/>
        <v>5</v>
      </c>
      <c r="P3229">
        <f t="shared" si="251"/>
        <v>18.75</v>
      </c>
      <c r="Q3229" s="10" t="s">
        <v>8315</v>
      </c>
      <c r="R3229" t="s">
        <v>8316</v>
      </c>
      <c r="S3229" s="13">
        <f t="shared" si="252"/>
        <v>41940.967951388891</v>
      </c>
      <c r="T3229" s="13">
        <f t="shared" si="253"/>
        <v>41952.5</v>
      </c>
      <c r="U3229">
        <f t="shared" si="254"/>
        <v>2014</v>
      </c>
    </row>
    <row r="3230" spans="1:21" ht="43.2" x14ac:dyDescent="0.3">
      <c r="A3230">
        <v>4031</v>
      </c>
      <c r="B3230" s="3" t="s">
        <v>8145</v>
      </c>
      <c r="C3230" s="3" t="s">
        <v>8146</v>
      </c>
      <c r="D3230" s="6">
        <v>5000</v>
      </c>
      <c r="E3230" s="8">
        <v>0</v>
      </c>
      <c r="F3230" t="s">
        <v>359</v>
      </c>
      <c r="G3230" t="s">
        <v>19</v>
      </c>
      <c r="H3230" t="s">
        <v>20</v>
      </c>
      <c r="I3230">
        <v>1418914964</v>
      </c>
      <c r="J3230">
        <v>1414591364</v>
      </c>
      <c r="K3230" t="b">
        <v>0</v>
      </c>
      <c r="L3230">
        <v>0</v>
      </c>
      <c r="M3230" t="b">
        <v>0</v>
      </c>
      <c r="N3230" t="s">
        <v>1088</v>
      </c>
      <c r="O3230">
        <f t="shared" si="250"/>
        <v>0</v>
      </c>
      <c r="P3230">
        <f t="shared" si="251"/>
        <v>0</v>
      </c>
      <c r="Q3230" s="10" t="s">
        <v>8315</v>
      </c>
      <c r="R3230" t="s">
        <v>8316</v>
      </c>
      <c r="S3230" s="13">
        <f t="shared" si="252"/>
        <v>41941.585231481484</v>
      </c>
      <c r="T3230" s="13">
        <f t="shared" si="253"/>
        <v>41991.626898148148</v>
      </c>
      <c r="U3230">
        <f t="shared" si="254"/>
        <v>2014</v>
      </c>
    </row>
    <row r="3231" spans="1:21" ht="43.2" x14ac:dyDescent="0.3">
      <c r="A3231">
        <v>2975</v>
      </c>
      <c r="B3231" s="3" t="s">
        <v>6040</v>
      </c>
      <c r="C3231" s="3" t="s">
        <v>6041</v>
      </c>
      <c r="D3231" s="6">
        <v>8000</v>
      </c>
      <c r="E3231" s="8">
        <v>8010</v>
      </c>
      <c r="F3231" t="s">
        <v>18</v>
      </c>
      <c r="G3231" t="s">
        <v>19</v>
      </c>
      <c r="H3231" t="s">
        <v>20</v>
      </c>
      <c r="I3231">
        <v>1417057200</v>
      </c>
      <c r="J3231">
        <v>1414599886</v>
      </c>
      <c r="K3231" t="b">
        <v>0</v>
      </c>
      <c r="L3231">
        <v>113</v>
      </c>
      <c r="M3231" t="b">
        <v>1</v>
      </c>
      <c r="N3231" t="s">
        <v>1088</v>
      </c>
      <c r="O3231">
        <f t="shared" si="250"/>
        <v>100</v>
      </c>
      <c r="P3231">
        <f t="shared" si="251"/>
        <v>70.88</v>
      </c>
      <c r="Q3231" s="10" t="s">
        <v>8315</v>
      </c>
      <c r="R3231" t="s">
        <v>8316</v>
      </c>
      <c r="S3231" s="13">
        <f t="shared" si="252"/>
        <v>41941.683865740742</v>
      </c>
      <c r="T3231" s="13">
        <f t="shared" si="253"/>
        <v>41970.125</v>
      </c>
      <c r="U3231">
        <f t="shared" si="254"/>
        <v>2014</v>
      </c>
    </row>
    <row r="3232" spans="1:21" ht="43.2" x14ac:dyDescent="0.3">
      <c r="A3232">
        <v>3398</v>
      </c>
      <c r="B3232" s="3" t="s">
        <v>6887</v>
      </c>
      <c r="C3232" s="3" t="s">
        <v>6888</v>
      </c>
      <c r="D3232" s="6">
        <v>4000</v>
      </c>
      <c r="E3232" s="8">
        <v>4443</v>
      </c>
      <c r="F3232" t="s">
        <v>18</v>
      </c>
      <c r="G3232" t="s">
        <v>19</v>
      </c>
      <c r="H3232" t="s">
        <v>20</v>
      </c>
      <c r="I3232">
        <v>1416589200</v>
      </c>
      <c r="J3232">
        <v>1414605776</v>
      </c>
      <c r="K3232" t="b">
        <v>0</v>
      </c>
      <c r="L3232">
        <v>65</v>
      </c>
      <c r="M3232" t="b">
        <v>1</v>
      </c>
      <c r="N3232" t="s">
        <v>1088</v>
      </c>
      <c r="O3232">
        <f t="shared" si="250"/>
        <v>111</v>
      </c>
      <c r="P3232">
        <f t="shared" si="251"/>
        <v>68.349999999999994</v>
      </c>
      <c r="Q3232" s="10" t="s">
        <v>8315</v>
      </c>
      <c r="R3232" t="s">
        <v>8316</v>
      </c>
      <c r="S3232" s="13">
        <f t="shared" si="252"/>
        <v>41941.75203703704</v>
      </c>
      <c r="T3232" s="13">
        <f t="shared" si="253"/>
        <v>41964.708333333328</v>
      </c>
      <c r="U3232">
        <f t="shared" si="254"/>
        <v>2014</v>
      </c>
    </row>
    <row r="3233" spans="1:21" ht="28.8" x14ac:dyDescent="0.3">
      <c r="A3233">
        <v>3723</v>
      </c>
      <c r="B3233" s="3" t="s">
        <v>7535</v>
      </c>
      <c r="C3233" s="3" t="s">
        <v>7536</v>
      </c>
      <c r="D3233" s="6">
        <v>4500</v>
      </c>
      <c r="E3233" s="8">
        <v>4592</v>
      </c>
      <c r="F3233" t="s">
        <v>18</v>
      </c>
      <c r="G3233" t="s">
        <v>26</v>
      </c>
      <c r="H3233" t="s">
        <v>27</v>
      </c>
      <c r="I3233">
        <v>1417374262</v>
      </c>
      <c r="J3233">
        <v>1414778662</v>
      </c>
      <c r="K3233" t="b">
        <v>0</v>
      </c>
      <c r="L3233">
        <v>63</v>
      </c>
      <c r="M3233" t="b">
        <v>1</v>
      </c>
      <c r="N3233" t="s">
        <v>1088</v>
      </c>
      <c r="O3233">
        <f t="shared" si="250"/>
        <v>102</v>
      </c>
      <c r="P3233">
        <f t="shared" si="251"/>
        <v>72.89</v>
      </c>
      <c r="Q3233" s="10" t="s">
        <v>8315</v>
      </c>
      <c r="R3233" t="s">
        <v>8316</v>
      </c>
      <c r="S3233" s="13">
        <f t="shared" si="252"/>
        <v>41943.753032407411</v>
      </c>
      <c r="T3233" s="13">
        <f t="shared" si="253"/>
        <v>41973.794699074075</v>
      </c>
      <c r="U3233">
        <f t="shared" si="254"/>
        <v>2014</v>
      </c>
    </row>
    <row r="3234" spans="1:21" ht="43.2" x14ac:dyDescent="0.3">
      <c r="A3234">
        <v>3828</v>
      </c>
      <c r="B3234" s="3" t="s">
        <v>7744</v>
      </c>
      <c r="C3234" s="3" t="s">
        <v>7745</v>
      </c>
      <c r="D3234" s="6">
        <v>5000</v>
      </c>
      <c r="E3234" s="8">
        <v>5000</v>
      </c>
      <c r="F3234" t="s">
        <v>18</v>
      </c>
      <c r="G3234" t="s">
        <v>19</v>
      </c>
      <c r="H3234" t="s">
        <v>20</v>
      </c>
      <c r="I3234">
        <v>1420033187</v>
      </c>
      <c r="J3234">
        <v>1414845587</v>
      </c>
      <c r="K3234" t="b">
        <v>0</v>
      </c>
      <c r="L3234">
        <v>28</v>
      </c>
      <c r="M3234" t="b">
        <v>1</v>
      </c>
      <c r="N3234" t="s">
        <v>1088</v>
      </c>
      <c r="O3234">
        <f t="shared" si="250"/>
        <v>100</v>
      </c>
      <c r="P3234">
        <f t="shared" si="251"/>
        <v>178.57</v>
      </c>
      <c r="Q3234" s="10" t="s">
        <v>8315</v>
      </c>
      <c r="R3234" t="s">
        <v>8316</v>
      </c>
      <c r="S3234" s="13">
        <f t="shared" si="252"/>
        <v>41944.527627314819</v>
      </c>
      <c r="T3234" s="13">
        <f t="shared" si="253"/>
        <v>42004.569293981483</v>
      </c>
      <c r="U3234">
        <f t="shared" si="254"/>
        <v>2014</v>
      </c>
    </row>
    <row r="3235" spans="1:21" ht="43.2" x14ac:dyDescent="0.3">
      <c r="A3235">
        <v>3386</v>
      </c>
      <c r="B3235" s="3" t="s">
        <v>6863</v>
      </c>
      <c r="C3235" s="3" t="s">
        <v>6864</v>
      </c>
      <c r="D3235" s="6">
        <v>2000</v>
      </c>
      <c r="E3235" s="8">
        <v>2100</v>
      </c>
      <c r="F3235" t="s">
        <v>18</v>
      </c>
      <c r="G3235" t="s">
        <v>19</v>
      </c>
      <c r="H3235" t="s">
        <v>20</v>
      </c>
      <c r="I3235">
        <v>1417620506</v>
      </c>
      <c r="J3235">
        <v>1415028506</v>
      </c>
      <c r="K3235" t="b">
        <v>0</v>
      </c>
      <c r="L3235">
        <v>41</v>
      </c>
      <c r="M3235" t="b">
        <v>1</v>
      </c>
      <c r="N3235" t="s">
        <v>1088</v>
      </c>
      <c r="O3235">
        <f t="shared" si="250"/>
        <v>105</v>
      </c>
      <c r="P3235">
        <f t="shared" si="251"/>
        <v>51.22</v>
      </c>
      <c r="Q3235" s="10" t="s">
        <v>8315</v>
      </c>
      <c r="R3235" t="s">
        <v>8316</v>
      </c>
      <c r="S3235" s="13">
        <f t="shared" si="252"/>
        <v>41946.644745370373</v>
      </c>
      <c r="T3235" s="13">
        <f t="shared" si="253"/>
        <v>41976.644745370373</v>
      </c>
      <c r="U3235">
        <f t="shared" si="254"/>
        <v>2014</v>
      </c>
    </row>
    <row r="3236" spans="1:21" ht="57.6" x14ac:dyDescent="0.3">
      <c r="A3236">
        <v>3387</v>
      </c>
      <c r="B3236" s="3" t="s">
        <v>6865</v>
      </c>
      <c r="C3236" s="3" t="s">
        <v>6866</v>
      </c>
      <c r="D3236" s="6">
        <v>3000</v>
      </c>
      <c r="E3236" s="8">
        <v>3506</v>
      </c>
      <c r="F3236" t="s">
        <v>18</v>
      </c>
      <c r="G3236" t="s">
        <v>19</v>
      </c>
      <c r="H3236" t="s">
        <v>20</v>
      </c>
      <c r="I3236">
        <v>1418581088</v>
      </c>
      <c r="J3236">
        <v>1415125088</v>
      </c>
      <c r="K3236" t="b">
        <v>0</v>
      </c>
      <c r="L3236">
        <v>35</v>
      </c>
      <c r="M3236" t="b">
        <v>1</v>
      </c>
      <c r="N3236" t="s">
        <v>1088</v>
      </c>
      <c r="O3236">
        <f t="shared" si="250"/>
        <v>117</v>
      </c>
      <c r="P3236">
        <f t="shared" si="251"/>
        <v>100.17</v>
      </c>
      <c r="Q3236" s="10" t="s">
        <v>8315</v>
      </c>
      <c r="R3236" t="s">
        <v>8316</v>
      </c>
      <c r="S3236" s="13">
        <f t="shared" si="252"/>
        <v>41947.762592592589</v>
      </c>
      <c r="T3236" s="13">
        <f t="shared" si="253"/>
        <v>41987.762592592597</v>
      </c>
      <c r="U3236">
        <f t="shared" si="254"/>
        <v>2014</v>
      </c>
    </row>
    <row r="3237" spans="1:21" ht="43.2" x14ac:dyDescent="0.3">
      <c r="A3237">
        <v>2800</v>
      </c>
      <c r="B3237" s="3" t="s">
        <v>5689</v>
      </c>
      <c r="C3237" s="3" t="s">
        <v>5690</v>
      </c>
      <c r="D3237" s="6">
        <v>1000</v>
      </c>
      <c r="E3237" s="8">
        <v>1330</v>
      </c>
      <c r="F3237" t="s">
        <v>18</v>
      </c>
      <c r="G3237" t="s">
        <v>26</v>
      </c>
      <c r="H3237" t="s">
        <v>27</v>
      </c>
      <c r="I3237">
        <v>1420377366</v>
      </c>
      <c r="J3237">
        <v>1415193366</v>
      </c>
      <c r="K3237" t="b">
        <v>0</v>
      </c>
      <c r="L3237">
        <v>31</v>
      </c>
      <c r="M3237" t="b">
        <v>1</v>
      </c>
      <c r="N3237" t="s">
        <v>1088</v>
      </c>
      <c r="O3237">
        <f t="shared" si="250"/>
        <v>133</v>
      </c>
      <c r="P3237">
        <f t="shared" si="251"/>
        <v>42.9</v>
      </c>
      <c r="Q3237" s="10" t="s">
        <v>8315</v>
      </c>
      <c r="R3237" t="s">
        <v>8316</v>
      </c>
      <c r="S3237" s="13">
        <f t="shared" si="252"/>
        <v>41948.552847222221</v>
      </c>
      <c r="T3237" s="13">
        <f t="shared" si="253"/>
        <v>42008.552847222221</v>
      </c>
      <c r="U3237">
        <f t="shared" si="254"/>
        <v>2014</v>
      </c>
    </row>
    <row r="3238" spans="1:21" ht="28.8" x14ac:dyDescent="0.3">
      <c r="A3238">
        <v>2884</v>
      </c>
      <c r="B3238" s="3" t="s">
        <v>5857</v>
      </c>
      <c r="C3238" s="3" t="s">
        <v>5858</v>
      </c>
      <c r="D3238" s="6">
        <v>45000</v>
      </c>
      <c r="E3238" s="8">
        <v>185</v>
      </c>
      <c r="F3238" t="s">
        <v>359</v>
      </c>
      <c r="G3238" t="s">
        <v>19</v>
      </c>
      <c r="H3238" t="s">
        <v>20</v>
      </c>
      <c r="I3238">
        <v>1417800435</v>
      </c>
      <c r="J3238">
        <v>1415208435</v>
      </c>
      <c r="K3238" t="b">
        <v>0</v>
      </c>
      <c r="L3238">
        <v>4</v>
      </c>
      <c r="M3238" t="b">
        <v>0</v>
      </c>
      <c r="N3238" t="s">
        <v>1088</v>
      </c>
      <c r="O3238">
        <f t="shared" si="250"/>
        <v>0</v>
      </c>
      <c r="P3238">
        <f t="shared" si="251"/>
        <v>46.25</v>
      </c>
      <c r="Q3238" s="10" t="s">
        <v>8315</v>
      </c>
      <c r="R3238" t="s">
        <v>8316</v>
      </c>
      <c r="S3238" s="13">
        <f t="shared" si="252"/>
        <v>41948.727256944447</v>
      </c>
      <c r="T3238" s="13">
        <f t="shared" si="253"/>
        <v>41978.727256944447</v>
      </c>
      <c r="U3238">
        <f t="shared" si="254"/>
        <v>2014</v>
      </c>
    </row>
    <row r="3239" spans="1:21" ht="43.2" x14ac:dyDescent="0.3">
      <c r="A3239">
        <v>4043</v>
      </c>
      <c r="B3239" s="3" t="s">
        <v>8168</v>
      </c>
      <c r="C3239" s="3" t="s">
        <v>8169</v>
      </c>
      <c r="D3239" s="6">
        <v>300</v>
      </c>
      <c r="E3239" s="8">
        <v>0</v>
      </c>
      <c r="F3239" t="s">
        <v>359</v>
      </c>
      <c r="G3239" t="s">
        <v>161</v>
      </c>
      <c r="H3239" t="s">
        <v>162</v>
      </c>
      <c r="I3239">
        <v>1416524325</v>
      </c>
      <c r="J3239">
        <v>1415228325</v>
      </c>
      <c r="K3239" t="b">
        <v>0</v>
      </c>
      <c r="L3239">
        <v>0</v>
      </c>
      <c r="M3239" t="b">
        <v>0</v>
      </c>
      <c r="N3239" t="s">
        <v>1088</v>
      </c>
      <c r="O3239">
        <f t="shared" si="250"/>
        <v>0</v>
      </c>
      <c r="P3239">
        <f t="shared" si="251"/>
        <v>0</v>
      </c>
      <c r="Q3239" s="10" t="s">
        <v>8315</v>
      </c>
      <c r="R3239" t="s">
        <v>8316</v>
      </c>
      <c r="S3239" s="13">
        <f t="shared" si="252"/>
        <v>41948.957465277781</v>
      </c>
      <c r="T3239" s="13">
        <f t="shared" si="253"/>
        <v>41963.957465277781</v>
      </c>
      <c r="U3239">
        <f t="shared" si="254"/>
        <v>2014</v>
      </c>
    </row>
    <row r="3240" spans="1:21" ht="43.2" x14ac:dyDescent="0.3">
      <c r="A3240">
        <v>2865</v>
      </c>
      <c r="B3240" s="3" t="s">
        <v>5819</v>
      </c>
      <c r="C3240" s="3" t="s">
        <v>5820</v>
      </c>
      <c r="D3240" s="6">
        <v>2888</v>
      </c>
      <c r="E3240" s="8">
        <v>0</v>
      </c>
      <c r="F3240" t="s">
        <v>359</v>
      </c>
      <c r="G3240" t="s">
        <v>19</v>
      </c>
      <c r="H3240" t="s">
        <v>20</v>
      </c>
      <c r="I3240">
        <v>1420512259</v>
      </c>
      <c r="J3240">
        <v>1415328259</v>
      </c>
      <c r="K3240" t="b">
        <v>0</v>
      </c>
      <c r="L3240">
        <v>0</v>
      </c>
      <c r="M3240" t="b">
        <v>0</v>
      </c>
      <c r="N3240" t="s">
        <v>1088</v>
      </c>
      <c r="O3240">
        <f t="shared" si="250"/>
        <v>0</v>
      </c>
      <c r="P3240">
        <f t="shared" si="251"/>
        <v>0</v>
      </c>
      <c r="Q3240" s="10" t="s">
        <v>8315</v>
      </c>
      <c r="R3240" t="s">
        <v>8316</v>
      </c>
      <c r="S3240" s="13">
        <f t="shared" si="252"/>
        <v>41950.114108796297</v>
      </c>
      <c r="T3240" s="13">
        <f t="shared" si="253"/>
        <v>42010.114108796297</v>
      </c>
      <c r="U3240">
        <f t="shared" si="254"/>
        <v>2014</v>
      </c>
    </row>
    <row r="3241" spans="1:21" ht="43.2" x14ac:dyDescent="0.3">
      <c r="A3241">
        <v>3996</v>
      </c>
      <c r="B3241" s="3" t="s">
        <v>8076</v>
      </c>
      <c r="C3241" s="3" t="s">
        <v>8077</v>
      </c>
      <c r="D3241" s="6">
        <v>3000</v>
      </c>
      <c r="E3241" s="8">
        <v>497</v>
      </c>
      <c r="F3241" t="s">
        <v>359</v>
      </c>
      <c r="G3241" t="s">
        <v>19</v>
      </c>
      <c r="H3241" t="s">
        <v>20</v>
      </c>
      <c r="I3241">
        <v>1416499440</v>
      </c>
      <c r="J3241">
        <v>1415341464</v>
      </c>
      <c r="K3241" t="b">
        <v>0</v>
      </c>
      <c r="L3241">
        <v>17</v>
      </c>
      <c r="M3241" t="b">
        <v>0</v>
      </c>
      <c r="N3241" t="s">
        <v>1088</v>
      </c>
      <c r="O3241">
        <f t="shared" si="250"/>
        <v>17</v>
      </c>
      <c r="P3241">
        <f t="shared" si="251"/>
        <v>29.24</v>
      </c>
      <c r="Q3241" s="10" t="s">
        <v>8315</v>
      </c>
      <c r="R3241" t="s">
        <v>8316</v>
      </c>
      <c r="S3241" s="13">
        <f t="shared" si="252"/>
        <v>41950.26694444444</v>
      </c>
      <c r="T3241" s="13">
        <f t="shared" si="253"/>
        <v>41963.669444444444</v>
      </c>
      <c r="U3241">
        <f t="shared" si="254"/>
        <v>2014</v>
      </c>
    </row>
    <row r="3242" spans="1:21" ht="43.2" x14ac:dyDescent="0.3">
      <c r="A3242">
        <v>3509</v>
      </c>
      <c r="B3242" s="3" t="s">
        <v>7109</v>
      </c>
      <c r="C3242" s="3" t="s">
        <v>7110</v>
      </c>
      <c r="D3242" s="6">
        <v>3000</v>
      </c>
      <c r="E3242" s="8">
        <v>3190</v>
      </c>
      <c r="F3242" t="s">
        <v>18</v>
      </c>
      <c r="G3242" t="s">
        <v>19</v>
      </c>
      <c r="H3242" t="s">
        <v>20</v>
      </c>
      <c r="I3242">
        <v>1416545700</v>
      </c>
      <c r="J3242">
        <v>1415392666</v>
      </c>
      <c r="K3242" t="b">
        <v>0</v>
      </c>
      <c r="L3242">
        <v>33</v>
      </c>
      <c r="M3242" t="b">
        <v>1</v>
      </c>
      <c r="N3242" t="s">
        <v>1088</v>
      </c>
      <c r="O3242">
        <f t="shared" si="250"/>
        <v>106</v>
      </c>
      <c r="P3242">
        <f t="shared" si="251"/>
        <v>96.67</v>
      </c>
      <c r="Q3242" s="10" t="s">
        <v>8315</v>
      </c>
      <c r="R3242" t="s">
        <v>8316</v>
      </c>
      <c r="S3242" s="13">
        <f t="shared" si="252"/>
        <v>41950.859560185185</v>
      </c>
      <c r="T3242" s="13">
        <f t="shared" si="253"/>
        <v>41964.204861111109</v>
      </c>
      <c r="U3242">
        <f t="shared" si="254"/>
        <v>2014</v>
      </c>
    </row>
    <row r="3243" spans="1:21" x14ac:dyDescent="0.3">
      <c r="A3243">
        <v>2893</v>
      </c>
      <c r="B3243" s="3" t="s">
        <v>5875</v>
      </c>
      <c r="C3243" s="3" t="s">
        <v>5876</v>
      </c>
      <c r="D3243" s="6">
        <v>5000</v>
      </c>
      <c r="E3243" s="8">
        <v>25</v>
      </c>
      <c r="F3243" t="s">
        <v>359</v>
      </c>
      <c r="G3243" t="s">
        <v>19</v>
      </c>
      <c r="H3243" t="s">
        <v>20</v>
      </c>
      <c r="I3243">
        <v>1420768800</v>
      </c>
      <c r="J3243">
        <v>1415644395</v>
      </c>
      <c r="K3243" t="b">
        <v>0</v>
      </c>
      <c r="L3243">
        <v>2</v>
      </c>
      <c r="M3243" t="b">
        <v>0</v>
      </c>
      <c r="N3243" t="s">
        <v>1088</v>
      </c>
      <c r="O3243">
        <f t="shared" si="250"/>
        <v>1</v>
      </c>
      <c r="P3243">
        <f t="shared" si="251"/>
        <v>12.5</v>
      </c>
      <c r="Q3243" s="10" t="s">
        <v>8315</v>
      </c>
      <c r="R3243" t="s">
        <v>8316</v>
      </c>
      <c r="S3243" s="13">
        <f t="shared" si="252"/>
        <v>41953.773090277777</v>
      </c>
      <c r="T3243" s="13">
        <f t="shared" si="253"/>
        <v>42013.083333333328</v>
      </c>
      <c r="U3243">
        <f t="shared" si="254"/>
        <v>2014</v>
      </c>
    </row>
    <row r="3244" spans="1:21" ht="57.6" x14ac:dyDescent="0.3">
      <c r="A3244">
        <v>3385</v>
      </c>
      <c r="B3244" s="3" t="s">
        <v>6861</v>
      </c>
      <c r="C3244" s="3" t="s">
        <v>6862</v>
      </c>
      <c r="D3244" s="6">
        <v>2000</v>
      </c>
      <c r="E3244" s="8">
        <v>2000</v>
      </c>
      <c r="F3244" t="s">
        <v>18</v>
      </c>
      <c r="G3244" t="s">
        <v>19</v>
      </c>
      <c r="H3244" t="s">
        <v>20</v>
      </c>
      <c r="I3244">
        <v>1418244552</v>
      </c>
      <c r="J3244">
        <v>1415652552</v>
      </c>
      <c r="K3244" t="b">
        <v>0</v>
      </c>
      <c r="L3244">
        <v>15</v>
      </c>
      <c r="M3244" t="b">
        <v>1</v>
      </c>
      <c r="N3244" t="s">
        <v>1088</v>
      </c>
      <c r="O3244">
        <f t="shared" si="250"/>
        <v>100</v>
      </c>
      <c r="P3244">
        <f t="shared" si="251"/>
        <v>133.33000000000001</v>
      </c>
      <c r="Q3244" s="10" t="s">
        <v>8315</v>
      </c>
      <c r="R3244" t="s">
        <v>8316</v>
      </c>
      <c r="S3244" s="13">
        <f t="shared" si="252"/>
        <v>41953.8675</v>
      </c>
      <c r="T3244" s="13">
        <f t="shared" si="253"/>
        <v>41983.8675</v>
      </c>
      <c r="U3244">
        <f t="shared" si="254"/>
        <v>2014</v>
      </c>
    </row>
    <row r="3245" spans="1:21" ht="43.2" x14ac:dyDescent="0.3">
      <c r="A3245">
        <v>2858</v>
      </c>
      <c r="B3245" s="3" t="s">
        <v>5805</v>
      </c>
      <c r="C3245" s="3" t="s">
        <v>5806</v>
      </c>
      <c r="D3245" s="6">
        <v>1000</v>
      </c>
      <c r="E3245" s="8">
        <v>0</v>
      </c>
      <c r="F3245" t="s">
        <v>359</v>
      </c>
      <c r="G3245" t="s">
        <v>389</v>
      </c>
      <c r="H3245" t="s">
        <v>57</v>
      </c>
      <c r="I3245">
        <v>1417778880</v>
      </c>
      <c r="J3245">
        <v>1415711095</v>
      </c>
      <c r="K3245" t="b">
        <v>0</v>
      </c>
      <c r="L3245">
        <v>0</v>
      </c>
      <c r="M3245" t="b">
        <v>0</v>
      </c>
      <c r="N3245" t="s">
        <v>1088</v>
      </c>
      <c r="O3245">
        <f t="shared" si="250"/>
        <v>0</v>
      </c>
      <c r="P3245">
        <f t="shared" si="251"/>
        <v>0</v>
      </c>
      <c r="Q3245" s="10" t="s">
        <v>8315</v>
      </c>
      <c r="R3245" t="s">
        <v>8316</v>
      </c>
      <c r="S3245" s="13">
        <f t="shared" si="252"/>
        <v>41954.545081018514</v>
      </c>
      <c r="T3245" s="13">
        <f t="shared" si="253"/>
        <v>41978.477777777778</v>
      </c>
      <c r="U3245">
        <f t="shared" si="254"/>
        <v>2014</v>
      </c>
    </row>
    <row r="3246" spans="1:21" ht="43.2" x14ac:dyDescent="0.3">
      <c r="A3246">
        <v>3448</v>
      </c>
      <c r="B3246" s="3" t="s">
        <v>6987</v>
      </c>
      <c r="C3246" s="3" t="s">
        <v>6988</v>
      </c>
      <c r="D3246" s="6">
        <v>2100</v>
      </c>
      <c r="E3246" s="8">
        <v>2305</v>
      </c>
      <c r="F3246" t="s">
        <v>18</v>
      </c>
      <c r="G3246" t="s">
        <v>19</v>
      </c>
      <c r="H3246" t="s">
        <v>20</v>
      </c>
      <c r="I3246">
        <v>1418784689</v>
      </c>
      <c r="J3246">
        <v>1416192689</v>
      </c>
      <c r="K3246" t="b">
        <v>0</v>
      </c>
      <c r="L3246">
        <v>45</v>
      </c>
      <c r="M3246" t="b">
        <v>1</v>
      </c>
      <c r="N3246" t="s">
        <v>1088</v>
      </c>
      <c r="O3246">
        <f t="shared" si="250"/>
        <v>110</v>
      </c>
      <c r="P3246">
        <f t="shared" si="251"/>
        <v>51.22</v>
      </c>
      <c r="Q3246" s="10" t="s">
        <v>8315</v>
      </c>
      <c r="R3246" t="s">
        <v>8316</v>
      </c>
      <c r="S3246" s="13">
        <f t="shared" si="252"/>
        <v>41960.119085648148</v>
      </c>
      <c r="T3246" s="13">
        <f t="shared" si="253"/>
        <v>41990.119085648148</v>
      </c>
      <c r="U3246">
        <f t="shared" si="254"/>
        <v>2014</v>
      </c>
    </row>
    <row r="3247" spans="1:21" ht="43.2" x14ac:dyDescent="0.3">
      <c r="A3247">
        <v>3940</v>
      </c>
      <c r="B3247" s="3" t="s">
        <v>7967</v>
      </c>
      <c r="C3247" s="3" t="s">
        <v>7968</v>
      </c>
      <c r="D3247" s="6">
        <v>5000</v>
      </c>
      <c r="E3247" s="8">
        <v>11</v>
      </c>
      <c r="F3247" t="s">
        <v>359</v>
      </c>
      <c r="G3247" t="s">
        <v>19</v>
      </c>
      <c r="H3247" t="s">
        <v>20</v>
      </c>
      <c r="I3247">
        <v>1420199351</v>
      </c>
      <c r="J3247">
        <v>1416311351</v>
      </c>
      <c r="K3247" t="b">
        <v>0</v>
      </c>
      <c r="L3247">
        <v>2</v>
      </c>
      <c r="M3247" t="b">
        <v>0</v>
      </c>
      <c r="N3247" t="s">
        <v>1088</v>
      </c>
      <c r="O3247">
        <f t="shared" si="250"/>
        <v>0</v>
      </c>
      <c r="P3247">
        <f t="shared" si="251"/>
        <v>5.5</v>
      </c>
      <c r="Q3247" s="10" t="s">
        <v>8315</v>
      </c>
      <c r="R3247" t="s">
        <v>8316</v>
      </c>
      <c r="S3247" s="13">
        <f t="shared" si="252"/>
        <v>41961.492488425924</v>
      </c>
      <c r="T3247" s="13">
        <f t="shared" si="253"/>
        <v>42006.492488425924</v>
      </c>
      <c r="U3247">
        <f t="shared" si="254"/>
        <v>2014</v>
      </c>
    </row>
    <row r="3248" spans="1:21" ht="57.6" x14ac:dyDescent="0.3">
      <c r="A3248">
        <v>3833</v>
      </c>
      <c r="B3248" s="3" t="s">
        <v>7754</v>
      </c>
      <c r="C3248" s="3" t="s">
        <v>7755</v>
      </c>
      <c r="D3248" s="6">
        <v>1200</v>
      </c>
      <c r="E3248" s="8">
        <v>1400</v>
      </c>
      <c r="F3248" t="s">
        <v>18</v>
      </c>
      <c r="G3248" t="s">
        <v>161</v>
      </c>
      <c r="H3248" t="s">
        <v>162</v>
      </c>
      <c r="I3248">
        <v>1417460940</v>
      </c>
      <c r="J3248">
        <v>1416516972</v>
      </c>
      <c r="K3248" t="b">
        <v>0</v>
      </c>
      <c r="L3248">
        <v>20</v>
      </c>
      <c r="M3248" t="b">
        <v>1</v>
      </c>
      <c r="N3248" t="s">
        <v>1088</v>
      </c>
      <c r="O3248">
        <f t="shared" si="250"/>
        <v>117</v>
      </c>
      <c r="P3248">
        <f t="shared" si="251"/>
        <v>70</v>
      </c>
      <c r="Q3248" s="10" t="s">
        <v>8315</v>
      </c>
      <c r="R3248" t="s">
        <v>8316</v>
      </c>
      <c r="S3248" s="13">
        <f t="shared" si="252"/>
        <v>41963.872361111105</v>
      </c>
      <c r="T3248" s="13">
        <f t="shared" si="253"/>
        <v>41974.797916666663</v>
      </c>
      <c r="U3248">
        <f t="shared" si="254"/>
        <v>2014</v>
      </c>
    </row>
    <row r="3249" spans="1:21" ht="28.8" x14ac:dyDescent="0.3">
      <c r="A3249">
        <v>3262</v>
      </c>
      <c r="B3249" s="3" t="s">
        <v>6614</v>
      </c>
      <c r="C3249" s="3" t="s">
        <v>6615</v>
      </c>
      <c r="D3249" s="6">
        <v>12200</v>
      </c>
      <c r="E3249" s="8">
        <v>12571</v>
      </c>
      <c r="F3249" t="s">
        <v>18</v>
      </c>
      <c r="G3249" t="s">
        <v>19</v>
      </c>
      <c r="H3249" t="s">
        <v>20</v>
      </c>
      <c r="I3249">
        <v>1419220800</v>
      </c>
      <c r="J3249">
        <v>1416555262</v>
      </c>
      <c r="K3249" t="b">
        <v>1</v>
      </c>
      <c r="L3249">
        <v>134</v>
      </c>
      <c r="M3249" t="b">
        <v>1</v>
      </c>
      <c r="N3249" t="s">
        <v>1088</v>
      </c>
      <c r="O3249">
        <f t="shared" si="250"/>
        <v>103</v>
      </c>
      <c r="P3249">
        <f t="shared" si="251"/>
        <v>93.81</v>
      </c>
      <c r="Q3249" s="10" t="s">
        <v>8315</v>
      </c>
      <c r="R3249" t="s">
        <v>8316</v>
      </c>
      <c r="S3249" s="13">
        <f t="shared" si="252"/>
        <v>41964.315532407403</v>
      </c>
      <c r="T3249" s="13">
        <f t="shared" si="253"/>
        <v>41995.166666666672</v>
      </c>
      <c r="U3249">
        <f t="shared" si="254"/>
        <v>2014</v>
      </c>
    </row>
    <row r="3250" spans="1:21" ht="43.2" x14ac:dyDescent="0.3">
      <c r="A3250">
        <v>3585</v>
      </c>
      <c r="B3250" s="3" t="s">
        <v>7261</v>
      </c>
      <c r="C3250" s="3" t="s">
        <v>7262</v>
      </c>
      <c r="D3250" s="6">
        <v>3400</v>
      </c>
      <c r="E3250" s="8">
        <v>4050</v>
      </c>
      <c r="F3250" t="s">
        <v>18</v>
      </c>
      <c r="G3250" t="s">
        <v>19</v>
      </c>
      <c r="H3250" t="s">
        <v>20</v>
      </c>
      <c r="I3250">
        <v>1419181890</v>
      </c>
      <c r="J3250">
        <v>1416589890</v>
      </c>
      <c r="K3250" t="b">
        <v>0</v>
      </c>
      <c r="L3250">
        <v>23</v>
      </c>
      <c r="M3250" t="b">
        <v>1</v>
      </c>
      <c r="N3250" t="s">
        <v>1088</v>
      </c>
      <c r="O3250">
        <f t="shared" si="250"/>
        <v>119</v>
      </c>
      <c r="P3250">
        <f t="shared" si="251"/>
        <v>176.09</v>
      </c>
      <c r="Q3250" s="10" t="s">
        <v>8315</v>
      </c>
      <c r="R3250" t="s">
        <v>8316</v>
      </c>
      <c r="S3250" s="13">
        <f t="shared" si="252"/>
        <v>41964.716319444444</v>
      </c>
      <c r="T3250" s="13">
        <f t="shared" si="253"/>
        <v>41994.716319444444</v>
      </c>
      <c r="U3250">
        <f t="shared" si="254"/>
        <v>2014</v>
      </c>
    </row>
    <row r="3251" spans="1:21" ht="43.2" x14ac:dyDescent="0.3">
      <c r="A3251">
        <v>3732</v>
      </c>
      <c r="B3251" s="3" t="s">
        <v>7553</v>
      </c>
      <c r="C3251" s="3" t="s">
        <v>7554</v>
      </c>
      <c r="D3251" s="6">
        <v>850</v>
      </c>
      <c r="E3251" s="8">
        <v>131</v>
      </c>
      <c r="F3251" t="s">
        <v>359</v>
      </c>
      <c r="G3251" t="s">
        <v>389</v>
      </c>
      <c r="H3251" t="s">
        <v>57</v>
      </c>
      <c r="I3251">
        <v>1422100800</v>
      </c>
      <c r="J3251">
        <v>1416932133</v>
      </c>
      <c r="K3251" t="b">
        <v>0</v>
      </c>
      <c r="L3251">
        <v>4</v>
      </c>
      <c r="M3251" t="b">
        <v>0</v>
      </c>
      <c r="N3251" t="s">
        <v>1088</v>
      </c>
      <c r="O3251">
        <f t="shared" si="250"/>
        <v>15</v>
      </c>
      <c r="P3251">
        <f t="shared" si="251"/>
        <v>32.75</v>
      </c>
      <c r="Q3251" s="10" t="s">
        <v>8315</v>
      </c>
      <c r="R3251" t="s">
        <v>8316</v>
      </c>
      <c r="S3251" s="13">
        <f t="shared" si="252"/>
        <v>41968.677465277782</v>
      </c>
      <c r="T3251" s="13">
        <f t="shared" si="253"/>
        <v>42028.5</v>
      </c>
      <c r="U3251">
        <f t="shared" si="254"/>
        <v>2014</v>
      </c>
    </row>
    <row r="3252" spans="1:21" ht="43.2" x14ac:dyDescent="0.3">
      <c r="A3252">
        <v>3368</v>
      </c>
      <c r="B3252" s="3" t="s">
        <v>6827</v>
      </c>
      <c r="C3252" s="3" t="s">
        <v>6828</v>
      </c>
      <c r="D3252" s="6">
        <v>1000</v>
      </c>
      <c r="E3252" s="8">
        <v>1046</v>
      </c>
      <c r="F3252" t="s">
        <v>18</v>
      </c>
      <c r="G3252" t="s">
        <v>19</v>
      </c>
      <c r="H3252" t="s">
        <v>20</v>
      </c>
      <c r="I3252">
        <v>1420088400</v>
      </c>
      <c r="J3252">
        <v>1416977259</v>
      </c>
      <c r="K3252" t="b">
        <v>0</v>
      </c>
      <c r="L3252">
        <v>23</v>
      </c>
      <c r="M3252" t="b">
        <v>1</v>
      </c>
      <c r="N3252" t="s">
        <v>1088</v>
      </c>
      <c r="O3252">
        <f t="shared" si="250"/>
        <v>105</v>
      </c>
      <c r="P3252">
        <f t="shared" si="251"/>
        <v>45.48</v>
      </c>
      <c r="Q3252" s="10" t="s">
        <v>8315</v>
      </c>
      <c r="R3252" t="s">
        <v>8316</v>
      </c>
      <c r="S3252" s="13">
        <f t="shared" si="252"/>
        <v>41969.199756944443</v>
      </c>
      <c r="T3252" s="13">
        <f t="shared" si="253"/>
        <v>42005.208333333328</v>
      </c>
      <c r="U3252">
        <f t="shared" si="254"/>
        <v>2014</v>
      </c>
    </row>
    <row r="3253" spans="1:21" ht="28.8" x14ac:dyDescent="0.3">
      <c r="A3253">
        <v>3926</v>
      </c>
      <c r="B3253" s="3" t="s">
        <v>7939</v>
      </c>
      <c r="C3253" s="3" t="s">
        <v>7940</v>
      </c>
      <c r="D3253" s="6">
        <v>5000</v>
      </c>
      <c r="E3253" s="8">
        <v>15</v>
      </c>
      <c r="F3253" t="s">
        <v>359</v>
      </c>
      <c r="G3253" t="s">
        <v>52</v>
      </c>
      <c r="H3253" t="s">
        <v>53</v>
      </c>
      <c r="I3253">
        <v>1419645748</v>
      </c>
      <c r="J3253">
        <v>1417053748</v>
      </c>
      <c r="K3253" t="b">
        <v>0</v>
      </c>
      <c r="L3253">
        <v>1</v>
      </c>
      <c r="M3253" t="b">
        <v>0</v>
      </c>
      <c r="N3253" t="s">
        <v>1088</v>
      </c>
      <c r="O3253">
        <f t="shared" si="250"/>
        <v>0</v>
      </c>
      <c r="P3253">
        <f t="shared" si="251"/>
        <v>15</v>
      </c>
      <c r="Q3253" s="10" t="s">
        <v>8315</v>
      </c>
      <c r="R3253" t="s">
        <v>8316</v>
      </c>
      <c r="S3253" s="13">
        <f t="shared" si="252"/>
        <v>41970.085046296299</v>
      </c>
      <c r="T3253" s="13">
        <f t="shared" si="253"/>
        <v>42000.085046296299</v>
      </c>
      <c r="U3253">
        <f t="shared" si="254"/>
        <v>2014</v>
      </c>
    </row>
    <row r="3254" spans="1:21" ht="43.2" x14ac:dyDescent="0.3">
      <c r="A3254">
        <v>3218</v>
      </c>
      <c r="B3254" s="3" t="s">
        <v>6526</v>
      </c>
      <c r="C3254" s="3" t="s">
        <v>6527</v>
      </c>
      <c r="D3254" s="6">
        <v>12000</v>
      </c>
      <c r="E3254" s="8">
        <v>12252</v>
      </c>
      <c r="F3254" t="s">
        <v>18</v>
      </c>
      <c r="G3254" t="s">
        <v>26</v>
      </c>
      <c r="H3254" t="s">
        <v>27</v>
      </c>
      <c r="I3254">
        <v>1419984000</v>
      </c>
      <c r="J3254">
        <v>1417132986</v>
      </c>
      <c r="K3254" t="b">
        <v>1</v>
      </c>
      <c r="L3254">
        <v>184</v>
      </c>
      <c r="M3254" t="b">
        <v>1</v>
      </c>
      <c r="N3254" t="s">
        <v>1088</v>
      </c>
      <c r="O3254">
        <f t="shared" si="250"/>
        <v>102</v>
      </c>
      <c r="P3254">
        <f t="shared" si="251"/>
        <v>66.59</v>
      </c>
      <c r="Q3254" s="10" t="s">
        <v>8315</v>
      </c>
      <c r="R3254" t="s">
        <v>8316</v>
      </c>
      <c r="S3254" s="13">
        <f t="shared" si="252"/>
        <v>41971.002152777779</v>
      </c>
      <c r="T3254" s="13">
        <f t="shared" si="253"/>
        <v>42004</v>
      </c>
      <c r="U3254">
        <f t="shared" si="254"/>
        <v>2014</v>
      </c>
    </row>
    <row r="3255" spans="1:21" ht="57.6" x14ac:dyDescent="0.3">
      <c r="A3255">
        <v>3660</v>
      </c>
      <c r="B3255" s="3" t="s">
        <v>7409</v>
      </c>
      <c r="C3255" s="3" t="s">
        <v>7410</v>
      </c>
      <c r="D3255" s="6">
        <v>250</v>
      </c>
      <c r="E3255" s="8">
        <v>250</v>
      </c>
      <c r="F3255" t="s">
        <v>18</v>
      </c>
      <c r="G3255" t="s">
        <v>26</v>
      </c>
      <c r="H3255" t="s">
        <v>27</v>
      </c>
      <c r="I3255">
        <v>1419368925</v>
      </c>
      <c r="J3255">
        <v>1417208925</v>
      </c>
      <c r="K3255" t="b">
        <v>0</v>
      </c>
      <c r="L3255">
        <v>22</v>
      </c>
      <c r="M3255" t="b">
        <v>1</v>
      </c>
      <c r="N3255" t="s">
        <v>1088</v>
      </c>
      <c r="O3255">
        <f t="shared" si="250"/>
        <v>100</v>
      </c>
      <c r="P3255">
        <f t="shared" si="251"/>
        <v>11.36</v>
      </c>
      <c r="Q3255" s="10" t="s">
        <v>8315</v>
      </c>
      <c r="R3255" t="s">
        <v>8316</v>
      </c>
      <c r="S3255" s="13">
        <f t="shared" si="252"/>
        <v>41971.881076388891</v>
      </c>
      <c r="T3255" s="13">
        <f t="shared" si="253"/>
        <v>41996.881076388891</v>
      </c>
      <c r="U3255">
        <f t="shared" si="254"/>
        <v>2014</v>
      </c>
    </row>
    <row r="3256" spans="1:21" ht="43.2" x14ac:dyDescent="0.3">
      <c r="A3256">
        <v>2871</v>
      </c>
      <c r="B3256" s="3" t="s">
        <v>5831</v>
      </c>
      <c r="C3256" s="3" t="s">
        <v>5832</v>
      </c>
      <c r="D3256" s="6">
        <v>10000</v>
      </c>
      <c r="E3256" s="8">
        <v>467</v>
      </c>
      <c r="F3256" t="s">
        <v>359</v>
      </c>
      <c r="G3256" t="s">
        <v>19</v>
      </c>
      <c r="H3256" t="s">
        <v>20</v>
      </c>
      <c r="I3256">
        <v>1419183813</v>
      </c>
      <c r="J3256">
        <v>1417455813</v>
      </c>
      <c r="K3256" t="b">
        <v>0</v>
      </c>
      <c r="L3256">
        <v>13</v>
      </c>
      <c r="M3256" t="b">
        <v>0</v>
      </c>
      <c r="N3256" t="s">
        <v>1088</v>
      </c>
      <c r="O3256">
        <f t="shared" si="250"/>
        <v>5</v>
      </c>
      <c r="P3256">
        <f t="shared" si="251"/>
        <v>35.92</v>
      </c>
      <c r="Q3256" s="10" t="s">
        <v>8315</v>
      </c>
      <c r="R3256" t="s">
        <v>8316</v>
      </c>
      <c r="S3256" s="13">
        <f t="shared" si="252"/>
        <v>41974.738576388889</v>
      </c>
      <c r="T3256" s="13">
        <f t="shared" si="253"/>
        <v>41994.738576388889</v>
      </c>
      <c r="U3256">
        <f t="shared" si="254"/>
        <v>2014</v>
      </c>
    </row>
    <row r="3257" spans="1:21" ht="43.2" x14ac:dyDescent="0.3">
      <c r="A3257">
        <v>3565</v>
      </c>
      <c r="B3257" s="3" t="s">
        <v>7221</v>
      </c>
      <c r="C3257" s="3" t="s">
        <v>7222</v>
      </c>
      <c r="D3257" s="6">
        <v>900</v>
      </c>
      <c r="E3257" s="8">
        <v>1175</v>
      </c>
      <c r="F3257" t="s">
        <v>18</v>
      </c>
      <c r="G3257" t="s">
        <v>19</v>
      </c>
      <c r="H3257" t="s">
        <v>20</v>
      </c>
      <c r="I3257">
        <v>1420048208</v>
      </c>
      <c r="J3257">
        <v>1417456208</v>
      </c>
      <c r="K3257" t="b">
        <v>0</v>
      </c>
      <c r="L3257">
        <v>12</v>
      </c>
      <c r="M3257" t="b">
        <v>1</v>
      </c>
      <c r="N3257" t="s">
        <v>1088</v>
      </c>
      <c r="O3257">
        <f t="shared" si="250"/>
        <v>131</v>
      </c>
      <c r="P3257">
        <f t="shared" si="251"/>
        <v>97.92</v>
      </c>
      <c r="Q3257" s="10" t="s">
        <v>8315</v>
      </c>
      <c r="R3257" t="s">
        <v>8316</v>
      </c>
      <c r="S3257" s="13">
        <f t="shared" si="252"/>
        <v>41974.743148148147</v>
      </c>
      <c r="T3257" s="13">
        <f t="shared" si="253"/>
        <v>42004.743148148147</v>
      </c>
      <c r="U3257">
        <f t="shared" si="254"/>
        <v>2014</v>
      </c>
    </row>
    <row r="3258" spans="1:21" ht="43.2" x14ac:dyDescent="0.3">
      <c r="A3258">
        <v>3593</v>
      </c>
      <c r="B3258" s="3" t="s">
        <v>7277</v>
      </c>
      <c r="C3258" s="3" t="s">
        <v>7278</v>
      </c>
      <c r="D3258" s="6">
        <v>3000</v>
      </c>
      <c r="E3258" s="8">
        <v>3319</v>
      </c>
      <c r="F3258" t="s">
        <v>18</v>
      </c>
      <c r="G3258" t="s">
        <v>19</v>
      </c>
      <c r="H3258" t="s">
        <v>20</v>
      </c>
      <c r="I3258">
        <v>1420489560</v>
      </c>
      <c r="J3258">
        <v>1417469639</v>
      </c>
      <c r="K3258" t="b">
        <v>0</v>
      </c>
      <c r="L3258">
        <v>43</v>
      </c>
      <c r="M3258" t="b">
        <v>1</v>
      </c>
      <c r="N3258" t="s">
        <v>1088</v>
      </c>
      <c r="O3258">
        <f t="shared" si="250"/>
        <v>111</v>
      </c>
      <c r="P3258">
        <f t="shared" si="251"/>
        <v>77.19</v>
      </c>
      <c r="Q3258" s="10" t="s">
        <v>8315</v>
      </c>
      <c r="R3258" t="s">
        <v>8316</v>
      </c>
      <c r="S3258" s="13">
        <f t="shared" si="252"/>
        <v>41974.898599537039</v>
      </c>
      <c r="T3258" s="13">
        <f t="shared" si="253"/>
        <v>42009.851388888885</v>
      </c>
      <c r="U3258">
        <f t="shared" si="254"/>
        <v>2014</v>
      </c>
    </row>
    <row r="3259" spans="1:21" ht="28.8" x14ac:dyDescent="0.3">
      <c r="A3259">
        <v>3850</v>
      </c>
      <c r="B3259" s="3" t="s">
        <v>7788</v>
      </c>
      <c r="C3259" s="3" t="s">
        <v>7789</v>
      </c>
      <c r="D3259" s="6">
        <v>1000</v>
      </c>
      <c r="E3259" s="8">
        <v>38</v>
      </c>
      <c r="F3259" t="s">
        <v>359</v>
      </c>
      <c r="G3259" t="s">
        <v>19</v>
      </c>
      <c r="H3259" t="s">
        <v>20</v>
      </c>
      <c r="I3259">
        <v>1420081143</v>
      </c>
      <c r="J3259">
        <v>1417489143</v>
      </c>
      <c r="K3259" t="b">
        <v>1</v>
      </c>
      <c r="L3259">
        <v>4</v>
      </c>
      <c r="M3259" t="b">
        <v>0</v>
      </c>
      <c r="N3259" t="s">
        <v>1088</v>
      </c>
      <c r="O3259">
        <f t="shared" si="250"/>
        <v>4</v>
      </c>
      <c r="P3259">
        <f t="shared" si="251"/>
        <v>9.5</v>
      </c>
      <c r="Q3259" s="10" t="s">
        <v>8315</v>
      </c>
      <c r="R3259" t="s">
        <v>8316</v>
      </c>
      <c r="S3259" s="13">
        <f t="shared" si="252"/>
        <v>41975.124340277776</v>
      </c>
      <c r="T3259" s="13">
        <f t="shared" si="253"/>
        <v>42005.124340277776</v>
      </c>
      <c r="U3259">
        <f t="shared" si="254"/>
        <v>2014</v>
      </c>
    </row>
    <row r="3260" spans="1:21" ht="43.2" x14ac:dyDescent="0.3">
      <c r="A3260">
        <v>3978</v>
      </c>
      <c r="B3260" s="3" t="s">
        <v>8042</v>
      </c>
      <c r="C3260" s="3" t="s">
        <v>8043</v>
      </c>
      <c r="D3260" s="6">
        <v>2000</v>
      </c>
      <c r="E3260" s="8">
        <v>214</v>
      </c>
      <c r="F3260" t="s">
        <v>359</v>
      </c>
      <c r="G3260" t="s">
        <v>19</v>
      </c>
      <c r="H3260" t="s">
        <v>20</v>
      </c>
      <c r="I3260">
        <v>1422717953</v>
      </c>
      <c r="J3260">
        <v>1417533953</v>
      </c>
      <c r="K3260" t="b">
        <v>0</v>
      </c>
      <c r="L3260">
        <v>8</v>
      </c>
      <c r="M3260" t="b">
        <v>0</v>
      </c>
      <c r="N3260" t="s">
        <v>1088</v>
      </c>
      <c r="O3260">
        <f t="shared" si="250"/>
        <v>11</v>
      </c>
      <c r="P3260">
        <f t="shared" si="251"/>
        <v>26.75</v>
      </c>
      <c r="Q3260" s="10" t="s">
        <v>8315</v>
      </c>
      <c r="R3260" t="s">
        <v>8316</v>
      </c>
      <c r="S3260" s="13">
        <f t="shared" si="252"/>
        <v>41975.642974537041</v>
      </c>
      <c r="T3260" s="13">
        <f t="shared" si="253"/>
        <v>42035.642974537041</v>
      </c>
      <c r="U3260">
        <f t="shared" si="254"/>
        <v>2014</v>
      </c>
    </row>
    <row r="3261" spans="1:21" ht="43.2" x14ac:dyDescent="0.3">
      <c r="A3261">
        <v>3570</v>
      </c>
      <c r="B3261" s="3" t="s">
        <v>7231</v>
      </c>
      <c r="C3261" s="3" t="s">
        <v>7232</v>
      </c>
      <c r="D3261" s="6">
        <v>2000</v>
      </c>
      <c r="E3261" s="8">
        <v>2287</v>
      </c>
      <c r="F3261" t="s">
        <v>18</v>
      </c>
      <c r="G3261" t="s">
        <v>19</v>
      </c>
      <c r="H3261" t="s">
        <v>20</v>
      </c>
      <c r="I3261">
        <v>1420009200</v>
      </c>
      <c r="J3261">
        <v>1417593483</v>
      </c>
      <c r="K3261" t="b">
        <v>0</v>
      </c>
      <c r="L3261">
        <v>26</v>
      </c>
      <c r="M3261" t="b">
        <v>1</v>
      </c>
      <c r="N3261" t="s">
        <v>1088</v>
      </c>
      <c r="O3261">
        <f t="shared" si="250"/>
        <v>114</v>
      </c>
      <c r="P3261">
        <f t="shared" si="251"/>
        <v>87.96</v>
      </c>
      <c r="Q3261" s="10" t="s">
        <v>8315</v>
      </c>
      <c r="R3261" t="s">
        <v>8316</v>
      </c>
      <c r="S3261" s="13">
        <f t="shared" si="252"/>
        <v>41976.331979166673</v>
      </c>
      <c r="T3261" s="13">
        <f t="shared" si="253"/>
        <v>42004.291666666672</v>
      </c>
      <c r="U3261">
        <f t="shared" si="254"/>
        <v>2014</v>
      </c>
    </row>
    <row r="3262" spans="1:21" ht="43.2" x14ac:dyDescent="0.3">
      <c r="A3262">
        <v>3889</v>
      </c>
      <c r="B3262" s="3" t="s">
        <v>7865</v>
      </c>
      <c r="C3262" s="3" t="s">
        <v>7866</v>
      </c>
      <c r="D3262" s="6">
        <v>8000</v>
      </c>
      <c r="E3262" s="8">
        <v>118</v>
      </c>
      <c r="F3262" t="s">
        <v>359</v>
      </c>
      <c r="G3262" t="s">
        <v>19</v>
      </c>
      <c r="H3262" t="s">
        <v>20</v>
      </c>
      <c r="I3262">
        <v>1420413960</v>
      </c>
      <c r="J3262">
        <v>1417651630</v>
      </c>
      <c r="K3262" t="b">
        <v>0</v>
      </c>
      <c r="L3262">
        <v>9</v>
      </c>
      <c r="M3262" t="b">
        <v>0</v>
      </c>
      <c r="N3262" t="s">
        <v>1088</v>
      </c>
      <c r="O3262">
        <f t="shared" si="250"/>
        <v>1</v>
      </c>
      <c r="P3262">
        <f t="shared" si="251"/>
        <v>13.11</v>
      </c>
      <c r="Q3262" s="10" t="s">
        <v>8315</v>
      </c>
      <c r="R3262" t="s">
        <v>8316</v>
      </c>
      <c r="S3262" s="13">
        <f t="shared" si="252"/>
        <v>41977.004976851851</v>
      </c>
      <c r="T3262" s="13">
        <f t="shared" si="253"/>
        <v>42008.976388888885</v>
      </c>
      <c r="U3262">
        <f t="shared" si="254"/>
        <v>2014</v>
      </c>
    </row>
    <row r="3263" spans="1:21" ht="43.2" x14ac:dyDescent="0.3">
      <c r="A3263">
        <v>3972</v>
      </c>
      <c r="B3263" s="3" t="s">
        <v>8030</v>
      </c>
      <c r="C3263" s="3" t="s">
        <v>8031</v>
      </c>
      <c r="D3263" s="6">
        <v>1000</v>
      </c>
      <c r="E3263" s="8">
        <v>211</v>
      </c>
      <c r="F3263" t="s">
        <v>359</v>
      </c>
      <c r="G3263" t="s">
        <v>19</v>
      </c>
      <c r="H3263" t="s">
        <v>20</v>
      </c>
      <c r="I3263">
        <v>1423186634</v>
      </c>
      <c r="J3263">
        <v>1418002634</v>
      </c>
      <c r="K3263" t="b">
        <v>0</v>
      </c>
      <c r="L3263">
        <v>8</v>
      </c>
      <c r="M3263" t="b">
        <v>0</v>
      </c>
      <c r="N3263" t="s">
        <v>1088</v>
      </c>
      <c r="O3263">
        <f t="shared" si="250"/>
        <v>21</v>
      </c>
      <c r="P3263">
        <f t="shared" si="251"/>
        <v>26.38</v>
      </c>
      <c r="Q3263" s="10" t="s">
        <v>8315</v>
      </c>
      <c r="R3263" t="s">
        <v>8316</v>
      </c>
      <c r="S3263" s="13">
        <f t="shared" si="252"/>
        <v>41981.067523148144</v>
      </c>
      <c r="T3263" s="13">
        <f t="shared" si="253"/>
        <v>42041.067523148144</v>
      </c>
      <c r="U3263">
        <f t="shared" si="254"/>
        <v>2014</v>
      </c>
    </row>
    <row r="3264" spans="1:21" ht="43.2" x14ac:dyDescent="0.3">
      <c r="A3264">
        <v>3569</v>
      </c>
      <c r="B3264" s="3" t="s">
        <v>7229</v>
      </c>
      <c r="C3264" s="3" t="s">
        <v>7230</v>
      </c>
      <c r="D3264" s="6">
        <v>5000</v>
      </c>
      <c r="E3264" s="8">
        <v>5024</v>
      </c>
      <c r="F3264" t="s">
        <v>18</v>
      </c>
      <c r="G3264" t="s">
        <v>19</v>
      </c>
      <c r="H3264" t="s">
        <v>20</v>
      </c>
      <c r="I3264">
        <v>1420734696</v>
      </c>
      <c r="J3264">
        <v>1418142696</v>
      </c>
      <c r="K3264" t="b">
        <v>0</v>
      </c>
      <c r="L3264">
        <v>41</v>
      </c>
      <c r="M3264" t="b">
        <v>1</v>
      </c>
      <c r="N3264" t="s">
        <v>1088</v>
      </c>
      <c r="O3264">
        <f t="shared" si="250"/>
        <v>100</v>
      </c>
      <c r="P3264">
        <f t="shared" si="251"/>
        <v>122.54</v>
      </c>
      <c r="Q3264" s="10" t="s">
        <v>8315</v>
      </c>
      <c r="R3264" t="s">
        <v>8316</v>
      </c>
      <c r="S3264" s="13">
        <f t="shared" si="252"/>
        <v>41982.688611111109</v>
      </c>
      <c r="T3264" s="13">
        <f t="shared" si="253"/>
        <v>42012.688611111109</v>
      </c>
      <c r="U3264">
        <f t="shared" si="254"/>
        <v>2014</v>
      </c>
    </row>
    <row r="3265" spans="1:21" ht="43.2" x14ac:dyDescent="0.3">
      <c r="A3265">
        <v>3897</v>
      </c>
      <c r="B3265" s="3" t="s">
        <v>7881</v>
      </c>
      <c r="C3265" s="3" t="s">
        <v>7882</v>
      </c>
      <c r="D3265" s="6">
        <v>2500</v>
      </c>
      <c r="E3265" s="8">
        <v>440</v>
      </c>
      <c r="F3265" t="s">
        <v>359</v>
      </c>
      <c r="G3265" t="s">
        <v>82</v>
      </c>
      <c r="H3265" t="s">
        <v>83</v>
      </c>
      <c r="I3265">
        <v>1420750683</v>
      </c>
      <c r="J3265">
        <v>1418158683</v>
      </c>
      <c r="K3265" t="b">
        <v>0</v>
      </c>
      <c r="L3265">
        <v>10</v>
      </c>
      <c r="M3265" t="b">
        <v>0</v>
      </c>
      <c r="N3265" t="s">
        <v>1088</v>
      </c>
      <c r="O3265">
        <f t="shared" si="250"/>
        <v>18</v>
      </c>
      <c r="P3265">
        <f t="shared" si="251"/>
        <v>44</v>
      </c>
      <c r="Q3265" s="10" t="s">
        <v>8315</v>
      </c>
      <c r="R3265" t="s">
        <v>8316</v>
      </c>
      <c r="S3265" s="13">
        <f t="shared" si="252"/>
        <v>41982.87364583333</v>
      </c>
      <c r="T3265" s="13">
        <f t="shared" si="253"/>
        <v>42012.87364583333</v>
      </c>
      <c r="U3265">
        <f t="shared" si="254"/>
        <v>2014</v>
      </c>
    </row>
    <row r="3266" spans="1:21" ht="43.2" x14ac:dyDescent="0.3">
      <c r="A3266">
        <v>3258</v>
      </c>
      <c r="B3266" s="3" t="s">
        <v>6606</v>
      </c>
      <c r="C3266" s="3" t="s">
        <v>6607</v>
      </c>
      <c r="D3266" s="6">
        <v>7000</v>
      </c>
      <c r="E3266" s="8">
        <v>7365</v>
      </c>
      <c r="F3266" t="s">
        <v>18</v>
      </c>
      <c r="G3266" t="s">
        <v>19</v>
      </c>
      <c r="H3266" t="s">
        <v>20</v>
      </c>
      <c r="I3266">
        <v>1420751861</v>
      </c>
      <c r="J3266">
        <v>1418159861</v>
      </c>
      <c r="K3266" t="b">
        <v>1</v>
      </c>
      <c r="L3266">
        <v>75</v>
      </c>
      <c r="M3266" t="b">
        <v>1</v>
      </c>
      <c r="N3266" t="s">
        <v>1088</v>
      </c>
      <c r="O3266">
        <f t="shared" ref="O3266:O3329" si="255">ROUND(E3266/D3266*100,0)</f>
        <v>105</v>
      </c>
      <c r="P3266">
        <f t="shared" si="251"/>
        <v>98.2</v>
      </c>
      <c r="Q3266" s="10" t="s">
        <v>8315</v>
      </c>
      <c r="R3266" t="s">
        <v>8316</v>
      </c>
      <c r="S3266" s="13">
        <f t="shared" si="252"/>
        <v>41982.887280092589</v>
      </c>
      <c r="T3266" s="13">
        <f t="shared" si="253"/>
        <v>42012.887280092589</v>
      </c>
      <c r="U3266">
        <f t="shared" si="254"/>
        <v>2014</v>
      </c>
    </row>
    <row r="3267" spans="1:21" ht="43.2" x14ac:dyDescent="0.3">
      <c r="A3267">
        <v>2901</v>
      </c>
      <c r="B3267" s="3" t="s">
        <v>5891</v>
      </c>
      <c r="C3267" s="3" t="s">
        <v>5892</v>
      </c>
      <c r="D3267" s="6">
        <v>750</v>
      </c>
      <c r="E3267" s="8">
        <v>6</v>
      </c>
      <c r="F3267" t="s">
        <v>359</v>
      </c>
      <c r="G3267" t="s">
        <v>19</v>
      </c>
      <c r="H3267" t="s">
        <v>20</v>
      </c>
      <c r="I3267">
        <v>1423345339</v>
      </c>
      <c r="J3267">
        <v>1418161339</v>
      </c>
      <c r="K3267" t="b">
        <v>0</v>
      </c>
      <c r="L3267">
        <v>2</v>
      </c>
      <c r="M3267" t="b">
        <v>0</v>
      </c>
      <c r="N3267" t="s">
        <v>1088</v>
      </c>
      <c r="O3267">
        <f t="shared" si="255"/>
        <v>1</v>
      </c>
      <c r="P3267">
        <f t="shared" ref="P3267:P3330" si="256">IFERROR(ROUND(E3267/L3267,2),0)</f>
        <v>3</v>
      </c>
      <c r="Q3267" s="10" t="s">
        <v>8315</v>
      </c>
      <c r="R3267" t="s">
        <v>8316</v>
      </c>
      <c r="S3267" s="13">
        <f t="shared" ref="S3267:S3330" si="257">(((J3267/60)/60)/24)+DATE(1970,1,1)</f>
        <v>41982.904386574075</v>
      </c>
      <c r="T3267" s="13">
        <f t="shared" ref="T3267:T3330" si="258">(((I3267/60)/60)/24)+DATE(1970,1,1)</f>
        <v>42042.904386574075</v>
      </c>
      <c r="U3267">
        <f t="shared" ref="U3267:U3330" si="259">YEAR(S3267)</f>
        <v>2014</v>
      </c>
    </row>
    <row r="3268" spans="1:21" ht="43.2" x14ac:dyDescent="0.3">
      <c r="A3268">
        <v>3731</v>
      </c>
      <c r="B3268" s="3" t="s">
        <v>7551</v>
      </c>
      <c r="C3268" s="3" t="s">
        <v>7552</v>
      </c>
      <c r="D3268" s="6">
        <v>5500</v>
      </c>
      <c r="E3268" s="8">
        <v>620</v>
      </c>
      <c r="F3268" t="s">
        <v>359</v>
      </c>
      <c r="G3268" t="s">
        <v>19</v>
      </c>
      <c r="H3268" t="s">
        <v>20</v>
      </c>
      <c r="I3268">
        <v>1420860180</v>
      </c>
      <c r="J3268">
        <v>1418234646</v>
      </c>
      <c r="K3268" t="b">
        <v>0</v>
      </c>
      <c r="L3268">
        <v>12</v>
      </c>
      <c r="M3268" t="b">
        <v>0</v>
      </c>
      <c r="N3268" t="s">
        <v>1088</v>
      </c>
      <c r="O3268">
        <f t="shared" si="255"/>
        <v>11</v>
      </c>
      <c r="P3268">
        <f t="shared" si="256"/>
        <v>51.67</v>
      </c>
      <c r="Q3268" s="10" t="s">
        <v>8315</v>
      </c>
      <c r="R3268" t="s">
        <v>8316</v>
      </c>
      <c r="S3268" s="13">
        <f t="shared" si="257"/>
        <v>41983.752847222218</v>
      </c>
      <c r="T3268" s="13">
        <f t="shared" si="258"/>
        <v>42014.140972222223</v>
      </c>
      <c r="U3268">
        <f t="shared" si="259"/>
        <v>2014</v>
      </c>
    </row>
    <row r="3269" spans="1:21" ht="43.2" x14ac:dyDescent="0.3">
      <c r="A3269">
        <v>2887</v>
      </c>
      <c r="B3269" s="3" t="s">
        <v>5863</v>
      </c>
      <c r="C3269" s="3" t="s">
        <v>5864</v>
      </c>
      <c r="D3269" s="6">
        <v>3000</v>
      </c>
      <c r="E3269" s="8">
        <v>5</v>
      </c>
      <c r="F3269" t="s">
        <v>359</v>
      </c>
      <c r="G3269" t="s">
        <v>19</v>
      </c>
      <c r="H3269" t="s">
        <v>20</v>
      </c>
      <c r="I3269">
        <v>1420971324</v>
      </c>
      <c r="J3269">
        <v>1418379324</v>
      </c>
      <c r="K3269" t="b">
        <v>0</v>
      </c>
      <c r="L3269">
        <v>1</v>
      </c>
      <c r="M3269" t="b">
        <v>0</v>
      </c>
      <c r="N3269" t="s">
        <v>1088</v>
      </c>
      <c r="O3269">
        <f t="shared" si="255"/>
        <v>0</v>
      </c>
      <c r="P3269">
        <f t="shared" si="256"/>
        <v>5</v>
      </c>
      <c r="Q3269" s="10" t="s">
        <v>8315</v>
      </c>
      <c r="R3269" t="s">
        <v>8316</v>
      </c>
      <c r="S3269" s="13">
        <f t="shared" si="257"/>
        <v>41985.427361111113</v>
      </c>
      <c r="T3269" s="13">
        <f t="shared" si="258"/>
        <v>42015.427361111113</v>
      </c>
      <c r="U3269">
        <f t="shared" si="259"/>
        <v>2014</v>
      </c>
    </row>
    <row r="3270" spans="1:21" ht="43.2" x14ac:dyDescent="0.3">
      <c r="A3270">
        <v>3696</v>
      </c>
      <c r="B3270" s="3" t="s">
        <v>7481</v>
      </c>
      <c r="C3270" s="3" t="s">
        <v>7482</v>
      </c>
      <c r="D3270" s="6">
        <v>2000</v>
      </c>
      <c r="E3270" s="8">
        <v>3100</v>
      </c>
      <c r="F3270" t="s">
        <v>18</v>
      </c>
      <c r="G3270" t="s">
        <v>26</v>
      </c>
      <c r="H3270" t="s">
        <v>27</v>
      </c>
      <c r="I3270">
        <v>1423838916</v>
      </c>
      <c r="J3270">
        <v>1418654916</v>
      </c>
      <c r="K3270" t="b">
        <v>0</v>
      </c>
      <c r="L3270">
        <v>78</v>
      </c>
      <c r="M3270" t="b">
        <v>1</v>
      </c>
      <c r="N3270" t="s">
        <v>1088</v>
      </c>
      <c r="O3270">
        <f t="shared" si="255"/>
        <v>155</v>
      </c>
      <c r="P3270">
        <f t="shared" si="256"/>
        <v>39.74</v>
      </c>
      <c r="Q3270" s="10" t="s">
        <v>8315</v>
      </c>
      <c r="R3270" t="s">
        <v>8316</v>
      </c>
      <c r="S3270" s="13">
        <f t="shared" si="257"/>
        <v>41988.617083333331</v>
      </c>
      <c r="T3270" s="13">
        <f t="shared" si="258"/>
        <v>42048.617083333331</v>
      </c>
      <c r="U3270">
        <f t="shared" si="259"/>
        <v>2014</v>
      </c>
    </row>
    <row r="3271" spans="1:21" ht="43.2" x14ac:dyDescent="0.3">
      <c r="A3271">
        <v>3592</v>
      </c>
      <c r="B3271" s="3" t="s">
        <v>7275</v>
      </c>
      <c r="C3271" s="3" t="s">
        <v>7276</v>
      </c>
      <c r="D3271" s="6">
        <v>2000</v>
      </c>
      <c r="E3271" s="8">
        <v>2545</v>
      </c>
      <c r="F3271" t="s">
        <v>18</v>
      </c>
      <c r="G3271" t="s">
        <v>19</v>
      </c>
      <c r="H3271" t="s">
        <v>20</v>
      </c>
      <c r="I3271">
        <v>1423630740</v>
      </c>
      <c r="J3271">
        <v>1418673307</v>
      </c>
      <c r="K3271" t="b">
        <v>0</v>
      </c>
      <c r="L3271">
        <v>35</v>
      </c>
      <c r="M3271" t="b">
        <v>1</v>
      </c>
      <c r="N3271" t="s">
        <v>1088</v>
      </c>
      <c r="O3271">
        <f t="shared" si="255"/>
        <v>127</v>
      </c>
      <c r="P3271">
        <f t="shared" si="256"/>
        <v>72.709999999999994</v>
      </c>
      <c r="Q3271" s="10" t="s">
        <v>8315</v>
      </c>
      <c r="R3271" t="s">
        <v>8316</v>
      </c>
      <c r="S3271" s="13">
        <f t="shared" si="257"/>
        <v>41988.829942129625</v>
      </c>
      <c r="T3271" s="13">
        <f t="shared" si="258"/>
        <v>42046.207638888889</v>
      </c>
      <c r="U3271">
        <f t="shared" si="259"/>
        <v>2014</v>
      </c>
    </row>
    <row r="3272" spans="1:21" ht="43.2" x14ac:dyDescent="0.3">
      <c r="A3272">
        <v>3481</v>
      </c>
      <c r="B3272" s="3" t="s">
        <v>7053</v>
      </c>
      <c r="C3272" s="3" t="s">
        <v>7054</v>
      </c>
      <c r="D3272" s="6">
        <v>10000</v>
      </c>
      <c r="E3272" s="8">
        <v>11880</v>
      </c>
      <c r="F3272" t="s">
        <v>18</v>
      </c>
      <c r="G3272" t="s">
        <v>52</v>
      </c>
      <c r="H3272" t="s">
        <v>53</v>
      </c>
      <c r="I3272">
        <v>1420178188</v>
      </c>
      <c r="J3272">
        <v>1418709388</v>
      </c>
      <c r="K3272" t="b">
        <v>0</v>
      </c>
      <c r="L3272">
        <v>95</v>
      </c>
      <c r="M3272" t="b">
        <v>1</v>
      </c>
      <c r="N3272" t="s">
        <v>1088</v>
      </c>
      <c r="O3272">
        <f t="shared" si="255"/>
        <v>119</v>
      </c>
      <c r="P3272">
        <f t="shared" si="256"/>
        <v>125.05</v>
      </c>
      <c r="Q3272" s="10" t="s">
        <v>8315</v>
      </c>
      <c r="R3272" t="s">
        <v>8316</v>
      </c>
      <c r="S3272" s="13">
        <f t="shared" si="257"/>
        <v>41989.24754629629</v>
      </c>
      <c r="T3272" s="13">
        <f t="shared" si="258"/>
        <v>42006.24754629629</v>
      </c>
      <c r="U3272">
        <f t="shared" si="259"/>
        <v>2014</v>
      </c>
    </row>
    <row r="3273" spans="1:21" ht="43.2" x14ac:dyDescent="0.3">
      <c r="A3273">
        <v>4091</v>
      </c>
      <c r="B3273" s="3" t="s">
        <v>8263</v>
      </c>
      <c r="C3273" s="3" t="s">
        <v>8264</v>
      </c>
      <c r="D3273" s="6">
        <v>1600</v>
      </c>
      <c r="E3273" s="8">
        <v>204</v>
      </c>
      <c r="F3273" t="s">
        <v>359</v>
      </c>
      <c r="G3273" t="s">
        <v>19</v>
      </c>
      <c r="H3273" t="s">
        <v>20</v>
      </c>
      <c r="I3273">
        <v>1421410151</v>
      </c>
      <c r="J3273">
        <v>1418818151</v>
      </c>
      <c r="K3273" t="b">
        <v>0</v>
      </c>
      <c r="L3273">
        <v>8</v>
      </c>
      <c r="M3273" t="b">
        <v>0</v>
      </c>
      <c r="N3273" t="s">
        <v>1088</v>
      </c>
      <c r="O3273">
        <f t="shared" si="255"/>
        <v>13</v>
      </c>
      <c r="P3273">
        <f t="shared" si="256"/>
        <v>25.5</v>
      </c>
      <c r="Q3273" s="10" t="s">
        <v>8315</v>
      </c>
      <c r="R3273" t="s">
        <v>8316</v>
      </c>
      <c r="S3273" s="13">
        <f t="shared" si="257"/>
        <v>41990.506377314814</v>
      </c>
      <c r="T3273" s="13">
        <f t="shared" si="258"/>
        <v>42020.506377314814</v>
      </c>
      <c r="U3273">
        <f t="shared" si="259"/>
        <v>2014</v>
      </c>
    </row>
    <row r="3274" spans="1:21" ht="28.8" x14ac:dyDescent="0.3">
      <c r="A3274">
        <v>4022</v>
      </c>
      <c r="B3274" s="3" t="s">
        <v>8127</v>
      </c>
      <c r="C3274" s="3" t="s">
        <v>8128</v>
      </c>
      <c r="D3274" s="6">
        <v>18000</v>
      </c>
      <c r="E3274" s="8">
        <v>12521</v>
      </c>
      <c r="F3274" t="s">
        <v>359</v>
      </c>
      <c r="G3274" t="s">
        <v>19</v>
      </c>
      <c r="H3274" t="s">
        <v>20</v>
      </c>
      <c r="I3274">
        <v>1422759240</v>
      </c>
      <c r="J3274">
        <v>1418824867</v>
      </c>
      <c r="K3274" t="b">
        <v>0</v>
      </c>
      <c r="L3274">
        <v>197</v>
      </c>
      <c r="M3274" t="b">
        <v>0</v>
      </c>
      <c r="N3274" t="s">
        <v>1088</v>
      </c>
      <c r="O3274">
        <f t="shared" si="255"/>
        <v>70</v>
      </c>
      <c r="P3274">
        <f t="shared" si="256"/>
        <v>63.56</v>
      </c>
      <c r="Q3274" s="10" t="s">
        <v>8315</v>
      </c>
      <c r="R3274" t="s">
        <v>8316</v>
      </c>
      <c r="S3274" s="13">
        <f t="shared" si="257"/>
        <v>41990.584108796291</v>
      </c>
      <c r="T3274" s="13">
        <f t="shared" si="258"/>
        <v>42036.120833333334</v>
      </c>
      <c r="U3274">
        <f t="shared" si="259"/>
        <v>2014</v>
      </c>
    </row>
    <row r="3275" spans="1:21" ht="43.2" x14ac:dyDescent="0.3">
      <c r="A3275">
        <v>3319</v>
      </c>
      <c r="B3275" s="3" t="s">
        <v>6728</v>
      </c>
      <c r="C3275" s="3" t="s">
        <v>6729</v>
      </c>
      <c r="D3275" s="6">
        <v>500</v>
      </c>
      <c r="E3275" s="8">
        <v>540</v>
      </c>
      <c r="F3275" t="s">
        <v>18</v>
      </c>
      <c r="G3275" t="s">
        <v>26</v>
      </c>
      <c r="H3275" t="s">
        <v>27</v>
      </c>
      <c r="I3275">
        <v>1422712986</v>
      </c>
      <c r="J3275">
        <v>1418824986</v>
      </c>
      <c r="K3275" t="b">
        <v>0</v>
      </c>
      <c r="L3275">
        <v>16</v>
      </c>
      <c r="M3275" t="b">
        <v>1</v>
      </c>
      <c r="N3275" t="s">
        <v>1088</v>
      </c>
      <c r="O3275">
        <f t="shared" si="255"/>
        <v>108</v>
      </c>
      <c r="P3275">
        <f t="shared" si="256"/>
        <v>33.75</v>
      </c>
      <c r="Q3275" s="10" t="s">
        <v>8315</v>
      </c>
      <c r="R3275" t="s">
        <v>8316</v>
      </c>
      <c r="S3275" s="13">
        <f t="shared" si="257"/>
        <v>41990.585486111115</v>
      </c>
      <c r="T3275" s="13">
        <f t="shared" si="258"/>
        <v>42035.585486111115</v>
      </c>
      <c r="U3275">
        <f t="shared" si="259"/>
        <v>2014</v>
      </c>
    </row>
    <row r="3276" spans="1:21" ht="43.2" x14ac:dyDescent="0.3">
      <c r="A3276">
        <v>4088</v>
      </c>
      <c r="B3276" s="3" t="s">
        <v>8257</v>
      </c>
      <c r="C3276" s="3" t="s">
        <v>8258</v>
      </c>
      <c r="D3276" s="6">
        <v>2000</v>
      </c>
      <c r="E3276" s="8">
        <v>216</v>
      </c>
      <c r="F3276" t="s">
        <v>359</v>
      </c>
      <c r="G3276" t="s">
        <v>26</v>
      </c>
      <c r="H3276" t="s">
        <v>27</v>
      </c>
      <c r="I3276">
        <v>1421403960</v>
      </c>
      <c r="J3276">
        <v>1418827324</v>
      </c>
      <c r="K3276" t="b">
        <v>0</v>
      </c>
      <c r="L3276">
        <v>3</v>
      </c>
      <c r="M3276" t="b">
        <v>0</v>
      </c>
      <c r="N3276" t="s">
        <v>1088</v>
      </c>
      <c r="O3276">
        <f t="shared" si="255"/>
        <v>11</v>
      </c>
      <c r="P3276">
        <f t="shared" si="256"/>
        <v>72</v>
      </c>
      <c r="Q3276" s="10" t="s">
        <v>8315</v>
      </c>
      <c r="R3276" t="s">
        <v>8316</v>
      </c>
      <c r="S3276" s="13">
        <f t="shared" si="257"/>
        <v>41990.612546296295</v>
      </c>
      <c r="T3276" s="13">
        <f t="shared" si="258"/>
        <v>42020.434722222228</v>
      </c>
      <c r="U3276">
        <f t="shared" si="259"/>
        <v>2014</v>
      </c>
    </row>
    <row r="3277" spans="1:21" ht="43.2" x14ac:dyDescent="0.3">
      <c r="A3277">
        <v>3601</v>
      </c>
      <c r="B3277" s="3" t="s">
        <v>7293</v>
      </c>
      <c r="C3277" s="3" t="s">
        <v>7294</v>
      </c>
      <c r="D3277" s="6">
        <v>2000</v>
      </c>
      <c r="E3277" s="8">
        <v>2087</v>
      </c>
      <c r="F3277" t="s">
        <v>18</v>
      </c>
      <c r="G3277" t="s">
        <v>26</v>
      </c>
      <c r="H3277" t="s">
        <v>27</v>
      </c>
      <c r="I3277">
        <v>1421452682</v>
      </c>
      <c r="J3277">
        <v>1418860682</v>
      </c>
      <c r="K3277" t="b">
        <v>0</v>
      </c>
      <c r="L3277">
        <v>53</v>
      </c>
      <c r="M3277" t="b">
        <v>1</v>
      </c>
      <c r="N3277" t="s">
        <v>1088</v>
      </c>
      <c r="O3277">
        <f t="shared" si="255"/>
        <v>104</v>
      </c>
      <c r="P3277">
        <f t="shared" si="256"/>
        <v>39.380000000000003</v>
      </c>
      <c r="Q3277" s="10" t="s">
        <v>8315</v>
      </c>
      <c r="R3277" t="s">
        <v>8316</v>
      </c>
      <c r="S3277" s="13">
        <f t="shared" si="257"/>
        <v>41990.99863425926</v>
      </c>
      <c r="T3277" s="13">
        <f t="shared" si="258"/>
        <v>42020.99863425926</v>
      </c>
      <c r="U3277">
        <f t="shared" si="259"/>
        <v>2014</v>
      </c>
    </row>
    <row r="3278" spans="1:21" ht="43.2" x14ac:dyDescent="0.3">
      <c r="A3278">
        <v>4047</v>
      </c>
      <c r="B3278" s="3" t="s">
        <v>8176</v>
      </c>
      <c r="C3278" s="3" t="s">
        <v>8177</v>
      </c>
      <c r="D3278" s="6">
        <v>5000</v>
      </c>
      <c r="E3278" s="8">
        <v>110</v>
      </c>
      <c r="F3278" t="s">
        <v>359</v>
      </c>
      <c r="G3278" t="s">
        <v>19</v>
      </c>
      <c r="H3278" t="s">
        <v>20</v>
      </c>
      <c r="I3278">
        <v>1420938000</v>
      </c>
      <c r="J3278">
        <v>1418862743</v>
      </c>
      <c r="K3278" t="b">
        <v>0</v>
      </c>
      <c r="L3278">
        <v>4</v>
      </c>
      <c r="M3278" t="b">
        <v>0</v>
      </c>
      <c r="N3278" t="s">
        <v>1088</v>
      </c>
      <c r="O3278">
        <f t="shared" si="255"/>
        <v>2</v>
      </c>
      <c r="P3278">
        <f t="shared" si="256"/>
        <v>27.5</v>
      </c>
      <c r="Q3278" s="10" t="s">
        <v>8315</v>
      </c>
      <c r="R3278" t="s">
        <v>8316</v>
      </c>
      <c r="S3278" s="13">
        <f t="shared" si="257"/>
        <v>41991.022488425922</v>
      </c>
      <c r="T3278" s="13">
        <f t="shared" si="258"/>
        <v>42015.041666666672</v>
      </c>
      <c r="U3278">
        <f t="shared" si="259"/>
        <v>2014</v>
      </c>
    </row>
    <row r="3279" spans="1:21" ht="43.2" x14ac:dyDescent="0.3">
      <c r="A3279">
        <v>2979</v>
      </c>
      <c r="B3279" s="3" t="s">
        <v>6048</v>
      </c>
      <c r="C3279" s="3" t="s">
        <v>6049</v>
      </c>
      <c r="D3279" s="6">
        <v>5000</v>
      </c>
      <c r="E3279" s="8">
        <v>5070</v>
      </c>
      <c r="F3279" t="s">
        <v>18</v>
      </c>
      <c r="G3279" t="s">
        <v>19</v>
      </c>
      <c r="H3279" t="s">
        <v>20</v>
      </c>
      <c r="I3279">
        <v>1420524000</v>
      </c>
      <c r="J3279">
        <v>1419104823</v>
      </c>
      <c r="K3279" t="b">
        <v>0</v>
      </c>
      <c r="L3279">
        <v>46</v>
      </c>
      <c r="M3279" t="b">
        <v>1</v>
      </c>
      <c r="N3279" t="s">
        <v>1088</v>
      </c>
      <c r="O3279">
        <f t="shared" si="255"/>
        <v>101</v>
      </c>
      <c r="P3279">
        <f t="shared" si="256"/>
        <v>110.22</v>
      </c>
      <c r="Q3279" s="10" t="s">
        <v>8315</v>
      </c>
      <c r="R3279" t="s">
        <v>8316</v>
      </c>
      <c r="S3279" s="13">
        <f t="shared" si="257"/>
        <v>41993.824340277773</v>
      </c>
      <c r="T3279" s="13">
        <f t="shared" si="258"/>
        <v>42010.25</v>
      </c>
      <c r="U3279">
        <f t="shared" si="259"/>
        <v>2014</v>
      </c>
    </row>
    <row r="3280" spans="1:21" ht="43.2" x14ac:dyDescent="0.3">
      <c r="A3280">
        <v>4042</v>
      </c>
      <c r="B3280" s="3" t="s">
        <v>8166</v>
      </c>
      <c r="C3280" s="3" t="s">
        <v>8167</v>
      </c>
      <c r="D3280" s="6">
        <v>10000</v>
      </c>
      <c r="E3280" s="8">
        <v>21</v>
      </c>
      <c r="F3280" t="s">
        <v>359</v>
      </c>
      <c r="G3280" t="s">
        <v>19</v>
      </c>
      <c r="H3280" t="s">
        <v>20</v>
      </c>
      <c r="I3280">
        <v>1421781360</v>
      </c>
      <c r="J3280">
        <v>1419213664</v>
      </c>
      <c r="K3280" t="b">
        <v>0</v>
      </c>
      <c r="L3280">
        <v>3</v>
      </c>
      <c r="M3280" t="b">
        <v>0</v>
      </c>
      <c r="N3280" t="s">
        <v>1088</v>
      </c>
      <c r="O3280">
        <f t="shared" si="255"/>
        <v>0</v>
      </c>
      <c r="P3280">
        <f t="shared" si="256"/>
        <v>7</v>
      </c>
      <c r="Q3280" s="10" t="s">
        <v>8315</v>
      </c>
      <c r="R3280" t="s">
        <v>8316</v>
      </c>
      <c r="S3280" s="13">
        <f t="shared" si="257"/>
        <v>41995.084074074075</v>
      </c>
      <c r="T3280" s="13">
        <f t="shared" si="258"/>
        <v>42024.802777777775</v>
      </c>
      <c r="U3280">
        <f t="shared" si="259"/>
        <v>2014</v>
      </c>
    </row>
    <row r="3281" spans="1:21" ht="57.6" x14ac:dyDescent="0.3">
      <c r="A3281">
        <v>3695</v>
      </c>
      <c r="B3281" s="3" t="s">
        <v>7479</v>
      </c>
      <c r="C3281" s="3" t="s">
        <v>7480</v>
      </c>
      <c r="D3281" s="6">
        <v>4000</v>
      </c>
      <c r="E3281" s="8">
        <v>4005</v>
      </c>
      <c r="F3281" t="s">
        <v>18</v>
      </c>
      <c r="G3281" t="s">
        <v>19</v>
      </c>
      <c r="H3281" t="s">
        <v>20</v>
      </c>
      <c r="I3281">
        <v>1421009610</v>
      </c>
      <c r="J3281">
        <v>1419281610</v>
      </c>
      <c r="K3281" t="b">
        <v>0</v>
      </c>
      <c r="L3281">
        <v>33</v>
      </c>
      <c r="M3281" t="b">
        <v>1</v>
      </c>
      <c r="N3281" t="s">
        <v>1088</v>
      </c>
      <c r="O3281">
        <f t="shared" si="255"/>
        <v>100</v>
      </c>
      <c r="P3281">
        <f t="shared" si="256"/>
        <v>121.36</v>
      </c>
      <c r="Q3281" s="10" t="s">
        <v>8315</v>
      </c>
      <c r="R3281" t="s">
        <v>8316</v>
      </c>
      <c r="S3281" s="13">
        <f t="shared" si="257"/>
        <v>41995.870486111111</v>
      </c>
      <c r="T3281" s="13">
        <f t="shared" si="258"/>
        <v>42015.870486111111</v>
      </c>
      <c r="U3281">
        <f t="shared" si="259"/>
        <v>2014</v>
      </c>
    </row>
    <row r="3282" spans="1:21" ht="43.2" x14ac:dyDescent="0.3">
      <c r="A3282">
        <v>3566</v>
      </c>
      <c r="B3282" s="3" t="s">
        <v>7223</v>
      </c>
      <c r="C3282" s="3" t="s">
        <v>7224</v>
      </c>
      <c r="D3282" s="6">
        <v>2000</v>
      </c>
      <c r="E3282" s="8">
        <v>2095</v>
      </c>
      <c r="F3282" t="s">
        <v>18</v>
      </c>
      <c r="G3282" t="s">
        <v>26</v>
      </c>
      <c r="H3282" t="s">
        <v>27</v>
      </c>
      <c r="I3282">
        <v>1422015083</v>
      </c>
      <c r="J3282">
        <v>1419423083</v>
      </c>
      <c r="K3282" t="b">
        <v>0</v>
      </c>
      <c r="L3282">
        <v>38</v>
      </c>
      <c r="M3282" t="b">
        <v>1</v>
      </c>
      <c r="N3282" t="s">
        <v>1088</v>
      </c>
      <c r="O3282">
        <f t="shared" si="255"/>
        <v>105</v>
      </c>
      <c r="P3282">
        <f t="shared" si="256"/>
        <v>55.13</v>
      </c>
      <c r="Q3282" s="10" t="s">
        <v>8315</v>
      </c>
      <c r="R3282" t="s">
        <v>8316</v>
      </c>
      <c r="S3282" s="13">
        <f t="shared" si="257"/>
        <v>41997.507905092592</v>
      </c>
      <c r="T3282" s="13">
        <f t="shared" si="258"/>
        <v>42027.507905092592</v>
      </c>
      <c r="U3282">
        <f t="shared" si="259"/>
        <v>2014</v>
      </c>
    </row>
    <row r="3283" spans="1:21" ht="43.2" x14ac:dyDescent="0.3">
      <c r="A3283">
        <v>4011</v>
      </c>
      <c r="B3283" s="3" t="s">
        <v>8105</v>
      </c>
      <c r="C3283" s="3" t="s">
        <v>8106</v>
      </c>
      <c r="D3283" s="6">
        <v>250</v>
      </c>
      <c r="E3283" s="8">
        <v>19</v>
      </c>
      <c r="F3283" t="s">
        <v>359</v>
      </c>
      <c r="G3283" t="s">
        <v>26</v>
      </c>
      <c r="H3283" t="s">
        <v>27</v>
      </c>
      <c r="I3283">
        <v>1422450278</v>
      </c>
      <c r="J3283">
        <v>1419858278</v>
      </c>
      <c r="K3283" t="b">
        <v>0</v>
      </c>
      <c r="L3283">
        <v>4</v>
      </c>
      <c r="M3283" t="b">
        <v>0</v>
      </c>
      <c r="N3283" t="s">
        <v>1088</v>
      </c>
      <c r="O3283">
        <f t="shared" si="255"/>
        <v>8</v>
      </c>
      <c r="P3283">
        <f t="shared" si="256"/>
        <v>4.75</v>
      </c>
      <c r="Q3283" s="10" t="s">
        <v>8315</v>
      </c>
      <c r="R3283" t="s">
        <v>8316</v>
      </c>
      <c r="S3283" s="13">
        <f t="shared" si="257"/>
        <v>42002.54488425926</v>
      </c>
      <c r="T3283" s="13">
        <f t="shared" si="258"/>
        <v>42032.54488425926</v>
      </c>
      <c r="U3283">
        <f t="shared" si="259"/>
        <v>2014</v>
      </c>
    </row>
    <row r="3284" spans="1:21" ht="57.6" x14ac:dyDescent="0.3">
      <c r="A3284">
        <v>2873</v>
      </c>
      <c r="B3284" s="3" t="s">
        <v>5835</v>
      </c>
      <c r="C3284" s="3" t="s">
        <v>5836</v>
      </c>
      <c r="D3284" s="6">
        <v>2500</v>
      </c>
      <c r="E3284" s="8">
        <v>953</v>
      </c>
      <c r="F3284" t="s">
        <v>359</v>
      </c>
      <c r="G3284" t="s">
        <v>19</v>
      </c>
      <c r="H3284" t="s">
        <v>20</v>
      </c>
      <c r="I3284">
        <v>1422473831</v>
      </c>
      <c r="J3284">
        <v>1419881831</v>
      </c>
      <c r="K3284" t="b">
        <v>0</v>
      </c>
      <c r="L3284">
        <v>8</v>
      </c>
      <c r="M3284" t="b">
        <v>0</v>
      </c>
      <c r="N3284" t="s">
        <v>1088</v>
      </c>
      <c r="O3284">
        <f t="shared" si="255"/>
        <v>38</v>
      </c>
      <c r="P3284">
        <f t="shared" si="256"/>
        <v>119.13</v>
      </c>
      <c r="Q3284" s="10" t="s">
        <v>8315</v>
      </c>
      <c r="R3284" t="s">
        <v>8316</v>
      </c>
      <c r="S3284" s="13">
        <f t="shared" si="257"/>
        <v>42002.817488425921</v>
      </c>
      <c r="T3284" s="13">
        <f t="shared" si="258"/>
        <v>42032.817488425921</v>
      </c>
      <c r="U3284">
        <f t="shared" si="259"/>
        <v>2014</v>
      </c>
    </row>
    <row r="3285" spans="1:21" ht="43.2" x14ac:dyDescent="0.3">
      <c r="A3285">
        <v>3591</v>
      </c>
      <c r="B3285" s="3" t="s">
        <v>7273</v>
      </c>
      <c r="C3285" s="3" t="s">
        <v>7274</v>
      </c>
      <c r="D3285" s="6">
        <v>700</v>
      </c>
      <c r="E3285" s="8">
        <v>1225</v>
      </c>
      <c r="F3285" t="s">
        <v>18</v>
      </c>
      <c r="G3285" t="s">
        <v>19</v>
      </c>
      <c r="H3285" t="s">
        <v>20</v>
      </c>
      <c r="I3285">
        <v>1422075540</v>
      </c>
      <c r="J3285">
        <v>1419979544</v>
      </c>
      <c r="K3285" t="b">
        <v>0</v>
      </c>
      <c r="L3285">
        <v>18</v>
      </c>
      <c r="M3285" t="b">
        <v>1</v>
      </c>
      <c r="N3285" t="s">
        <v>1088</v>
      </c>
      <c r="O3285">
        <f t="shared" si="255"/>
        <v>175</v>
      </c>
      <c r="P3285">
        <f t="shared" si="256"/>
        <v>68.06</v>
      </c>
      <c r="Q3285" s="10" t="s">
        <v>8315</v>
      </c>
      <c r="R3285" t="s">
        <v>8316</v>
      </c>
      <c r="S3285" s="13">
        <f t="shared" si="257"/>
        <v>42003.948425925926</v>
      </c>
      <c r="T3285" s="13">
        <f t="shared" si="258"/>
        <v>42028.207638888889</v>
      </c>
      <c r="U3285">
        <f t="shared" si="259"/>
        <v>2014</v>
      </c>
    </row>
    <row r="3286" spans="1:21" ht="43.2" x14ac:dyDescent="0.3">
      <c r="A3286">
        <v>3458</v>
      </c>
      <c r="B3286" s="3" t="s">
        <v>7007</v>
      </c>
      <c r="C3286" s="3" t="s">
        <v>7008</v>
      </c>
      <c r="D3286" s="6">
        <v>978</v>
      </c>
      <c r="E3286" s="8">
        <v>1216</v>
      </c>
      <c r="F3286" t="s">
        <v>18</v>
      </c>
      <c r="G3286" t="s">
        <v>19</v>
      </c>
      <c r="H3286" t="s">
        <v>20</v>
      </c>
      <c r="I3286">
        <v>1422937620</v>
      </c>
      <c r="J3286">
        <v>1420606303</v>
      </c>
      <c r="K3286" t="b">
        <v>0</v>
      </c>
      <c r="L3286">
        <v>27</v>
      </c>
      <c r="M3286" t="b">
        <v>1</v>
      </c>
      <c r="N3286" t="s">
        <v>1088</v>
      </c>
      <c r="O3286">
        <f t="shared" si="255"/>
        <v>124</v>
      </c>
      <c r="P3286">
        <f t="shared" si="256"/>
        <v>45.04</v>
      </c>
      <c r="Q3286" s="10" t="s">
        <v>8315</v>
      </c>
      <c r="R3286" t="s">
        <v>8316</v>
      </c>
      <c r="S3286" s="13">
        <f t="shared" si="257"/>
        <v>42011.202581018515</v>
      </c>
      <c r="T3286" s="13">
        <f t="shared" si="258"/>
        <v>42038.185416666667</v>
      </c>
      <c r="U3286">
        <f t="shared" si="259"/>
        <v>2015</v>
      </c>
    </row>
    <row r="3287" spans="1:21" ht="43.2" x14ac:dyDescent="0.3">
      <c r="A3287">
        <v>3554</v>
      </c>
      <c r="B3287" s="3" t="s">
        <v>7199</v>
      </c>
      <c r="C3287" s="3" t="s">
        <v>7200</v>
      </c>
      <c r="D3287" s="6">
        <v>5000</v>
      </c>
      <c r="E3287" s="8">
        <v>5671.11</v>
      </c>
      <c r="F3287" t="s">
        <v>18</v>
      </c>
      <c r="G3287" t="s">
        <v>19</v>
      </c>
      <c r="H3287" t="s">
        <v>20</v>
      </c>
      <c r="I3287">
        <v>1423674000</v>
      </c>
      <c r="J3287">
        <v>1421025159</v>
      </c>
      <c r="K3287" t="b">
        <v>0</v>
      </c>
      <c r="L3287">
        <v>53</v>
      </c>
      <c r="M3287" t="b">
        <v>1</v>
      </c>
      <c r="N3287" t="s">
        <v>1088</v>
      </c>
      <c r="O3287">
        <f t="shared" si="255"/>
        <v>113</v>
      </c>
      <c r="P3287">
        <f t="shared" si="256"/>
        <v>107</v>
      </c>
      <c r="Q3287" s="10" t="s">
        <v>8315</v>
      </c>
      <c r="R3287" t="s">
        <v>8316</v>
      </c>
      <c r="S3287" s="13">
        <f t="shared" si="257"/>
        <v>42016.050451388888</v>
      </c>
      <c r="T3287" s="13">
        <f t="shared" si="258"/>
        <v>42046.708333333328</v>
      </c>
      <c r="U3287">
        <f t="shared" si="259"/>
        <v>2015</v>
      </c>
    </row>
    <row r="3288" spans="1:21" ht="43.2" x14ac:dyDescent="0.3">
      <c r="A3288">
        <v>3949</v>
      </c>
      <c r="B3288" s="3" t="s">
        <v>7985</v>
      </c>
      <c r="C3288" s="3" t="s">
        <v>7986</v>
      </c>
      <c r="D3288" s="6">
        <v>10000</v>
      </c>
      <c r="E3288" s="8">
        <v>1577</v>
      </c>
      <c r="F3288" t="s">
        <v>359</v>
      </c>
      <c r="G3288" t="s">
        <v>52</v>
      </c>
      <c r="H3288" t="s">
        <v>53</v>
      </c>
      <c r="I3288">
        <v>1423623221</v>
      </c>
      <c r="J3288">
        <v>1421031221</v>
      </c>
      <c r="K3288" t="b">
        <v>0</v>
      </c>
      <c r="L3288">
        <v>32</v>
      </c>
      <c r="M3288" t="b">
        <v>0</v>
      </c>
      <c r="N3288" t="s">
        <v>1088</v>
      </c>
      <c r="O3288">
        <f t="shared" si="255"/>
        <v>16</v>
      </c>
      <c r="P3288">
        <f t="shared" si="256"/>
        <v>49.28</v>
      </c>
      <c r="Q3288" s="10" t="s">
        <v>8315</v>
      </c>
      <c r="R3288" t="s">
        <v>8316</v>
      </c>
      <c r="S3288" s="13">
        <f t="shared" si="257"/>
        <v>42016.120613425926</v>
      </c>
      <c r="T3288" s="13">
        <f t="shared" si="258"/>
        <v>42046.120613425926</v>
      </c>
      <c r="U3288">
        <f t="shared" si="259"/>
        <v>2015</v>
      </c>
    </row>
    <row r="3289" spans="1:21" ht="28.8" x14ac:dyDescent="0.3">
      <c r="A3289">
        <v>3457</v>
      </c>
      <c r="B3289" s="3" t="s">
        <v>7005</v>
      </c>
      <c r="C3289" s="3" t="s">
        <v>7006</v>
      </c>
      <c r="D3289" s="6">
        <v>2000</v>
      </c>
      <c r="E3289" s="8">
        <v>2804</v>
      </c>
      <c r="F3289" t="s">
        <v>18</v>
      </c>
      <c r="G3289" t="s">
        <v>19</v>
      </c>
      <c r="H3289" t="s">
        <v>20</v>
      </c>
      <c r="I3289">
        <v>1423720740</v>
      </c>
      <c r="J3289">
        <v>1421081857</v>
      </c>
      <c r="K3289" t="b">
        <v>0</v>
      </c>
      <c r="L3289">
        <v>55</v>
      </c>
      <c r="M3289" t="b">
        <v>1</v>
      </c>
      <c r="N3289" t="s">
        <v>1088</v>
      </c>
      <c r="O3289">
        <f t="shared" si="255"/>
        <v>140</v>
      </c>
      <c r="P3289">
        <f t="shared" si="256"/>
        <v>50.98</v>
      </c>
      <c r="Q3289" s="10" t="s">
        <v>8315</v>
      </c>
      <c r="R3289" t="s">
        <v>8316</v>
      </c>
      <c r="S3289" s="13">
        <f t="shared" si="257"/>
        <v>42016.706678240742</v>
      </c>
      <c r="T3289" s="13">
        <f t="shared" si="258"/>
        <v>42047.249305555553</v>
      </c>
      <c r="U3289">
        <f t="shared" si="259"/>
        <v>2015</v>
      </c>
    </row>
    <row r="3290" spans="1:21" ht="28.8" x14ac:dyDescent="0.3">
      <c r="A3290">
        <v>3264</v>
      </c>
      <c r="B3290" s="3" t="s">
        <v>6618</v>
      </c>
      <c r="C3290" s="3" t="s">
        <v>6619</v>
      </c>
      <c r="D3290" s="6">
        <v>2500</v>
      </c>
      <c r="E3290" s="8">
        <v>2575</v>
      </c>
      <c r="F3290" t="s">
        <v>18</v>
      </c>
      <c r="G3290" t="s">
        <v>19</v>
      </c>
      <c r="H3290" t="s">
        <v>20</v>
      </c>
      <c r="I3290">
        <v>1422482400</v>
      </c>
      <c r="J3290">
        <v>1421089938</v>
      </c>
      <c r="K3290" t="b">
        <v>1</v>
      </c>
      <c r="L3290">
        <v>49</v>
      </c>
      <c r="M3290" t="b">
        <v>1</v>
      </c>
      <c r="N3290" t="s">
        <v>1088</v>
      </c>
      <c r="O3290">
        <f t="shared" si="255"/>
        <v>103</v>
      </c>
      <c r="P3290">
        <f t="shared" si="256"/>
        <v>52.55</v>
      </c>
      <c r="Q3290" s="10" t="s">
        <v>8315</v>
      </c>
      <c r="R3290" t="s">
        <v>8316</v>
      </c>
      <c r="S3290" s="13">
        <f t="shared" si="257"/>
        <v>42016.800208333334</v>
      </c>
      <c r="T3290" s="13">
        <f t="shared" si="258"/>
        <v>42032.916666666672</v>
      </c>
      <c r="U3290">
        <f t="shared" si="259"/>
        <v>2015</v>
      </c>
    </row>
    <row r="3291" spans="1:21" ht="43.2" x14ac:dyDescent="0.3">
      <c r="A3291">
        <v>3446</v>
      </c>
      <c r="B3291" s="3" t="s">
        <v>6983</v>
      </c>
      <c r="C3291" s="3" t="s">
        <v>6984</v>
      </c>
      <c r="D3291" s="6">
        <v>1000</v>
      </c>
      <c r="E3291" s="8">
        <v>1082</v>
      </c>
      <c r="F3291" t="s">
        <v>18</v>
      </c>
      <c r="G3291" t="s">
        <v>26</v>
      </c>
      <c r="H3291" t="s">
        <v>27</v>
      </c>
      <c r="I3291">
        <v>1423138800</v>
      </c>
      <c r="J3291">
        <v>1421092725</v>
      </c>
      <c r="K3291" t="b">
        <v>0</v>
      </c>
      <c r="L3291">
        <v>25</v>
      </c>
      <c r="M3291" t="b">
        <v>1</v>
      </c>
      <c r="N3291" t="s">
        <v>1088</v>
      </c>
      <c r="O3291">
        <f t="shared" si="255"/>
        <v>108</v>
      </c>
      <c r="P3291">
        <f t="shared" si="256"/>
        <v>43.28</v>
      </c>
      <c r="Q3291" s="10" t="s">
        <v>8315</v>
      </c>
      <c r="R3291" t="s">
        <v>8316</v>
      </c>
      <c r="S3291" s="13">
        <f t="shared" si="257"/>
        <v>42016.832465277781</v>
      </c>
      <c r="T3291" s="13">
        <f t="shared" si="258"/>
        <v>42040.513888888891</v>
      </c>
      <c r="U3291">
        <f t="shared" si="259"/>
        <v>2015</v>
      </c>
    </row>
    <row r="3292" spans="1:21" ht="43.2" x14ac:dyDescent="0.3">
      <c r="A3292">
        <v>2790</v>
      </c>
      <c r="B3292" s="3" t="s">
        <v>5669</v>
      </c>
      <c r="C3292" s="3" t="s">
        <v>5670</v>
      </c>
      <c r="D3292" s="6">
        <v>3000</v>
      </c>
      <c r="E3292" s="8">
        <v>3160</v>
      </c>
      <c r="F3292" t="s">
        <v>18</v>
      </c>
      <c r="G3292" t="s">
        <v>19</v>
      </c>
      <c r="H3292" t="s">
        <v>20</v>
      </c>
      <c r="I3292">
        <v>1423693903</v>
      </c>
      <c r="J3292">
        <v>1421101903</v>
      </c>
      <c r="K3292" t="b">
        <v>0</v>
      </c>
      <c r="L3292">
        <v>66</v>
      </c>
      <c r="M3292" t="b">
        <v>1</v>
      </c>
      <c r="N3292" t="s">
        <v>1088</v>
      </c>
      <c r="O3292">
        <f t="shared" si="255"/>
        <v>105</v>
      </c>
      <c r="P3292">
        <f t="shared" si="256"/>
        <v>47.88</v>
      </c>
      <c r="Q3292" s="10" t="s">
        <v>8315</v>
      </c>
      <c r="R3292" t="s">
        <v>8316</v>
      </c>
      <c r="S3292" s="13">
        <f t="shared" si="257"/>
        <v>42016.938692129625</v>
      </c>
      <c r="T3292" s="13">
        <f t="shared" si="258"/>
        <v>42046.938692129625</v>
      </c>
      <c r="U3292">
        <f t="shared" si="259"/>
        <v>2015</v>
      </c>
    </row>
    <row r="3293" spans="1:21" ht="43.2" x14ac:dyDescent="0.3">
      <c r="A3293">
        <v>3275</v>
      </c>
      <c r="B3293" s="3" t="s">
        <v>6640</v>
      </c>
      <c r="C3293" s="3" t="s">
        <v>6641</v>
      </c>
      <c r="D3293" s="6">
        <v>1800</v>
      </c>
      <c r="E3293" s="8">
        <v>1805</v>
      </c>
      <c r="F3293" t="s">
        <v>18</v>
      </c>
      <c r="G3293" t="s">
        <v>19</v>
      </c>
      <c r="H3293" t="s">
        <v>20</v>
      </c>
      <c r="I3293">
        <v>1423456200</v>
      </c>
      <c r="J3293">
        <v>1421183271</v>
      </c>
      <c r="K3293" t="b">
        <v>1</v>
      </c>
      <c r="L3293">
        <v>12</v>
      </c>
      <c r="M3293" t="b">
        <v>1</v>
      </c>
      <c r="N3293" t="s">
        <v>1088</v>
      </c>
      <c r="O3293">
        <f t="shared" si="255"/>
        <v>100</v>
      </c>
      <c r="P3293">
        <f t="shared" si="256"/>
        <v>150.41999999999999</v>
      </c>
      <c r="Q3293" s="10" t="s">
        <v>8315</v>
      </c>
      <c r="R3293" t="s">
        <v>8316</v>
      </c>
      <c r="S3293" s="13">
        <f t="shared" si="257"/>
        <v>42017.88045138889</v>
      </c>
      <c r="T3293" s="13">
        <f t="shared" si="258"/>
        <v>42044.1875</v>
      </c>
      <c r="U3293">
        <f t="shared" si="259"/>
        <v>2015</v>
      </c>
    </row>
    <row r="3294" spans="1:21" ht="28.8" x14ac:dyDescent="0.3">
      <c r="A3294">
        <v>2914</v>
      </c>
      <c r="B3294" s="3" t="s">
        <v>5917</v>
      </c>
      <c r="C3294" s="3" t="s">
        <v>5918</v>
      </c>
      <c r="D3294" s="6">
        <v>25000</v>
      </c>
      <c r="E3294" s="8">
        <v>1</v>
      </c>
      <c r="F3294" t="s">
        <v>359</v>
      </c>
      <c r="G3294" t="s">
        <v>26</v>
      </c>
      <c r="H3294" t="s">
        <v>27</v>
      </c>
      <c r="I3294">
        <v>1426365994</v>
      </c>
      <c r="J3294">
        <v>1421185594</v>
      </c>
      <c r="K3294" t="b">
        <v>0</v>
      </c>
      <c r="L3294">
        <v>1</v>
      </c>
      <c r="M3294" t="b">
        <v>0</v>
      </c>
      <c r="N3294" t="s">
        <v>1088</v>
      </c>
      <c r="O3294">
        <f t="shared" si="255"/>
        <v>0</v>
      </c>
      <c r="P3294">
        <f t="shared" si="256"/>
        <v>1</v>
      </c>
      <c r="Q3294" s="10" t="s">
        <v>8315</v>
      </c>
      <c r="R3294" t="s">
        <v>8316</v>
      </c>
      <c r="S3294" s="13">
        <f t="shared" si="257"/>
        <v>42017.907337962963</v>
      </c>
      <c r="T3294" s="13">
        <f t="shared" si="258"/>
        <v>42077.865671296298</v>
      </c>
      <c r="U3294">
        <f t="shared" si="259"/>
        <v>2015</v>
      </c>
    </row>
    <row r="3295" spans="1:21" ht="43.2" x14ac:dyDescent="0.3">
      <c r="A3295">
        <v>3424</v>
      </c>
      <c r="B3295" s="3" t="s">
        <v>6939</v>
      </c>
      <c r="C3295" s="3" t="s">
        <v>6940</v>
      </c>
      <c r="D3295" s="6">
        <v>6000</v>
      </c>
      <c r="E3295" s="8">
        <v>6215</v>
      </c>
      <c r="F3295" t="s">
        <v>18</v>
      </c>
      <c r="G3295" t="s">
        <v>19</v>
      </c>
      <c r="H3295" t="s">
        <v>20</v>
      </c>
      <c r="I3295">
        <v>1423119540</v>
      </c>
      <c r="J3295">
        <v>1421252084</v>
      </c>
      <c r="K3295" t="b">
        <v>0</v>
      </c>
      <c r="L3295">
        <v>76</v>
      </c>
      <c r="M3295" t="b">
        <v>1</v>
      </c>
      <c r="N3295" t="s">
        <v>1088</v>
      </c>
      <c r="O3295">
        <f t="shared" si="255"/>
        <v>104</v>
      </c>
      <c r="P3295">
        <f t="shared" si="256"/>
        <v>81.78</v>
      </c>
      <c r="Q3295" s="10" t="s">
        <v>8315</v>
      </c>
      <c r="R3295" t="s">
        <v>8316</v>
      </c>
      <c r="S3295" s="13">
        <f t="shared" si="257"/>
        <v>42018.676898148144</v>
      </c>
      <c r="T3295" s="13">
        <f t="shared" si="258"/>
        <v>42040.290972222225</v>
      </c>
      <c r="U3295">
        <f t="shared" si="259"/>
        <v>2015</v>
      </c>
    </row>
    <row r="3296" spans="1:21" ht="43.2" x14ac:dyDescent="0.3">
      <c r="A3296">
        <v>2781</v>
      </c>
      <c r="B3296" s="3" t="s">
        <v>5651</v>
      </c>
      <c r="C3296" s="3" t="s">
        <v>5652</v>
      </c>
      <c r="D3296" s="6">
        <v>1250</v>
      </c>
      <c r="E3296" s="8">
        <v>1316</v>
      </c>
      <c r="F3296" t="s">
        <v>18</v>
      </c>
      <c r="G3296" t="s">
        <v>19</v>
      </c>
      <c r="H3296" t="s">
        <v>20</v>
      </c>
      <c r="I3296">
        <v>1423724400</v>
      </c>
      <c r="J3296">
        <v>1421274954</v>
      </c>
      <c r="K3296" t="b">
        <v>0</v>
      </c>
      <c r="L3296">
        <v>28</v>
      </c>
      <c r="M3296" t="b">
        <v>1</v>
      </c>
      <c r="N3296" t="s">
        <v>1088</v>
      </c>
      <c r="O3296">
        <f t="shared" si="255"/>
        <v>105</v>
      </c>
      <c r="P3296">
        <f t="shared" si="256"/>
        <v>47</v>
      </c>
      <c r="Q3296" s="10" t="s">
        <v>8315</v>
      </c>
      <c r="R3296" t="s">
        <v>8316</v>
      </c>
      <c r="S3296" s="13">
        <f t="shared" si="257"/>
        <v>42018.94159722222</v>
      </c>
      <c r="T3296" s="13">
        <f t="shared" si="258"/>
        <v>42047.291666666672</v>
      </c>
      <c r="U3296">
        <f t="shared" si="259"/>
        <v>2015</v>
      </c>
    </row>
    <row r="3297" spans="1:21" ht="43.2" x14ac:dyDescent="0.3">
      <c r="A3297">
        <v>3995</v>
      </c>
      <c r="B3297" s="3" t="s">
        <v>8074</v>
      </c>
      <c r="C3297" s="3" t="s">
        <v>8075</v>
      </c>
      <c r="D3297" s="6">
        <v>200</v>
      </c>
      <c r="E3297" s="8">
        <v>70</v>
      </c>
      <c r="F3297" t="s">
        <v>359</v>
      </c>
      <c r="G3297" t="s">
        <v>26</v>
      </c>
      <c r="H3297" t="s">
        <v>27</v>
      </c>
      <c r="I3297">
        <v>1423913220</v>
      </c>
      <c r="J3297">
        <v>1421339077</v>
      </c>
      <c r="K3297" t="b">
        <v>0</v>
      </c>
      <c r="L3297">
        <v>4</v>
      </c>
      <c r="M3297" t="b">
        <v>0</v>
      </c>
      <c r="N3297" t="s">
        <v>1088</v>
      </c>
      <c r="O3297">
        <f t="shared" si="255"/>
        <v>35</v>
      </c>
      <c r="P3297">
        <f t="shared" si="256"/>
        <v>17.5</v>
      </c>
      <c r="Q3297" s="10" t="s">
        <v>8315</v>
      </c>
      <c r="R3297" t="s">
        <v>8316</v>
      </c>
      <c r="S3297" s="13">
        <f t="shared" si="257"/>
        <v>42019.683761574073</v>
      </c>
      <c r="T3297" s="13">
        <f t="shared" si="258"/>
        <v>42049.477083333331</v>
      </c>
      <c r="U3297">
        <f t="shared" si="259"/>
        <v>2015</v>
      </c>
    </row>
    <row r="3298" spans="1:21" ht="43.2" x14ac:dyDescent="0.3">
      <c r="A3298">
        <v>2834</v>
      </c>
      <c r="B3298" s="3" t="s">
        <v>5757</v>
      </c>
      <c r="C3298" s="3" t="s">
        <v>5758</v>
      </c>
      <c r="D3298" s="6">
        <v>800</v>
      </c>
      <c r="E3298" s="8">
        <v>1360</v>
      </c>
      <c r="F3298" t="s">
        <v>18</v>
      </c>
      <c r="G3298" t="s">
        <v>26</v>
      </c>
      <c r="H3298" t="s">
        <v>27</v>
      </c>
      <c r="I3298">
        <v>1422658930</v>
      </c>
      <c r="J3298">
        <v>1421362930</v>
      </c>
      <c r="K3298" t="b">
        <v>0</v>
      </c>
      <c r="L3298">
        <v>21</v>
      </c>
      <c r="M3298" t="b">
        <v>1</v>
      </c>
      <c r="N3298" t="s">
        <v>1088</v>
      </c>
      <c r="O3298">
        <f t="shared" si="255"/>
        <v>170</v>
      </c>
      <c r="P3298">
        <f t="shared" si="256"/>
        <v>64.760000000000005</v>
      </c>
      <c r="Q3298" s="10" t="s">
        <v>8315</v>
      </c>
      <c r="R3298" t="s">
        <v>8316</v>
      </c>
      <c r="S3298" s="13">
        <f t="shared" si="257"/>
        <v>42019.959837962961</v>
      </c>
      <c r="T3298" s="13">
        <f t="shared" si="258"/>
        <v>42034.959837962961</v>
      </c>
      <c r="U3298">
        <f t="shared" si="259"/>
        <v>2015</v>
      </c>
    </row>
    <row r="3299" spans="1:21" ht="43.2" x14ac:dyDescent="0.3">
      <c r="A3299">
        <v>4003</v>
      </c>
      <c r="B3299" s="3" t="s">
        <v>8090</v>
      </c>
      <c r="C3299" s="3" t="s">
        <v>8015</v>
      </c>
      <c r="D3299" s="6">
        <v>2000</v>
      </c>
      <c r="E3299" s="8">
        <v>201</v>
      </c>
      <c r="F3299" t="s">
        <v>359</v>
      </c>
      <c r="G3299" t="s">
        <v>19</v>
      </c>
      <c r="H3299" t="s">
        <v>20</v>
      </c>
      <c r="I3299">
        <v>1424009147</v>
      </c>
      <c r="J3299">
        <v>1421417147</v>
      </c>
      <c r="K3299" t="b">
        <v>0</v>
      </c>
      <c r="L3299">
        <v>2</v>
      </c>
      <c r="M3299" t="b">
        <v>0</v>
      </c>
      <c r="N3299" t="s">
        <v>1088</v>
      </c>
      <c r="O3299">
        <f t="shared" si="255"/>
        <v>10</v>
      </c>
      <c r="P3299">
        <f t="shared" si="256"/>
        <v>100.5</v>
      </c>
      <c r="Q3299" s="10" t="s">
        <v>8315</v>
      </c>
      <c r="R3299" t="s">
        <v>8316</v>
      </c>
      <c r="S3299" s="13">
        <f t="shared" si="257"/>
        <v>42020.587349537032</v>
      </c>
      <c r="T3299" s="13">
        <f t="shared" si="258"/>
        <v>42050.587349537032</v>
      </c>
      <c r="U3299">
        <f t="shared" si="259"/>
        <v>2015</v>
      </c>
    </row>
    <row r="3300" spans="1:21" ht="28.8" x14ac:dyDescent="0.3">
      <c r="A3300">
        <v>3691</v>
      </c>
      <c r="B3300" s="3" t="s">
        <v>7471</v>
      </c>
      <c r="C3300" s="3" t="s">
        <v>7472</v>
      </c>
      <c r="D3300" s="6">
        <v>40000</v>
      </c>
      <c r="E3300" s="8">
        <v>51184</v>
      </c>
      <c r="F3300" t="s">
        <v>18</v>
      </c>
      <c r="G3300" t="s">
        <v>19</v>
      </c>
      <c r="H3300" t="s">
        <v>20</v>
      </c>
      <c r="I3300">
        <v>1425272340</v>
      </c>
      <c r="J3300">
        <v>1421426929</v>
      </c>
      <c r="K3300" t="b">
        <v>0</v>
      </c>
      <c r="L3300">
        <v>274</v>
      </c>
      <c r="M3300" t="b">
        <v>1</v>
      </c>
      <c r="N3300" t="s">
        <v>1088</v>
      </c>
      <c r="O3300">
        <f t="shared" si="255"/>
        <v>128</v>
      </c>
      <c r="P3300">
        <f t="shared" si="256"/>
        <v>186.8</v>
      </c>
      <c r="Q3300" s="10" t="s">
        <v>8315</v>
      </c>
      <c r="R3300" t="s">
        <v>8316</v>
      </c>
      <c r="S3300" s="13">
        <f t="shared" si="257"/>
        <v>42020.700567129628</v>
      </c>
      <c r="T3300" s="13">
        <f t="shared" si="258"/>
        <v>42065.207638888889</v>
      </c>
      <c r="U3300">
        <f t="shared" si="259"/>
        <v>2015</v>
      </c>
    </row>
    <row r="3301" spans="1:21" ht="43.2" x14ac:dyDescent="0.3">
      <c r="A3301">
        <v>3922</v>
      </c>
      <c r="B3301" s="3" t="s">
        <v>7931</v>
      </c>
      <c r="C3301" s="3" t="s">
        <v>7932</v>
      </c>
      <c r="D3301" s="6">
        <v>750</v>
      </c>
      <c r="E3301" s="8">
        <v>61</v>
      </c>
      <c r="F3301" t="s">
        <v>359</v>
      </c>
      <c r="G3301" t="s">
        <v>19</v>
      </c>
      <c r="H3301" t="s">
        <v>20</v>
      </c>
      <c r="I3301">
        <v>1425337200</v>
      </c>
      <c r="J3301">
        <v>1421432810</v>
      </c>
      <c r="K3301" t="b">
        <v>0</v>
      </c>
      <c r="L3301">
        <v>6</v>
      </c>
      <c r="M3301" t="b">
        <v>0</v>
      </c>
      <c r="N3301" t="s">
        <v>1088</v>
      </c>
      <c r="O3301">
        <f t="shared" si="255"/>
        <v>8</v>
      </c>
      <c r="P3301">
        <f t="shared" si="256"/>
        <v>10.17</v>
      </c>
      <c r="Q3301" s="10" t="s">
        <v>8315</v>
      </c>
      <c r="R3301" t="s">
        <v>8316</v>
      </c>
      <c r="S3301" s="13">
        <f t="shared" si="257"/>
        <v>42020.768634259264</v>
      </c>
      <c r="T3301" s="13">
        <f t="shared" si="258"/>
        <v>42065.958333333328</v>
      </c>
      <c r="U3301">
        <f t="shared" si="259"/>
        <v>2015</v>
      </c>
    </row>
    <row r="3302" spans="1:21" ht="43.2" x14ac:dyDescent="0.3">
      <c r="A3302">
        <v>3514</v>
      </c>
      <c r="B3302" s="3" t="s">
        <v>7119</v>
      </c>
      <c r="C3302" s="3" t="s">
        <v>7120</v>
      </c>
      <c r="D3302" s="6">
        <v>500</v>
      </c>
      <c r="E3302" s="8">
        <v>550</v>
      </c>
      <c r="F3302" t="s">
        <v>18</v>
      </c>
      <c r="G3302" t="s">
        <v>19</v>
      </c>
      <c r="H3302" t="s">
        <v>20</v>
      </c>
      <c r="I3302">
        <v>1422853140</v>
      </c>
      <c r="J3302">
        <v>1421439552</v>
      </c>
      <c r="K3302" t="b">
        <v>0</v>
      </c>
      <c r="L3302">
        <v>10</v>
      </c>
      <c r="M3302" t="b">
        <v>1</v>
      </c>
      <c r="N3302" t="s">
        <v>1088</v>
      </c>
      <c r="O3302">
        <f t="shared" si="255"/>
        <v>110</v>
      </c>
      <c r="P3302">
        <f t="shared" si="256"/>
        <v>55</v>
      </c>
      <c r="Q3302" s="10" t="s">
        <v>8315</v>
      </c>
      <c r="R3302" t="s">
        <v>8316</v>
      </c>
      <c r="S3302" s="13">
        <f t="shared" si="257"/>
        <v>42020.846666666665</v>
      </c>
      <c r="T3302" s="13">
        <f t="shared" si="258"/>
        <v>42037.207638888889</v>
      </c>
      <c r="U3302">
        <f t="shared" si="259"/>
        <v>2015</v>
      </c>
    </row>
    <row r="3303" spans="1:21" ht="57.6" x14ac:dyDescent="0.3">
      <c r="A3303">
        <v>4013</v>
      </c>
      <c r="B3303" s="3" t="s">
        <v>8109</v>
      </c>
      <c r="C3303" s="3" t="s">
        <v>8110</v>
      </c>
      <c r="D3303" s="6">
        <v>2000</v>
      </c>
      <c r="E3303" s="8">
        <v>26</v>
      </c>
      <c r="F3303" t="s">
        <v>359</v>
      </c>
      <c r="G3303" t="s">
        <v>19</v>
      </c>
      <c r="H3303" t="s">
        <v>20</v>
      </c>
      <c r="I3303">
        <v>1424070823</v>
      </c>
      <c r="J3303">
        <v>1421478823</v>
      </c>
      <c r="K3303" t="b">
        <v>0</v>
      </c>
      <c r="L3303">
        <v>2</v>
      </c>
      <c r="M3303" t="b">
        <v>0</v>
      </c>
      <c r="N3303" t="s">
        <v>1088</v>
      </c>
      <c r="O3303">
        <f t="shared" si="255"/>
        <v>1</v>
      </c>
      <c r="P3303">
        <f t="shared" si="256"/>
        <v>13</v>
      </c>
      <c r="Q3303" s="10" t="s">
        <v>8315</v>
      </c>
      <c r="R3303" t="s">
        <v>8316</v>
      </c>
      <c r="S3303" s="13">
        <f t="shared" si="257"/>
        <v>42021.301192129627</v>
      </c>
      <c r="T3303" s="13">
        <f t="shared" si="258"/>
        <v>42051.301192129627</v>
      </c>
      <c r="U3303">
        <f t="shared" si="259"/>
        <v>2015</v>
      </c>
    </row>
    <row r="3304" spans="1:21" ht="43.2" x14ac:dyDescent="0.3">
      <c r="A3304">
        <v>4069</v>
      </c>
      <c r="B3304" s="3" t="s">
        <v>8219</v>
      </c>
      <c r="C3304" s="3" t="s">
        <v>8220</v>
      </c>
      <c r="D3304" s="6">
        <v>1250</v>
      </c>
      <c r="E3304" s="8">
        <v>430</v>
      </c>
      <c r="F3304" t="s">
        <v>359</v>
      </c>
      <c r="G3304" t="s">
        <v>26</v>
      </c>
      <c r="H3304" t="s">
        <v>27</v>
      </c>
      <c r="I3304">
        <v>1425124800</v>
      </c>
      <c r="J3304">
        <v>1421596356</v>
      </c>
      <c r="K3304" t="b">
        <v>0</v>
      </c>
      <c r="L3304">
        <v>13</v>
      </c>
      <c r="M3304" t="b">
        <v>0</v>
      </c>
      <c r="N3304" t="s">
        <v>1088</v>
      </c>
      <c r="O3304">
        <f t="shared" si="255"/>
        <v>34</v>
      </c>
      <c r="P3304">
        <f t="shared" si="256"/>
        <v>33.08</v>
      </c>
      <c r="Q3304" s="10" t="s">
        <v>8315</v>
      </c>
      <c r="R3304" t="s">
        <v>8316</v>
      </c>
      <c r="S3304" s="13">
        <f t="shared" si="257"/>
        <v>42022.661527777775</v>
      </c>
      <c r="T3304" s="13">
        <f t="shared" si="258"/>
        <v>42063.5</v>
      </c>
      <c r="U3304">
        <f t="shared" si="259"/>
        <v>2015</v>
      </c>
    </row>
    <row r="3305" spans="1:21" ht="43.2" x14ac:dyDescent="0.3">
      <c r="A3305">
        <v>2817</v>
      </c>
      <c r="B3305" s="3" t="s">
        <v>5723</v>
      </c>
      <c r="C3305" s="3" t="s">
        <v>5724</v>
      </c>
      <c r="D3305" s="6">
        <v>600</v>
      </c>
      <c r="E3305" s="8">
        <v>780</v>
      </c>
      <c r="F3305" t="s">
        <v>18</v>
      </c>
      <c r="G3305" t="s">
        <v>26</v>
      </c>
      <c r="H3305" t="s">
        <v>27</v>
      </c>
      <c r="I3305">
        <v>1425136462</v>
      </c>
      <c r="J3305">
        <v>1421680462</v>
      </c>
      <c r="K3305" t="b">
        <v>0</v>
      </c>
      <c r="L3305">
        <v>33</v>
      </c>
      <c r="M3305" t="b">
        <v>1</v>
      </c>
      <c r="N3305" t="s">
        <v>1088</v>
      </c>
      <c r="O3305">
        <f t="shared" si="255"/>
        <v>130</v>
      </c>
      <c r="P3305">
        <f t="shared" si="256"/>
        <v>23.64</v>
      </c>
      <c r="Q3305" s="10" t="s">
        <v>8315</v>
      </c>
      <c r="R3305" t="s">
        <v>8316</v>
      </c>
      <c r="S3305" s="13">
        <f t="shared" si="257"/>
        <v>42023.634976851856</v>
      </c>
      <c r="T3305" s="13">
        <f t="shared" si="258"/>
        <v>42063.634976851856</v>
      </c>
      <c r="U3305">
        <f t="shared" si="259"/>
        <v>2015</v>
      </c>
    </row>
    <row r="3306" spans="1:21" ht="43.2" x14ac:dyDescent="0.3">
      <c r="A3306">
        <v>3580</v>
      </c>
      <c r="B3306" s="3" t="s">
        <v>7251</v>
      </c>
      <c r="C3306" s="3" t="s">
        <v>7252</v>
      </c>
      <c r="D3306" s="6">
        <v>900</v>
      </c>
      <c r="E3306" s="8">
        <v>1025</v>
      </c>
      <c r="F3306" t="s">
        <v>18</v>
      </c>
      <c r="G3306" t="s">
        <v>19</v>
      </c>
      <c r="H3306" t="s">
        <v>20</v>
      </c>
      <c r="I3306">
        <v>1425185940</v>
      </c>
      <c r="J3306">
        <v>1421900022</v>
      </c>
      <c r="K3306" t="b">
        <v>0</v>
      </c>
      <c r="L3306">
        <v>27</v>
      </c>
      <c r="M3306" t="b">
        <v>1</v>
      </c>
      <c r="N3306" t="s">
        <v>1088</v>
      </c>
      <c r="O3306">
        <f t="shared" si="255"/>
        <v>114</v>
      </c>
      <c r="P3306">
        <f t="shared" si="256"/>
        <v>37.96</v>
      </c>
      <c r="Q3306" s="10" t="s">
        <v>8315</v>
      </c>
      <c r="R3306" t="s">
        <v>8316</v>
      </c>
      <c r="S3306" s="13">
        <f t="shared" si="257"/>
        <v>42026.176180555558</v>
      </c>
      <c r="T3306" s="13">
        <f t="shared" si="258"/>
        <v>42064.207638888889</v>
      </c>
      <c r="U3306">
        <f t="shared" si="259"/>
        <v>2015</v>
      </c>
    </row>
    <row r="3307" spans="1:21" ht="57.6" x14ac:dyDescent="0.3">
      <c r="A3307">
        <v>2977</v>
      </c>
      <c r="B3307" s="3" t="s">
        <v>6044</v>
      </c>
      <c r="C3307" s="3" t="s">
        <v>6045</v>
      </c>
      <c r="D3307" s="6">
        <v>3000</v>
      </c>
      <c r="E3307" s="8">
        <v>3407</v>
      </c>
      <c r="F3307" t="s">
        <v>18</v>
      </c>
      <c r="G3307" t="s">
        <v>19</v>
      </c>
      <c r="H3307" t="s">
        <v>20</v>
      </c>
      <c r="I3307">
        <v>1427076840</v>
      </c>
      <c r="J3307">
        <v>1421960934</v>
      </c>
      <c r="K3307" t="b">
        <v>0</v>
      </c>
      <c r="L3307">
        <v>30</v>
      </c>
      <c r="M3307" t="b">
        <v>1</v>
      </c>
      <c r="N3307" t="s">
        <v>1088</v>
      </c>
      <c r="O3307">
        <f t="shared" si="255"/>
        <v>114</v>
      </c>
      <c r="P3307">
        <f t="shared" si="256"/>
        <v>113.57</v>
      </c>
      <c r="Q3307" s="10" t="s">
        <v>8315</v>
      </c>
      <c r="R3307" t="s">
        <v>8316</v>
      </c>
      <c r="S3307" s="13">
        <f t="shared" si="257"/>
        <v>42026.88118055556</v>
      </c>
      <c r="T3307" s="13">
        <f t="shared" si="258"/>
        <v>42086.093055555553</v>
      </c>
      <c r="U3307">
        <f t="shared" si="259"/>
        <v>2015</v>
      </c>
    </row>
    <row r="3308" spans="1:21" ht="43.2" x14ac:dyDescent="0.3">
      <c r="A3308">
        <v>3399</v>
      </c>
      <c r="B3308" s="3" t="s">
        <v>6889</v>
      </c>
      <c r="C3308" s="3" t="s">
        <v>6890</v>
      </c>
      <c r="D3308" s="6">
        <v>1200</v>
      </c>
      <c r="E3308" s="8">
        <v>1245</v>
      </c>
      <c r="F3308" t="s">
        <v>18</v>
      </c>
      <c r="G3308" t="s">
        <v>26</v>
      </c>
      <c r="H3308" t="s">
        <v>27</v>
      </c>
      <c r="I3308">
        <v>1424556325</v>
      </c>
      <c r="J3308">
        <v>1421964325</v>
      </c>
      <c r="K3308" t="b">
        <v>0</v>
      </c>
      <c r="L3308">
        <v>46</v>
      </c>
      <c r="M3308" t="b">
        <v>1</v>
      </c>
      <c r="N3308" t="s">
        <v>1088</v>
      </c>
      <c r="O3308">
        <f t="shared" si="255"/>
        <v>104</v>
      </c>
      <c r="P3308">
        <f t="shared" si="256"/>
        <v>27.07</v>
      </c>
      <c r="Q3308" s="10" t="s">
        <v>8315</v>
      </c>
      <c r="R3308" t="s">
        <v>8316</v>
      </c>
      <c r="S3308" s="13">
        <f t="shared" si="257"/>
        <v>42026.920428240745</v>
      </c>
      <c r="T3308" s="13">
        <f t="shared" si="258"/>
        <v>42056.920428240745</v>
      </c>
      <c r="U3308">
        <f t="shared" si="259"/>
        <v>2015</v>
      </c>
    </row>
    <row r="3309" spans="1:21" ht="28.8" x14ac:dyDescent="0.3">
      <c r="A3309">
        <v>2782</v>
      </c>
      <c r="B3309" s="3" t="s">
        <v>5653</v>
      </c>
      <c r="C3309" s="3" t="s">
        <v>5654</v>
      </c>
      <c r="D3309" s="6">
        <v>1000</v>
      </c>
      <c r="E3309" s="8">
        <v>1200</v>
      </c>
      <c r="F3309" t="s">
        <v>18</v>
      </c>
      <c r="G3309" t="s">
        <v>19</v>
      </c>
      <c r="H3309" t="s">
        <v>20</v>
      </c>
      <c r="I3309">
        <v>1424149140</v>
      </c>
      <c r="J3309">
        <v>1421964718</v>
      </c>
      <c r="K3309" t="b">
        <v>0</v>
      </c>
      <c r="L3309">
        <v>18</v>
      </c>
      <c r="M3309" t="b">
        <v>1</v>
      </c>
      <c r="N3309" t="s">
        <v>1088</v>
      </c>
      <c r="O3309">
        <f t="shared" si="255"/>
        <v>120</v>
      </c>
      <c r="P3309">
        <f t="shared" si="256"/>
        <v>66.67</v>
      </c>
      <c r="Q3309" s="10" t="s">
        <v>8315</v>
      </c>
      <c r="R3309" t="s">
        <v>8316</v>
      </c>
      <c r="S3309" s="13">
        <f t="shared" si="257"/>
        <v>42026.924976851849</v>
      </c>
      <c r="T3309" s="13">
        <f t="shared" si="258"/>
        <v>42052.207638888889</v>
      </c>
      <c r="U3309">
        <f t="shared" si="259"/>
        <v>2015</v>
      </c>
    </row>
    <row r="3310" spans="1:21" ht="43.2" x14ac:dyDescent="0.3">
      <c r="A3310">
        <v>2811</v>
      </c>
      <c r="B3310" s="3" t="s">
        <v>5711</v>
      </c>
      <c r="C3310" s="3" t="s">
        <v>5712</v>
      </c>
      <c r="D3310" s="6">
        <v>10000</v>
      </c>
      <c r="E3310" s="8">
        <v>10027</v>
      </c>
      <c r="F3310" t="s">
        <v>18</v>
      </c>
      <c r="G3310" t="s">
        <v>26</v>
      </c>
      <c r="H3310" t="s">
        <v>27</v>
      </c>
      <c r="I3310">
        <v>1424692503</v>
      </c>
      <c r="J3310">
        <v>1422100503</v>
      </c>
      <c r="K3310" t="b">
        <v>0</v>
      </c>
      <c r="L3310">
        <v>108</v>
      </c>
      <c r="M3310" t="b">
        <v>1</v>
      </c>
      <c r="N3310" t="s">
        <v>1088</v>
      </c>
      <c r="O3310">
        <f t="shared" si="255"/>
        <v>100</v>
      </c>
      <c r="P3310">
        <f t="shared" si="256"/>
        <v>92.84</v>
      </c>
      <c r="Q3310" s="10" t="s">
        <v>8315</v>
      </c>
      <c r="R3310" t="s">
        <v>8316</v>
      </c>
      <c r="S3310" s="13">
        <f t="shared" si="257"/>
        <v>42028.496562500004</v>
      </c>
      <c r="T3310" s="13">
        <f t="shared" si="258"/>
        <v>42058.496562500004</v>
      </c>
      <c r="U3310">
        <f t="shared" si="259"/>
        <v>2015</v>
      </c>
    </row>
    <row r="3311" spans="1:21" ht="43.2" x14ac:dyDescent="0.3">
      <c r="A3311">
        <v>4111</v>
      </c>
      <c r="B3311" s="3" t="s">
        <v>8303</v>
      </c>
      <c r="C3311" s="3" t="s">
        <v>8304</v>
      </c>
      <c r="D3311" s="6">
        <v>3000</v>
      </c>
      <c r="E3311" s="8">
        <v>94</v>
      </c>
      <c r="F3311" t="s">
        <v>359</v>
      </c>
      <c r="G3311" t="s">
        <v>19</v>
      </c>
      <c r="H3311" t="s">
        <v>20</v>
      </c>
      <c r="I3311">
        <v>1424747740</v>
      </c>
      <c r="J3311">
        <v>1422155740</v>
      </c>
      <c r="K3311" t="b">
        <v>0</v>
      </c>
      <c r="L3311">
        <v>6</v>
      </c>
      <c r="M3311" t="b">
        <v>0</v>
      </c>
      <c r="N3311" t="s">
        <v>1088</v>
      </c>
      <c r="O3311">
        <f t="shared" si="255"/>
        <v>3</v>
      </c>
      <c r="P3311">
        <f t="shared" si="256"/>
        <v>15.67</v>
      </c>
      <c r="Q3311" s="10" t="s">
        <v>8315</v>
      </c>
      <c r="R3311" t="s">
        <v>8316</v>
      </c>
      <c r="S3311" s="13">
        <f t="shared" si="257"/>
        <v>42029.135879629626</v>
      </c>
      <c r="T3311" s="13">
        <f t="shared" si="258"/>
        <v>42059.135879629626</v>
      </c>
      <c r="U3311">
        <f t="shared" si="259"/>
        <v>2015</v>
      </c>
    </row>
    <row r="3312" spans="1:21" ht="43.2" x14ac:dyDescent="0.3">
      <c r="A3312">
        <v>4070</v>
      </c>
      <c r="B3312" s="3" t="s">
        <v>8221</v>
      </c>
      <c r="C3312" s="3" t="s">
        <v>8222</v>
      </c>
      <c r="D3312" s="6">
        <v>1000</v>
      </c>
      <c r="E3312" s="8">
        <v>165</v>
      </c>
      <c r="F3312" t="s">
        <v>359</v>
      </c>
      <c r="G3312" t="s">
        <v>19</v>
      </c>
      <c r="H3312" t="s">
        <v>20</v>
      </c>
      <c r="I3312">
        <v>1425178800</v>
      </c>
      <c r="J3312">
        <v>1422374420</v>
      </c>
      <c r="K3312" t="b">
        <v>0</v>
      </c>
      <c r="L3312">
        <v>6</v>
      </c>
      <c r="M3312" t="b">
        <v>0</v>
      </c>
      <c r="N3312" t="s">
        <v>1088</v>
      </c>
      <c r="O3312">
        <f t="shared" si="255"/>
        <v>17</v>
      </c>
      <c r="P3312">
        <f t="shared" si="256"/>
        <v>27.5</v>
      </c>
      <c r="Q3312" s="10" t="s">
        <v>8315</v>
      </c>
      <c r="R3312" t="s">
        <v>8316</v>
      </c>
      <c r="S3312" s="13">
        <f t="shared" si="257"/>
        <v>42031.666898148149</v>
      </c>
      <c r="T3312" s="13">
        <f t="shared" si="258"/>
        <v>42064.125</v>
      </c>
      <c r="U3312">
        <f t="shared" si="259"/>
        <v>2015</v>
      </c>
    </row>
    <row r="3313" spans="1:21" ht="28.8" x14ac:dyDescent="0.3">
      <c r="A3313">
        <v>3946</v>
      </c>
      <c r="B3313" s="3" t="s">
        <v>7979</v>
      </c>
      <c r="C3313" s="3" t="s">
        <v>7980</v>
      </c>
      <c r="D3313" s="6">
        <v>6000</v>
      </c>
      <c r="E3313" s="8">
        <v>195</v>
      </c>
      <c r="F3313" t="s">
        <v>359</v>
      </c>
      <c r="G3313" t="s">
        <v>19</v>
      </c>
      <c r="H3313" t="s">
        <v>20</v>
      </c>
      <c r="I3313">
        <v>1425110400</v>
      </c>
      <c r="J3313">
        <v>1422388822</v>
      </c>
      <c r="K3313" t="b">
        <v>0</v>
      </c>
      <c r="L3313">
        <v>5</v>
      </c>
      <c r="M3313" t="b">
        <v>0</v>
      </c>
      <c r="N3313" t="s">
        <v>1088</v>
      </c>
      <c r="O3313">
        <f t="shared" si="255"/>
        <v>3</v>
      </c>
      <c r="P3313">
        <f t="shared" si="256"/>
        <v>39</v>
      </c>
      <c r="Q3313" s="10" t="s">
        <v>8315</v>
      </c>
      <c r="R3313" t="s">
        <v>8316</v>
      </c>
      <c r="S3313" s="13">
        <f t="shared" si="257"/>
        <v>42031.833587962959</v>
      </c>
      <c r="T3313" s="13">
        <f t="shared" si="258"/>
        <v>42063.333333333328</v>
      </c>
      <c r="U3313">
        <f t="shared" si="259"/>
        <v>2015</v>
      </c>
    </row>
    <row r="3314" spans="1:21" ht="43.2" x14ac:dyDescent="0.3">
      <c r="A3314">
        <v>3895</v>
      </c>
      <c r="B3314" s="3" t="s">
        <v>7877</v>
      </c>
      <c r="C3314" s="3" t="s">
        <v>7878</v>
      </c>
      <c r="D3314" s="6">
        <v>1000</v>
      </c>
      <c r="E3314" s="8">
        <v>50</v>
      </c>
      <c r="F3314" t="s">
        <v>359</v>
      </c>
      <c r="G3314" t="s">
        <v>19</v>
      </c>
      <c r="H3314" t="s">
        <v>20</v>
      </c>
      <c r="I3314">
        <v>1425103218</v>
      </c>
      <c r="J3314">
        <v>1422424818</v>
      </c>
      <c r="K3314" t="b">
        <v>0</v>
      </c>
      <c r="L3314">
        <v>1</v>
      </c>
      <c r="M3314" t="b">
        <v>0</v>
      </c>
      <c r="N3314" t="s">
        <v>1088</v>
      </c>
      <c r="O3314">
        <f t="shared" si="255"/>
        <v>5</v>
      </c>
      <c r="P3314">
        <f t="shared" si="256"/>
        <v>50</v>
      </c>
      <c r="Q3314" s="10" t="s">
        <v>8315</v>
      </c>
      <c r="R3314" t="s">
        <v>8316</v>
      </c>
      <c r="S3314" s="13">
        <f t="shared" si="257"/>
        <v>42032.250208333338</v>
      </c>
      <c r="T3314" s="13">
        <f t="shared" si="258"/>
        <v>42063.250208333338</v>
      </c>
      <c r="U3314">
        <f t="shared" si="259"/>
        <v>2015</v>
      </c>
    </row>
    <row r="3315" spans="1:21" ht="43.2" x14ac:dyDescent="0.3">
      <c r="A3315">
        <v>3718</v>
      </c>
      <c r="B3315" s="3" t="s">
        <v>7525</v>
      </c>
      <c r="C3315" s="3" t="s">
        <v>7526</v>
      </c>
      <c r="D3315" s="6">
        <v>500</v>
      </c>
      <c r="E3315" s="8">
        <v>1197</v>
      </c>
      <c r="F3315" t="s">
        <v>18</v>
      </c>
      <c r="G3315" t="s">
        <v>26</v>
      </c>
      <c r="H3315" t="s">
        <v>27</v>
      </c>
      <c r="I3315">
        <v>1425057075</v>
      </c>
      <c r="J3315">
        <v>1422465075</v>
      </c>
      <c r="K3315" t="b">
        <v>0</v>
      </c>
      <c r="L3315">
        <v>46</v>
      </c>
      <c r="M3315" t="b">
        <v>1</v>
      </c>
      <c r="N3315" t="s">
        <v>1088</v>
      </c>
      <c r="O3315">
        <f t="shared" si="255"/>
        <v>239</v>
      </c>
      <c r="P3315">
        <f t="shared" si="256"/>
        <v>26.02</v>
      </c>
      <c r="Q3315" s="10" t="s">
        <v>8315</v>
      </c>
      <c r="R3315" t="s">
        <v>8316</v>
      </c>
      <c r="S3315" s="13">
        <f t="shared" si="257"/>
        <v>42032.716145833328</v>
      </c>
      <c r="T3315" s="13">
        <f t="shared" si="258"/>
        <v>42062.716145833328</v>
      </c>
      <c r="U3315">
        <f t="shared" si="259"/>
        <v>2015</v>
      </c>
    </row>
    <row r="3316" spans="1:21" ht="57.6" x14ac:dyDescent="0.3">
      <c r="A3316">
        <v>3827</v>
      </c>
      <c r="B3316" s="3" t="s">
        <v>7742</v>
      </c>
      <c r="C3316" s="3" t="s">
        <v>7743</v>
      </c>
      <c r="D3316" s="6">
        <v>3000</v>
      </c>
      <c r="E3316" s="8">
        <v>4580</v>
      </c>
      <c r="F3316" t="s">
        <v>18</v>
      </c>
      <c r="G3316" t="s">
        <v>26</v>
      </c>
      <c r="H3316" t="s">
        <v>27</v>
      </c>
      <c r="I3316">
        <v>1427414400</v>
      </c>
      <c r="J3316">
        <v>1422656201</v>
      </c>
      <c r="K3316" t="b">
        <v>0</v>
      </c>
      <c r="L3316">
        <v>65</v>
      </c>
      <c r="M3316" t="b">
        <v>1</v>
      </c>
      <c r="N3316" t="s">
        <v>1088</v>
      </c>
      <c r="O3316">
        <f t="shared" si="255"/>
        <v>153</v>
      </c>
      <c r="P3316">
        <f t="shared" si="256"/>
        <v>70.459999999999994</v>
      </c>
      <c r="Q3316" s="10" t="s">
        <v>8315</v>
      </c>
      <c r="R3316" t="s">
        <v>8316</v>
      </c>
      <c r="S3316" s="13">
        <f t="shared" si="257"/>
        <v>42034.928252314814</v>
      </c>
      <c r="T3316" s="13">
        <f t="shared" si="258"/>
        <v>42090</v>
      </c>
      <c r="U3316">
        <f t="shared" si="259"/>
        <v>2015</v>
      </c>
    </row>
    <row r="3317" spans="1:21" ht="43.2" x14ac:dyDescent="0.3">
      <c r="A3317">
        <v>2962</v>
      </c>
      <c r="B3317" s="3" t="s">
        <v>6014</v>
      </c>
      <c r="C3317" s="3" t="s">
        <v>6015</v>
      </c>
      <c r="D3317" s="6">
        <v>1000</v>
      </c>
      <c r="E3317" s="8">
        <v>1218</v>
      </c>
      <c r="F3317" t="s">
        <v>18</v>
      </c>
      <c r="G3317" t="s">
        <v>19</v>
      </c>
      <c r="H3317" t="s">
        <v>20</v>
      </c>
      <c r="I3317">
        <v>1425193140</v>
      </c>
      <c r="J3317">
        <v>1422769906</v>
      </c>
      <c r="K3317" t="b">
        <v>0</v>
      </c>
      <c r="L3317">
        <v>20</v>
      </c>
      <c r="M3317" t="b">
        <v>1</v>
      </c>
      <c r="N3317" t="s">
        <v>1088</v>
      </c>
      <c r="O3317">
        <f t="shared" si="255"/>
        <v>122</v>
      </c>
      <c r="P3317">
        <f t="shared" si="256"/>
        <v>60.9</v>
      </c>
      <c r="Q3317" s="10" t="s">
        <v>8315</v>
      </c>
      <c r="R3317" t="s">
        <v>8316</v>
      </c>
      <c r="S3317" s="13">
        <f t="shared" si="257"/>
        <v>42036.24428240741</v>
      </c>
      <c r="T3317" s="13">
        <f t="shared" si="258"/>
        <v>42064.290972222225</v>
      </c>
      <c r="U3317">
        <f t="shared" si="259"/>
        <v>2015</v>
      </c>
    </row>
    <row r="3318" spans="1:21" ht="43.2" x14ac:dyDescent="0.3">
      <c r="A3318">
        <v>3450</v>
      </c>
      <c r="B3318" s="3" t="s">
        <v>6991</v>
      </c>
      <c r="C3318" s="3" t="s">
        <v>6992</v>
      </c>
      <c r="D3318" s="6">
        <v>500</v>
      </c>
      <c r="E3318" s="8">
        <v>760</v>
      </c>
      <c r="F3318" t="s">
        <v>18</v>
      </c>
      <c r="G3318" t="s">
        <v>26</v>
      </c>
      <c r="H3318" t="s">
        <v>27</v>
      </c>
      <c r="I3318">
        <v>1427990071</v>
      </c>
      <c r="J3318">
        <v>1422809671</v>
      </c>
      <c r="K3318" t="b">
        <v>0</v>
      </c>
      <c r="L3318">
        <v>39</v>
      </c>
      <c r="M3318" t="b">
        <v>1</v>
      </c>
      <c r="N3318" t="s">
        <v>1088</v>
      </c>
      <c r="O3318">
        <f t="shared" si="255"/>
        <v>152</v>
      </c>
      <c r="P3318">
        <f t="shared" si="256"/>
        <v>19.489999999999998</v>
      </c>
      <c r="Q3318" s="10" t="s">
        <v>8315</v>
      </c>
      <c r="R3318" t="s">
        <v>8316</v>
      </c>
      <c r="S3318" s="13">
        <f t="shared" si="257"/>
        <v>42036.704525462963</v>
      </c>
      <c r="T3318" s="13">
        <f t="shared" si="258"/>
        <v>42096.662858796291</v>
      </c>
      <c r="U3318">
        <f t="shared" si="259"/>
        <v>2015</v>
      </c>
    </row>
    <row r="3319" spans="1:21" ht="43.2" x14ac:dyDescent="0.3">
      <c r="A3319">
        <v>3715</v>
      </c>
      <c r="B3319" s="3" t="s">
        <v>7519</v>
      </c>
      <c r="C3319" s="3" t="s">
        <v>7520</v>
      </c>
      <c r="D3319" s="6">
        <v>3500</v>
      </c>
      <c r="E3319" s="8">
        <v>3590</v>
      </c>
      <c r="F3319" t="s">
        <v>18</v>
      </c>
      <c r="G3319" t="s">
        <v>26</v>
      </c>
      <c r="H3319" t="s">
        <v>27</v>
      </c>
      <c r="I3319">
        <v>1427806320</v>
      </c>
      <c r="J3319">
        <v>1422834819</v>
      </c>
      <c r="K3319" t="b">
        <v>0</v>
      </c>
      <c r="L3319">
        <v>27</v>
      </c>
      <c r="M3319" t="b">
        <v>1</v>
      </c>
      <c r="N3319" t="s">
        <v>1088</v>
      </c>
      <c r="O3319">
        <f t="shared" si="255"/>
        <v>103</v>
      </c>
      <c r="P3319">
        <f t="shared" si="256"/>
        <v>132.96</v>
      </c>
      <c r="Q3319" s="10" t="s">
        <v>8315</v>
      </c>
      <c r="R3319" t="s">
        <v>8316</v>
      </c>
      <c r="S3319" s="13">
        <f t="shared" si="257"/>
        <v>42036.995590277773</v>
      </c>
      <c r="T3319" s="13">
        <f t="shared" si="258"/>
        <v>42094.536111111112</v>
      </c>
      <c r="U3319">
        <f t="shared" si="259"/>
        <v>2015</v>
      </c>
    </row>
    <row r="3320" spans="1:21" ht="43.2" x14ac:dyDescent="0.3">
      <c r="A3320">
        <v>3519</v>
      </c>
      <c r="B3320" s="3" t="s">
        <v>7129</v>
      </c>
      <c r="C3320" s="3" t="s">
        <v>7130</v>
      </c>
      <c r="D3320" s="6">
        <v>2000</v>
      </c>
      <c r="E3320" s="8">
        <v>2027</v>
      </c>
      <c r="F3320" t="s">
        <v>18</v>
      </c>
      <c r="G3320" t="s">
        <v>26</v>
      </c>
      <c r="H3320" t="s">
        <v>27</v>
      </c>
      <c r="I3320">
        <v>1425478950</v>
      </c>
      <c r="J3320">
        <v>1422886950</v>
      </c>
      <c r="K3320" t="b">
        <v>0</v>
      </c>
      <c r="L3320">
        <v>28</v>
      </c>
      <c r="M3320" t="b">
        <v>1</v>
      </c>
      <c r="N3320" t="s">
        <v>1088</v>
      </c>
      <c r="O3320">
        <f t="shared" si="255"/>
        <v>101</v>
      </c>
      <c r="P3320">
        <f t="shared" si="256"/>
        <v>72.39</v>
      </c>
      <c r="Q3320" s="10" t="s">
        <v>8315</v>
      </c>
      <c r="R3320" t="s">
        <v>8316</v>
      </c>
      <c r="S3320" s="13">
        <f t="shared" si="257"/>
        <v>42037.598958333328</v>
      </c>
      <c r="T3320" s="13">
        <f t="shared" si="258"/>
        <v>42067.598958333328</v>
      </c>
      <c r="U3320">
        <f t="shared" si="259"/>
        <v>2015</v>
      </c>
    </row>
    <row r="3321" spans="1:21" ht="43.2" x14ac:dyDescent="0.3">
      <c r="A3321">
        <v>3421</v>
      </c>
      <c r="B3321" s="3" t="s">
        <v>6933</v>
      </c>
      <c r="C3321" s="3" t="s">
        <v>6934</v>
      </c>
      <c r="D3321" s="6">
        <v>10000</v>
      </c>
      <c r="E3321" s="8">
        <v>10115</v>
      </c>
      <c r="F3321" t="s">
        <v>18</v>
      </c>
      <c r="G3321" t="s">
        <v>19</v>
      </c>
      <c r="H3321" t="s">
        <v>20</v>
      </c>
      <c r="I3321">
        <v>1425495563</v>
      </c>
      <c r="J3321">
        <v>1422903563</v>
      </c>
      <c r="K3321" t="b">
        <v>0</v>
      </c>
      <c r="L3321">
        <v>98</v>
      </c>
      <c r="M3321" t="b">
        <v>1</v>
      </c>
      <c r="N3321" t="s">
        <v>1088</v>
      </c>
      <c r="O3321">
        <f t="shared" si="255"/>
        <v>101</v>
      </c>
      <c r="P3321">
        <f t="shared" si="256"/>
        <v>103.21</v>
      </c>
      <c r="Q3321" s="10" t="s">
        <v>8315</v>
      </c>
      <c r="R3321" t="s">
        <v>8316</v>
      </c>
      <c r="S3321" s="13">
        <f t="shared" si="257"/>
        <v>42037.791238425925</v>
      </c>
      <c r="T3321" s="13">
        <f t="shared" si="258"/>
        <v>42067.791238425925</v>
      </c>
      <c r="U3321">
        <f t="shared" si="259"/>
        <v>2015</v>
      </c>
    </row>
    <row r="3322" spans="1:21" ht="43.2" x14ac:dyDescent="0.3">
      <c r="A3322">
        <v>3620</v>
      </c>
      <c r="B3322" s="3" t="s">
        <v>7330</v>
      </c>
      <c r="C3322" s="3" t="s">
        <v>7331</v>
      </c>
      <c r="D3322" s="6">
        <v>10500</v>
      </c>
      <c r="E3322" s="8">
        <v>11045</v>
      </c>
      <c r="F3322" t="s">
        <v>18</v>
      </c>
      <c r="G3322" t="s">
        <v>19</v>
      </c>
      <c r="H3322" t="s">
        <v>20</v>
      </c>
      <c r="I3322">
        <v>1425528000</v>
      </c>
      <c r="J3322">
        <v>1422916261</v>
      </c>
      <c r="K3322" t="b">
        <v>0</v>
      </c>
      <c r="L3322">
        <v>197</v>
      </c>
      <c r="M3322" t="b">
        <v>1</v>
      </c>
      <c r="N3322" t="s">
        <v>1088</v>
      </c>
      <c r="O3322">
        <f t="shared" si="255"/>
        <v>105</v>
      </c>
      <c r="P3322">
        <f t="shared" si="256"/>
        <v>56.07</v>
      </c>
      <c r="Q3322" s="10" t="s">
        <v>8315</v>
      </c>
      <c r="R3322" t="s">
        <v>8316</v>
      </c>
      <c r="S3322" s="13">
        <f t="shared" si="257"/>
        <v>42037.938206018516</v>
      </c>
      <c r="T3322" s="13">
        <f t="shared" si="258"/>
        <v>42068.166666666672</v>
      </c>
      <c r="U3322">
        <f t="shared" si="259"/>
        <v>2015</v>
      </c>
    </row>
    <row r="3323" spans="1:21" ht="28.8" x14ac:dyDescent="0.3">
      <c r="A3323">
        <v>2894</v>
      </c>
      <c r="B3323" s="3" t="s">
        <v>5877</v>
      </c>
      <c r="C3323" s="3" t="s">
        <v>5878</v>
      </c>
      <c r="D3323" s="6">
        <v>50000</v>
      </c>
      <c r="E3323" s="8">
        <v>0</v>
      </c>
      <c r="F3323" t="s">
        <v>359</v>
      </c>
      <c r="G3323" t="s">
        <v>19</v>
      </c>
      <c r="H3323" t="s">
        <v>20</v>
      </c>
      <c r="I3323">
        <v>1428100815</v>
      </c>
      <c r="J3323">
        <v>1422920415</v>
      </c>
      <c r="K3323" t="b">
        <v>0</v>
      </c>
      <c r="L3323">
        <v>0</v>
      </c>
      <c r="M3323" t="b">
        <v>0</v>
      </c>
      <c r="N3323" t="s">
        <v>1088</v>
      </c>
      <c r="O3323">
        <f t="shared" si="255"/>
        <v>0</v>
      </c>
      <c r="P3323">
        <f t="shared" si="256"/>
        <v>0</v>
      </c>
      <c r="Q3323" s="10" t="s">
        <v>8315</v>
      </c>
      <c r="R3323" t="s">
        <v>8316</v>
      </c>
      <c r="S3323" s="13">
        <f t="shared" si="257"/>
        <v>42037.986284722225</v>
      </c>
      <c r="T3323" s="13">
        <f t="shared" si="258"/>
        <v>42097.944618055553</v>
      </c>
      <c r="U3323">
        <f t="shared" si="259"/>
        <v>2015</v>
      </c>
    </row>
    <row r="3324" spans="1:21" ht="43.2" x14ac:dyDescent="0.3">
      <c r="A3324">
        <v>3428</v>
      </c>
      <c r="B3324" s="3" t="s">
        <v>6947</v>
      </c>
      <c r="C3324" s="3" t="s">
        <v>6948</v>
      </c>
      <c r="D3324" s="6">
        <v>2000</v>
      </c>
      <c r="E3324" s="8">
        <v>2055</v>
      </c>
      <c r="F3324" t="s">
        <v>18</v>
      </c>
      <c r="G3324" t="s">
        <v>26</v>
      </c>
      <c r="H3324" t="s">
        <v>27</v>
      </c>
      <c r="I3324">
        <v>1425142800</v>
      </c>
      <c r="J3324">
        <v>1422983847</v>
      </c>
      <c r="K3324" t="b">
        <v>0</v>
      </c>
      <c r="L3324">
        <v>51</v>
      </c>
      <c r="M3324" t="b">
        <v>1</v>
      </c>
      <c r="N3324" t="s">
        <v>1088</v>
      </c>
      <c r="O3324">
        <f t="shared" si="255"/>
        <v>103</v>
      </c>
      <c r="P3324">
        <f t="shared" si="256"/>
        <v>40.29</v>
      </c>
      <c r="Q3324" s="10" t="s">
        <v>8315</v>
      </c>
      <c r="R3324" t="s">
        <v>8316</v>
      </c>
      <c r="S3324" s="13">
        <f t="shared" si="257"/>
        <v>42038.720451388886</v>
      </c>
      <c r="T3324" s="13">
        <f t="shared" si="258"/>
        <v>42063.708333333328</v>
      </c>
      <c r="U3324">
        <f t="shared" si="259"/>
        <v>2015</v>
      </c>
    </row>
    <row r="3325" spans="1:21" ht="43.2" x14ac:dyDescent="0.3">
      <c r="A3325">
        <v>4092</v>
      </c>
      <c r="B3325" s="3" t="s">
        <v>8265</v>
      </c>
      <c r="C3325" s="3" t="s">
        <v>8266</v>
      </c>
      <c r="D3325" s="6">
        <v>110000</v>
      </c>
      <c r="E3325" s="8">
        <v>20</v>
      </c>
      <c r="F3325" t="s">
        <v>359</v>
      </c>
      <c r="G3325" t="s">
        <v>19</v>
      </c>
      <c r="H3325" t="s">
        <v>20</v>
      </c>
      <c r="I3325">
        <v>1428205247</v>
      </c>
      <c r="J3325">
        <v>1423024847</v>
      </c>
      <c r="K3325" t="b">
        <v>0</v>
      </c>
      <c r="L3325">
        <v>1</v>
      </c>
      <c r="M3325" t="b">
        <v>0</v>
      </c>
      <c r="N3325" t="s">
        <v>1088</v>
      </c>
      <c r="O3325">
        <f t="shared" si="255"/>
        <v>0</v>
      </c>
      <c r="P3325">
        <f t="shared" si="256"/>
        <v>20</v>
      </c>
      <c r="Q3325" s="10" t="s">
        <v>8315</v>
      </c>
      <c r="R3325" t="s">
        <v>8316</v>
      </c>
      <c r="S3325" s="13">
        <f t="shared" si="257"/>
        <v>42039.194988425923</v>
      </c>
      <c r="T3325" s="13">
        <f t="shared" si="258"/>
        <v>42099.153321759266</v>
      </c>
      <c r="U3325">
        <f t="shared" si="259"/>
        <v>2015</v>
      </c>
    </row>
    <row r="3326" spans="1:21" ht="43.2" x14ac:dyDescent="0.3">
      <c r="A3326">
        <v>1286</v>
      </c>
      <c r="B3326" s="3" t="s">
        <v>2641</v>
      </c>
      <c r="C3326" s="3" t="s">
        <v>2642</v>
      </c>
      <c r="D3326" s="6">
        <v>1500</v>
      </c>
      <c r="E3326" s="8">
        <v>1625</v>
      </c>
      <c r="F3326" t="s">
        <v>18</v>
      </c>
      <c r="G3326" t="s">
        <v>26</v>
      </c>
      <c r="H3326" t="s">
        <v>27</v>
      </c>
      <c r="I3326">
        <v>1424181600</v>
      </c>
      <c r="J3326">
        <v>1423041227</v>
      </c>
      <c r="K3326" t="b">
        <v>0</v>
      </c>
      <c r="L3326">
        <v>20</v>
      </c>
      <c r="M3326" t="b">
        <v>1</v>
      </c>
      <c r="N3326" t="s">
        <v>1088</v>
      </c>
      <c r="O3326">
        <f t="shared" si="255"/>
        <v>108</v>
      </c>
      <c r="P3326">
        <f t="shared" si="256"/>
        <v>81.25</v>
      </c>
      <c r="Q3326" s="10" t="s">
        <v>8315</v>
      </c>
      <c r="R3326" t="s">
        <v>8316</v>
      </c>
      <c r="S3326" s="13">
        <f t="shared" si="257"/>
        <v>42039.384571759263</v>
      </c>
      <c r="T3326" s="13">
        <f t="shared" si="258"/>
        <v>42052.583333333328</v>
      </c>
      <c r="U3326">
        <f t="shared" si="259"/>
        <v>2015</v>
      </c>
    </row>
    <row r="3327" spans="1:21" ht="28.8" x14ac:dyDescent="0.3">
      <c r="A3327">
        <v>3544</v>
      </c>
      <c r="B3327" s="3" t="s">
        <v>7179</v>
      </c>
      <c r="C3327" s="3" t="s">
        <v>7180</v>
      </c>
      <c r="D3327" s="6">
        <v>2500</v>
      </c>
      <c r="E3327" s="8">
        <v>2500</v>
      </c>
      <c r="F3327" t="s">
        <v>18</v>
      </c>
      <c r="G3327" t="s">
        <v>19</v>
      </c>
      <c r="H3327" t="s">
        <v>20</v>
      </c>
      <c r="I3327">
        <v>1425758257</v>
      </c>
      <c r="J3327">
        <v>1423166257</v>
      </c>
      <c r="K3327" t="b">
        <v>0</v>
      </c>
      <c r="L3327">
        <v>24</v>
      </c>
      <c r="M3327" t="b">
        <v>1</v>
      </c>
      <c r="N3327" t="s">
        <v>1088</v>
      </c>
      <c r="O3327">
        <f t="shared" si="255"/>
        <v>100</v>
      </c>
      <c r="P3327">
        <f t="shared" si="256"/>
        <v>104.17</v>
      </c>
      <c r="Q3327" s="10" t="s">
        <v>8315</v>
      </c>
      <c r="R3327" t="s">
        <v>8316</v>
      </c>
      <c r="S3327" s="13">
        <f t="shared" si="257"/>
        <v>42040.831678240742</v>
      </c>
      <c r="T3327" s="13">
        <f t="shared" si="258"/>
        <v>42070.831678240742</v>
      </c>
      <c r="U3327">
        <f t="shared" si="259"/>
        <v>2015</v>
      </c>
    </row>
    <row r="3328" spans="1:21" ht="43.2" x14ac:dyDescent="0.3">
      <c r="A3328">
        <v>3729</v>
      </c>
      <c r="B3328" s="3" t="s">
        <v>7547</v>
      </c>
      <c r="C3328" s="3" t="s">
        <v>7548</v>
      </c>
      <c r="D3328" s="6">
        <v>5000</v>
      </c>
      <c r="E3328" s="8">
        <v>362</v>
      </c>
      <c r="F3328" t="s">
        <v>359</v>
      </c>
      <c r="G3328" t="s">
        <v>19</v>
      </c>
      <c r="H3328" t="s">
        <v>20</v>
      </c>
      <c r="I3328">
        <v>1427082912</v>
      </c>
      <c r="J3328">
        <v>1423198512</v>
      </c>
      <c r="K3328" t="b">
        <v>0</v>
      </c>
      <c r="L3328">
        <v>5</v>
      </c>
      <c r="M3328" t="b">
        <v>0</v>
      </c>
      <c r="N3328" t="s">
        <v>1088</v>
      </c>
      <c r="O3328">
        <f t="shared" si="255"/>
        <v>7</v>
      </c>
      <c r="P3328">
        <f t="shared" si="256"/>
        <v>72.400000000000006</v>
      </c>
      <c r="Q3328" s="10" t="s">
        <v>8315</v>
      </c>
      <c r="R3328" t="s">
        <v>8316</v>
      </c>
      <c r="S3328" s="13">
        <f t="shared" si="257"/>
        <v>42041.205000000002</v>
      </c>
      <c r="T3328" s="13">
        <f t="shared" si="258"/>
        <v>42086.16333333333</v>
      </c>
      <c r="U3328">
        <f t="shared" si="259"/>
        <v>2015</v>
      </c>
    </row>
    <row r="3329" spans="1:21" ht="43.2" x14ac:dyDescent="0.3">
      <c r="A3329">
        <v>4081</v>
      </c>
      <c r="B3329" s="3" t="s">
        <v>8243</v>
      </c>
      <c r="C3329" s="3" t="s">
        <v>8244</v>
      </c>
      <c r="D3329" s="6">
        <v>2224</v>
      </c>
      <c r="E3329" s="8">
        <v>350</v>
      </c>
      <c r="F3329" t="s">
        <v>359</v>
      </c>
      <c r="G3329" t="s">
        <v>19</v>
      </c>
      <c r="H3329" t="s">
        <v>20</v>
      </c>
      <c r="I3329">
        <v>1425819425</v>
      </c>
      <c r="J3329">
        <v>1423231025</v>
      </c>
      <c r="K3329" t="b">
        <v>0</v>
      </c>
      <c r="L3329">
        <v>12</v>
      </c>
      <c r="M3329" t="b">
        <v>0</v>
      </c>
      <c r="N3329" t="s">
        <v>1088</v>
      </c>
      <c r="O3329">
        <f t="shared" si="255"/>
        <v>16</v>
      </c>
      <c r="P3329">
        <f t="shared" si="256"/>
        <v>29.17</v>
      </c>
      <c r="Q3329" s="10" t="s">
        <v>8315</v>
      </c>
      <c r="R3329" t="s">
        <v>8316</v>
      </c>
      <c r="S3329" s="13">
        <f t="shared" si="257"/>
        <v>42041.581307870365</v>
      </c>
      <c r="T3329" s="13">
        <f t="shared" si="258"/>
        <v>42071.539641203708</v>
      </c>
      <c r="U3329">
        <f t="shared" si="259"/>
        <v>2015</v>
      </c>
    </row>
    <row r="3330" spans="1:21" ht="43.2" x14ac:dyDescent="0.3">
      <c r="A3330">
        <v>3326</v>
      </c>
      <c r="B3330" s="3" t="s">
        <v>6742</v>
      </c>
      <c r="C3330" s="3" t="s">
        <v>6743</v>
      </c>
      <c r="D3330" s="6">
        <v>8000</v>
      </c>
      <c r="E3330" s="8">
        <v>8110</v>
      </c>
      <c r="F3330" t="s">
        <v>18</v>
      </c>
      <c r="G3330" t="s">
        <v>19</v>
      </c>
      <c r="H3330" t="s">
        <v>20</v>
      </c>
      <c r="I3330">
        <v>1425830905</v>
      </c>
      <c r="J3330">
        <v>1423242505</v>
      </c>
      <c r="K3330" t="b">
        <v>0</v>
      </c>
      <c r="L3330">
        <v>57</v>
      </c>
      <c r="M3330" t="b">
        <v>1</v>
      </c>
      <c r="N3330" t="s">
        <v>1088</v>
      </c>
      <c r="O3330">
        <f t="shared" ref="O3330:O3393" si="260">ROUND(E3330/D3330*100,0)</f>
        <v>101</v>
      </c>
      <c r="P3330">
        <f t="shared" si="256"/>
        <v>142.28</v>
      </c>
      <c r="Q3330" s="10" t="s">
        <v>8315</v>
      </c>
      <c r="R3330" t="s">
        <v>8316</v>
      </c>
      <c r="S3330" s="13">
        <f t="shared" si="257"/>
        <v>42041.714178240742</v>
      </c>
      <c r="T3330" s="13">
        <f t="shared" si="258"/>
        <v>42071.67251157407</v>
      </c>
      <c r="U3330">
        <f t="shared" si="259"/>
        <v>2015</v>
      </c>
    </row>
    <row r="3331" spans="1:21" ht="57.6" x14ac:dyDescent="0.3">
      <c r="A3331">
        <v>3856</v>
      </c>
      <c r="B3331" s="3" t="s">
        <v>7800</v>
      </c>
      <c r="C3331" s="3" t="s">
        <v>7801</v>
      </c>
      <c r="D3331" s="6">
        <v>5000</v>
      </c>
      <c r="E3331" s="8">
        <v>1</v>
      </c>
      <c r="F3331" t="s">
        <v>359</v>
      </c>
      <c r="G3331" t="s">
        <v>19</v>
      </c>
      <c r="H3331" t="s">
        <v>20</v>
      </c>
      <c r="I3331">
        <v>1425833403</v>
      </c>
      <c r="J3331">
        <v>1423245003</v>
      </c>
      <c r="K3331" t="b">
        <v>0</v>
      </c>
      <c r="L3331">
        <v>1</v>
      </c>
      <c r="M3331" t="b">
        <v>0</v>
      </c>
      <c r="N3331" t="s">
        <v>1088</v>
      </c>
      <c r="O3331">
        <f t="shared" si="260"/>
        <v>0</v>
      </c>
      <c r="P3331">
        <f t="shared" ref="P3331:P3394" si="261">IFERROR(ROUND(E3331/L3331,2),0)</f>
        <v>1</v>
      </c>
      <c r="Q3331" s="10" t="s">
        <v>8315</v>
      </c>
      <c r="R3331" t="s">
        <v>8316</v>
      </c>
      <c r="S3331" s="13">
        <f t="shared" ref="S3331:S3394" si="262">(((J3331/60)/60)/24)+DATE(1970,1,1)</f>
        <v>42041.743090277778</v>
      </c>
      <c r="T3331" s="13">
        <f t="shared" ref="T3331:T3394" si="263">(((I3331/60)/60)/24)+DATE(1970,1,1)</f>
        <v>42071.701423611114</v>
      </c>
      <c r="U3331">
        <f t="shared" ref="U3331:U3394" si="264">YEAR(S3331)</f>
        <v>2015</v>
      </c>
    </row>
    <row r="3332" spans="1:21" ht="43.2" x14ac:dyDescent="0.3">
      <c r="A3332">
        <v>2967</v>
      </c>
      <c r="B3332" s="3" t="s">
        <v>6024</v>
      </c>
      <c r="C3332" s="3" t="s">
        <v>6025</v>
      </c>
      <c r="D3332" s="6">
        <v>5000</v>
      </c>
      <c r="E3332" s="8">
        <v>5696</v>
      </c>
      <c r="F3332" t="s">
        <v>18</v>
      </c>
      <c r="G3332" t="s">
        <v>19</v>
      </c>
      <c r="H3332" t="s">
        <v>20</v>
      </c>
      <c r="I3332">
        <v>1425872692</v>
      </c>
      <c r="J3332">
        <v>1423284292</v>
      </c>
      <c r="K3332" t="b">
        <v>0</v>
      </c>
      <c r="L3332">
        <v>71</v>
      </c>
      <c r="M3332" t="b">
        <v>1</v>
      </c>
      <c r="N3332" t="s">
        <v>1088</v>
      </c>
      <c r="O3332">
        <f t="shared" si="260"/>
        <v>114</v>
      </c>
      <c r="P3332">
        <f t="shared" si="261"/>
        <v>80.23</v>
      </c>
      <c r="Q3332" s="10" t="s">
        <v>8315</v>
      </c>
      <c r="R3332" t="s">
        <v>8316</v>
      </c>
      <c r="S3332" s="13">
        <f t="shared" si="262"/>
        <v>42042.197824074072</v>
      </c>
      <c r="T3332" s="13">
        <f t="shared" si="263"/>
        <v>42072.156157407408</v>
      </c>
      <c r="U3332">
        <f t="shared" si="264"/>
        <v>2015</v>
      </c>
    </row>
    <row r="3333" spans="1:21" ht="43.2" x14ac:dyDescent="0.3">
      <c r="A3333">
        <v>3381</v>
      </c>
      <c r="B3333" s="3" t="s">
        <v>6853</v>
      </c>
      <c r="C3333" s="3" t="s">
        <v>6854</v>
      </c>
      <c r="D3333" s="6">
        <v>4000</v>
      </c>
      <c r="E3333" s="8">
        <v>4090</v>
      </c>
      <c r="F3333" t="s">
        <v>18</v>
      </c>
      <c r="G3333" t="s">
        <v>19</v>
      </c>
      <c r="H3333" t="s">
        <v>20</v>
      </c>
      <c r="I3333">
        <v>1426044383</v>
      </c>
      <c r="J3333">
        <v>1423455983</v>
      </c>
      <c r="K3333" t="b">
        <v>0</v>
      </c>
      <c r="L3333">
        <v>48</v>
      </c>
      <c r="M3333" t="b">
        <v>1</v>
      </c>
      <c r="N3333" t="s">
        <v>1088</v>
      </c>
      <c r="O3333">
        <f t="shared" si="260"/>
        <v>102</v>
      </c>
      <c r="P3333">
        <f t="shared" si="261"/>
        <v>85.21</v>
      </c>
      <c r="Q3333" s="10" t="s">
        <v>8315</v>
      </c>
      <c r="R3333" t="s">
        <v>8316</v>
      </c>
      <c r="S3333" s="13">
        <f t="shared" si="262"/>
        <v>42044.184988425928</v>
      </c>
      <c r="T3333" s="13">
        <f t="shared" si="263"/>
        <v>42074.143321759257</v>
      </c>
      <c r="U3333">
        <f t="shared" si="264"/>
        <v>2015</v>
      </c>
    </row>
    <row r="3334" spans="1:21" ht="43.2" x14ac:dyDescent="0.3">
      <c r="A3334">
        <v>3818</v>
      </c>
      <c r="B3334" s="3" t="s">
        <v>7725</v>
      </c>
      <c r="C3334" s="3" t="s">
        <v>7726</v>
      </c>
      <c r="D3334" s="6">
        <v>250</v>
      </c>
      <c r="E3334" s="8">
        <v>570</v>
      </c>
      <c r="F3334" t="s">
        <v>18</v>
      </c>
      <c r="G3334" t="s">
        <v>19</v>
      </c>
      <c r="H3334" t="s">
        <v>20</v>
      </c>
      <c r="I3334">
        <v>1426187582</v>
      </c>
      <c r="J3334">
        <v>1423599182</v>
      </c>
      <c r="K3334" t="b">
        <v>0</v>
      </c>
      <c r="L3334">
        <v>10</v>
      </c>
      <c r="M3334" t="b">
        <v>1</v>
      </c>
      <c r="N3334" t="s">
        <v>1088</v>
      </c>
      <c r="O3334">
        <f t="shared" si="260"/>
        <v>228</v>
      </c>
      <c r="P3334">
        <f t="shared" si="261"/>
        <v>57</v>
      </c>
      <c r="Q3334" s="10" t="s">
        <v>8315</v>
      </c>
      <c r="R3334" t="s">
        <v>8316</v>
      </c>
      <c r="S3334" s="13">
        <f t="shared" si="262"/>
        <v>42045.84238425926</v>
      </c>
      <c r="T3334" s="13">
        <f t="shared" si="263"/>
        <v>42075.800717592589</v>
      </c>
      <c r="U3334">
        <f t="shared" si="264"/>
        <v>2015</v>
      </c>
    </row>
    <row r="3335" spans="1:21" ht="28.8" x14ac:dyDescent="0.3">
      <c r="A3335">
        <v>2885</v>
      </c>
      <c r="B3335" s="3" t="s">
        <v>5859</v>
      </c>
      <c r="C3335" s="3" t="s">
        <v>5860</v>
      </c>
      <c r="D3335" s="6">
        <v>400</v>
      </c>
      <c r="E3335" s="8">
        <v>130</v>
      </c>
      <c r="F3335" t="s">
        <v>359</v>
      </c>
      <c r="G3335" t="s">
        <v>19</v>
      </c>
      <c r="H3335" t="s">
        <v>20</v>
      </c>
      <c r="I3335">
        <v>1426294201</v>
      </c>
      <c r="J3335">
        <v>1423705801</v>
      </c>
      <c r="K3335" t="b">
        <v>0</v>
      </c>
      <c r="L3335">
        <v>5</v>
      </c>
      <c r="M3335" t="b">
        <v>0</v>
      </c>
      <c r="N3335" t="s">
        <v>1088</v>
      </c>
      <c r="O3335">
        <f t="shared" si="260"/>
        <v>33</v>
      </c>
      <c r="P3335">
        <f t="shared" si="261"/>
        <v>26</v>
      </c>
      <c r="Q3335" s="10" t="s">
        <v>8315</v>
      </c>
      <c r="R3335" t="s">
        <v>8316</v>
      </c>
      <c r="S3335" s="13">
        <f t="shared" si="262"/>
        <v>42047.07640046296</v>
      </c>
      <c r="T3335" s="13">
        <f t="shared" si="263"/>
        <v>42077.034733796296</v>
      </c>
      <c r="U3335">
        <f t="shared" si="264"/>
        <v>2015</v>
      </c>
    </row>
    <row r="3336" spans="1:21" ht="43.2" x14ac:dyDescent="0.3">
      <c r="A3336">
        <v>3736</v>
      </c>
      <c r="B3336" s="3" t="s">
        <v>7561</v>
      </c>
      <c r="C3336" s="3" t="s">
        <v>7562</v>
      </c>
      <c r="D3336" s="6">
        <v>1500</v>
      </c>
      <c r="E3336" s="8">
        <v>10</v>
      </c>
      <c r="F3336" t="s">
        <v>359</v>
      </c>
      <c r="G3336" t="s">
        <v>26</v>
      </c>
      <c r="H3336" t="s">
        <v>27</v>
      </c>
      <c r="I3336">
        <v>1427133600</v>
      </c>
      <c r="J3336">
        <v>1423847093</v>
      </c>
      <c r="K3336" t="b">
        <v>0</v>
      </c>
      <c r="L3336">
        <v>1</v>
      </c>
      <c r="M3336" t="b">
        <v>0</v>
      </c>
      <c r="N3336" t="s">
        <v>1088</v>
      </c>
      <c r="O3336">
        <f t="shared" si="260"/>
        <v>1</v>
      </c>
      <c r="P3336">
        <f t="shared" si="261"/>
        <v>10</v>
      </c>
      <c r="Q3336" s="10" t="s">
        <v>8315</v>
      </c>
      <c r="R3336" t="s">
        <v>8316</v>
      </c>
      <c r="S3336" s="13">
        <f t="shared" si="262"/>
        <v>42048.711724537032</v>
      </c>
      <c r="T3336" s="13">
        <f t="shared" si="263"/>
        <v>42086.75</v>
      </c>
      <c r="U3336">
        <f t="shared" si="264"/>
        <v>2015</v>
      </c>
    </row>
    <row r="3337" spans="1:21" ht="28.8" x14ac:dyDescent="0.3">
      <c r="A3337">
        <v>3595</v>
      </c>
      <c r="B3337" s="3" t="s">
        <v>7281</v>
      </c>
      <c r="C3337" s="3" t="s">
        <v>7282</v>
      </c>
      <c r="D3337" s="6">
        <v>2600</v>
      </c>
      <c r="E3337" s="8">
        <v>3081</v>
      </c>
      <c r="F3337" t="s">
        <v>18</v>
      </c>
      <c r="G3337" t="s">
        <v>19</v>
      </c>
      <c r="H3337" t="s">
        <v>20</v>
      </c>
      <c r="I3337">
        <v>1426229940</v>
      </c>
      <c r="J3337">
        <v>1423959123</v>
      </c>
      <c r="K3337" t="b">
        <v>0</v>
      </c>
      <c r="L3337">
        <v>62</v>
      </c>
      <c r="M3337" t="b">
        <v>1</v>
      </c>
      <c r="N3337" t="s">
        <v>1088</v>
      </c>
      <c r="O3337">
        <f t="shared" si="260"/>
        <v>119</v>
      </c>
      <c r="P3337">
        <f t="shared" si="261"/>
        <v>49.69</v>
      </c>
      <c r="Q3337" s="10" t="s">
        <v>8315</v>
      </c>
      <c r="R3337" t="s">
        <v>8316</v>
      </c>
      <c r="S3337" s="13">
        <f t="shared" si="262"/>
        <v>42050.008368055554</v>
      </c>
      <c r="T3337" s="13">
        <f t="shared" si="263"/>
        <v>42076.290972222225</v>
      </c>
      <c r="U3337">
        <f t="shared" si="264"/>
        <v>2015</v>
      </c>
    </row>
    <row r="3338" spans="1:21" ht="43.2" x14ac:dyDescent="0.3">
      <c r="A3338">
        <v>3219</v>
      </c>
      <c r="B3338" s="3" t="s">
        <v>6528</v>
      </c>
      <c r="C3338" s="3" t="s">
        <v>6529</v>
      </c>
      <c r="D3338" s="6">
        <v>20000</v>
      </c>
      <c r="E3338" s="8">
        <v>20022</v>
      </c>
      <c r="F3338" t="s">
        <v>18</v>
      </c>
      <c r="G3338" t="s">
        <v>19</v>
      </c>
      <c r="H3338" t="s">
        <v>20</v>
      </c>
      <c r="I3338">
        <v>1427063747</v>
      </c>
      <c r="J3338">
        <v>1424043347</v>
      </c>
      <c r="K3338" t="b">
        <v>1</v>
      </c>
      <c r="L3338">
        <v>119</v>
      </c>
      <c r="M3338" t="b">
        <v>1</v>
      </c>
      <c r="N3338" t="s">
        <v>1088</v>
      </c>
      <c r="O3338">
        <f t="shared" si="260"/>
        <v>100</v>
      </c>
      <c r="P3338">
        <f t="shared" si="261"/>
        <v>168.25</v>
      </c>
      <c r="Q3338" s="10" t="s">
        <v>8315</v>
      </c>
      <c r="R3338" t="s">
        <v>8316</v>
      </c>
      <c r="S3338" s="13">
        <f t="shared" si="262"/>
        <v>42050.983182870375</v>
      </c>
      <c r="T3338" s="13">
        <f t="shared" si="263"/>
        <v>42085.941516203704</v>
      </c>
      <c r="U3338">
        <f t="shared" si="264"/>
        <v>2015</v>
      </c>
    </row>
    <row r="3339" spans="1:21" ht="43.2" x14ac:dyDescent="0.3">
      <c r="A3339">
        <v>3616</v>
      </c>
      <c r="B3339" s="3" t="s">
        <v>7322</v>
      </c>
      <c r="C3339" s="3" t="s">
        <v>7323</v>
      </c>
      <c r="D3339" s="6">
        <v>2500</v>
      </c>
      <c r="E3339" s="8">
        <v>3120</v>
      </c>
      <c r="F3339" t="s">
        <v>18</v>
      </c>
      <c r="G3339" t="s">
        <v>26</v>
      </c>
      <c r="H3339" t="s">
        <v>27</v>
      </c>
      <c r="I3339">
        <v>1426801664</v>
      </c>
      <c r="J3339">
        <v>1424213264</v>
      </c>
      <c r="K3339" t="b">
        <v>0</v>
      </c>
      <c r="L3339">
        <v>45</v>
      </c>
      <c r="M3339" t="b">
        <v>1</v>
      </c>
      <c r="N3339" t="s">
        <v>1088</v>
      </c>
      <c r="O3339">
        <f t="shared" si="260"/>
        <v>125</v>
      </c>
      <c r="P3339">
        <f t="shared" si="261"/>
        <v>69.33</v>
      </c>
      <c r="Q3339" s="10" t="s">
        <v>8315</v>
      </c>
      <c r="R3339" t="s">
        <v>8316</v>
      </c>
      <c r="S3339" s="13">
        <f t="shared" si="262"/>
        <v>42052.949814814812</v>
      </c>
      <c r="T3339" s="13">
        <f t="shared" si="263"/>
        <v>42082.908148148148</v>
      </c>
      <c r="U3339">
        <f t="shared" si="264"/>
        <v>2015</v>
      </c>
    </row>
    <row r="3340" spans="1:21" ht="43.2" x14ac:dyDescent="0.3">
      <c r="A3340">
        <v>4106</v>
      </c>
      <c r="B3340" s="3" t="s">
        <v>8293</v>
      </c>
      <c r="C3340" s="3" t="s">
        <v>8294</v>
      </c>
      <c r="D3340" s="6">
        <v>5000</v>
      </c>
      <c r="E3340" s="8">
        <v>3530</v>
      </c>
      <c r="F3340" t="s">
        <v>359</v>
      </c>
      <c r="G3340" t="s">
        <v>19</v>
      </c>
      <c r="H3340" t="s">
        <v>20</v>
      </c>
      <c r="I3340">
        <v>1427936400</v>
      </c>
      <c r="J3340">
        <v>1424221866</v>
      </c>
      <c r="K3340" t="b">
        <v>0</v>
      </c>
      <c r="L3340">
        <v>33</v>
      </c>
      <c r="M3340" t="b">
        <v>0</v>
      </c>
      <c r="N3340" t="s">
        <v>1088</v>
      </c>
      <c r="O3340">
        <f t="shared" si="260"/>
        <v>71</v>
      </c>
      <c r="P3340">
        <f t="shared" si="261"/>
        <v>106.97</v>
      </c>
      <c r="Q3340" s="10" t="s">
        <v>8315</v>
      </c>
      <c r="R3340" t="s">
        <v>8316</v>
      </c>
      <c r="S3340" s="13">
        <f t="shared" si="262"/>
        <v>42053.049375000002</v>
      </c>
      <c r="T3340" s="13">
        <f t="shared" si="263"/>
        <v>42096.041666666672</v>
      </c>
      <c r="U3340">
        <f t="shared" si="264"/>
        <v>2015</v>
      </c>
    </row>
    <row r="3341" spans="1:21" ht="43.2" x14ac:dyDescent="0.3">
      <c r="A3341">
        <v>3345</v>
      </c>
      <c r="B3341" s="3" t="s">
        <v>6780</v>
      </c>
      <c r="C3341" s="3" t="s">
        <v>6781</v>
      </c>
      <c r="D3341" s="6">
        <v>500</v>
      </c>
      <c r="E3341" s="8">
        <v>650</v>
      </c>
      <c r="F3341" t="s">
        <v>18</v>
      </c>
      <c r="G3341" t="s">
        <v>19</v>
      </c>
      <c r="H3341" t="s">
        <v>20</v>
      </c>
      <c r="I3341">
        <v>1429317420</v>
      </c>
      <c r="J3341">
        <v>1424226768</v>
      </c>
      <c r="K3341" t="b">
        <v>0</v>
      </c>
      <c r="L3341">
        <v>13</v>
      </c>
      <c r="M3341" t="b">
        <v>1</v>
      </c>
      <c r="N3341" t="s">
        <v>1088</v>
      </c>
      <c r="O3341">
        <f t="shared" si="260"/>
        <v>130</v>
      </c>
      <c r="P3341">
        <f t="shared" si="261"/>
        <v>50</v>
      </c>
      <c r="Q3341" s="10" t="s">
        <v>8315</v>
      </c>
      <c r="R3341" t="s">
        <v>8316</v>
      </c>
      <c r="S3341" s="13">
        <f t="shared" si="262"/>
        <v>42053.106111111112</v>
      </c>
      <c r="T3341" s="13">
        <f t="shared" si="263"/>
        <v>42112.025694444441</v>
      </c>
      <c r="U3341">
        <f t="shared" si="264"/>
        <v>2015</v>
      </c>
    </row>
    <row r="3342" spans="1:21" x14ac:dyDescent="0.3">
      <c r="A3342">
        <v>3467</v>
      </c>
      <c r="B3342" s="3" t="s">
        <v>7025</v>
      </c>
      <c r="C3342" s="3" t="s">
        <v>7026</v>
      </c>
      <c r="D3342" s="6">
        <v>3000</v>
      </c>
      <c r="E3342" s="8">
        <v>3030</v>
      </c>
      <c r="F3342" t="s">
        <v>18</v>
      </c>
      <c r="G3342" t="s">
        <v>19</v>
      </c>
      <c r="H3342" t="s">
        <v>20</v>
      </c>
      <c r="I3342">
        <v>1426864032</v>
      </c>
      <c r="J3342">
        <v>1424275632</v>
      </c>
      <c r="K3342" t="b">
        <v>0</v>
      </c>
      <c r="L3342">
        <v>47</v>
      </c>
      <c r="M3342" t="b">
        <v>1</v>
      </c>
      <c r="N3342" t="s">
        <v>1088</v>
      </c>
      <c r="O3342">
        <f t="shared" si="260"/>
        <v>101</v>
      </c>
      <c r="P3342">
        <f t="shared" si="261"/>
        <v>64.47</v>
      </c>
      <c r="Q3342" s="10" t="s">
        <v>8315</v>
      </c>
      <c r="R3342" t="s">
        <v>8316</v>
      </c>
      <c r="S3342" s="13">
        <f t="shared" si="262"/>
        <v>42053.671666666662</v>
      </c>
      <c r="T3342" s="13">
        <f t="shared" si="263"/>
        <v>42083.630000000005</v>
      </c>
      <c r="U3342">
        <f t="shared" si="264"/>
        <v>2015</v>
      </c>
    </row>
    <row r="3343" spans="1:21" ht="43.2" x14ac:dyDescent="0.3">
      <c r="A3343">
        <v>3964</v>
      </c>
      <c r="B3343" s="3" t="s">
        <v>8014</v>
      </c>
      <c r="C3343" s="3" t="s">
        <v>8015</v>
      </c>
      <c r="D3343" s="6">
        <v>2000</v>
      </c>
      <c r="E3343" s="8">
        <v>126</v>
      </c>
      <c r="F3343" t="s">
        <v>359</v>
      </c>
      <c r="G3343" t="s">
        <v>19</v>
      </c>
      <c r="H3343" t="s">
        <v>20</v>
      </c>
      <c r="I3343">
        <v>1429460386</v>
      </c>
      <c r="J3343">
        <v>1424279986</v>
      </c>
      <c r="K3343" t="b">
        <v>0</v>
      </c>
      <c r="L3343">
        <v>3</v>
      </c>
      <c r="M3343" t="b">
        <v>0</v>
      </c>
      <c r="N3343" t="s">
        <v>1088</v>
      </c>
      <c r="O3343">
        <f t="shared" si="260"/>
        <v>6</v>
      </c>
      <c r="P3343">
        <f t="shared" si="261"/>
        <v>42</v>
      </c>
      <c r="Q3343" s="10" t="s">
        <v>8315</v>
      </c>
      <c r="R3343" t="s">
        <v>8316</v>
      </c>
      <c r="S3343" s="13">
        <f t="shared" si="262"/>
        <v>42053.722060185188</v>
      </c>
      <c r="T3343" s="13">
        <f t="shared" si="263"/>
        <v>42113.680393518516</v>
      </c>
      <c r="U3343">
        <f t="shared" si="264"/>
        <v>2015</v>
      </c>
    </row>
    <row r="3344" spans="1:21" ht="43.2" x14ac:dyDescent="0.3">
      <c r="A3344">
        <v>3377</v>
      </c>
      <c r="B3344" s="3" t="s">
        <v>6845</v>
      </c>
      <c r="C3344" s="3" t="s">
        <v>6846</v>
      </c>
      <c r="D3344" s="6">
        <v>8000</v>
      </c>
      <c r="E3344" s="8">
        <v>8084</v>
      </c>
      <c r="F3344" t="s">
        <v>18</v>
      </c>
      <c r="G3344" t="s">
        <v>26</v>
      </c>
      <c r="H3344" t="s">
        <v>27</v>
      </c>
      <c r="I3344">
        <v>1426870560</v>
      </c>
      <c r="J3344">
        <v>1424280899</v>
      </c>
      <c r="K3344" t="b">
        <v>0</v>
      </c>
      <c r="L3344">
        <v>77</v>
      </c>
      <c r="M3344" t="b">
        <v>1</v>
      </c>
      <c r="N3344" t="s">
        <v>1088</v>
      </c>
      <c r="O3344">
        <f t="shared" si="260"/>
        <v>101</v>
      </c>
      <c r="P3344">
        <f t="shared" si="261"/>
        <v>104.99</v>
      </c>
      <c r="Q3344" s="10" t="s">
        <v>8315</v>
      </c>
      <c r="R3344" t="s">
        <v>8316</v>
      </c>
      <c r="S3344" s="13">
        <f t="shared" si="262"/>
        <v>42053.732627314821</v>
      </c>
      <c r="T3344" s="13">
        <f t="shared" si="263"/>
        <v>42083.705555555556</v>
      </c>
      <c r="U3344">
        <f t="shared" si="264"/>
        <v>2015</v>
      </c>
    </row>
    <row r="3345" spans="1:21" ht="57.6" x14ac:dyDescent="0.3">
      <c r="A3345">
        <v>3413</v>
      </c>
      <c r="B3345" s="3" t="s">
        <v>6917</v>
      </c>
      <c r="C3345" s="3" t="s">
        <v>6918</v>
      </c>
      <c r="D3345" s="6">
        <v>500</v>
      </c>
      <c r="E3345" s="8">
        <v>650</v>
      </c>
      <c r="F3345" t="s">
        <v>18</v>
      </c>
      <c r="G3345" t="s">
        <v>19</v>
      </c>
      <c r="H3345" t="s">
        <v>20</v>
      </c>
      <c r="I3345">
        <v>1425099540</v>
      </c>
      <c r="J3345">
        <v>1424280938</v>
      </c>
      <c r="K3345" t="b">
        <v>0</v>
      </c>
      <c r="L3345">
        <v>14</v>
      </c>
      <c r="M3345" t="b">
        <v>1</v>
      </c>
      <c r="N3345" t="s">
        <v>1088</v>
      </c>
      <c r="O3345">
        <f t="shared" si="260"/>
        <v>130</v>
      </c>
      <c r="P3345">
        <f t="shared" si="261"/>
        <v>46.43</v>
      </c>
      <c r="Q3345" s="10" t="s">
        <v>8315</v>
      </c>
      <c r="R3345" t="s">
        <v>8316</v>
      </c>
      <c r="S3345" s="13">
        <f t="shared" si="262"/>
        <v>42053.733078703706</v>
      </c>
      <c r="T3345" s="13">
        <f t="shared" si="263"/>
        <v>42063.207638888889</v>
      </c>
      <c r="U3345">
        <f t="shared" si="264"/>
        <v>2015</v>
      </c>
    </row>
    <row r="3346" spans="1:21" ht="43.2" x14ac:dyDescent="0.3">
      <c r="A3346">
        <v>3478</v>
      </c>
      <c r="B3346" s="3" t="s">
        <v>7047</v>
      </c>
      <c r="C3346" s="3" t="s">
        <v>7048</v>
      </c>
      <c r="D3346" s="6">
        <v>2000</v>
      </c>
      <c r="E3346" s="8">
        <v>2257</v>
      </c>
      <c r="F3346" t="s">
        <v>18</v>
      </c>
      <c r="G3346" t="s">
        <v>19</v>
      </c>
      <c r="H3346" t="s">
        <v>20</v>
      </c>
      <c r="I3346">
        <v>1426539600</v>
      </c>
      <c r="J3346">
        <v>1424296822</v>
      </c>
      <c r="K3346" t="b">
        <v>0</v>
      </c>
      <c r="L3346">
        <v>57</v>
      </c>
      <c r="M3346" t="b">
        <v>1</v>
      </c>
      <c r="N3346" t="s">
        <v>1088</v>
      </c>
      <c r="O3346">
        <f t="shared" si="260"/>
        <v>113</v>
      </c>
      <c r="P3346">
        <f t="shared" si="261"/>
        <v>39.6</v>
      </c>
      <c r="Q3346" s="10" t="s">
        <v>8315</v>
      </c>
      <c r="R3346" t="s">
        <v>8316</v>
      </c>
      <c r="S3346" s="13">
        <f t="shared" si="262"/>
        <v>42053.916921296302</v>
      </c>
      <c r="T3346" s="13">
        <f t="shared" si="263"/>
        <v>42079.875</v>
      </c>
      <c r="U3346">
        <f t="shared" si="264"/>
        <v>2015</v>
      </c>
    </row>
    <row r="3347" spans="1:21" ht="43.2" x14ac:dyDescent="0.3">
      <c r="A3347">
        <v>3346</v>
      </c>
      <c r="B3347" s="3" t="s">
        <v>6782</v>
      </c>
      <c r="C3347" s="3" t="s">
        <v>6783</v>
      </c>
      <c r="D3347" s="6">
        <v>1500</v>
      </c>
      <c r="E3347" s="8">
        <v>1650</v>
      </c>
      <c r="F3347" t="s">
        <v>18</v>
      </c>
      <c r="G3347" t="s">
        <v>19</v>
      </c>
      <c r="H3347" t="s">
        <v>20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t="s">
        <v>1088</v>
      </c>
      <c r="O3347">
        <f t="shared" si="260"/>
        <v>110</v>
      </c>
      <c r="P3347">
        <f t="shared" si="261"/>
        <v>91.67</v>
      </c>
      <c r="Q3347" s="10" t="s">
        <v>8315</v>
      </c>
      <c r="R3347" t="s">
        <v>8316</v>
      </c>
      <c r="S3347" s="13">
        <f t="shared" si="262"/>
        <v>42054.024421296301</v>
      </c>
      <c r="T3347" s="13">
        <f t="shared" si="263"/>
        <v>42061.024421296301</v>
      </c>
      <c r="U3347">
        <f t="shared" si="264"/>
        <v>2015</v>
      </c>
    </row>
    <row r="3348" spans="1:21" ht="43.2" x14ac:dyDescent="0.3">
      <c r="A3348">
        <v>2812</v>
      </c>
      <c r="B3348" s="3" t="s">
        <v>5713</v>
      </c>
      <c r="C3348" s="3" t="s">
        <v>5714</v>
      </c>
      <c r="D3348" s="6">
        <v>5000</v>
      </c>
      <c r="E3348" s="8">
        <v>5665</v>
      </c>
      <c r="F3348" t="s">
        <v>18</v>
      </c>
      <c r="G3348" t="s">
        <v>161</v>
      </c>
      <c r="H3348" t="s">
        <v>162</v>
      </c>
      <c r="I3348">
        <v>1428292800</v>
      </c>
      <c r="J3348">
        <v>1424368298</v>
      </c>
      <c r="K3348" t="b">
        <v>0</v>
      </c>
      <c r="L3348">
        <v>83</v>
      </c>
      <c r="M3348" t="b">
        <v>1</v>
      </c>
      <c r="N3348" t="s">
        <v>1088</v>
      </c>
      <c r="O3348">
        <f t="shared" si="260"/>
        <v>113</v>
      </c>
      <c r="P3348">
        <f t="shared" si="261"/>
        <v>68.25</v>
      </c>
      <c r="Q3348" s="10" t="s">
        <v>8315</v>
      </c>
      <c r="R3348" t="s">
        <v>8316</v>
      </c>
      <c r="S3348" s="13">
        <f t="shared" si="262"/>
        <v>42054.74418981481</v>
      </c>
      <c r="T3348" s="13">
        <f t="shared" si="263"/>
        <v>42100.166666666672</v>
      </c>
      <c r="U3348">
        <f t="shared" si="264"/>
        <v>2015</v>
      </c>
    </row>
    <row r="3349" spans="1:21" ht="43.2" x14ac:dyDescent="0.3">
      <c r="A3349">
        <v>3810</v>
      </c>
      <c r="B3349" s="3" t="s">
        <v>7709</v>
      </c>
      <c r="C3349" s="3" t="s">
        <v>7710</v>
      </c>
      <c r="D3349" s="6">
        <v>1500</v>
      </c>
      <c r="E3349" s="8">
        <v>1826</v>
      </c>
      <c r="F3349" t="s">
        <v>18</v>
      </c>
      <c r="G3349" t="s">
        <v>19</v>
      </c>
      <c r="H3349" t="s">
        <v>20</v>
      </c>
      <c r="I3349">
        <v>1426965758</v>
      </c>
      <c r="J3349">
        <v>1424377358</v>
      </c>
      <c r="K3349" t="b">
        <v>0</v>
      </c>
      <c r="L3349">
        <v>26</v>
      </c>
      <c r="M3349" t="b">
        <v>1</v>
      </c>
      <c r="N3349" t="s">
        <v>1088</v>
      </c>
      <c r="O3349">
        <f t="shared" si="260"/>
        <v>122</v>
      </c>
      <c r="P3349">
        <f t="shared" si="261"/>
        <v>70.23</v>
      </c>
      <c r="Q3349" s="10" t="s">
        <v>8315</v>
      </c>
      <c r="R3349" t="s">
        <v>8316</v>
      </c>
      <c r="S3349" s="13">
        <f t="shared" si="262"/>
        <v>42054.849050925928</v>
      </c>
      <c r="T3349" s="13">
        <f t="shared" si="263"/>
        <v>42084.807384259257</v>
      </c>
      <c r="U3349">
        <f t="shared" si="264"/>
        <v>2015</v>
      </c>
    </row>
    <row r="3350" spans="1:21" ht="43.2" x14ac:dyDescent="0.3">
      <c r="A3350">
        <v>3659</v>
      </c>
      <c r="B3350" s="3" t="s">
        <v>7407</v>
      </c>
      <c r="C3350" s="3" t="s">
        <v>7408</v>
      </c>
      <c r="D3350" s="6">
        <v>3000</v>
      </c>
      <c r="E3350" s="8">
        <v>3061</v>
      </c>
      <c r="F3350" t="s">
        <v>18</v>
      </c>
      <c r="G3350" t="s">
        <v>19</v>
      </c>
      <c r="H3350" t="s">
        <v>20</v>
      </c>
      <c r="I3350">
        <v>1426775940</v>
      </c>
      <c r="J3350">
        <v>1424414350</v>
      </c>
      <c r="K3350" t="b">
        <v>0</v>
      </c>
      <c r="L3350">
        <v>13</v>
      </c>
      <c r="M3350" t="b">
        <v>1</v>
      </c>
      <c r="N3350" t="s">
        <v>1088</v>
      </c>
      <c r="O3350">
        <f t="shared" si="260"/>
        <v>102</v>
      </c>
      <c r="P3350">
        <f t="shared" si="261"/>
        <v>235.46</v>
      </c>
      <c r="Q3350" s="10" t="s">
        <v>8315</v>
      </c>
      <c r="R3350" t="s">
        <v>8316</v>
      </c>
      <c r="S3350" s="13">
        <f t="shared" si="262"/>
        <v>42055.277199074073</v>
      </c>
      <c r="T3350" s="13">
        <f t="shared" si="263"/>
        <v>42082.610416666663</v>
      </c>
      <c r="U3350">
        <f t="shared" si="264"/>
        <v>2015</v>
      </c>
    </row>
    <row r="3351" spans="1:21" ht="28.8" x14ac:dyDescent="0.3">
      <c r="A3351">
        <v>2789</v>
      </c>
      <c r="B3351" s="3" t="s">
        <v>5667</v>
      </c>
      <c r="C3351" s="3" t="s">
        <v>5668</v>
      </c>
      <c r="D3351" s="6">
        <v>3000</v>
      </c>
      <c r="E3351" s="8">
        <v>3035</v>
      </c>
      <c r="F3351" t="s">
        <v>18</v>
      </c>
      <c r="G3351" t="s">
        <v>19</v>
      </c>
      <c r="H3351" t="s">
        <v>20</v>
      </c>
      <c r="I3351">
        <v>1426132800</v>
      </c>
      <c r="J3351">
        <v>1424477934</v>
      </c>
      <c r="K3351" t="b">
        <v>0</v>
      </c>
      <c r="L3351">
        <v>24</v>
      </c>
      <c r="M3351" t="b">
        <v>1</v>
      </c>
      <c r="N3351" t="s">
        <v>1088</v>
      </c>
      <c r="O3351">
        <f t="shared" si="260"/>
        <v>101</v>
      </c>
      <c r="P3351">
        <f t="shared" si="261"/>
        <v>126.46</v>
      </c>
      <c r="Q3351" s="10" t="s">
        <v>8315</v>
      </c>
      <c r="R3351" t="s">
        <v>8316</v>
      </c>
      <c r="S3351" s="13">
        <f t="shared" si="262"/>
        <v>42056.013124999998</v>
      </c>
      <c r="T3351" s="13">
        <f t="shared" si="263"/>
        <v>42075.166666666672</v>
      </c>
      <c r="U3351">
        <f t="shared" si="264"/>
        <v>2015</v>
      </c>
    </row>
    <row r="3352" spans="1:21" ht="43.2" x14ac:dyDescent="0.3">
      <c r="A3352">
        <v>3362</v>
      </c>
      <c r="B3352" s="3" t="s">
        <v>6815</v>
      </c>
      <c r="C3352" s="3" t="s">
        <v>6816</v>
      </c>
      <c r="D3352" s="6">
        <v>500</v>
      </c>
      <c r="E3352" s="8">
        <v>1090</v>
      </c>
      <c r="F3352" t="s">
        <v>18</v>
      </c>
      <c r="G3352" t="s">
        <v>19</v>
      </c>
      <c r="H3352" t="s">
        <v>20</v>
      </c>
      <c r="I3352">
        <v>1425704100</v>
      </c>
      <c r="J3352">
        <v>1424484717</v>
      </c>
      <c r="K3352" t="b">
        <v>0</v>
      </c>
      <c r="L3352">
        <v>20</v>
      </c>
      <c r="M3352" t="b">
        <v>1</v>
      </c>
      <c r="N3352" t="s">
        <v>1088</v>
      </c>
      <c r="O3352">
        <f t="shared" si="260"/>
        <v>218</v>
      </c>
      <c r="P3352">
        <f t="shared" si="261"/>
        <v>54.5</v>
      </c>
      <c r="Q3352" s="10" t="s">
        <v>8315</v>
      </c>
      <c r="R3352" t="s">
        <v>8316</v>
      </c>
      <c r="S3352" s="13">
        <f t="shared" si="262"/>
        <v>42056.091631944444</v>
      </c>
      <c r="T3352" s="13">
        <f t="shared" si="263"/>
        <v>42070.204861111109</v>
      </c>
      <c r="U3352">
        <f t="shared" si="264"/>
        <v>2015</v>
      </c>
    </row>
    <row r="3353" spans="1:21" ht="28.8" x14ac:dyDescent="0.3">
      <c r="A3353">
        <v>3891</v>
      </c>
      <c r="B3353" s="3" t="s">
        <v>7869</v>
      </c>
      <c r="C3353" s="3" t="s">
        <v>7870</v>
      </c>
      <c r="D3353" s="6">
        <v>800</v>
      </c>
      <c r="E3353" s="8">
        <v>260</v>
      </c>
      <c r="F3353" t="s">
        <v>359</v>
      </c>
      <c r="G3353" t="s">
        <v>19</v>
      </c>
      <c r="H3353" t="s">
        <v>20</v>
      </c>
      <c r="I3353">
        <v>1427086740</v>
      </c>
      <c r="J3353">
        <v>1424488244</v>
      </c>
      <c r="K3353" t="b">
        <v>0</v>
      </c>
      <c r="L3353">
        <v>7</v>
      </c>
      <c r="M3353" t="b">
        <v>0</v>
      </c>
      <c r="N3353" t="s">
        <v>1088</v>
      </c>
      <c r="O3353">
        <f t="shared" si="260"/>
        <v>33</v>
      </c>
      <c r="P3353">
        <f t="shared" si="261"/>
        <v>37.14</v>
      </c>
      <c r="Q3353" s="10" t="s">
        <v>8315</v>
      </c>
      <c r="R3353" t="s">
        <v>8316</v>
      </c>
      <c r="S3353" s="13">
        <f t="shared" si="262"/>
        <v>42056.1324537037</v>
      </c>
      <c r="T3353" s="13">
        <f t="shared" si="263"/>
        <v>42086.207638888889</v>
      </c>
      <c r="U3353">
        <f t="shared" si="264"/>
        <v>2015</v>
      </c>
    </row>
    <row r="3354" spans="1:21" ht="43.2" x14ac:dyDescent="0.3">
      <c r="A3354">
        <v>3303</v>
      </c>
      <c r="B3354" s="3" t="s">
        <v>6696</v>
      </c>
      <c r="C3354" s="3" t="s">
        <v>6697</v>
      </c>
      <c r="D3354" s="6">
        <v>1800</v>
      </c>
      <c r="E3354" s="8">
        <v>2086</v>
      </c>
      <c r="F3354" t="s">
        <v>18</v>
      </c>
      <c r="G3354" t="s">
        <v>19</v>
      </c>
      <c r="H3354" t="s">
        <v>20</v>
      </c>
      <c r="I3354">
        <v>1427553484</v>
      </c>
      <c r="J3354">
        <v>1424533084</v>
      </c>
      <c r="K3354" t="b">
        <v>0</v>
      </c>
      <c r="L3354">
        <v>35</v>
      </c>
      <c r="M3354" t="b">
        <v>1</v>
      </c>
      <c r="N3354" t="s">
        <v>1088</v>
      </c>
      <c r="O3354">
        <f t="shared" si="260"/>
        <v>116</v>
      </c>
      <c r="P3354">
        <f t="shared" si="261"/>
        <v>59.6</v>
      </c>
      <c r="Q3354" s="10" t="s">
        <v>8315</v>
      </c>
      <c r="R3354" t="s">
        <v>8316</v>
      </c>
      <c r="S3354" s="13">
        <f t="shared" si="262"/>
        <v>42056.65143518518</v>
      </c>
      <c r="T3354" s="13">
        <f t="shared" si="263"/>
        <v>42091.609768518523</v>
      </c>
      <c r="U3354">
        <f t="shared" si="264"/>
        <v>2015</v>
      </c>
    </row>
    <row r="3355" spans="1:21" ht="43.2" x14ac:dyDescent="0.3">
      <c r="A3355">
        <v>4020</v>
      </c>
      <c r="B3355" s="3" t="s">
        <v>8123</v>
      </c>
      <c r="C3355" s="3" t="s">
        <v>8124</v>
      </c>
      <c r="D3355" s="6">
        <v>600</v>
      </c>
      <c r="E3355" s="8">
        <v>100</v>
      </c>
      <c r="F3355" t="s">
        <v>359</v>
      </c>
      <c r="G3355" t="s">
        <v>19</v>
      </c>
      <c r="H3355" t="s">
        <v>20</v>
      </c>
      <c r="I3355">
        <v>1427168099</v>
      </c>
      <c r="J3355">
        <v>1424579699</v>
      </c>
      <c r="K3355" t="b">
        <v>0</v>
      </c>
      <c r="L3355">
        <v>3</v>
      </c>
      <c r="M3355" t="b">
        <v>0</v>
      </c>
      <c r="N3355" t="s">
        <v>1088</v>
      </c>
      <c r="O3355">
        <f t="shared" si="260"/>
        <v>17</v>
      </c>
      <c r="P3355">
        <f t="shared" si="261"/>
        <v>33.33</v>
      </c>
      <c r="Q3355" s="10" t="s">
        <v>8315</v>
      </c>
      <c r="R3355" t="s">
        <v>8316</v>
      </c>
      <c r="S3355" s="13">
        <f t="shared" si="262"/>
        <v>42057.190960648149</v>
      </c>
      <c r="T3355" s="13">
        <f t="shared" si="263"/>
        <v>42087.149293981478</v>
      </c>
      <c r="U3355">
        <f t="shared" si="264"/>
        <v>2015</v>
      </c>
    </row>
    <row r="3356" spans="1:21" ht="43.2" x14ac:dyDescent="0.3">
      <c r="A3356">
        <v>3512</v>
      </c>
      <c r="B3356" s="3" t="s">
        <v>7115</v>
      </c>
      <c r="C3356" s="3" t="s">
        <v>7116</v>
      </c>
      <c r="D3356" s="6">
        <v>1000</v>
      </c>
      <c r="E3356" s="8">
        <v>1000</v>
      </c>
      <c r="F3356" t="s">
        <v>18</v>
      </c>
      <c r="G3356" t="s">
        <v>26</v>
      </c>
      <c r="H3356" t="s">
        <v>27</v>
      </c>
      <c r="I3356">
        <v>1429789992</v>
      </c>
      <c r="J3356">
        <v>1424609592</v>
      </c>
      <c r="K3356" t="b">
        <v>0</v>
      </c>
      <c r="L3356">
        <v>17</v>
      </c>
      <c r="M3356" t="b">
        <v>1</v>
      </c>
      <c r="N3356" t="s">
        <v>1088</v>
      </c>
      <c r="O3356">
        <f t="shared" si="260"/>
        <v>100</v>
      </c>
      <c r="P3356">
        <f t="shared" si="261"/>
        <v>58.82</v>
      </c>
      <c r="Q3356" s="10" t="s">
        <v>8315</v>
      </c>
      <c r="R3356" t="s">
        <v>8316</v>
      </c>
      <c r="S3356" s="13">
        <f t="shared" si="262"/>
        <v>42057.536944444444</v>
      </c>
      <c r="T3356" s="13">
        <f t="shared" si="263"/>
        <v>42117.49527777778</v>
      </c>
      <c r="U3356">
        <f t="shared" si="264"/>
        <v>2015</v>
      </c>
    </row>
    <row r="3357" spans="1:21" ht="43.2" x14ac:dyDescent="0.3">
      <c r="A3357">
        <v>4085</v>
      </c>
      <c r="B3357" s="3" t="s">
        <v>8251</v>
      </c>
      <c r="C3357" s="3" t="s">
        <v>8252</v>
      </c>
      <c r="D3357" s="6">
        <v>3500</v>
      </c>
      <c r="E3357" s="8">
        <v>10</v>
      </c>
      <c r="F3357" t="s">
        <v>359</v>
      </c>
      <c r="G3357" t="s">
        <v>19</v>
      </c>
      <c r="H3357" t="s">
        <v>20</v>
      </c>
      <c r="I3357">
        <v>1427169540</v>
      </c>
      <c r="J3357">
        <v>1424701775</v>
      </c>
      <c r="K3357" t="b">
        <v>0</v>
      </c>
      <c r="L3357">
        <v>1</v>
      </c>
      <c r="M3357" t="b">
        <v>0</v>
      </c>
      <c r="N3357" t="s">
        <v>1088</v>
      </c>
      <c r="O3357">
        <f t="shared" si="260"/>
        <v>0</v>
      </c>
      <c r="P3357">
        <f t="shared" si="261"/>
        <v>10</v>
      </c>
      <c r="Q3357" s="10" t="s">
        <v>8315</v>
      </c>
      <c r="R3357" t="s">
        <v>8316</v>
      </c>
      <c r="S3357" s="13">
        <f t="shared" si="262"/>
        <v>42058.603877314818</v>
      </c>
      <c r="T3357" s="13">
        <f t="shared" si="263"/>
        <v>42087.165972222225</v>
      </c>
      <c r="U3357">
        <f t="shared" si="264"/>
        <v>2015</v>
      </c>
    </row>
    <row r="3358" spans="1:21" ht="43.2" x14ac:dyDescent="0.3">
      <c r="A3358">
        <v>2920</v>
      </c>
      <c r="B3358" s="3" t="s">
        <v>5929</v>
      </c>
      <c r="C3358" s="3" t="s">
        <v>5930</v>
      </c>
      <c r="D3358" s="6">
        <v>2500</v>
      </c>
      <c r="E3358" s="8">
        <v>671</v>
      </c>
      <c r="F3358" t="s">
        <v>359</v>
      </c>
      <c r="G3358" t="s">
        <v>161</v>
      </c>
      <c r="H3358" t="s">
        <v>162</v>
      </c>
      <c r="I3358">
        <v>1427306470</v>
      </c>
      <c r="J3358">
        <v>1424718070</v>
      </c>
      <c r="K3358" t="b">
        <v>0</v>
      </c>
      <c r="L3358">
        <v>13</v>
      </c>
      <c r="M3358" t="b">
        <v>0</v>
      </c>
      <c r="N3358" t="s">
        <v>1088</v>
      </c>
      <c r="O3358">
        <f t="shared" si="260"/>
        <v>27</v>
      </c>
      <c r="P3358">
        <f t="shared" si="261"/>
        <v>51.62</v>
      </c>
      <c r="Q3358" s="10" t="s">
        <v>8315</v>
      </c>
      <c r="R3358" t="s">
        <v>8316</v>
      </c>
      <c r="S3358" s="13">
        <f t="shared" si="262"/>
        <v>42058.792476851857</v>
      </c>
      <c r="T3358" s="13">
        <f t="shared" si="263"/>
        <v>42088.750810185185</v>
      </c>
      <c r="U3358">
        <f t="shared" si="264"/>
        <v>2015</v>
      </c>
    </row>
    <row r="3359" spans="1:21" ht="43.2" x14ac:dyDescent="0.3">
      <c r="A3359">
        <v>3814</v>
      </c>
      <c r="B3359" s="3" t="s">
        <v>7717</v>
      </c>
      <c r="C3359" s="3" t="s">
        <v>7718</v>
      </c>
      <c r="D3359" s="6">
        <v>1500</v>
      </c>
      <c r="E3359" s="8">
        <v>2102</v>
      </c>
      <c r="F3359" t="s">
        <v>18</v>
      </c>
      <c r="G3359" t="s">
        <v>19</v>
      </c>
      <c r="H3359" t="s">
        <v>20</v>
      </c>
      <c r="I3359">
        <v>1427860740</v>
      </c>
      <c r="J3359">
        <v>1424727712</v>
      </c>
      <c r="K3359" t="b">
        <v>0</v>
      </c>
      <c r="L3359">
        <v>34</v>
      </c>
      <c r="M3359" t="b">
        <v>1</v>
      </c>
      <c r="N3359" t="s">
        <v>1088</v>
      </c>
      <c r="O3359">
        <f t="shared" si="260"/>
        <v>140</v>
      </c>
      <c r="P3359">
        <f t="shared" si="261"/>
        <v>61.82</v>
      </c>
      <c r="Q3359" s="10" t="s">
        <v>8315</v>
      </c>
      <c r="R3359" t="s">
        <v>8316</v>
      </c>
      <c r="S3359" s="13">
        <f t="shared" si="262"/>
        <v>42058.904074074075</v>
      </c>
      <c r="T3359" s="13">
        <f t="shared" si="263"/>
        <v>42095.165972222225</v>
      </c>
      <c r="U3359">
        <f t="shared" si="264"/>
        <v>2015</v>
      </c>
    </row>
    <row r="3360" spans="1:21" ht="43.2" x14ac:dyDescent="0.3">
      <c r="A3360">
        <v>3254</v>
      </c>
      <c r="B3360" s="3" t="s">
        <v>6598</v>
      </c>
      <c r="C3360" s="3" t="s">
        <v>6599</v>
      </c>
      <c r="D3360" s="6">
        <v>13000</v>
      </c>
      <c r="E3360" s="8">
        <v>13163.5</v>
      </c>
      <c r="F3360" t="s">
        <v>18</v>
      </c>
      <c r="G3360" t="s">
        <v>26</v>
      </c>
      <c r="H3360" t="s">
        <v>27</v>
      </c>
      <c r="I3360">
        <v>1427331809</v>
      </c>
      <c r="J3360">
        <v>1424743409</v>
      </c>
      <c r="K3360" t="b">
        <v>1</v>
      </c>
      <c r="L3360">
        <v>186</v>
      </c>
      <c r="M3360" t="b">
        <v>1</v>
      </c>
      <c r="N3360" t="s">
        <v>1088</v>
      </c>
      <c r="O3360">
        <f t="shared" si="260"/>
        <v>101</v>
      </c>
      <c r="P3360">
        <f t="shared" si="261"/>
        <v>70.77</v>
      </c>
      <c r="Q3360" s="10" t="s">
        <v>8315</v>
      </c>
      <c r="R3360" t="s">
        <v>8316</v>
      </c>
      <c r="S3360" s="13">
        <f t="shared" si="262"/>
        <v>42059.085752314815</v>
      </c>
      <c r="T3360" s="13">
        <f t="shared" si="263"/>
        <v>42089.044085648144</v>
      </c>
      <c r="U3360">
        <f t="shared" si="264"/>
        <v>2015</v>
      </c>
    </row>
    <row r="3361" spans="1:21" ht="43.2" x14ac:dyDescent="0.3">
      <c r="A3361">
        <v>3912</v>
      </c>
      <c r="B3361" s="3" t="s">
        <v>7911</v>
      </c>
      <c r="C3361" s="3" t="s">
        <v>7912</v>
      </c>
      <c r="D3361" s="6">
        <v>15000</v>
      </c>
      <c r="E3361" s="8">
        <v>1</v>
      </c>
      <c r="F3361" t="s">
        <v>359</v>
      </c>
      <c r="G3361" t="s">
        <v>19</v>
      </c>
      <c r="H3361" t="s">
        <v>20</v>
      </c>
      <c r="I3361">
        <v>1429936500</v>
      </c>
      <c r="J3361">
        <v>1424759330</v>
      </c>
      <c r="K3361" t="b">
        <v>0</v>
      </c>
      <c r="L3361">
        <v>1</v>
      </c>
      <c r="M3361" t="b">
        <v>0</v>
      </c>
      <c r="N3361" t="s">
        <v>1088</v>
      </c>
      <c r="O3361">
        <f t="shared" si="260"/>
        <v>0</v>
      </c>
      <c r="P3361">
        <f t="shared" si="261"/>
        <v>1</v>
      </c>
      <c r="Q3361" s="10" t="s">
        <v>8315</v>
      </c>
      <c r="R3361" t="s">
        <v>8316</v>
      </c>
      <c r="S3361" s="13">
        <f t="shared" si="262"/>
        <v>42059.270023148143</v>
      </c>
      <c r="T3361" s="13">
        <f t="shared" si="263"/>
        <v>42119.190972222219</v>
      </c>
      <c r="U3361">
        <f t="shared" si="264"/>
        <v>2015</v>
      </c>
    </row>
    <row r="3362" spans="1:21" ht="43.2" x14ac:dyDescent="0.3">
      <c r="A3362">
        <v>3808</v>
      </c>
      <c r="B3362" s="3" t="s">
        <v>7705</v>
      </c>
      <c r="C3362" s="3" t="s">
        <v>7706</v>
      </c>
      <c r="D3362" s="6">
        <v>1000</v>
      </c>
      <c r="E3362" s="8">
        <v>1000</v>
      </c>
      <c r="F3362" t="s">
        <v>18</v>
      </c>
      <c r="G3362" t="s">
        <v>26</v>
      </c>
      <c r="H3362" t="s">
        <v>27</v>
      </c>
      <c r="I3362">
        <v>1429955619</v>
      </c>
      <c r="J3362">
        <v>1424775219</v>
      </c>
      <c r="K3362" t="b">
        <v>0</v>
      </c>
      <c r="L3362">
        <v>24</v>
      </c>
      <c r="M3362" t="b">
        <v>1</v>
      </c>
      <c r="N3362" t="s">
        <v>1088</v>
      </c>
      <c r="O3362">
        <f t="shared" si="260"/>
        <v>100</v>
      </c>
      <c r="P3362">
        <f t="shared" si="261"/>
        <v>41.67</v>
      </c>
      <c r="Q3362" s="10" t="s">
        <v>8315</v>
      </c>
      <c r="R3362" t="s">
        <v>8316</v>
      </c>
      <c r="S3362" s="13">
        <f t="shared" si="262"/>
        <v>42059.453923611116</v>
      </c>
      <c r="T3362" s="13">
        <f t="shared" si="263"/>
        <v>42119.412256944444</v>
      </c>
      <c r="U3362">
        <f t="shared" si="264"/>
        <v>2015</v>
      </c>
    </row>
    <row r="3363" spans="1:21" ht="43.2" x14ac:dyDescent="0.3">
      <c r="A3363">
        <v>3376</v>
      </c>
      <c r="B3363" s="3" t="s">
        <v>6843</v>
      </c>
      <c r="C3363" s="3" t="s">
        <v>6844</v>
      </c>
      <c r="D3363" s="6">
        <v>8000</v>
      </c>
      <c r="E3363" s="8">
        <v>8001</v>
      </c>
      <c r="F3363" t="s">
        <v>18</v>
      </c>
      <c r="G3363" t="s">
        <v>19</v>
      </c>
      <c r="H3363" t="s">
        <v>20</v>
      </c>
      <c r="I3363">
        <v>1429976994</v>
      </c>
      <c r="J3363">
        <v>1424796594</v>
      </c>
      <c r="K3363" t="b">
        <v>0</v>
      </c>
      <c r="L3363">
        <v>19</v>
      </c>
      <c r="M3363" t="b">
        <v>1</v>
      </c>
      <c r="N3363" t="s">
        <v>1088</v>
      </c>
      <c r="O3363">
        <f t="shared" si="260"/>
        <v>100</v>
      </c>
      <c r="P3363">
        <f t="shared" si="261"/>
        <v>421.11</v>
      </c>
      <c r="Q3363" s="10" t="s">
        <v>8315</v>
      </c>
      <c r="R3363" t="s">
        <v>8316</v>
      </c>
      <c r="S3363" s="13">
        <f t="shared" si="262"/>
        <v>42059.701319444444</v>
      </c>
      <c r="T3363" s="13">
        <f t="shared" si="263"/>
        <v>42119.659652777773</v>
      </c>
      <c r="U3363">
        <f t="shared" si="264"/>
        <v>2015</v>
      </c>
    </row>
    <row r="3364" spans="1:21" ht="57.6" x14ac:dyDescent="0.3">
      <c r="A3364">
        <v>3855</v>
      </c>
      <c r="B3364" s="3" t="s">
        <v>7798</v>
      </c>
      <c r="C3364" s="3" t="s">
        <v>7799</v>
      </c>
      <c r="D3364" s="6">
        <v>1000</v>
      </c>
      <c r="E3364" s="8">
        <v>25</v>
      </c>
      <c r="F3364" t="s">
        <v>359</v>
      </c>
      <c r="G3364" t="s">
        <v>19</v>
      </c>
      <c r="H3364" t="s">
        <v>20</v>
      </c>
      <c r="I3364">
        <v>1427408271</v>
      </c>
      <c r="J3364">
        <v>1424819871</v>
      </c>
      <c r="K3364" t="b">
        <v>0</v>
      </c>
      <c r="L3364">
        <v>1</v>
      </c>
      <c r="M3364" t="b">
        <v>0</v>
      </c>
      <c r="N3364" t="s">
        <v>1088</v>
      </c>
      <c r="O3364">
        <f t="shared" si="260"/>
        <v>3</v>
      </c>
      <c r="P3364">
        <f t="shared" si="261"/>
        <v>25</v>
      </c>
      <c r="Q3364" s="10" t="s">
        <v>8315</v>
      </c>
      <c r="R3364" t="s">
        <v>8316</v>
      </c>
      <c r="S3364" s="13">
        <f t="shared" si="262"/>
        <v>42059.970729166671</v>
      </c>
      <c r="T3364" s="13">
        <f t="shared" si="263"/>
        <v>42089.929062499999</v>
      </c>
      <c r="U3364">
        <f t="shared" si="264"/>
        <v>2015</v>
      </c>
    </row>
    <row r="3365" spans="1:21" ht="57.6" x14ac:dyDescent="0.3">
      <c r="A3365">
        <v>2840</v>
      </c>
      <c r="B3365" s="3" t="s">
        <v>5769</v>
      </c>
      <c r="C3365" s="3" t="s">
        <v>5770</v>
      </c>
      <c r="D3365" s="6">
        <v>2500</v>
      </c>
      <c r="E3365" s="8">
        <v>2600</v>
      </c>
      <c r="F3365" t="s">
        <v>18</v>
      </c>
      <c r="G3365" t="s">
        <v>26</v>
      </c>
      <c r="H3365" t="s">
        <v>27</v>
      </c>
      <c r="I3365">
        <v>1426698000</v>
      </c>
      <c r="J3365">
        <v>1424825479</v>
      </c>
      <c r="K3365" t="b">
        <v>0</v>
      </c>
      <c r="L3365">
        <v>132</v>
      </c>
      <c r="M3365" t="b">
        <v>1</v>
      </c>
      <c r="N3365" t="s">
        <v>1088</v>
      </c>
      <c r="O3365">
        <f t="shared" si="260"/>
        <v>104</v>
      </c>
      <c r="P3365">
        <f t="shared" si="261"/>
        <v>19.7</v>
      </c>
      <c r="Q3365" s="10" t="s">
        <v>8315</v>
      </c>
      <c r="R3365" t="s">
        <v>8316</v>
      </c>
      <c r="S3365" s="13">
        <f t="shared" si="262"/>
        <v>42060.035636574074</v>
      </c>
      <c r="T3365" s="13">
        <f t="shared" si="263"/>
        <v>42081.708333333328</v>
      </c>
      <c r="U3365">
        <f t="shared" si="264"/>
        <v>2015</v>
      </c>
    </row>
    <row r="3366" spans="1:21" ht="57.6" x14ac:dyDescent="0.3">
      <c r="A3366">
        <v>2822</v>
      </c>
      <c r="B3366" s="3" t="s">
        <v>5733</v>
      </c>
      <c r="C3366" s="3" t="s">
        <v>5734</v>
      </c>
      <c r="D3366" s="6">
        <v>6000</v>
      </c>
      <c r="E3366" s="8">
        <v>6000</v>
      </c>
      <c r="F3366" t="s">
        <v>18</v>
      </c>
      <c r="G3366" t="s">
        <v>19</v>
      </c>
      <c r="H3366" t="s">
        <v>20</v>
      </c>
      <c r="I3366">
        <v>1427469892</v>
      </c>
      <c r="J3366">
        <v>1424881492</v>
      </c>
      <c r="K3366" t="b">
        <v>0</v>
      </c>
      <c r="L3366">
        <v>94</v>
      </c>
      <c r="M3366" t="b">
        <v>1</v>
      </c>
      <c r="N3366" t="s">
        <v>1088</v>
      </c>
      <c r="O3366">
        <f t="shared" si="260"/>
        <v>100</v>
      </c>
      <c r="P3366">
        <f t="shared" si="261"/>
        <v>63.83</v>
      </c>
      <c r="Q3366" s="10" t="s">
        <v>8315</v>
      </c>
      <c r="R3366" t="s">
        <v>8316</v>
      </c>
      <c r="S3366" s="13">
        <f t="shared" si="262"/>
        <v>42060.683935185181</v>
      </c>
      <c r="T3366" s="13">
        <f t="shared" si="263"/>
        <v>42090.642268518524</v>
      </c>
      <c r="U3366">
        <f t="shared" si="264"/>
        <v>2015</v>
      </c>
    </row>
    <row r="3367" spans="1:21" ht="43.2" x14ac:dyDescent="0.3">
      <c r="A3367">
        <v>2961</v>
      </c>
      <c r="B3367" s="3" t="s">
        <v>6012</v>
      </c>
      <c r="C3367" s="3" t="s">
        <v>6013</v>
      </c>
      <c r="D3367" s="6">
        <v>5000</v>
      </c>
      <c r="E3367" s="8">
        <v>5481</v>
      </c>
      <c r="F3367" t="s">
        <v>18</v>
      </c>
      <c r="G3367" t="s">
        <v>19</v>
      </c>
      <c r="H3367" t="s">
        <v>20</v>
      </c>
      <c r="I3367">
        <v>1427342400</v>
      </c>
      <c r="J3367">
        <v>1424927159</v>
      </c>
      <c r="K3367" t="b">
        <v>0</v>
      </c>
      <c r="L3367">
        <v>108</v>
      </c>
      <c r="M3367" t="b">
        <v>1</v>
      </c>
      <c r="N3367" t="s">
        <v>1088</v>
      </c>
      <c r="O3367">
        <f t="shared" si="260"/>
        <v>110</v>
      </c>
      <c r="P3367">
        <f t="shared" si="261"/>
        <v>50.75</v>
      </c>
      <c r="Q3367" s="10" t="s">
        <v>8315</v>
      </c>
      <c r="R3367" t="s">
        <v>8316</v>
      </c>
      <c r="S3367" s="13">
        <f t="shared" si="262"/>
        <v>42061.212488425925</v>
      </c>
      <c r="T3367" s="13">
        <f t="shared" si="263"/>
        <v>42089.166666666672</v>
      </c>
      <c r="U3367">
        <f t="shared" si="264"/>
        <v>2015</v>
      </c>
    </row>
    <row r="3368" spans="1:21" ht="43.2" x14ac:dyDescent="0.3">
      <c r="A3368">
        <v>3998</v>
      </c>
      <c r="B3368" s="3" t="s">
        <v>8080</v>
      </c>
      <c r="C3368" s="3" t="s">
        <v>8081</v>
      </c>
      <c r="D3368" s="6">
        <v>1250</v>
      </c>
      <c r="E3368" s="8">
        <v>715</v>
      </c>
      <c r="F3368" t="s">
        <v>359</v>
      </c>
      <c r="G3368" t="s">
        <v>19</v>
      </c>
      <c r="H3368" t="s">
        <v>20</v>
      </c>
      <c r="I3368">
        <v>1427580426</v>
      </c>
      <c r="J3368">
        <v>1424992026</v>
      </c>
      <c r="K3368" t="b">
        <v>0</v>
      </c>
      <c r="L3368">
        <v>12</v>
      </c>
      <c r="M3368" t="b">
        <v>0</v>
      </c>
      <c r="N3368" t="s">
        <v>1088</v>
      </c>
      <c r="O3368">
        <f t="shared" si="260"/>
        <v>57</v>
      </c>
      <c r="P3368">
        <f t="shared" si="261"/>
        <v>59.58</v>
      </c>
      <c r="Q3368" s="10" t="s">
        <v>8315</v>
      </c>
      <c r="R3368" t="s">
        <v>8316</v>
      </c>
      <c r="S3368" s="13">
        <f t="shared" si="262"/>
        <v>42061.963263888887</v>
      </c>
      <c r="T3368" s="13">
        <f t="shared" si="263"/>
        <v>42091.921597222223</v>
      </c>
      <c r="U3368">
        <f t="shared" si="264"/>
        <v>2015</v>
      </c>
    </row>
    <row r="3369" spans="1:21" ht="43.2" x14ac:dyDescent="0.3">
      <c r="A3369">
        <v>3342</v>
      </c>
      <c r="B3369" s="3" t="s">
        <v>6774</v>
      </c>
      <c r="C3369" s="3" t="s">
        <v>6775</v>
      </c>
      <c r="D3369" s="6">
        <v>6000</v>
      </c>
      <c r="E3369" s="8">
        <v>6100</v>
      </c>
      <c r="F3369" t="s">
        <v>18</v>
      </c>
      <c r="G3369" t="s">
        <v>19</v>
      </c>
      <c r="H3369" t="s">
        <v>20</v>
      </c>
      <c r="I3369">
        <v>1427864340</v>
      </c>
      <c r="J3369">
        <v>1425020810</v>
      </c>
      <c r="K3369" t="b">
        <v>0</v>
      </c>
      <c r="L3369">
        <v>78</v>
      </c>
      <c r="M3369" t="b">
        <v>1</v>
      </c>
      <c r="N3369" t="s">
        <v>1088</v>
      </c>
      <c r="O3369">
        <f t="shared" si="260"/>
        <v>102</v>
      </c>
      <c r="P3369">
        <f t="shared" si="261"/>
        <v>78.209999999999994</v>
      </c>
      <c r="Q3369" s="10" t="s">
        <v>8315</v>
      </c>
      <c r="R3369" t="s">
        <v>8316</v>
      </c>
      <c r="S3369" s="13">
        <f t="shared" si="262"/>
        <v>42062.296412037031</v>
      </c>
      <c r="T3369" s="13">
        <f t="shared" si="263"/>
        <v>42095.207638888889</v>
      </c>
      <c r="U3369">
        <f t="shared" si="264"/>
        <v>2015</v>
      </c>
    </row>
    <row r="3370" spans="1:21" ht="43.2" x14ac:dyDescent="0.3">
      <c r="A3370">
        <v>3473</v>
      </c>
      <c r="B3370" s="3" t="s">
        <v>7037</v>
      </c>
      <c r="C3370" s="3" t="s">
        <v>7038</v>
      </c>
      <c r="D3370" s="6">
        <v>4900</v>
      </c>
      <c r="E3370" s="8">
        <v>4900</v>
      </c>
      <c r="F3370" t="s">
        <v>18</v>
      </c>
      <c r="G3370" t="s">
        <v>19</v>
      </c>
      <c r="H3370" t="s">
        <v>20</v>
      </c>
      <c r="I3370">
        <v>1426883220</v>
      </c>
      <c r="J3370">
        <v>1425067296</v>
      </c>
      <c r="K3370" t="b">
        <v>0</v>
      </c>
      <c r="L3370">
        <v>33</v>
      </c>
      <c r="M3370" t="b">
        <v>1</v>
      </c>
      <c r="N3370" t="s">
        <v>1088</v>
      </c>
      <c r="O3370">
        <f t="shared" si="260"/>
        <v>100</v>
      </c>
      <c r="P3370">
        <f t="shared" si="261"/>
        <v>148.47999999999999</v>
      </c>
      <c r="Q3370" s="10" t="s">
        <v>8315</v>
      </c>
      <c r="R3370" t="s">
        <v>8316</v>
      </c>
      <c r="S3370" s="13">
        <f t="shared" si="262"/>
        <v>42062.834444444445</v>
      </c>
      <c r="T3370" s="13">
        <f t="shared" si="263"/>
        <v>42083.852083333331</v>
      </c>
      <c r="U3370">
        <f t="shared" si="264"/>
        <v>2015</v>
      </c>
    </row>
    <row r="3371" spans="1:21" ht="57.6" x14ac:dyDescent="0.3">
      <c r="A3371">
        <v>3662</v>
      </c>
      <c r="B3371" s="3" t="s">
        <v>7413</v>
      </c>
      <c r="C3371" s="3" t="s">
        <v>7414</v>
      </c>
      <c r="D3371" s="6">
        <v>8000</v>
      </c>
      <c r="E3371" s="8">
        <v>8114</v>
      </c>
      <c r="F3371" t="s">
        <v>18</v>
      </c>
      <c r="G3371" t="s">
        <v>161</v>
      </c>
      <c r="H3371" t="s">
        <v>162</v>
      </c>
      <c r="I3371">
        <v>1427775414</v>
      </c>
      <c r="J3371">
        <v>1425187014</v>
      </c>
      <c r="K3371" t="b">
        <v>0</v>
      </c>
      <c r="L3371">
        <v>40</v>
      </c>
      <c r="M3371" t="b">
        <v>1</v>
      </c>
      <c r="N3371" t="s">
        <v>1088</v>
      </c>
      <c r="O3371">
        <f t="shared" si="260"/>
        <v>101</v>
      </c>
      <c r="P3371">
        <f t="shared" si="261"/>
        <v>202.85</v>
      </c>
      <c r="Q3371" s="10" t="s">
        <v>8315</v>
      </c>
      <c r="R3371" t="s">
        <v>8316</v>
      </c>
      <c r="S3371" s="13">
        <f t="shared" si="262"/>
        <v>42064.220069444447</v>
      </c>
      <c r="T3371" s="13">
        <f t="shared" si="263"/>
        <v>42094.178402777776</v>
      </c>
      <c r="U3371">
        <f t="shared" si="264"/>
        <v>2015</v>
      </c>
    </row>
    <row r="3372" spans="1:21" ht="43.2" x14ac:dyDescent="0.3">
      <c r="A3372">
        <v>1291</v>
      </c>
      <c r="B3372" s="3" t="s">
        <v>2651</v>
      </c>
      <c r="C3372" s="3" t="s">
        <v>2652</v>
      </c>
      <c r="D3372" s="6">
        <v>3000</v>
      </c>
      <c r="E3372" s="8">
        <v>4371</v>
      </c>
      <c r="F3372" t="s">
        <v>18</v>
      </c>
      <c r="G3372" t="s">
        <v>19</v>
      </c>
      <c r="H3372" t="s">
        <v>20</v>
      </c>
      <c r="I3372">
        <v>1428390000</v>
      </c>
      <c r="J3372">
        <v>1425224391</v>
      </c>
      <c r="K3372" t="b">
        <v>0</v>
      </c>
      <c r="L3372">
        <v>42</v>
      </c>
      <c r="M3372" t="b">
        <v>1</v>
      </c>
      <c r="N3372" t="s">
        <v>1088</v>
      </c>
      <c r="O3372">
        <f t="shared" si="260"/>
        <v>146</v>
      </c>
      <c r="P3372">
        <f t="shared" si="261"/>
        <v>104.07</v>
      </c>
      <c r="Q3372" s="10" t="s">
        <v>8315</v>
      </c>
      <c r="R3372" t="s">
        <v>8316</v>
      </c>
      <c r="S3372" s="13">
        <f t="shared" si="262"/>
        <v>42064.652673611112</v>
      </c>
      <c r="T3372" s="13">
        <f t="shared" si="263"/>
        <v>42101.291666666672</v>
      </c>
      <c r="U3372">
        <f t="shared" si="264"/>
        <v>2015</v>
      </c>
    </row>
    <row r="3373" spans="1:21" ht="43.2" x14ac:dyDescent="0.3">
      <c r="A3373">
        <v>3325</v>
      </c>
      <c r="B3373" s="3" t="s">
        <v>6740</v>
      </c>
      <c r="C3373" s="3" t="s">
        <v>6741</v>
      </c>
      <c r="D3373" s="6">
        <v>400</v>
      </c>
      <c r="E3373" s="8">
        <v>450</v>
      </c>
      <c r="F3373" t="s">
        <v>18</v>
      </c>
      <c r="G3373" t="s">
        <v>26</v>
      </c>
      <c r="H3373" t="s">
        <v>27</v>
      </c>
      <c r="I3373">
        <v>1428256277</v>
      </c>
      <c r="J3373">
        <v>1425235877</v>
      </c>
      <c r="K3373" t="b">
        <v>0</v>
      </c>
      <c r="L3373">
        <v>15</v>
      </c>
      <c r="M3373" t="b">
        <v>1</v>
      </c>
      <c r="N3373" t="s">
        <v>1088</v>
      </c>
      <c r="O3373">
        <f t="shared" si="260"/>
        <v>113</v>
      </c>
      <c r="P3373">
        <f t="shared" si="261"/>
        <v>30</v>
      </c>
      <c r="Q3373" s="10" t="s">
        <v>8315</v>
      </c>
      <c r="R3373" t="s">
        <v>8316</v>
      </c>
      <c r="S3373" s="13">
        <f t="shared" si="262"/>
        <v>42064.785613425927</v>
      </c>
      <c r="T3373" s="13">
        <f t="shared" si="263"/>
        <v>42099.743946759263</v>
      </c>
      <c r="U3373">
        <f t="shared" si="264"/>
        <v>2015</v>
      </c>
    </row>
    <row r="3374" spans="1:21" ht="43.2" x14ac:dyDescent="0.3">
      <c r="A3374">
        <v>3852</v>
      </c>
      <c r="B3374" s="3" t="s">
        <v>7792</v>
      </c>
      <c r="C3374" s="3" t="s">
        <v>7793</v>
      </c>
      <c r="D3374" s="6">
        <v>10000</v>
      </c>
      <c r="E3374" s="8">
        <v>20</v>
      </c>
      <c r="F3374" t="s">
        <v>359</v>
      </c>
      <c r="G3374" t="s">
        <v>19</v>
      </c>
      <c r="H3374" t="s">
        <v>20</v>
      </c>
      <c r="I3374">
        <v>1427427276</v>
      </c>
      <c r="J3374">
        <v>1425270876</v>
      </c>
      <c r="K3374" t="b">
        <v>0</v>
      </c>
      <c r="L3374">
        <v>2</v>
      </c>
      <c r="M3374" t="b">
        <v>0</v>
      </c>
      <c r="N3374" t="s">
        <v>1088</v>
      </c>
      <c r="O3374">
        <f t="shared" si="260"/>
        <v>0</v>
      </c>
      <c r="P3374">
        <f t="shared" si="261"/>
        <v>10</v>
      </c>
      <c r="Q3374" s="10" t="s">
        <v>8315</v>
      </c>
      <c r="R3374" t="s">
        <v>8316</v>
      </c>
      <c r="S3374" s="13">
        <f t="shared" si="262"/>
        <v>42065.190694444449</v>
      </c>
      <c r="T3374" s="13">
        <f t="shared" si="263"/>
        <v>42090.149027777778</v>
      </c>
      <c r="U3374">
        <f t="shared" si="264"/>
        <v>2015</v>
      </c>
    </row>
    <row r="3375" spans="1:21" ht="43.2" x14ac:dyDescent="0.3">
      <c r="A3375">
        <v>3330</v>
      </c>
      <c r="B3375" s="3" t="s">
        <v>6750</v>
      </c>
      <c r="C3375" s="3" t="s">
        <v>6751</v>
      </c>
      <c r="D3375" s="6">
        <v>1500</v>
      </c>
      <c r="E3375" s="8">
        <v>1594</v>
      </c>
      <c r="F3375" t="s">
        <v>18</v>
      </c>
      <c r="G3375" t="s">
        <v>26</v>
      </c>
      <c r="H3375" t="s">
        <v>27</v>
      </c>
      <c r="I3375">
        <v>1427919468</v>
      </c>
      <c r="J3375">
        <v>1425331068</v>
      </c>
      <c r="K3375" t="b">
        <v>0</v>
      </c>
      <c r="L3375">
        <v>69</v>
      </c>
      <c r="M3375" t="b">
        <v>1</v>
      </c>
      <c r="N3375" t="s">
        <v>1088</v>
      </c>
      <c r="O3375">
        <f t="shared" si="260"/>
        <v>106</v>
      </c>
      <c r="P3375">
        <f t="shared" si="261"/>
        <v>23.1</v>
      </c>
      <c r="Q3375" s="10" t="s">
        <v>8315</v>
      </c>
      <c r="R3375" t="s">
        <v>8316</v>
      </c>
      <c r="S3375" s="13">
        <f t="shared" si="262"/>
        <v>42065.887361111112</v>
      </c>
      <c r="T3375" s="13">
        <f t="shared" si="263"/>
        <v>42095.845694444448</v>
      </c>
      <c r="U3375">
        <f t="shared" si="264"/>
        <v>2015</v>
      </c>
    </row>
    <row r="3376" spans="1:21" ht="57.6" x14ac:dyDescent="0.3">
      <c r="A3376">
        <v>2823</v>
      </c>
      <c r="B3376" s="3" t="s">
        <v>5735</v>
      </c>
      <c r="C3376" s="3" t="s">
        <v>5736</v>
      </c>
      <c r="D3376" s="6">
        <v>100</v>
      </c>
      <c r="E3376" s="8">
        <v>124</v>
      </c>
      <c r="F3376" t="s">
        <v>18</v>
      </c>
      <c r="G3376" t="s">
        <v>26</v>
      </c>
      <c r="H3376" t="s">
        <v>27</v>
      </c>
      <c r="I3376">
        <v>1427842740</v>
      </c>
      <c r="J3376">
        <v>1425428206</v>
      </c>
      <c r="K3376" t="b">
        <v>0</v>
      </c>
      <c r="L3376">
        <v>14</v>
      </c>
      <c r="M3376" t="b">
        <v>1</v>
      </c>
      <c r="N3376" t="s">
        <v>1088</v>
      </c>
      <c r="O3376">
        <f t="shared" si="260"/>
        <v>124</v>
      </c>
      <c r="P3376">
        <f t="shared" si="261"/>
        <v>8.86</v>
      </c>
      <c r="Q3376" s="10" t="s">
        <v>8315</v>
      </c>
      <c r="R3376" t="s">
        <v>8316</v>
      </c>
      <c r="S3376" s="13">
        <f t="shared" si="262"/>
        <v>42067.011643518519</v>
      </c>
      <c r="T3376" s="13">
        <f t="shared" si="263"/>
        <v>42094.957638888889</v>
      </c>
      <c r="U3376">
        <f t="shared" si="264"/>
        <v>2015</v>
      </c>
    </row>
    <row r="3377" spans="1:21" ht="43.2" x14ac:dyDescent="0.3">
      <c r="A3377">
        <v>4034</v>
      </c>
      <c r="B3377" s="3" t="s">
        <v>8151</v>
      </c>
      <c r="C3377" s="3" t="s">
        <v>8152</v>
      </c>
      <c r="D3377" s="6">
        <v>13500</v>
      </c>
      <c r="E3377" s="8">
        <v>200</v>
      </c>
      <c r="F3377" t="s">
        <v>359</v>
      </c>
      <c r="G3377" t="s">
        <v>19</v>
      </c>
      <c r="H3377" t="s">
        <v>20</v>
      </c>
      <c r="I3377">
        <v>1428097450</v>
      </c>
      <c r="J3377">
        <v>1425509050</v>
      </c>
      <c r="K3377" t="b">
        <v>0</v>
      </c>
      <c r="L3377">
        <v>2</v>
      </c>
      <c r="M3377" t="b">
        <v>0</v>
      </c>
      <c r="N3377" t="s">
        <v>1088</v>
      </c>
      <c r="O3377">
        <f t="shared" si="260"/>
        <v>1</v>
      </c>
      <c r="P3377">
        <f t="shared" si="261"/>
        <v>100</v>
      </c>
      <c r="Q3377" s="10" t="s">
        <v>8315</v>
      </c>
      <c r="R3377" t="s">
        <v>8316</v>
      </c>
      <c r="S3377" s="13">
        <f t="shared" si="262"/>
        <v>42067.947337962964</v>
      </c>
      <c r="T3377" s="13">
        <f t="shared" si="263"/>
        <v>42097.905671296292</v>
      </c>
      <c r="U3377">
        <f t="shared" si="264"/>
        <v>2015</v>
      </c>
    </row>
    <row r="3378" spans="1:21" ht="28.8" x14ac:dyDescent="0.3">
      <c r="A3378">
        <v>3248</v>
      </c>
      <c r="B3378" s="3" t="s">
        <v>6586</v>
      </c>
      <c r="C3378" s="3" t="s">
        <v>6587</v>
      </c>
      <c r="D3378" s="6">
        <v>12000</v>
      </c>
      <c r="E3378" s="8">
        <v>12095</v>
      </c>
      <c r="F3378" t="s">
        <v>18</v>
      </c>
      <c r="G3378" t="s">
        <v>19</v>
      </c>
      <c r="H3378" t="s">
        <v>20</v>
      </c>
      <c r="I3378">
        <v>1428178757</v>
      </c>
      <c r="J3378">
        <v>1425590357</v>
      </c>
      <c r="K3378" t="b">
        <v>1</v>
      </c>
      <c r="L3378">
        <v>200</v>
      </c>
      <c r="M3378" t="b">
        <v>1</v>
      </c>
      <c r="N3378" t="s">
        <v>1088</v>
      </c>
      <c r="O3378">
        <f t="shared" si="260"/>
        <v>101</v>
      </c>
      <c r="P3378">
        <f t="shared" si="261"/>
        <v>60.48</v>
      </c>
      <c r="Q3378" s="10" t="s">
        <v>8315</v>
      </c>
      <c r="R3378" t="s">
        <v>8316</v>
      </c>
      <c r="S3378" s="13">
        <f t="shared" si="262"/>
        <v>42068.888391203705</v>
      </c>
      <c r="T3378" s="13">
        <f t="shared" si="263"/>
        <v>42098.846724537041</v>
      </c>
      <c r="U3378">
        <f t="shared" si="264"/>
        <v>2015</v>
      </c>
    </row>
    <row r="3379" spans="1:21" ht="43.2" x14ac:dyDescent="0.3">
      <c r="A3379">
        <v>3997</v>
      </c>
      <c r="B3379" s="3" t="s">
        <v>8078</v>
      </c>
      <c r="C3379" s="3" t="s">
        <v>8079</v>
      </c>
      <c r="D3379" s="6">
        <v>3000</v>
      </c>
      <c r="E3379" s="8">
        <v>0</v>
      </c>
      <c r="F3379" t="s">
        <v>359</v>
      </c>
      <c r="G3379" t="s">
        <v>26</v>
      </c>
      <c r="H3379" t="s">
        <v>27</v>
      </c>
      <c r="I3379">
        <v>1428222221</v>
      </c>
      <c r="J3379">
        <v>1425633821</v>
      </c>
      <c r="K3379" t="b">
        <v>0</v>
      </c>
      <c r="L3379">
        <v>0</v>
      </c>
      <c r="M3379" t="b">
        <v>0</v>
      </c>
      <c r="N3379" t="s">
        <v>1088</v>
      </c>
      <c r="O3379">
        <f t="shared" si="260"/>
        <v>0</v>
      </c>
      <c r="P3379">
        <f t="shared" si="261"/>
        <v>0</v>
      </c>
      <c r="Q3379" s="10" t="s">
        <v>8315</v>
      </c>
      <c r="R3379" t="s">
        <v>8316</v>
      </c>
      <c r="S3379" s="13">
        <f t="shared" si="262"/>
        <v>42069.391446759255</v>
      </c>
      <c r="T3379" s="13">
        <f t="shared" si="263"/>
        <v>42099.349780092598</v>
      </c>
      <c r="U3379">
        <f t="shared" si="264"/>
        <v>2015</v>
      </c>
    </row>
    <row r="3380" spans="1:21" ht="43.2" x14ac:dyDescent="0.3">
      <c r="A3380">
        <v>3979</v>
      </c>
      <c r="B3380" s="3" t="s">
        <v>8044</v>
      </c>
      <c r="C3380" s="3" t="s">
        <v>8045</v>
      </c>
      <c r="D3380" s="6">
        <v>6000</v>
      </c>
      <c r="E3380" s="8">
        <v>110</v>
      </c>
      <c r="F3380" t="s">
        <v>359</v>
      </c>
      <c r="G3380" t="s">
        <v>26</v>
      </c>
      <c r="H3380" t="s">
        <v>27</v>
      </c>
      <c r="I3380">
        <v>1427659200</v>
      </c>
      <c r="J3380">
        <v>1425678057</v>
      </c>
      <c r="K3380" t="b">
        <v>0</v>
      </c>
      <c r="L3380">
        <v>6</v>
      </c>
      <c r="M3380" t="b">
        <v>0</v>
      </c>
      <c r="N3380" t="s">
        <v>1088</v>
      </c>
      <c r="O3380">
        <f t="shared" si="260"/>
        <v>2</v>
      </c>
      <c r="P3380">
        <f t="shared" si="261"/>
        <v>18.329999999999998</v>
      </c>
      <c r="Q3380" s="10" t="s">
        <v>8315</v>
      </c>
      <c r="R3380" t="s">
        <v>8316</v>
      </c>
      <c r="S3380" s="13">
        <f t="shared" si="262"/>
        <v>42069.903437500005</v>
      </c>
      <c r="T3380" s="13">
        <f t="shared" si="263"/>
        <v>42092.833333333328</v>
      </c>
      <c r="U3380">
        <f t="shared" si="264"/>
        <v>2015</v>
      </c>
    </row>
    <row r="3381" spans="1:21" ht="43.2" x14ac:dyDescent="0.3">
      <c r="A3381">
        <v>3611</v>
      </c>
      <c r="B3381" s="3" t="s">
        <v>7313</v>
      </c>
      <c r="C3381" s="3" t="s">
        <v>7314</v>
      </c>
      <c r="D3381" s="6">
        <v>2500</v>
      </c>
      <c r="E3381" s="8">
        <v>3400</v>
      </c>
      <c r="F3381" t="s">
        <v>18</v>
      </c>
      <c r="G3381" t="s">
        <v>26</v>
      </c>
      <c r="H3381" t="s">
        <v>27</v>
      </c>
      <c r="I3381">
        <v>1428483201</v>
      </c>
      <c r="J3381">
        <v>1425891201</v>
      </c>
      <c r="K3381" t="b">
        <v>0</v>
      </c>
      <c r="L3381">
        <v>51</v>
      </c>
      <c r="M3381" t="b">
        <v>1</v>
      </c>
      <c r="N3381" t="s">
        <v>1088</v>
      </c>
      <c r="O3381">
        <f t="shared" si="260"/>
        <v>136</v>
      </c>
      <c r="P3381">
        <f t="shared" si="261"/>
        <v>66.67</v>
      </c>
      <c r="Q3381" s="10" t="s">
        <v>8315</v>
      </c>
      <c r="R3381" t="s">
        <v>8316</v>
      </c>
      <c r="S3381" s="13">
        <f t="shared" si="262"/>
        <v>42072.370381944449</v>
      </c>
      <c r="T3381" s="13">
        <f t="shared" si="263"/>
        <v>42102.370381944449</v>
      </c>
      <c r="U3381">
        <f t="shared" si="264"/>
        <v>2015</v>
      </c>
    </row>
    <row r="3382" spans="1:21" ht="28.8" x14ac:dyDescent="0.3">
      <c r="A3382">
        <v>3710</v>
      </c>
      <c r="B3382" s="3" t="s">
        <v>7509</v>
      </c>
      <c r="C3382" s="3" t="s">
        <v>7510</v>
      </c>
      <c r="D3382" s="6">
        <v>1300</v>
      </c>
      <c r="E3382" s="8">
        <v>1835</v>
      </c>
      <c r="F3382" t="s">
        <v>18</v>
      </c>
      <c r="G3382" t="s">
        <v>19</v>
      </c>
      <c r="H3382" t="s">
        <v>20</v>
      </c>
      <c r="I3382">
        <v>1428068988</v>
      </c>
      <c r="J3382">
        <v>1425908988</v>
      </c>
      <c r="K3382" t="b">
        <v>0</v>
      </c>
      <c r="L3382">
        <v>27</v>
      </c>
      <c r="M3382" t="b">
        <v>1</v>
      </c>
      <c r="N3382" t="s">
        <v>1088</v>
      </c>
      <c r="O3382">
        <f t="shared" si="260"/>
        <v>141</v>
      </c>
      <c r="P3382">
        <f t="shared" si="261"/>
        <v>67.959999999999994</v>
      </c>
      <c r="Q3382" s="10" t="s">
        <v>8315</v>
      </c>
      <c r="R3382" t="s">
        <v>8316</v>
      </c>
      <c r="S3382" s="13">
        <f t="shared" si="262"/>
        <v>42072.576249999998</v>
      </c>
      <c r="T3382" s="13">
        <f t="shared" si="263"/>
        <v>42097.576249999998</v>
      </c>
      <c r="U3382">
        <f t="shared" si="264"/>
        <v>2015</v>
      </c>
    </row>
    <row r="3383" spans="1:21" ht="43.2" x14ac:dyDescent="0.3">
      <c r="A3383">
        <v>3546</v>
      </c>
      <c r="B3383" s="3" t="s">
        <v>7183</v>
      </c>
      <c r="C3383" s="3" t="s">
        <v>7184</v>
      </c>
      <c r="D3383" s="6">
        <v>1100</v>
      </c>
      <c r="E3383" s="8">
        <v>1125</v>
      </c>
      <c r="F3383" t="s">
        <v>18</v>
      </c>
      <c r="G3383" t="s">
        <v>19</v>
      </c>
      <c r="H3383" t="s">
        <v>20</v>
      </c>
      <c r="I3383">
        <v>1427860740</v>
      </c>
      <c r="J3383">
        <v>1426002684</v>
      </c>
      <c r="K3383" t="b">
        <v>0</v>
      </c>
      <c r="L3383">
        <v>19</v>
      </c>
      <c r="M3383" t="b">
        <v>1</v>
      </c>
      <c r="N3383" t="s">
        <v>1088</v>
      </c>
      <c r="O3383">
        <f t="shared" si="260"/>
        <v>102</v>
      </c>
      <c r="P3383">
        <f t="shared" si="261"/>
        <v>59.21</v>
      </c>
      <c r="Q3383" s="10" t="s">
        <v>8315</v>
      </c>
      <c r="R3383" t="s">
        <v>8316</v>
      </c>
      <c r="S3383" s="13">
        <f t="shared" si="262"/>
        <v>42073.660694444443</v>
      </c>
      <c r="T3383" s="13">
        <f t="shared" si="263"/>
        <v>42095.165972222225</v>
      </c>
      <c r="U3383">
        <f t="shared" si="264"/>
        <v>2015</v>
      </c>
    </row>
    <row r="3384" spans="1:21" ht="43.2" x14ac:dyDescent="0.3">
      <c r="A3384">
        <v>4044</v>
      </c>
      <c r="B3384" s="3" t="s">
        <v>8170</v>
      </c>
      <c r="C3384" s="3" t="s">
        <v>8171</v>
      </c>
      <c r="D3384" s="6">
        <v>600</v>
      </c>
      <c r="E3384" s="8">
        <v>225</v>
      </c>
      <c r="F3384" t="s">
        <v>359</v>
      </c>
      <c r="G3384" t="s">
        <v>19</v>
      </c>
      <c r="H3384" t="s">
        <v>20</v>
      </c>
      <c r="I3384">
        <v>1428642000</v>
      </c>
      <c r="J3384">
        <v>1426050982</v>
      </c>
      <c r="K3384" t="b">
        <v>0</v>
      </c>
      <c r="L3384">
        <v>4</v>
      </c>
      <c r="M3384" t="b">
        <v>0</v>
      </c>
      <c r="N3384" t="s">
        <v>1088</v>
      </c>
      <c r="O3384">
        <f t="shared" si="260"/>
        <v>38</v>
      </c>
      <c r="P3384">
        <f t="shared" si="261"/>
        <v>56.25</v>
      </c>
      <c r="Q3384" s="10" t="s">
        <v>8315</v>
      </c>
      <c r="R3384" t="s">
        <v>8316</v>
      </c>
      <c r="S3384" s="13">
        <f t="shared" si="262"/>
        <v>42074.219699074078</v>
      </c>
      <c r="T3384" s="13">
        <f t="shared" si="263"/>
        <v>42104.208333333328</v>
      </c>
      <c r="U3384">
        <f t="shared" si="264"/>
        <v>2015</v>
      </c>
    </row>
    <row r="3385" spans="1:21" ht="43.2" x14ac:dyDescent="0.3">
      <c r="A3385">
        <v>3545</v>
      </c>
      <c r="B3385" s="3" t="s">
        <v>7181</v>
      </c>
      <c r="C3385" s="3" t="s">
        <v>7182</v>
      </c>
      <c r="D3385" s="6">
        <v>250</v>
      </c>
      <c r="E3385" s="8">
        <v>251</v>
      </c>
      <c r="F3385" t="s">
        <v>18</v>
      </c>
      <c r="G3385" t="s">
        <v>19</v>
      </c>
      <c r="H3385" t="s">
        <v>20</v>
      </c>
      <c r="I3385">
        <v>1428780159</v>
      </c>
      <c r="J3385">
        <v>1426188159</v>
      </c>
      <c r="K3385" t="b">
        <v>0</v>
      </c>
      <c r="L3385">
        <v>8</v>
      </c>
      <c r="M3385" t="b">
        <v>1</v>
      </c>
      <c r="N3385" t="s">
        <v>1088</v>
      </c>
      <c r="O3385">
        <f t="shared" si="260"/>
        <v>100</v>
      </c>
      <c r="P3385">
        <f t="shared" si="261"/>
        <v>31.38</v>
      </c>
      <c r="Q3385" s="10" t="s">
        <v>8315</v>
      </c>
      <c r="R3385" t="s">
        <v>8316</v>
      </c>
      <c r="S3385" s="13">
        <f t="shared" si="262"/>
        <v>42075.807395833333</v>
      </c>
      <c r="T3385" s="13">
        <f t="shared" si="263"/>
        <v>42105.807395833333</v>
      </c>
      <c r="U3385">
        <f t="shared" si="264"/>
        <v>2015</v>
      </c>
    </row>
    <row r="3386" spans="1:21" ht="43.2" x14ac:dyDescent="0.3">
      <c r="A3386">
        <v>3923</v>
      </c>
      <c r="B3386" s="3" t="s">
        <v>7933</v>
      </c>
      <c r="C3386" s="3" t="s">
        <v>7934</v>
      </c>
      <c r="D3386" s="6">
        <v>11500</v>
      </c>
      <c r="E3386" s="8">
        <v>1384</v>
      </c>
      <c r="F3386" t="s">
        <v>359</v>
      </c>
      <c r="G3386" t="s">
        <v>26</v>
      </c>
      <c r="H3386" t="s">
        <v>27</v>
      </c>
      <c r="I3386">
        <v>1428622271</v>
      </c>
      <c r="J3386">
        <v>1426203071</v>
      </c>
      <c r="K3386" t="b">
        <v>0</v>
      </c>
      <c r="L3386">
        <v>17</v>
      </c>
      <c r="M3386" t="b">
        <v>0</v>
      </c>
      <c r="N3386" t="s">
        <v>1088</v>
      </c>
      <c r="O3386">
        <f t="shared" si="260"/>
        <v>12</v>
      </c>
      <c r="P3386">
        <f t="shared" si="261"/>
        <v>81.41</v>
      </c>
      <c r="Q3386" s="10" t="s">
        <v>8315</v>
      </c>
      <c r="R3386" t="s">
        <v>8316</v>
      </c>
      <c r="S3386" s="13">
        <f t="shared" si="262"/>
        <v>42075.979988425926</v>
      </c>
      <c r="T3386" s="13">
        <f t="shared" si="263"/>
        <v>42103.979988425926</v>
      </c>
      <c r="U3386">
        <f t="shared" si="264"/>
        <v>2015</v>
      </c>
    </row>
    <row r="3387" spans="1:21" ht="43.2" x14ac:dyDescent="0.3">
      <c r="A3387">
        <v>4073</v>
      </c>
      <c r="B3387" s="3" t="s">
        <v>8227</v>
      </c>
      <c r="C3387" s="3" t="s">
        <v>8228</v>
      </c>
      <c r="D3387" s="6">
        <v>3500</v>
      </c>
      <c r="E3387" s="8">
        <v>37</v>
      </c>
      <c r="F3387" t="s">
        <v>359</v>
      </c>
      <c r="G3387" t="s">
        <v>19</v>
      </c>
      <c r="H3387" t="s">
        <v>20</v>
      </c>
      <c r="I3387">
        <v>1431144000</v>
      </c>
      <c r="J3387">
        <v>1426407426</v>
      </c>
      <c r="K3387" t="b">
        <v>0</v>
      </c>
      <c r="L3387">
        <v>2</v>
      </c>
      <c r="M3387" t="b">
        <v>0</v>
      </c>
      <c r="N3387" t="s">
        <v>1088</v>
      </c>
      <c r="O3387">
        <f t="shared" si="260"/>
        <v>1</v>
      </c>
      <c r="P3387">
        <f t="shared" si="261"/>
        <v>18.5</v>
      </c>
      <c r="Q3387" s="10" t="s">
        <v>8315</v>
      </c>
      <c r="R3387" t="s">
        <v>8316</v>
      </c>
      <c r="S3387" s="13">
        <f t="shared" si="262"/>
        <v>42078.34520833334</v>
      </c>
      <c r="T3387" s="13">
        <f t="shared" si="263"/>
        <v>42133.166666666672</v>
      </c>
      <c r="U3387">
        <f t="shared" si="264"/>
        <v>2015</v>
      </c>
    </row>
    <row r="3388" spans="1:21" ht="28.8" x14ac:dyDescent="0.3">
      <c r="A3388">
        <v>1290</v>
      </c>
      <c r="B3388" s="3" t="s">
        <v>2649</v>
      </c>
      <c r="C3388" s="3" t="s">
        <v>2650</v>
      </c>
      <c r="D3388" s="6">
        <v>3500</v>
      </c>
      <c r="E3388" s="8">
        <v>3800</v>
      </c>
      <c r="F3388" t="s">
        <v>18</v>
      </c>
      <c r="G3388" t="s">
        <v>19</v>
      </c>
      <c r="H3388" t="s">
        <v>20</v>
      </c>
      <c r="I3388">
        <v>1429772340</v>
      </c>
      <c r="J3388">
        <v>1427121931</v>
      </c>
      <c r="K3388" t="b">
        <v>0</v>
      </c>
      <c r="L3388">
        <v>86</v>
      </c>
      <c r="M3388" t="b">
        <v>1</v>
      </c>
      <c r="N3388" t="s">
        <v>1088</v>
      </c>
      <c r="O3388">
        <f t="shared" si="260"/>
        <v>109</v>
      </c>
      <c r="P3388">
        <f t="shared" si="261"/>
        <v>44.19</v>
      </c>
      <c r="Q3388" s="10" t="s">
        <v>8315</v>
      </c>
      <c r="R3388" t="s">
        <v>8316</v>
      </c>
      <c r="S3388" s="13">
        <f t="shared" si="262"/>
        <v>42086.614942129629</v>
      </c>
      <c r="T3388" s="13">
        <f t="shared" si="263"/>
        <v>42117.290972222225</v>
      </c>
      <c r="U3388">
        <f t="shared" si="264"/>
        <v>2015</v>
      </c>
    </row>
    <row r="3389" spans="1:21" ht="57.6" x14ac:dyDescent="0.3">
      <c r="A3389">
        <v>3488</v>
      </c>
      <c r="B3389" s="3" t="s">
        <v>7067</v>
      </c>
      <c r="C3389" s="3" t="s">
        <v>7068</v>
      </c>
      <c r="D3389" s="6">
        <v>3000</v>
      </c>
      <c r="E3389" s="8">
        <v>3636</v>
      </c>
      <c r="F3389" t="s">
        <v>18</v>
      </c>
      <c r="G3389" t="s">
        <v>19</v>
      </c>
      <c r="H3389" t="s">
        <v>20</v>
      </c>
      <c r="I3389">
        <v>1429286400</v>
      </c>
      <c r="J3389">
        <v>1427221560</v>
      </c>
      <c r="K3389" t="b">
        <v>0</v>
      </c>
      <c r="L3389">
        <v>29</v>
      </c>
      <c r="M3389" t="b">
        <v>1</v>
      </c>
      <c r="N3389" t="s">
        <v>1088</v>
      </c>
      <c r="O3389">
        <f t="shared" si="260"/>
        <v>121</v>
      </c>
      <c r="P3389">
        <f t="shared" si="261"/>
        <v>125.38</v>
      </c>
      <c r="Q3389" s="10" t="s">
        <v>8315</v>
      </c>
      <c r="R3389" t="s">
        <v>8316</v>
      </c>
      <c r="S3389" s="13">
        <f t="shared" si="262"/>
        <v>42087.768055555556</v>
      </c>
      <c r="T3389" s="13">
        <f t="shared" si="263"/>
        <v>42111.666666666672</v>
      </c>
      <c r="U3389">
        <f t="shared" si="264"/>
        <v>2015</v>
      </c>
    </row>
    <row r="3390" spans="1:21" ht="43.2" x14ac:dyDescent="0.3">
      <c r="A3390">
        <v>3451</v>
      </c>
      <c r="B3390" s="3" t="s">
        <v>6993</v>
      </c>
      <c r="C3390" s="3" t="s">
        <v>6994</v>
      </c>
      <c r="D3390" s="6">
        <v>650</v>
      </c>
      <c r="E3390" s="8">
        <v>658</v>
      </c>
      <c r="F3390" t="s">
        <v>18</v>
      </c>
      <c r="G3390" t="s">
        <v>19</v>
      </c>
      <c r="H3390" t="s">
        <v>20</v>
      </c>
      <c r="I3390">
        <v>1429636927</v>
      </c>
      <c r="J3390">
        <v>1427304127</v>
      </c>
      <c r="K3390" t="b">
        <v>0</v>
      </c>
      <c r="L3390">
        <v>16</v>
      </c>
      <c r="M3390" t="b">
        <v>1</v>
      </c>
      <c r="N3390" t="s">
        <v>1088</v>
      </c>
      <c r="O3390">
        <f t="shared" si="260"/>
        <v>101</v>
      </c>
      <c r="P3390">
        <f t="shared" si="261"/>
        <v>41.13</v>
      </c>
      <c r="Q3390" s="10" t="s">
        <v>8315</v>
      </c>
      <c r="R3390" t="s">
        <v>8316</v>
      </c>
      <c r="S3390" s="13">
        <f t="shared" si="262"/>
        <v>42088.723692129628</v>
      </c>
      <c r="T3390" s="13">
        <f t="shared" si="263"/>
        <v>42115.723692129628</v>
      </c>
      <c r="U3390">
        <f t="shared" si="264"/>
        <v>2015</v>
      </c>
    </row>
    <row r="3391" spans="1:21" ht="43.2" x14ac:dyDescent="0.3">
      <c r="A3391">
        <v>3423</v>
      </c>
      <c r="B3391" s="3" t="s">
        <v>6937</v>
      </c>
      <c r="C3391" s="3" t="s">
        <v>6938</v>
      </c>
      <c r="D3391" s="6">
        <v>250</v>
      </c>
      <c r="E3391" s="8">
        <v>350</v>
      </c>
      <c r="F3391" t="s">
        <v>18</v>
      </c>
      <c r="G3391" t="s">
        <v>19</v>
      </c>
      <c r="H3391" t="s">
        <v>20</v>
      </c>
      <c r="I3391">
        <v>1429912341</v>
      </c>
      <c r="J3391">
        <v>1427320341</v>
      </c>
      <c r="K3391" t="b">
        <v>0</v>
      </c>
      <c r="L3391">
        <v>10</v>
      </c>
      <c r="M3391" t="b">
        <v>1</v>
      </c>
      <c r="N3391" t="s">
        <v>1088</v>
      </c>
      <c r="O3391">
        <f t="shared" si="260"/>
        <v>140</v>
      </c>
      <c r="P3391">
        <f t="shared" si="261"/>
        <v>35</v>
      </c>
      <c r="Q3391" s="10" t="s">
        <v>8315</v>
      </c>
      <c r="R3391" t="s">
        <v>8316</v>
      </c>
      <c r="S3391" s="13">
        <f t="shared" si="262"/>
        <v>42088.911354166667</v>
      </c>
      <c r="T3391" s="13">
        <f t="shared" si="263"/>
        <v>42118.911354166667</v>
      </c>
      <c r="U3391">
        <f t="shared" si="264"/>
        <v>2015</v>
      </c>
    </row>
    <row r="3392" spans="1:21" ht="57.6" x14ac:dyDescent="0.3">
      <c r="A3392">
        <v>3416</v>
      </c>
      <c r="B3392" s="3" t="s">
        <v>6923</v>
      </c>
      <c r="C3392" s="3" t="s">
        <v>6924</v>
      </c>
      <c r="D3392" s="6">
        <v>4000</v>
      </c>
      <c r="E3392" s="8">
        <v>4784</v>
      </c>
      <c r="F3392" t="s">
        <v>18</v>
      </c>
      <c r="G3392" t="s">
        <v>26</v>
      </c>
      <c r="H3392" t="s">
        <v>27</v>
      </c>
      <c r="I3392">
        <v>1429813800</v>
      </c>
      <c r="J3392">
        <v>1427363645</v>
      </c>
      <c r="K3392" t="b">
        <v>0</v>
      </c>
      <c r="L3392">
        <v>30</v>
      </c>
      <c r="M3392" t="b">
        <v>1</v>
      </c>
      <c r="N3392" t="s">
        <v>1088</v>
      </c>
      <c r="O3392">
        <f t="shared" si="260"/>
        <v>120</v>
      </c>
      <c r="P3392">
        <f t="shared" si="261"/>
        <v>159.47</v>
      </c>
      <c r="Q3392" s="10" t="s">
        <v>8315</v>
      </c>
      <c r="R3392" t="s">
        <v>8316</v>
      </c>
      <c r="S3392" s="13">
        <f t="shared" si="262"/>
        <v>42089.412557870368</v>
      </c>
      <c r="T3392" s="13">
        <f t="shared" si="263"/>
        <v>42117.770833333328</v>
      </c>
      <c r="U3392">
        <f t="shared" si="264"/>
        <v>2015</v>
      </c>
    </row>
    <row r="3393" spans="1:21" ht="57.6" x14ac:dyDescent="0.3">
      <c r="A3393">
        <v>3734</v>
      </c>
      <c r="B3393" s="3" t="s">
        <v>7557</v>
      </c>
      <c r="C3393" s="3" t="s">
        <v>7558</v>
      </c>
      <c r="D3393" s="6">
        <v>1500</v>
      </c>
      <c r="E3393" s="8">
        <v>427</v>
      </c>
      <c r="F3393" t="s">
        <v>359</v>
      </c>
      <c r="G3393" t="s">
        <v>19</v>
      </c>
      <c r="H3393" t="s">
        <v>20</v>
      </c>
      <c r="I3393">
        <v>1432589896</v>
      </c>
      <c r="J3393">
        <v>1427405896</v>
      </c>
      <c r="K3393" t="b">
        <v>0</v>
      </c>
      <c r="L3393">
        <v>7</v>
      </c>
      <c r="M3393" t="b">
        <v>0</v>
      </c>
      <c r="N3393" t="s">
        <v>1088</v>
      </c>
      <c r="O3393">
        <f t="shared" si="260"/>
        <v>28</v>
      </c>
      <c r="P3393">
        <f t="shared" si="261"/>
        <v>61</v>
      </c>
      <c r="Q3393" s="10" t="s">
        <v>8315</v>
      </c>
      <c r="R3393" t="s">
        <v>8316</v>
      </c>
      <c r="S3393" s="13">
        <f t="shared" si="262"/>
        <v>42089.901574074072</v>
      </c>
      <c r="T3393" s="13">
        <f t="shared" si="263"/>
        <v>42149.901574074072</v>
      </c>
      <c r="U3393">
        <f t="shared" si="264"/>
        <v>2015</v>
      </c>
    </row>
    <row r="3394" spans="1:21" ht="43.2" x14ac:dyDescent="0.3">
      <c r="A3394">
        <v>4064</v>
      </c>
      <c r="B3394" s="3" t="s">
        <v>8210</v>
      </c>
      <c r="C3394" s="3" t="s">
        <v>8211</v>
      </c>
      <c r="D3394" s="6">
        <v>2000</v>
      </c>
      <c r="E3394" s="8">
        <v>385</v>
      </c>
      <c r="F3394" t="s">
        <v>359</v>
      </c>
      <c r="G3394" t="s">
        <v>52</v>
      </c>
      <c r="H3394" t="s">
        <v>53</v>
      </c>
      <c r="I3394">
        <v>1430316426</v>
      </c>
      <c r="J3394">
        <v>1427724426</v>
      </c>
      <c r="K3394" t="b">
        <v>0</v>
      </c>
      <c r="L3394">
        <v>6</v>
      </c>
      <c r="M3394" t="b">
        <v>0</v>
      </c>
      <c r="N3394" t="s">
        <v>1088</v>
      </c>
      <c r="O3394">
        <f t="shared" ref="O3394:O3457" si="265">ROUND(E3394/D3394*100,0)</f>
        <v>19</v>
      </c>
      <c r="P3394">
        <f t="shared" si="261"/>
        <v>64.17</v>
      </c>
      <c r="Q3394" s="10" t="s">
        <v>8315</v>
      </c>
      <c r="R3394" t="s">
        <v>8316</v>
      </c>
      <c r="S3394" s="13">
        <f t="shared" si="262"/>
        <v>42093.588263888887</v>
      </c>
      <c r="T3394" s="13">
        <f t="shared" si="263"/>
        <v>42123.588263888887</v>
      </c>
      <c r="U3394">
        <f t="shared" si="264"/>
        <v>2015</v>
      </c>
    </row>
    <row r="3395" spans="1:21" ht="43.2" x14ac:dyDescent="0.3">
      <c r="A3395">
        <v>3577</v>
      </c>
      <c r="B3395" s="3" t="s">
        <v>7245</v>
      </c>
      <c r="C3395" s="3" t="s">
        <v>7246</v>
      </c>
      <c r="D3395" s="6">
        <v>600</v>
      </c>
      <c r="E3395" s="8">
        <v>780</v>
      </c>
      <c r="F3395" t="s">
        <v>18</v>
      </c>
      <c r="G3395" t="s">
        <v>19</v>
      </c>
      <c r="H3395" t="s">
        <v>20</v>
      </c>
      <c r="I3395">
        <v>1430029680</v>
      </c>
      <c r="J3395">
        <v>1427741583</v>
      </c>
      <c r="K3395" t="b">
        <v>0</v>
      </c>
      <c r="L3395">
        <v>27</v>
      </c>
      <c r="M3395" t="b">
        <v>1</v>
      </c>
      <c r="N3395" t="s">
        <v>1088</v>
      </c>
      <c r="O3395">
        <f t="shared" si="265"/>
        <v>130</v>
      </c>
      <c r="P3395">
        <f t="shared" ref="P3395:P3458" si="266">IFERROR(ROUND(E3395/L3395,2),0)</f>
        <v>28.89</v>
      </c>
      <c r="Q3395" s="10" t="s">
        <v>8315</v>
      </c>
      <c r="R3395" t="s">
        <v>8316</v>
      </c>
      <c r="S3395" s="13">
        <f t="shared" ref="S3395:S3458" si="267">(((J3395/60)/60)/24)+DATE(1970,1,1)</f>
        <v>42093.786840277782</v>
      </c>
      <c r="T3395" s="13">
        <f t="shared" ref="T3395:T3458" si="268">(((I3395/60)/60)/24)+DATE(1970,1,1)</f>
        <v>42120.26944444445</v>
      </c>
      <c r="U3395">
        <f t="shared" ref="U3395:U3458" si="269">YEAR(S3395)</f>
        <v>2015</v>
      </c>
    </row>
    <row r="3396" spans="1:21" ht="28.8" x14ac:dyDescent="0.3">
      <c r="A3396">
        <v>3904</v>
      </c>
      <c r="B3396" s="3" t="s">
        <v>7895</v>
      </c>
      <c r="C3396" s="3" t="s">
        <v>7896</v>
      </c>
      <c r="D3396" s="6">
        <v>10000</v>
      </c>
      <c r="E3396" s="8">
        <v>3</v>
      </c>
      <c r="F3396" t="s">
        <v>359</v>
      </c>
      <c r="G3396" t="s">
        <v>19</v>
      </c>
      <c r="H3396" t="s">
        <v>20</v>
      </c>
      <c r="I3396">
        <v>1429074240</v>
      </c>
      <c r="J3396">
        <v>1427866200</v>
      </c>
      <c r="K3396" t="b">
        <v>0</v>
      </c>
      <c r="L3396">
        <v>2</v>
      </c>
      <c r="M3396" t="b">
        <v>0</v>
      </c>
      <c r="N3396" t="s">
        <v>1088</v>
      </c>
      <c r="O3396">
        <f t="shared" si="265"/>
        <v>0</v>
      </c>
      <c r="P3396">
        <f t="shared" si="266"/>
        <v>1.5</v>
      </c>
      <c r="Q3396" s="10" t="s">
        <v>8315</v>
      </c>
      <c r="R3396" t="s">
        <v>8316</v>
      </c>
      <c r="S3396" s="13">
        <f t="shared" si="267"/>
        <v>42095.229166666672</v>
      </c>
      <c r="T3396" s="13">
        <f t="shared" si="268"/>
        <v>42109.211111111115</v>
      </c>
      <c r="U3396">
        <f t="shared" si="269"/>
        <v>2015</v>
      </c>
    </row>
    <row r="3397" spans="1:21" ht="57.6" x14ac:dyDescent="0.3">
      <c r="A3397">
        <v>4012</v>
      </c>
      <c r="B3397" s="3" t="s">
        <v>8107</v>
      </c>
      <c r="C3397" s="3" t="s">
        <v>8108</v>
      </c>
      <c r="D3397" s="6">
        <v>575</v>
      </c>
      <c r="E3397" s="8">
        <v>0</v>
      </c>
      <c r="F3397" t="s">
        <v>359</v>
      </c>
      <c r="G3397" t="s">
        <v>26</v>
      </c>
      <c r="H3397" t="s">
        <v>27</v>
      </c>
      <c r="I3397">
        <v>1430571849</v>
      </c>
      <c r="J3397">
        <v>1427979849</v>
      </c>
      <c r="K3397" t="b">
        <v>0</v>
      </c>
      <c r="L3397">
        <v>0</v>
      </c>
      <c r="M3397" t="b">
        <v>0</v>
      </c>
      <c r="N3397" t="s">
        <v>1088</v>
      </c>
      <c r="O3397">
        <f t="shared" si="265"/>
        <v>0</v>
      </c>
      <c r="P3397">
        <f t="shared" si="266"/>
        <v>0</v>
      </c>
      <c r="Q3397" s="10" t="s">
        <v>8315</v>
      </c>
      <c r="R3397" t="s">
        <v>8316</v>
      </c>
      <c r="S3397" s="13">
        <f t="shared" si="267"/>
        <v>42096.544548611113</v>
      </c>
      <c r="T3397" s="13">
        <f t="shared" si="268"/>
        <v>42126.544548611113</v>
      </c>
      <c r="U3397">
        <f t="shared" si="269"/>
        <v>2015</v>
      </c>
    </row>
    <row r="3398" spans="1:21" ht="43.2" x14ac:dyDescent="0.3">
      <c r="A3398">
        <v>2969</v>
      </c>
      <c r="B3398" s="3" t="s">
        <v>6028</v>
      </c>
      <c r="C3398" s="3" t="s">
        <v>6029</v>
      </c>
      <c r="D3398" s="6">
        <v>1000</v>
      </c>
      <c r="E3398" s="8">
        <v>1625</v>
      </c>
      <c r="F3398" t="s">
        <v>18</v>
      </c>
      <c r="G3398" t="s">
        <v>161</v>
      </c>
      <c r="H3398" t="s">
        <v>162</v>
      </c>
      <c r="I3398">
        <v>1430693460</v>
      </c>
      <c r="J3398">
        <v>1428087153</v>
      </c>
      <c r="K3398" t="b">
        <v>0</v>
      </c>
      <c r="L3398">
        <v>17</v>
      </c>
      <c r="M3398" t="b">
        <v>1</v>
      </c>
      <c r="N3398" t="s">
        <v>1088</v>
      </c>
      <c r="O3398">
        <f t="shared" si="265"/>
        <v>163</v>
      </c>
      <c r="P3398">
        <f t="shared" si="266"/>
        <v>95.59</v>
      </c>
      <c r="Q3398" s="10" t="s">
        <v>8315</v>
      </c>
      <c r="R3398" t="s">
        <v>8316</v>
      </c>
      <c r="S3398" s="13">
        <f t="shared" si="267"/>
        <v>42097.786493055552</v>
      </c>
      <c r="T3398" s="13">
        <f t="shared" si="268"/>
        <v>42127.952083333337</v>
      </c>
      <c r="U3398">
        <f t="shared" si="269"/>
        <v>2015</v>
      </c>
    </row>
    <row r="3399" spans="1:21" ht="43.2" x14ac:dyDescent="0.3">
      <c r="A3399">
        <v>3438</v>
      </c>
      <c r="B3399" s="3" t="s">
        <v>6967</v>
      </c>
      <c r="C3399" s="3" t="s">
        <v>6968</v>
      </c>
      <c r="D3399" s="6">
        <v>2500</v>
      </c>
      <c r="E3399" s="8">
        <v>2605</v>
      </c>
      <c r="F3399" t="s">
        <v>18</v>
      </c>
      <c r="G3399" t="s">
        <v>26</v>
      </c>
      <c r="H3399" t="s">
        <v>27</v>
      </c>
      <c r="I3399">
        <v>1430600400</v>
      </c>
      <c r="J3399">
        <v>1428358567</v>
      </c>
      <c r="K3399" t="b">
        <v>0</v>
      </c>
      <c r="L3399">
        <v>14</v>
      </c>
      <c r="M3399" t="b">
        <v>1</v>
      </c>
      <c r="N3399" t="s">
        <v>1088</v>
      </c>
      <c r="O3399">
        <f t="shared" si="265"/>
        <v>104</v>
      </c>
      <c r="P3399">
        <f t="shared" si="266"/>
        <v>186.07</v>
      </c>
      <c r="Q3399" s="10" t="s">
        <v>8315</v>
      </c>
      <c r="R3399" t="s">
        <v>8316</v>
      </c>
      <c r="S3399" s="13">
        <f t="shared" si="267"/>
        <v>42100.927858796291</v>
      </c>
      <c r="T3399" s="13">
        <f t="shared" si="268"/>
        <v>42126.875</v>
      </c>
      <c r="U3399">
        <f t="shared" si="269"/>
        <v>2015</v>
      </c>
    </row>
    <row r="3400" spans="1:21" ht="28.8" x14ac:dyDescent="0.3">
      <c r="A3400">
        <v>3826</v>
      </c>
      <c r="B3400" s="3" t="s">
        <v>7740</v>
      </c>
      <c r="C3400" s="3" t="s">
        <v>7741</v>
      </c>
      <c r="D3400" s="6">
        <v>600</v>
      </c>
      <c r="E3400" s="8">
        <v>715</v>
      </c>
      <c r="F3400" t="s">
        <v>18</v>
      </c>
      <c r="G3400" t="s">
        <v>26</v>
      </c>
      <c r="H3400" t="s">
        <v>27</v>
      </c>
      <c r="I3400">
        <v>1430993394</v>
      </c>
      <c r="J3400">
        <v>1428401394</v>
      </c>
      <c r="K3400" t="b">
        <v>0</v>
      </c>
      <c r="L3400">
        <v>26</v>
      </c>
      <c r="M3400" t="b">
        <v>1</v>
      </c>
      <c r="N3400" t="s">
        <v>1088</v>
      </c>
      <c r="O3400">
        <f t="shared" si="265"/>
        <v>119</v>
      </c>
      <c r="P3400">
        <f t="shared" si="266"/>
        <v>27.5</v>
      </c>
      <c r="Q3400" s="10" t="s">
        <v>8315</v>
      </c>
      <c r="R3400" t="s">
        <v>8316</v>
      </c>
      <c r="S3400" s="13">
        <f t="shared" si="267"/>
        <v>42101.423541666663</v>
      </c>
      <c r="T3400" s="13">
        <f t="shared" si="268"/>
        <v>42131.423541666663</v>
      </c>
      <c r="U3400">
        <f t="shared" si="269"/>
        <v>2015</v>
      </c>
    </row>
    <row r="3401" spans="1:21" ht="43.2" x14ac:dyDescent="0.3">
      <c r="A3401">
        <v>3588</v>
      </c>
      <c r="B3401" s="3" t="s">
        <v>7267</v>
      </c>
      <c r="C3401" s="3" t="s">
        <v>7268</v>
      </c>
      <c r="D3401" s="6">
        <v>200</v>
      </c>
      <c r="E3401" s="8">
        <v>201</v>
      </c>
      <c r="F3401" t="s">
        <v>18</v>
      </c>
      <c r="G3401" t="s">
        <v>26</v>
      </c>
      <c r="H3401" t="s">
        <v>27</v>
      </c>
      <c r="I3401">
        <v>1430348400</v>
      </c>
      <c r="J3401">
        <v>1428436410</v>
      </c>
      <c r="K3401" t="b">
        <v>0</v>
      </c>
      <c r="L3401">
        <v>11</v>
      </c>
      <c r="M3401" t="b">
        <v>1</v>
      </c>
      <c r="N3401" t="s">
        <v>1088</v>
      </c>
      <c r="O3401">
        <f t="shared" si="265"/>
        <v>101</v>
      </c>
      <c r="P3401">
        <f t="shared" si="266"/>
        <v>18.27</v>
      </c>
      <c r="Q3401" s="10" t="s">
        <v>8315</v>
      </c>
      <c r="R3401" t="s">
        <v>8316</v>
      </c>
      <c r="S3401" s="13">
        <f t="shared" si="267"/>
        <v>42101.828819444447</v>
      </c>
      <c r="T3401" s="13">
        <f t="shared" si="268"/>
        <v>42123.958333333328</v>
      </c>
      <c r="U3401">
        <f t="shared" si="269"/>
        <v>2015</v>
      </c>
    </row>
    <row r="3402" spans="1:21" ht="43.2" x14ac:dyDescent="0.3">
      <c r="A3402">
        <v>3300</v>
      </c>
      <c r="B3402" s="3" t="s">
        <v>6690</v>
      </c>
      <c r="C3402" s="3" t="s">
        <v>6691</v>
      </c>
      <c r="D3402" s="6">
        <v>3000</v>
      </c>
      <c r="E3402" s="8">
        <v>4085</v>
      </c>
      <c r="F3402" t="s">
        <v>18</v>
      </c>
      <c r="G3402" t="s">
        <v>19</v>
      </c>
      <c r="H3402" t="s">
        <v>20</v>
      </c>
      <c r="I3402">
        <v>1430329862</v>
      </c>
      <c r="J3402">
        <v>1428515462</v>
      </c>
      <c r="K3402" t="b">
        <v>0</v>
      </c>
      <c r="L3402">
        <v>88</v>
      </c>
      <c r="M3402" t="b">
        <v>1</v>
      </c>
      <c r="N3402" t="s">
        <v>1088</v>
      </c>
      <c r="O3402">
        <f t="shared" si="265"/>
        <v>136</v>
      </c>
      <c r="P3402">
        <f t="shared" si="266"/>
        <v>46.42</v>
      </c>
      <c r="Q3402" s="10" t="s">
        <v>8315</v>
      </c>
      <c r="R3402" t="s">
        <v>8316</v>
      </c>
      <c r="S3402" s="13">
        <f t="shared" si="267"/>
        <v>42102.743773148148</v>
      </c>
      <c r="T3402" s="13">
        <f t="shared" si="268"/>
        <v>42123.743773148148</v>
      </c>
      <c r="U3402">
        <f t="shared" si="269"/>
        <v>2015</v>
      </c>
    </row>
    <row r="3403" spans="1:21" ht="43.2" x14ac:dyDescent="0.3">
      <c r="A3403">
        <v>3717</v>
      </c>
      <c r="B3403" s="3" t="s">
        <v>7523</v>
      </c>
      <c r="C3403" s="3" t="s">
        <v>7524</v>
      </c>
      <c r="D3403" s="6">
        <v>4000</v>
      </c>
      <c r="E3403" s="8">
        <v>4030</v>
      </c>
      <c r="F3403" t="s">
        <v>18</v>
      </c>
      <c r="G3403" t="s">
        <v>26</v>
      </c>
      <c r="H3403" t="s">
        <v>27</v>
      </c>
      <c r="I3403">
        <v>1431204449</v>
      </c>
      <c r="J3403">
        <v>1428526049</v>
      </c>
      <c r="K3403" t="b">
        <v>0</v>
      </c>
      <c r="L3403">
        <v>13</v>
      </c>
      <c r="M3403" t="b">
        <v>1</v>
      </c>
      <c r="N3403" t="s">
        <v>1088</v>
      </c>
      <c r="O3403">
        <f t="shared" si="265"/>
        <v>101</v>
      </c>
      <c r="P3403">
        <f t="shared" si="266"/>
        <v>310</v>
      </c>
      <c r="Q3403" s="10" t="s">
        <v>8315</v>
      </c>
      <c r="R3403" t="s">
        <v>8316</v>
      </c>
      <c r="S3403" s="13">
        <f t="shared" si="267"/>
        <v>42102.866307870368</v>
      </c>
      <c r="T3403" s="13">
        <f t="shared" si="268"/>
        <v>42133.866307870368</v>
      </c>
      <c r="U3403">
        <f t="shared" si="269"/>
        <v>2015</v>
      </c>
    </row>
    <row r="3404" spans="1:21" ht="43.2" x14ac:dyDescent="0.3">
      <c r="A3404">
        <v>2845</v>
      </c>
      <c r="B3404" s="3" t="s">
        <v>5779</v>
      </c>
      <c r="C3404" s="3" t="s">
        <v>5780</v>
      </c>
      <c r="D3404" s="6">
        <v>7500</v>
      </c>
      <c r="E3404" s="8">
        <v>2366</v>
      </c>
      <c r="F3404" t="s">
        <v>359</v>
      </c>
      <c r="G3404" t="s">
        <v>19</v>
      </c>
      <c r="H3404" t="s">
        <v>20</v>
      </c>
      <c r="I3404">
        <v>1433723033</v>
      </c>
      <c r="J3404">
        <v>1428539033</v>
      </c>
      <c r="K3404" t="b">
        <v>0</v>
      </c>
      <c r="L3404">
        <v>39</v>
      </c>
      <c r="M3404" t="b">
        <v>0</v>
      </c>
      <c r="N3404" t="s">
        <v>1088</v>
      </c>
      <c r="O3404">
        <f t="shared" si="265"/>
        <v>32</v>
      </c>
      <c r="P3404">
        <f t="shared" si="266"/>
        <v>60.67</v>
      </c>
      <c r="Q3404" s="10" t="s">
        <v>8315</v>
      </c>
      <c r="R3404" t="s">
        <v>8316</v>
      </c>
      <c r="S3404" s="13">
        <f t="shared" si="267"/>
        <v>42103.016585648147</v>
      </c>
      <c r="T3404" s="13">
        <f t="shared" si="268"/>
        <v>42163.016585648147</v>
      </c>
      <c r="U3404">
        <f t="shared" si="269"/>
        <v>2015</v>
      </c>
    </row>
    <row r="3405" spans="1:21" ht="43.2" x14ac:dyDescent="0.3">
      <c r="A3405">
        <v>3733</v>
      </c>
      <c r="B3405" s="3" t="s">
        <v>7555</v>
      </c>
      <c r="C3405" s="3" t="s">
        <v>7556</v>
      </c>
      <c r="D3405" s="6">
        <v>1500</v>
      </c>
      <c r="E3405" s="8">
        <v>0</v>
      </c>
      <c r="F3405" t="s">
        <v>359</v>
      </c>
      <c r="G3405" t="s">
        <v>19</v>
      </c>
      <c r="H3405" t="s">
        <v>20</v>
      </c>
      <c r="I3405">
        <v>1429396200</v>
      </c>
      <c r="J3405">
        <v>1428539708</v>
      </c>
      <c r="K3405" t="b">
        <v>0</v>
      </c>
      <c r="L3405">
        <v>0</v>
      </c>
      <c r="M3405" t="b">
        <v>0</v>
      </c>
      <c r="N3405" t="s">
        <v>1088</v>
      </c>
      <c r="O3405">
        <f t="shared" si="265"/>
        <v>0</v>
      </c>
      <c r="P3405">
        <f t="shared" si="266"/>
        <v>0</v>
      </c>
      <c r="Q3405" s="10" t="s">
        <v>8315</v>
      </c>
      <c r="R3405" t="s">
        <v>8316</v>
      </c>
      <c r="S3405" s="13">
        <f t="shared" si="267"/>
        <v>42103.024398148147</v>
      </c>
      <c r="T3405" s="13">
        <f t="shared" si="268"/>
        <v>42112.9375</v>
      </c>
      <c r="U3405">
        <f t="shared" si="269"/>
        <v>2015</v>
      </c>
    </row>
    <row r="3406" spans="1:21" ht="43.2" x14ac:dyDescent="0.3">
      <c r="A3406">
        <v>2814</v>
      </c>
      <c r="B3406" s="3" t="s">
        <v>5717</v>
      </c>
      <c r="C3406" s="3" t="s">
        <v>5718</v>
      </c>
      <c r="D3406" s="6">
        <v>1500</v>
      </c>
      <c r="E3406" s="8">
        <v>1616</v>
      </c>
      <c r="F3406" t="s">
        <v>18</v>
      </c>
      <c r="G3406" t="s">
        <v>26</v>
      </c>
      <c r="H3406" t="s">
        <v>27</v>
      </c>
      <c r="I3406">
        <v>1431164115</v>
      </c>
      <c r="J3406">
        <v>1428572115</v>
      </c>
      <c r="K3406" t="b">
        <v>0</v>
      </c>
      <c r="L3406">
        <v>64</v>
      </c>
      <c r="M3406" t="b">
        <v>1</v>
      </c>
      <c r="N3406" t="s">
        <v>1088</v>
      </c>
      <c r="O3406">
        <f t="shared" si="265"/>
        <v>108</v>
      </c>
      <c r="P3406">
        <f t="shared" si="266"/>
        <v>25.25</v>
      </c>
      <c r="Q3406" s="10" t="s">
        <v>8315</v>
      </c>
      <c r="R3406" t="s">
        <v>8316</v>
      </c>
      <c r="S3406" s="13">
        <f t="shared" si="267"/>
        <v>42103.399479166663</v>
      </c>
      <c r="T3406" s="13">
        <f t="shared" si="268"/>
        <v>42133.399479166663</v>
      </c>
      <c r="U3406">
        <f t="shared" si="269"/>
        <v>2015</v>
      </c>
    </row>
    <row r="3407" spans="1:21" ht="43.2" x14ac:dyDescent="0.3">
      <c r="A3407">
        <v>2783</v>
      </c>
      <c r="B3407" s="3" t="s">
        <v>5655</v>
      </c>
      <c r="C3407" s="3" t="s">
        <v>5656</v>
      </c>
      <c r="D3407" s="6">
        <v>1000</v>
      </c>
      <c r="E3407" s="8">
        <v>1145</v>
      </c>
      <c r="F3407" t="s">
        <v>18</v>
      </c>
      <c r="G3407" t="s">
        <v>26</v>
      </c>
      <c r="H3407" t="s">
        <v>27</v>
      </c>
      <c r="I3407">
        <v>1429793446</v>
      </c>
      <c r="J3407">
        <v>1428583846</v>
      </c>
      <c r="K3407" t="b">
        <v>0</v>
      </c>
      <c r="L3407">
        <v>61</v>
      </c>
      <c r="M3407" t="b">
        <v>1</v>
      </c>
      <c r="N3407" t="s">
        <v>1088</v>
      </c>
      <c r="O3407">
        <f t="shared" si="265"/>
        <v>115</v>
      </c>
      <c r="P3407">
        <f t="shared" si="266"/>
        <v>18.77</v>
      </c>
      <c r="Q3407" s="10" t="s">
        <v>8315</v>
      </c>
      <c r="R3407" t="s">
        <v>8316</v>
      </c>
      <c r="S3407" s="13">
        <f t="shared" si="267"/>
        <v>42103.535254629634</v>
      </c>
      <c r="T3407" s="13">
        <f t="shared" si="268"/>
        <v>42117.535254629634</v>
      </c>
      <c r="U3407">
        <f t="shared" si="269"/>
        <v>2015</v>
      </c>
    </row>
    <row r="3408" spans="1:21" ht="28.8" x14ac:dyDescent="0.3">
      <c r="A3408">
        <v>3854</v>
      </c>
      <c r="B3408" s="3" t="s">
        <v>7796</v>
      </c>
      <c r="C3408" s="3" t="s">
        <v>7797</v>
      </c>
      <c r="D3408" s="6">
        <v>11000</v>
      </c>
      <c r="E3408" s="8">
        <v>1788</v>
      </c>
      <c r="F3408" t="s">
        <v>359</v>
      </c>
      <c r="G3408" t="s">
        <v>19</v>
      </c>
      <c r="H3408" t="s">
        <v>20</v>
      </c>
      <c r="I3408">
        <v>1431206058</v>
      </c>
      <c r="J3408">
        <v>1428614058</v>
      </c>
      <c r="K3408" t="b">
        <v>0</v>
      </c>
      <c r="L3408">
        <v>20</v>
      </c>
      <c r="M3408" t="b">
        <v>0</v>
      </c>
      <c r="N3408" t="s">
        <v>1088</v>
      </c>
      <c r="O3408">
        <f t="shared" si="265"/>
        <v>16</v>
      </c>
      <c r="P3408">
        <f t="shared" si="266"/>
        <v>89.4</v>
      </c>
      <c r="Q3408" s="10" t="s">
        <v>8315</v>
      </c>
      <c r="R3408" t="s">
        <v>8316</v>
      </c>
      <c r="S3408" s="13">
        <f t="shared" si="267"/>
        <v>42103.884930555556</v>
      </c>
      <c r="T3408" s="13">
        <f t="shared" si="268"/>
        <v>42133.884930555556</v>
      </c>
      <c r="U3408">
        <f t="shared" si="269"/>
        <v>2015</v>
      </c>
    </row>
    <row r="3409" spans="1:21" ht="43.2" x14ac:dyDescent="0.3">
      <c r="A3409">
        <v>3314</v>
      </c>
      <c r="B3409" s="3" t="s">
        <v>6718</v>
      </c>
      <c r="C3409" s="3" t="s">
        <v>6719</v>
      </c>
      <c r="D3409" s="6">
        <v>800</v>
      </c>
      <c r="E3409" s="8">
        <v>1686</v>
      </c>
      <c r="F3409" t="s">
        <v>18</v>
      </c>
      <c r="G3409" t="s">
        <v>26</v>
      </c>
      <c r="H3409" t="s">
        <v>27</v>
      </c>
      <c r="I3409">
        <v>1431115500</v>
      </c>
      <c r="J3409">
        <v>1428733511</v>
      </c>
      <c r="K3409" t="b">
        <v>0</v>
      </c>
      <c r="L3409">
        <v>58</v>
      </c>
      <c r="M3409" t="b">
        <v>1</v>
      </c>
      <c r="N3409" t="s">
        <v>1088</v>
      </c>
      <c r="O3409">
        <f t="shared" si="265"/>
        <v>211</v>
      </c>
      <c r="P3409">
        <f t="shared" si="266"/>
        <v>29.07</v>
      </c>
      <c r="Q3409" s="10" t="s">
        <v>8315</v>
      </c>
      <c r="R3409" t="s">
        <v>8316</v>
      </c>
      <c r="S3409" s="13">
        <f t="shared" si="267"/>
        <v>42105.267488425925</v>
      </c>
      <c r="T3409" s="13">
        <f t="shared" si="268"/>
        <v>42132.836805555555</v>
      </c>
      <c r="U3409">
        <f t="shared" si="269"/>
        <v>2015</v>
      </c>
    </row>
    <row r="3410" spans="1:21" ht="43.2" x14ac:dyDescent="0.3">
      <c r="A3410">
        <v>3366</v>
      </c>
      <c r="B3410" s="3" t="s">
        <v>6823</v>
      </c>
      <c r="C3410" s="3" t="s">
        <v>6824</v>
      </c>
      <c r="D3410" s="6">
        <v>500</v>
      </c>
      <c r="E3410" s="8">
        <v>1105</v>
      </c>
      <c r="F3410" t="s">
        <v>18</v>
      </c>
      <c r="G3410" t="s">
        <v>19</v>
      </c>
      <c r="H3410" t="s">
        <v>20</v>
      </c>
      <c r="I3410">
        <v>1431481037</v>
      </c>
      <c r="J3410">
        <v>1428889037</v>
      </c>
      <c r="K3410" t="b">
        <v>0</v>
      </c>
      <c r="L3410">
        <v>18</v>
      </c>
      <c r="M3410" t="b">
        <v>1</v>
      </c>
      <c r="N3410" t="s">
        <v>1088</v>
      </c>
      <c r="O3410">
        <f t="shared" si="265"/>
        <v>221</v>
      </c>
      <c r="P3410">
        <f t="shared" si="266"/>
        <v>61.39</v>
      </c>
      <c r="Q3410" s="10" t="s">
        <v>8315</v>
      </c>
      <c r="R3410" t="s">
        <v>8316</v>
      </c>
      <c r="S3410" s="13">
        <f t="shared" si="267"/>
        <v>42107.067557870367</v>
      </c>
      <c r="T3410" s="13">
        <f t="shared" si="268"/>
        <v>42137.067557870367</v>
      </c>
      <c r="U3410">
        <f t="shared" si="269"/>
        <v>2015</v>
      </c>
    </row>
    <row r="3411" spans="1:21" ht="72" x14ac:dyDescent="0.3">
      <c r="A3411">
        <v>1287</v>
      </c>
      <c r="B3411" s="3" t="s">
        <v>2643</v>
      </c>
      <c r="C3411" s="3" t="s">
        <v>2644</v>
      </c>
      <c r="D3411" s="6">
        <v>250</v>
      </c>
      <c r="E3411" s="8">
        <v>605</v>
      </c>
      <c r="F3411" t="s">
        <v>18</v>
      </c>
      <c r="G3411" t="s">
        <v>26</v>
      </c>
      <c r="H3411" t="s">
        <v>27</v>
      </c>
      <c r="I3411">
        <v>1434120856</v>
      </c>
      <c r="J3411">
        <v>1428936856</v>
      </c>
      <c r="K3411" t="b">
        <v>0</v>
      </c>
      <c r="L3411">
        <v>25</v>
      </c>
      <c r="M3411" t="b">
        <v>1</v>
      </c>
      <c r="N3411" t="s">
        <v>1088</v>
      </c>
      <c r="O3411">
        <f t="shared" si="265"/>
        <v>242</v>
      </c>
      <c r="P3411">
        <f t="shared" si="266"/>
        <v>24.2</v>
      </c>
      <c r="Q3411" s="10" t="s">
        <v>8315</v>
      </c>
      <c r="R3411" t="s">
        <v>8316</v>
      </c>
      <c r="S3411" s="13">
        <f t="shared" si="267"/>
        <v>42107.621018518519</v>
      </c>
      <c r="T3411" s="13">
        <f t="shared" si="268"/>
        <v>42167.621018518519</v>
      </c>
      <c r="U3411">
        <f t="shared" si="269"/>
        <v>2015</v>
      </c>
    </row>
    <row r="3412" spans="1:21" ht="43.2" x14ac:dyDescent="0.3">
      <c r="A3412">
        <v>2910</v>
      </c>
      <c r="B3412" s="3" t="s">
        <v>5909</v>
      </c>
      <c r="C3412" s="3" t="s">
        <v>5910</v>
      </c>
      <c r="D3412" s="6">
        <v>30000</v>
      </c>
      <c r="E3412" s="8">
        <v>1</v>
      </c>
      <c r="F3412" t="s">
        <v>359</v>
      </c>
      <c r="G3412" t="s">
        <v>26</v>
      </c>
      <c r="H3412" t="s">
        <v>27</v>
      </c>
      <c r="I3412">
        <v>1434139887</v>
      </c>
      <c r="J3412">
        <v>1428955887</v>
      </c>
      <c r="K3412" t="b">
        <v>0</v>
      </c>
      <c r="L3412">
        <v>1</v>
      </c>
      <c r="M3412" t="b">
        <v>0</v>
      </c>
      <c r="N3412" t="s">
        <v>1088</v>
      </c>
      <c r="O3412">
        <f t="shared" si="265"/>
        <v>0</v>
      </c>
      <c r="P3412">
        <f t="shared" si="266"/>
        <v>1</v>
      </c>
      <c r="Q3412" s="10" t="s">
        <v>8315</v>
      </c>
      <c r="R3412" t="s">
        <v>8316</v>
      </c>
      <c r="S3412" s="13">
        <f t="shared" si="267"/>
        <v>42107.841284722221</v>
      </c>
      <c r="T3412" s="13">
        <f t="shared" si="268"/>
        <v>42167.841284722221</v>
      </c>
      <c r="U3412">
        <f t="shared" si="269"/>
        <v>2015</v>
      </c>
    </row>
    <row r="3413" spans="1:21" ht="43.2" x14ac:dyDescent="0.3">
      <c r="A3413">
        <v>3993</v>
      </c>
      <c r="B3413" s="3" t="s">
        <v>8070</v>
      </c>
      <c r="C3413" s="3" t="s">
        <v>8071</v>
      </c>
      <c r="D3413" s="6">
        <v>50000</v>
      </c>
      <c r="E3413" s="8">
        <v>3</v>
      </c>
      <c r="F3413" t="s">
        <v>359</v>
      </c>
      <c r="G3413" t="s">
        <v>19</v>
      </c>
      <c r="H3413" t="s">
        <v>20</v>
      </c>
      <c r="I3413">
        <v>1431549912</v>
      </c>
      <c r="J3413">
        <v>1428957912</v>
      </c>
      <c r="K3413" t="b">
        <v>0</v>
      </c>
      <c r="L3413">
        <v>1</v>
      </c>
      <c r="M3413" t="b">
        <v>0</v>
      </c>
      <c r="N3413" t="s">
        <v>1088</v>
      </c>
      <c r="O3413">
        <f t="shared" si="265"/>
        <v>0</v>
      </c>
      <c r="P3413">
        <f t="shared" si="266"/>
        <v>3</v>
      </c>
      <c r="Q3413" s="10" t="s">
        <v>8315</v>
      </c>
      <c r="R3413" t="s">
        <v>8316</v>
      </c>
      <c r="S3413" s="13">
        <f t="shared" si="267"/>
        <v>42107.864722222221</v>
      </c>
      <c r="T3413" s="13">
        <f t="shared" si="268"/>
        <v>42137.864722222221</v>
      </c>
      <c r="U3413">
        <f t="shared" si="269"/>
        <v>2015</v>
      </c>
    </row>
    <row r="3414" spans="1:21" ht="57.6" x14ac:dyDescent="0.3">
      <c r="A3414">
        <v>2846</v>
      </c>
      <c r="B3414" s="3" t="s">
        <v>5781</v>
      </c>
      <c r="C3414" s="3" t="s">
        <v>5782</v>
      </c>
      <c r="D3414" s="6">
        <v>8000</v>
      </c>
      <c r="E3414" s="8">
        <v>0</v>
      </c>
      <c r="F3414" t="s">
        <v>359</v>
      </c>
      <c r="G3414" t="s">
        <v>19</v>
      </c>
      <c r="H3414" t="s">
        <v>20</v>
      </c>
      <c r="I3414">
        <v>1432917394</v>
      </c>
      <c r="J3414">
        <v>1429029394</v>
      </c>
      <c r="K3414" t="b">
        <v>0</v>
      </c>
      <c r="L3414">
        <v>0</v>
      </c>
      <c r="M3414" t="b">
        <v>0</v>
      </c>
      <c r="N3414" t="s">
        <v>1088</v>
      </c>
      <c r="O3414">
        <f t="shared" si="265"/>
        <v>0</v>
      </c>
      <c r="P3414">
        <f t="shared" si="266"/>
        <v>0</v>
      </c>
      <c r="Q3414" s="10" t="s">
        <v>8315</v>
      </c>
      <c r="R3414" t="s">
        <v>8316</v>
      </c>
      <c r="S3414" s="13">
        <f t="shared" si="267"/>
        <v>42108.692060185189</v>
      </c>
      <c r="T3414" s="13">
        <f t="shared" si="268"/>
        <v>42153.692060185189</v>
      </c>
      <c r="U3414">
        <f t="shared" si="269"/>
        <v>2015</v>
      </c>
    </row>
    <row r="3415" spans="1:21" ht="43.2" x14ac:dyDescent="0.3">
      <c r="A3415">
        <v>3812</v>
      </c>
      <c r="B3415" s="3" t="s">
        <v>7713</v>
      </c>
      <c r="C3415" s="3" t="s">
        <v>7714</v>
      </c>
      <c r="D3415" s="6">
        <v>2000</v>
      </c>
      <c r="E3415" s="8">
        <v>2191</v>
      </c>
      <c r="F3415" t="s">
        <v>18</v>
      </c>
      <c r="G3415" t="s">
        <v>161</v>
      </c>
      <c r="H3415" t="s">
        <v>162</v>
      </c>
      <c r="I3415">
        <v>1433131140</v>
      </c>
      <c r="J3415">
        <v>1429120908</v>
      </c>
      <c r="K3415" t="b">
        <v>0</v>
      </c>
      <c r="L3415">
        <v>11</v>
      </c>
      <c r="M3415" t="b">
        <v>1</v>
      </c>
      <c r="N3415" t="s">
        <v>1088</v>
      </c>
      <c r="O3415">
        <f t="shared" si="265"/>
        <v>110</v>
      </c>
      <c r="P3415">
        <f t="shared" si="266"/>
        <v>199.18</v>
      </c>
      <c r="Q3415" s="10" t="s">
        <v>8315</v>
      </c>
      <c r="R3415" t="s">
        <v>8316</v>
      </c>
      <c r="S3415" s="13">
        <f t="shared" si="267"/>
        <v>42109.751250000001</v>
      </c>
      <c r="T3415" s="13">
        <f t="shared" si="268"/>
        <v>42156.165972222225</v>
      </c>
      <c r="U3415">
        <f t="shared" si="269"/>
        <v>2015</v>
      </c>
    </row>
    <row r="3416" spans="1:21" ht="43.2" x14ac:dyDescent="0.3">
      <c r="A3416">
        <v>3945</v>
      </c>
      <c r="B3416" s="3" t="s">
        <v>7977</v>
      </c>
      <c r="C3416" s="3" t="s">
        <v>7978</v>
      </c>
      <c r="D3416" s="6">
        <v>2000</v>
      </c>
      <c r="E3416" s="8">
        <v>5</v>
      </c>
      <c r="F3416" t="s">
        <v>359</v>
      </c>
      <c r="G3416" t="s">
        <v>19</v>
      </c>
      <c r="H3416" t="s">
        <v>20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1088</v>
      </c>
      <c r="O3416">
        <f t="shared" si="265"/>
        <v>0</v>
      </c>
      <c r="P3416">
        <f t="shared" si="266"/>
        <v>5</v>
      </c>
      <c r="Q3416" s="10" t="s">
        <v>8315</v>
      </c>
      <c r="R3416" t="s">
        <v>8316</v>
      </c>
      <c r="S3416" s="13">
        <f t="shared" si="267"/>
        <v>42109.801712962959</v>
      </c>
      <c r="T3416" s="13">
        <f t="shared" si="268"/>
        <v>42139.801712962959</v>
      </c>
      <c r="U3416">
        <f t="shared" si="269"/>
        <v>2015</v>
      </c>
    </row>
    <row r="3417" spans="1:21" ht="43.2" x14ac:dyDescent="0.3">
      <c r="A3417">
        <v>2854</v>
      </c>
      <c r="B3417" s="3" t="s">
        <v>5797</v>
      </c>
      <c r="C3417" s="3" t="s">
        <v>5798</v>
      </c>
      <c r="D3417" s="6">
        <v>1000</v>
      </c>
      <c r="E3417" s="8">
        <v>417</v>
      </c>
      <c r="F3417" t="s">
        <v>359</v>
      </c>
      <c r="G3417" t="s">
        <v>26</v>
      </c>
      <c r="H3417" t="s">
        <v>27</v>
      </c>
      <c r="I3417">
        <v>1431018719</v>
      </c>
      <c r="J3417">
        <v>1429290719</v>
      </c>
      <c r="K3417" t="b">
        <v>0</v>
      </c>
      <c r="L3417">
        <v>14</v>
      </c>
      <c r="M3417" t="b">
        <v>0</v>
      </c>
      <c r="N3417" t="s">
        <v>1088</v>
      </c>
      <c r="O3417">
        <f t="shared" si="265"/>
        <v>42</v>
      </c>
      <c r="P3417">
        <f t="shared" si="266"/>
        <v>29.79</v>
      </c>
      <c r="Q3417" s="10" t="s">
        <v>8315</v>
      </c>
      <c r="R3417" t="s">
        <v>8316</v>
      </c>
      <c r="S3417" s="13">
        <f t="shared" si="267"/>
        <v>42111.71665509259</v>
      </c>
      <c r="T3417" s="13">
        <f t="shared" si="268"/>
        <v>42131.71665509259</v>
      </c>
      <c r="U3417">
        <f t="shared" si="269"/>
        <v>2015</v>
      </c>
    </row>
    <row r="3418" spans="1:21" ht="43.2" x14ac:dyDescent="0.3">
      <c r="A3418">
        <v>3942</v>
      </c>
      <c r="B3418" s="3" t="s">
        <v>7971</v>
      </c>
      <c r="C3418" s="3" t="s">
        <v>7972</v>
      </c>
      <c r="D3418" s="6">
        <v>1200</v>
      </c>
      <c r="E3418" s="8">
        <v>0</v>
      </c>
      <c r="F3418" t="s">
        <v>359</v>
      </c>
      <c r="G3418" t="s">
        <v>19</v>
      </c>
      <c r="H3418" t="s">
        <v>20</v>
      </c>
      <c r="I3418">
        <v>1434490914</v>
      </c>
      <c r="J3418">
        <v>1429306914</v>
      </c>
      <c r="K3418" t="b">
        <v>0</v>
      </c>
      <c r="L3418">
        <v>0</v>
      </c>
      <c r="M3418" t="b">
        <v>0</v>
      </c>
      <c r="N3418" t="s">
        <v>1088</v>
      </c>
      <c r="O3418">
        <f t="shared" si="265"/>
        <v>0</v>
      </c>
      <c r="P3418">
        <f t="shared" si="266"/>
        <v>0</v>
      </c>
      <c r="Q3418" s="10" t="s">
        <v>8315</v>
      </c>
      <c r="R3418" t="s">
        <v>8316</v>
      </c>
      <c r="S3418" s="13">
        <f t="shared" si="267"/>
        <v>42111.904097222221</v>
      </c>
      <c r="T3418" s="13">
        <f t="shared" si="268"/>
        <v>42171.904097222221</v>
      </c>
      <c r="U3418">
        <f t="shared" si="269"/>
        <v>2015</v>
      </c>
    </row>
    <row r="3419" spans="1:21" ht="43.2" x14ac:dyDescent="0.3">
      <c r="A3419">
        <v>3914</v>
      </c>
      <c r="B3419" s="3" t="s">
        <v>7915</v>
      </c>
      <c r="C3419" s="3" t="s">
        <v>7916</v>
      </c>
      <c r="D3419" s="6">
        <v>2500</v>
      </c>
      <c r="E3419" s="8">
        <v>909</v>
      </c>
      <c r="F3419" t="s">
        <v>359</v>
      </c>
      <c r="G3419" t="s">
        <v>26</v>
      </c>
      <c r="H3419" t="s">
        <v>27</v>
      </c>
      <c r="I3419">
        <v>1431298740</v>
      </c>
      <c r="J3419">
        <v>1429558756</v>
      </c>
      <c r="K3419" t="b">
        <v>0</v>
      </c>
      <c r="L3419">
        <v>27</v>
      </c>
      <c r="M3419" t="b">
        <v>0</v>
      </c>
      <c r="N3419" t="s">
        <v>1088</v>
      </c>
      <c r="O3419">
        <f t="shared" si="265"/>
        <v>36</v>
      </c>
      <c r="P3419">
        <f t="shared" si="266"/>
        <v>33.67</v>
      </c>
      <c r="Q3419" s="10" t="s">
        <v>8315</v>
      </c>
      <c r="R3419" t="s">
        <v>8316</v>
      </c>
      <c r="S3419" s="13">
        <f t="shared" si="267"/>
        <v>42114.818935185183</v>
      </c>
      <c r="T3419" s="13">
        <f t="shared" si="268"/>
        <v>42134.957638888889</v>
      </c>
      <c r="U3419">
        <f t="shared" si="269"/>
        <v>2015</v>
      </c>
    </row>
    <row r="3420" spans="1:21" ht="43.2" x14ac:dyDescent="0.3">
      <c r="A3420">
        <v>2872</v>
      </c>
      <c r="B3420" s="3" t="s">
        <v>5833</v>
      </c>
      <c r="C3420" s="3" t="s">
        <v>5834</v>
      </c>
      <c r="D3420" s="6">
        <v>3000</v>
      </c>
      <c r="E3420" s="8">
        <v>0</v>
      </c>
      <c r="F3420" t="s">
        <v>359</v>
      </c>
      <c r="G3420" t="s">
        <v>19</v>
      </c>
      <c r="H3420" t="s">
        <v>20</v>
      </c>
      <c r="I3420">
        <v>1434768438</v>
      </c>
      <c r="J3420">
        <v>1429584438</v>
      </c>
      <c r="K3420" t="b">
        <v>0</v>
      </c>
      <c r="L3420">
        <v>0</v>
      </c>
      <c r="M3420" t="b">
        <v>0</v>
      </c>
      <c r="N3420" t="s">
        <v>1088</v>
      </c>
      <c r="O3420">
        <f t="shared" si="265"/>
        <v>0</v>
      </c>
      <c r="P3420">
        <f t="shared" si="266"/>
        <v>0</v>
      </c>
      <c r="Q3420" s="10" t="s">
        <v>8315</v>
      </c>
      <c r="R3420" t="s">
        <v>8316</v>
      </c>
      <c r="S3420" s="13">
        <f t="shared" si="267"/>
        <v>42115.11618055556</v>
      </c>
      <c r="T3420" s="13">
        <f t="shared" si="268"/>
        <v>42175.11618055556</v>
      </c>
      <c r="U3420">
        <f t="shared" si="269"/>
        <v>2015</v>
      </c>
    </row>
    <row r="3421" spans="1:21" ht="43.2" x14ac:dyDescent="0.3">
      <c r="A3421">
        <v>3560</v>
      </c>
      <c r="B3421" s="3" t="s">
        <v>7211</v>
      </c>
      <c r="C3421" s="3" t="s">
        <v>7212</v>
      </c>
      <c r="D3421" s="6">
        <v>3200</v>
      </c>
      <c r="E3421" s="8">
        <v>3470</v>
      </c>
      <c r="F3421" t="s">
        <v>18</v>
      </c>
      <c r="G3421" t="s">
        <v>161</v>
      </c>
      <c r="H3421" t="s">
        <v>162</v>
      </c>
      <c r="I3421">
        <v>1432694700</v>
      </c>
      <c r="J3421">
        <v>1429651266</v>
      </c>
      <c r="K3421" t="b">
        <v>0</v>
      </c>
      <c r="L3421">
        <v>74</v>
      </c>
      <c r="M3421" t="b">
        <v>1</v>
      </c>
      <c r="N3421" t="s">
        <v>1088</v>
      </c>
      <c r="O3421">
        <f t="shared" si="265"/>
        <v>108</v>
      </c>
      <c r="P3421">
        <f t="shared" si="266"/>
        <v>46.89</v>
      </c>
      <c r="Q3421" s="10" t="s">
        <v>8315</v>
      </c>
      <c r="R3421" t="s">
        <v>8316</v>
      </c>
      <c r="S3421" s="13">
        <f t="shared" si="267"/>
        <v>42115.889652777783</v>
      </c>
      <c r="T3421" s="13">
        <f t="shared" si="268"/>
        <v>42151.114583333328</v>
      </c>
      <c r="U3421">
        <f t="shared" si="269"/>
        <v>2015</v>
      </c>
    </row>
    <row r="3422" spans="1:21" ht="57.6" x14ac:dyDescent="0.3">
      <c r="A3422">
        <v>3838</v>
      </c>
      <c r="B3422" s="3" t="s">
        <v>7764</v>
      </c>
      <c r="C3422" s="3" t="s">
        <v>7765</v>
      </c>
      <c r="D3422" s="6">
        <v>100000</v>
      </c>
      <c r="E3422" s="8">
        <v>100824</v>
      </c>
      <c r="F3422" t="s">
        <v>18</v>
      </c>
      <c r="G3422" t="s">
        <v>478</v>
      </c>
      <c r="H3422" t="s">
        <v>479</v>
      </c>
      <c r="I3422">
        <v>1432314209</v>
      </c>
      <c r="J3422">
        <v>1429722209</v>
      </c>
      <c r="K3422" t="b">
        <v>0</v>
      </c>
      <c r="L3422">
        <v>100</v>
      </c>
      <c r="M3422" t="b">
        <v>1</v>
      </c>
      <c r="N3422" t="s">
        <v>1088</v>
      </c>
      <c r="O3422">
        <f t="shared" si="265"/>
        <v>101</v>
      </c>
      <c r="P3422">
        <f t="shared" si="266"/>
        <v>1008.24</v>
      </c>
      <c r="Q3422" s="10" t="s">
        <v>8315</v>
      </c>
      <c r="R3422" t="s">
        <v>8316</v>
      </c>
      <c r="S3422" s="13">
        <f t="shared" si="267"/>
        <v>42116.710752314815</v>
      </c>
      <c r="T3422" s="13">
        <f t="shared" si="268"/>
        <v>42146.710752314815</v>
      </c>
      <c r="U3422">
        <f t="shared" si="269"/>
        <v>2015</v>
      </c>
    </row>
    <row r="3423" spans="1:21" ht="43.2" x14ac:dyDescent="0.3">
      <c r="A3423">
        <v>3714</v>
      </c>
      <c r="B3423" s="3" t="s">
        <v>7517</v>
      </c>
      <c r="C3423" s="3" t="s">
        <v>7518</v>
      </c>
      <c r="D3423" s="6">
        <v>10000</v>
      </c>
      <c r="E3423" s="8">
        <v>10235</v>
      </c>
      <c r="F3423" t="s">
        <v>18</v>
      </c>
      <c r="G3423" t="s">
        <v>19</v>
      </c>
      <c r="H3423" t="s">
        <v>20</v>
      </c>
      <c r="I3423">
        <v>1432612740</v>
      </c>
      <c r="J3423">
        <v>1429881667</v>
      </c>
      <c r="K3423" t="b">
        <v>0</v>
      </c>
      <c r="L3423">
        <v>97</v>
      </c>
      <c r="M3423" t="b">
        <v>1</v>
      </c>
      <c r="N3423" t="s">
        <v>1088</v>
      </c>
      <c r="O3423">
        <f t="shared" si="265"/>
        <v>102</v>
      </c>
      <c r="P3423">
        <f t="shared" si="266"/>
        <v>105.52</v>
      </c>
      <c r="Q3423" s="10" t="s">
        <v>8315</v>
      </c>
      <c r="R3423" t="s">
        <v>8316</v>
      </c>
      <c r="S3423" s="13">
        <f t="shared" si="267"/>
        <v>42118.556331018524</v>
      </c>
      <c r="T3423" s="13">
        <f t="shared" si="268"/>
        <v>42150.165972222225</v>
      </c>
      <c r="U3423">
        <f t="shared" si="269"/>
        <v>2015</v>
      </c>
    </row>
    <row r="3424" spans="1:21" ht="43.2" x14ac:dyDescent="0.3">
      <c r="A3424">
        <v>3678</v>
      </c>
      <c r="B3424" s="3" t="s">
        <v>7445</v>
      </c>
      <c r="C3424" s="3" t="s">
        <v>7446</v>
      </c>
      <c r="D3424" s="6">
        <v>2000</v>
      </c>
      <c r="E3424" s="8">
        <v>2050</v>
      </c>
      <c r="F3424" t="s">
        <v>18</v>
      </c>
      <c r="G3424" t="s">
        <v>26</v>
      </c>
      <c r="H3424" t="s">
        <v>27</v>
      </c>
      <c r="I3424">
        <v>1433076298</v>
      </c>
      <c r="J3424">
        <v>1430052298</v>
      </c>
      <c r="K3424" t="b">
        <v>0</v>
      </c>
      <c r="L3424">
        <v>31</v>
      </c>
      <c r="M3424" t="b">
        <v>1</v>
      </c>
      <c r="N3424" t="s">
        <v>1088</v>
      </c>
      <c r="O3424">
        <f t="shared" si="265"/>
        <v>103</v>
      </c>
      <c r="P3424">
        <f t="shared" si="266"/>
        <v>66.13</v>
      </c>
      <c r="Q3424" s="10" t="s">
        <v>8315</v>
      </c>
      <c r="R3424" t="s">
        <v>8316</v>
      </c>
      <c r="S3424" s="13">
        <f t="shared" si="267"/>
        <v>42120.531226851846</v>
      </c>
      <c r="T3424" s="13">
        <f t="shared" si="268"/>
        <v>42155.531226851846</v>
      </c>
      <c r="U3424">
        <f t="shared" si="269"/>
        <v>2015</v>
      </c>
    </row>
    <row r="3425" spans="1:21" ht="43.2" x14ac:dyDescent="0.3">
      <c r="A3425">
        <v>3491</v>
      </c>
      <c r="B3425" s="3" t="s">
        <v>7073</v>
      </c>
      <c r="C3425" s="3" t="s">
        <v>7074</v>
      </c>
      <c r="D3425" s="6">
        <v>500</v>
      </c>
      <c r="E3425" s="8">
        <v>791</v>
      </c>
      <c r="F3425" t="s">
        <v>18</v>
      </c>
      <c r="G3425" t="s">
        <v>19</v>
      </c>
      <c r="H3425" t="s">
        <v>20</v>
      </c>
      <c r="I3425">
        <v>1431928784</v>
      </c>
      <c r="J3425">
        <v>1430114384</v>
      </c>
      <c r="K3425" t="b">
        <v>0</v>
      </c>
      <c r="L3425">
        <v>10</v>
      </c>
      <c r="M3425" t="b">
        <v>1</v>
      </c>
      <c r="N3425" t="s">
        <v>1088</v>
      </c>
      <c r="O3425">
        <f t="shared" si="265"/>
        <v>158</v>
      </c>
      <c r="P3425">
        <f t="shared" si="266"/>
        <v>79.099999999999994</v>
      </c>
      <c r="Q3425" s="10" t="s">
        <v>8315</v>
      </c>
      <c r="R3425" t="s">
        <v>8316</v>
      </c>
      <c r="S3425" s="13">
        <f t="shared" si="267"/>
        <v>42121.249814814815</v>
      </c>
      <c r="T3425" s="13">
        <f t="shared" si="268"/>
        <v>42142.249814814815</v>
      </c>
      <c r="U3425">
        <f t="shared" si="269"/>
        <v>2015</v>
      </c>
    </row>
    <row r="3426" spans="1:21" ht="43.2" x14ac:dyDescent="0.3">
      <c r="A3426">
        <v>3280</v>
      </c>
      <c r="B3426" s="3" t="s">
        <v>6650</v>
      </c>
      <c r="C3426" s="3" t="s">
        <v>6651</v>
      </c>
      <c r="D3426" s="6">
        <v>2000</v>
      </c>
      <c r="E3426" s="8">
        <v>2060</v>
      </c>
      <c r="F3426" t="s">
        <v>18</v>
      </c>
      <c r="G3426" t="s">
        <v>19</v>
      </c>
      <c r="H3426" t="s">
        <v>20</v>
      </c>
      <c r="I3426">
        <v>1433134800</v>
      </c>
      <c r="J3426">
        <v>1430158198</v>
      </c>
      <c r="K3426" t="b">
        <v>0</v>
      </c>
      <c r="L3426">
        <v>30</v>
      </c>
      <c r="M3426" t="b">
        <v>1</v>
      </c>
      <c r="N3426" t="s">
        <v>1088</v>
      </c>
      <c r="O3426">
        <f t="shared" si="265"/>
        <v>103</v>
      </c>
      <c r="P3426">
        <f t="shared" si="266"/>
        <v>68.67</v>
      </c>
      <c r="Q3426" s="10" t="s">
        <v>8315</v>
      </c>
      <c r="R3426" t="s">
        <v>8316</v>
      </c>
      <c r="S3426" s="13">
        <f t="shared" si="267"/>
        <v>42121.756921296299</v>
      </c>
      <c r="T3426" s="13">
        <f t="shared" si="268"/>
        <v>42156.208333333328</v>
      </c>
      <c r="U3426">
        <f t="shared" si="269"/>
        <v>2015</v>
      </c>
    </row>
    <row r="3427" spans="1:21" ht="28.8" x14ac:dyDescent="0.3">
      <c r="A3427">
        <v>3735</v>
      </c>
      <c r="B3427" s="3" t="s">
        <v>7559</v>
      </c>
      <c r="C3427" s="3" t="s">
        <v>7560</v>
      </c>
      <c r="D3427" s="6">
        <v>150</v>
      </c>
      <c r="E3427" s="8">
        <v>20</v>
      </c>
      <c r="F3427" t="s">
        <v>359</v>
      </c>
      <c r="G3427" t="s">
        <v>26</v>
      </c>
      <c r="H3427" t="s">
        <v>27</v>
      </c>
      <c r="I3427">
        <v>1432831089</v>
      </c>
      <c r="J3427">
        <v>1430239089</v>
      </c>
      <c r="K3427" t="b">
        <v>0</v>
      </c>
      <c r="L3427">
        <v>2</v>
      </c>
      <c r="M3427" t="b">
        <v>0</v>
      </c>
      <c r="N3427" t="s">
        <v>1088</v>
      </c>
      <c r="O3427">
        <f t="shared" si="265"/>
        <v>13</v>
      </c>
      <c r="P3427">
        <f t="shared" si="266"/>
        <v>10</v>
      </c>
      <c r="Q3427" s="10" t="s">
        <v>8315</v>
      </c>
      <c r="R3427" t="s">
        <v>8316</v>
      </c>
      <c r="S3427" s="13">
        <f t="shared" si="267"/>
        <v>42122.693159722221</v>
      </c>
      <c r="T3427" s="13">
        <f t="shared" si="268"/>
        <v>42152.693159722221</v>
      </c>
      <c r="U3427">
        <f t="shared" si="269"/>
        <v>2015</v>
      </c>
    </row>
    <row r="3428" spans="1:21" ht="57.6" x14ac:dyDescent="0.3">
      <c r="A3428">
        <v>4089</v>
      </c>
      <c r="B3428" s="3" t="s">
        <v>8259</v>
      </c>
      <c r="C3428" s="3" t="s">
        <v>8260</v>
      </c>
      <c r="D3428" s="6">
        <v>5000</v>
      </c>
      <c r="E3428" s="8">
        <v>240</v>
      </c>
      <c r="F3428" t="s">
        <v>359</v>
      </c>
      <c r="G3428" t="s">
        <v>19</v>
      </c>
      <c r="H3428" t="s">
        <v>20</v>
      </c>
      <c r="I3428">
        <v>1433093700</v>
      </c>
      <c r="J3428">
        <v>1430242488</v>
      </c>
      <c r="K3428" t="b">
        <v>0</v>
      </c>
      <c r="L3428">
        <v>8</v>
      </c>
      <c r="M3428" t="b">
        <v>0</v>
      </c>
      <c r="N3428" t="s">
        <v>1088</v>
      </c>
      <c r="O3428">
        <f t="shared" si="265"/>
        <v>5</v>
      </c>
      <c r="P3428">
        <f t="shared" si="266"/>
        <v>30</v>
      </c>
      <c r="Q3428" s="10" t="s">
        <v>8315</v>
      </c>
      <c r="R3428" t="s">
        <v>8316</v>
      </c>
      <c r="S3428" s="13">
        <f t="shared" si="267"/>
        <v>42122.732499999998</v>
      </c>
      <c r="T3428" s="13">
        <f t="shared" si="268"/>
        <v>42155.732638888891</v>
      </c>
      <c r="U3428">
        <f t="shared" si="269"/>
        <v>2015</v>
      </c>
    </row>
    <row r="3429" spans="1:21" ht="57.6" x14ac:dyDescent="0.3">
      <c r="A3429">
        <v>2848</v>
      </c>
      <c r="B3429" s="3" t="s">
        <v>5785</v>
      </c>
      <c r="C3429" s="3" t="s">
        <v>5786</v>
      </c>
      <c r="D3429" s="6">
        <v>35000</v>
      </c>
      <c r="E3429" s="8">
        <v>70</v>
      </c>
      <c r="F3429" t="s">
        <v>359</v>
      </c>
      <c r="G3429" t="s">
        <v>19</v>
      </c>
      <c r="H3429" t="s">
        <v>20</v>
      </c>
      <c r="I3429">
        <v>1432913659</v>
      </c>
      <c r="J3429">
        <v>1430321659</v>
      </c>
      <c r="K3429" t="b">
        <v>0</v>
      </c>
      <c r="L3429">
        <v>3</v>
      </c>
      <c r="M3429" t="b">
        <v>0</v>
      </c>
      <c r="N3429" t="s">
        <v>1088</v>
      </c>
      <c r="O3429">
        <f t="shared" si="265"/>
        <v>0</v>
      </c>
      <c r="P3429">
        <f t="shared" si="266"/>
        <v>23.33</v>
      </c>
      <c r="Q3429" s="10" t="s">
        <v>8315</v>
      </c>
      <c r="R3429" t="s">
        <v>8316</v>
      </c>
      <c r="S3429" s="13">
        <f t="shared" si="267"/>
        <v>42123.648831018523</v>
      </c>
      <c r="T3429" s="13">
        <f t="shared" si="268"/>
        <v>42153.648831018523</v>
      </c>
      <c r="U3429">
        <f t="shared" si="269"/>
        <v>2015</v>
      </c>
    </row>
    <row r="3430" spans="1:21" ht="43.2" x14ac:dyDescent="0.3">
      <c r="A3430">
        <v>3905</v>
      </c>
      <c r="B3430" s="3" t="s">
        <v>7897</v>
      </c>
      <c r="C3430" s="3" t="s">
        <v>7898</v>
      </c>
      <c r="D3430" s="6">
        <v>1500</v>
      </c>
      <c r="E3430" s="8">
        <v>173</v>
      </c>
      <c r="F3430" t="s">
        <v>359</v>
      </c>
      <c r="G3430" t="s">
        <v>26</v>
      </c>
      <c r="H3430" t="s">
        <v>27</v>
      </c>
      <c r="I3430">
        <v>1434063600</v>
      </c>
      <c r="J3430">
        <v>1430405903</v>
      </c>
      <c r="K3430" t="b">
        <v>0</v>
      </c>
      <c r="L3430">
        <v>7</v>
      </c>
      <c r="M3430" t="b">
        <v>0</v>
      </c>
      <c r="N3430" t="s">
        <v>1088</v>
      </c>
      <c r="O3430">
        <f t="shared" si="265"/>
        <v>12</v>
      </c>
      <c r="P3430">
        <f t="shared" si="266"/>
        <v>24.71</v>
      </c>
      <c r="Q3430" s="10" t="s">
        <v>8315</v>
      </c>
      <c r="R3430" t="s">
        <v>8316</v>
      </c>
      <c r="S3430" s="13">
        <f t="shared" si="267"/>
        <v>42124.623877314814</v>
      </c>
      <c r="T3430" s="13">
        <f t="shared" si="268"/>
        <v>42166.958333333328</v>
      </c>
      <c r="U3430">
        <f t="shared" si="269"/>
        <v>2015</v>
      </c>
    </row>
    <row r="3431" spans="1:21" ht="43.2" x14ac:dyDescent="0.3">
      <c r="A3431">
        <v>3442</v>
      </c>
      <c r="B3431" s="3" t="s">
        <v>6975</v>
      </c>
      <c r="C3431" s="3" t="s">
        <v>6976</v>
      </c>
      <c r="D3431" s="6">
        <v>250</v>
      </c>
      <c r="E3431" s="8">
        <v>250</v>
      </c>
      <c r="F3431" t="s">
        <v>18</v>
      </c>
      <c r="G3431" t="s">
        <v>19</v>
      </c>
      <c r="H3431" t="s">
        <v>20</v>
      </c>
      <c r="I3431">
        <v>1433016672</v>
      </c>
      <c r="J3431">
        <v>1430424672</v>
      </c>
      <c r="K3431" t="b">
        <v>0</v>
      </c>
      <c r="L3431">
        <v>8</v>
      </c>
      <c r="M3431" t="b">
        <v>1</v>
      </c>
      <c r="N3431" t="s">
        <v>1088</v>
      </c>
      <c r="O3431">
        <f t="shared" si="265"/>
        <v>100</v>
      </c>
      <c r="P3431">
        <f t="shared" si="266"/>
        <v>31.25</v>
      </c>
      <c r="Q3431" s="10" t="s">
        <v>8315</v>
      </c>
      <c r="R3431" t="s">
        <v>8316</v>
      </c>
      <c r="S3431" s="13">
        <f t="shared" si="267"/>
        <v>42124.841111111105</v>
      </c>
      <c r="T3431" s="13">
        <f t="shared" si="268"/>
        <v>42154.841111111105</v>
      </c>
      <c r="U3431">
        <f t="shared" si="269"/>
        <v>2015</v>
      </c>
    </row>
    <row r="3432" spans="1:21" ht="43.2" x14ac:dyDescent="0.3">
      <c r="A3432">
        <v>3278</v>
      </c>
      <c r="B3432" s="3" t="s">
        <v>6646</v>
      </c>
      <c r="C3432" s="3" t="s">
        <v>6647</v>
      </c>
      <c r="D3432" s="6">
        <v>2500</v>
      </c>
      <c r="E3432" s="8">
        <v>2585</v>
      </c>
      <c r="F3432" t="s">
        <v>18</v>
      </c>
      <c r="G3432" t="s">
        <v>26</v>
      </c>
      <c r="H3432" t="s">
        <v>27</v>
      </c>
      <c r="I3432">
        <v>1433017303</v>
      </c>
      <c r="J3432">
        <v>1430425303</v>
      </c>
      <c r="K3432" t="b">
        <v>1</v>
      </c>
      <c r="L3432">
        <v>34</v>
      </c>
      <c r="M3432" t="b">
        <v>1</v>
      </c>
      <c r="N3432" t="s">
        <v>1088</v>
      </c>
      <c r="O3432">
        <f t="shared" si="265"/>
        <v>103</v>
      </c>
      <c r="P3432">
        <f t="shared" si="266"/>
        <v>76.03</v>
      </c>
      <c r="Q3432" s="10" t="s">
        <v>8315</v>
      </c>
      <c r="R3432" t="s">
        <v>8316</v>
      </c>
      <c r="S3432" s="13">
        <f t="shared" si="267"/>
        <v>42124.848414351851</v>
      </c>
      <c r="T3432" s="13">
        <f t="shared" si="268"/>
        <v>42154.848414351851</v>
      </c>
      <c r="U3432">
        <f t="shared" si="269"/>
        <v>2015</v>
      </c>
    </row>
    <row r="3433" spans="1:21" ht="28.8" x14ac:dyDescent="0.3">
      <c r="A3433">
        <v>3991</v>
      </c>
      <c r="B3433" s="3" t="s">
        <v>8066</v>
      </c>
      <c r="C3433" s="3" t="s">
        <v>8067</v>
      </c>
      <c r="D3433" s="6">
        <v>500</v>
      </c>
      <c r="E3433" s="8">
        <v>100</v>
      </c>
      <c r="F3433" t="s">
        <v>359</v>
      </c>
      <c r="G3433" t="s">
        <v>19</v>
      </c>
      <c r="H3433" t="s">
        <v>20</v>
      </c>
      <c r="I3433">
        <v>1433086082</v>
      </c>
      <c r="J3433">
        <v>1430494082</v>
      </c>
      <c r="K3433" t="b">
        <v>0</v>
      </c>
      <c r="L3433">
        <v>1</v>
      </c>
      <c r="M3433" t="b">
        <v>0</v>
      </c>
      <c r="N3433" t="s">
        <v>1088</v>
      </c>
      <c r="O3433">
        <f t="shared" si="265"/>
        <v>20</v>
      </c>
      <c r="P3433">
        <f t="shared" si="266"/>
        <v>100</v>
      </c>
      <c r="Q3433" s="10" t="s">
        <v>8315</v>
      </c>
      <c r="R3433" t="s">
        <v>8316</v>
      </c>
      <c r="S3433" s="13">
        <f t="shared" si="267"/>
        <v>42125.644467592589</v>
      </c>
      <c r="T3433" s="13">
        <f t="shared" si="268"/>
        <v>42155.644467592589</v>
      </c>
      <c r="U3433">
        <f t="shared" si="269"/>
        <v>2015</v>
      </c>
    </row>
    <row r="3434" spans="1:21" ht="43.2" x14ac:dyDescent="0.3">
      <c r="A3434">
        <v>3589</v>
      </c>
      <c r="B3434" s="3" t="s">
        <v>7269</v>
      </c>
      <c r="C3434" s="3" t="s">
        <v>7270</v>
      </c>
      <c r="D3434" s="6">
        <v>4000</v>
      </c>
      <c r="E3434" s="8">
        <v>5100</v>
      </c>
      <c r="F3434" t="s">
        <v>18</v>
      </c>
      <c r="G3434" t="s">
        <v>19</v>
      </c>
      <c r="H3434" t="s">
        <v>20</v>
      </c>
      <c r="I3434">
        <v>1432654347</v>
      </c>
      <c r="J3434">
        <v>1430494347</v>
      </c>
      <c r="K3434" t="b">
        <v>0</v>
      </c>
      <c r="L3434">
        <v>62</v>
      </c>
      <c r="M3434" t="b">
        <v>1</v>
      </c>
      <c r="N3434" t="s">
        <v>1088</v>
      </c>
      <c r="O3434">
        <f t="shared" si="265"/>
        <v>128</v>
      </c>
      <c r="P3434">
        <f t="shared" si="266"/>
        <v>82.26</v>
      </c>
      <c r="Q3434" s="10" t="s">
        <v>8315</v>
      </c>
      <c r="R3434" t="s">
        <v>8316</v>
      </c>
      <c r="S3434" s="13">
        <f t="shared" si="267"/>
        <v>42125.647534722222</v>
      </c>
      <c r="T3434" s="13">
        <f t="shared" si="268"/>
        <v>42150.647534722222</v>
      </c>
      <c r="U3434">
        <f t="shared" si="269"/>
        <v>2015</v>
      </c>
    </row>
    <row r="3435" spans="1:21" ht="43.2" x14ac:dyDescent="0.3">
      <c r="A3435">
        <v>3515</v>
      </c>
      <c r="B3435" s="3" t="s">
        <v>7121</v>
      </c>
      <c r="C3435" s="3" t="s">
        <v>7122</v>
      </c>
      <c r="D3435" s="6">
        <v>3000</v>
      </c>
      <c r="E3435" s="8">
        <v>3080</v>
      </c>
      <c r="F3435" t="s">
        <v>18</v>
      </c>
      <c r="G3435" t="s">
        <v>19</v>
      </c>
      <c r="H3435" t="s">
        <v>20</v>
      </c>
      <c r="I3435">
        <v>1433097171</v>
      </c>
      <c r="J3435">
        <v>1430505171</v>
      </c>
      <c r="K3435" t="b">
        <v>0</v>
      </c>
      <c r="L3435">
        <v>46</v>
      </c>
      <c r="M3435" t="b">
        <v>1</v>
      </c>
      <c r="N3435" t="s">
        <v>1088</v>
      </c>
      <c r="O3435">
        <f t="shared" si="265"/>
        <v>103</v>
      </c>
      <c r="P3435">
        <f t="shared" si="266"/>
        <v>66.959999999999994</v>
      </c>
      <c r="Q3435" s="10" t="s">
        <v>8315</v>
      </c>
      <c r="R3435" t="s">
        <v>8316</v>
      </c>
      <c r="S3435" s="13">
        <f t="shared" si="267"/>
        <v>42125.772812499999</v>
      </c>
      <c r="T3435" s="13">
        <f t="shared" si="268"/>
        <v>42155.772812499999</v>
      </c>
      <c r="U3435">
        <f t="shared" si="269"/>
        <v>2015</v>
      </c>
    </row>
    <row r="3436" spans="1:21" ht="43.2" x14ac:dyDescent="0.3">
      <c r="A3436">
        <v>3486</v>
      </c>
      <c r="B3436" s="3" t="s">
        <v>7063</v>
      </c>
      <c r="C3436" s="3" t="s">
        <v>7064</v>
      </c>
      <c r="D3436" s="6">
        <v>3000</v>
      </c>
      <c r="E3436" s="8">
        <v>4656</v>
      </c>
      <c r="F3436" t="s">
        <v>18</v>
      </c>
      <c r="G3436" t="s">
        <v>19</v>
      </c>
      <c r="H3436" t="s">
        <v>20</v>
      </c>
      <c r="I3436">
        <v>1433314740</v>
      </c>
      <c r="J3436">
        <v>1430600401</v>
      </c>
      <c r="K3436" t="b">
        <v>0</v>
      </c>
      <c r="L3436">
        <v>56</v>
      </c>
      <c r="M3436" t="b">
        <v>1</v>
      </c>
      <c r="N3436" t="s">
        <v>1088</v>
      </c>
      <c r="O3436">
        <f t="shared" si="265"/>
        <v>155</v>
      </c>
      <c r="P3436">
        <f t="shared" si="266"/>
        <v>83.14</v>
      </c>
      <c r="Q3436" s="10" t="s">
        <v>8315</v>
      </c>
      <c r="R3436" t="s">
        <v>8316</v>
      </c>
      <c r="S3436" s="13">
        <f t="shared" si="267"/>
        <v>42126.87501157407</v>
      </c>
      <c r="T3436" s="13">
        <f t="shared" si="268"/>
        <v>42158.290972222225</v>
      </c>
      <c r="U3436">
        <f t="shared" si="269"/>
        <v>2015</v>
      </c>
    </row>
    <row r="3437" spans="1:21" ht="57.6" x14ac:dyDescent="0.3">
      <c r="A3437">
        <v>3858</v>
      </c>
      <c r="B3437" s="3" t="s">
        <v>7804</v>
      </c>
      <c r="C3437" s="3" t="s">
        <v>7805</v>
      </c>
      <c r="D3437" s="6">
        <v>500</v>
      </c>
      <c r="E3437" s="8">
        <v>10</v>
      </c>
      <c r="F3437" t="s">
        <v>359</v>
      </c>
      <c r="G3437" t="s">
        <v>26</v>
      </c>
      <c r="H3437" t="s">
        <v>27</v>
      </c>
      <c r="I3437">
        <v>1432328400</v>
      </c>
      <c r="J3437">
        <v>1430734844</v>
      </c>
      <c r="K3437" t="b">
        <v>0</v>
      </c>
      <c r="L3437">
        <v>1</v>
      </c>
      <c r="M3437" t="b">
        <v>0</v>
      </c>
      <c r="N3437" t="s">
        <v>1088</v>
      </c>
      <c r="O3437">
        <f t="shared" si="265"/>
        <v>2</v>
      </c>
      <c r="P3437">
        <f t="shared" si="266"/>
        <v>10</v>
      </c>
      <c r="Q3437" s="10" t="s">
        <v>8315</v>
      </c>
      <c r="R3437" t="s">
        <v>8316</v>
      </c>
      <c r="S3437" s="13">
        <f t="shared" si="267"/>
        <v>42128.431064814817</v>
      </c>
      <c r="T3437" s="13">
        <f t="shared" si="268"/>
        <v>42146.875</v>
      </c>
      <c r="U3437">
        <f t="shared" si="269"/>
        <v>2015</v>
      </c>
    </row>
    <row r="3438" spans="1:21" ht="43.2" x14ac:dyDescent="0.3">
      <c r="A3438">
        <v>2878</v>
      </c>
      <c r="B3438" s="3" t="s">
        <v>5845</v>
      </c>
      <c r="C3438" s="3" t="s">
        <v>5846</v>
      </c>
      <c r="D3438" s="6">
        <v>3000</v>
      </c>
      <c r="E3438" s="8">
        <v>63</v>
      </c>
      <c r="F3438" t="s">
        <v>359</v>
      </c>
      <c r="G3438" t="s">
        <v>26</v>
      </c>
      <c r="H3438" t="s">
        <v>27</v>
      </c>
      <c r="I3438">
        <v>1435934795</v>
      </c>
      <c r="J3438">
        <v>1430750795</v>
      </c>
      <c r="K3438" t="b">
        <v>0</v>
      </c>
      <c r="L3438">
        <v>4</v>
      </c>
      <c r="M3438" t="b">
        <v>0</v>
      </c>
      <c r="N3438" t="s">
        <v>1088</v>
      </c>
      <c r="O3438">
        <f t="shared" si="265"/>
        <v>2</v>
      </c>
      <c r="P3438">
        <f t="shared" si="266"/>
        <v>15.75</v>
      </c>
      <c r="Q3438" s="10" t="s">
        <v>8315</v>
      </c>
      <c r="R3438" t="s">
        <v>8316</v>
      </c>
      <c r="S3438" s="13">
        <f t="shared" si="267"/>
        <v>42128.615682870368</v>
      </c>
      <c r="T3438" s="13">
        <f t="shared" si="268"/>
        <v>42188.615682870368</v>
      </c>
      <c r="U3438">
        <f t="shared" si="269"/>
        <v>2015</v>
      </c>
    </row>
    <row r="3439" spans="1:21" ht="43.2" x14ac:dyDescent="0.3">
      <c r="A3439">
        <v>3618</v>
      </c>
      <c r="B3439" s="3" t="s">
        <v>7326</v>
      </c>
      <c r="C3439" s="3" t="s">
        <v>7327</v>
      </c>
      <c r="D3439" s="6">
        <v>2000</v>
      </c>
      <c r="E3439" s="8">
        <v>2020</v>
      </c>
      <c r="F3439" t="s">
        <v>18</v>
      </c>
      <c r="G3439" t="s">
        <v>26</v>
      </c>
      <c r="H3439" t="s">
        <v>27</v>
      </c>
      <c r="I3439">
        <v>1433343850</v>
      </c>
      <c r="J3439">
        <v>1430751850</v>
      </c>
      <c r="K3439" t="b">
        <v>0</v>
      </c>
      <c r="L3439">
        <v>56</v>
      </c>
      <c r="M3439" t="b">
        <v>1</v>
      </c>
      <c r="N3439" t="s">
        <v>1088</v>
      </c>
      <c r="O3439">
        <f t="shared" si="265"/>
        <v>101</v>
      </c>
      <c r="P3439">
        <f t="shared" si="266"/>
        <v>36.07</v>
      </c>
      <c r="Q3439" s="10" t="s">
        <v>8315</v>
      </c>
      <c r="R3439" t="s">
        <v>8316</v>
      </c>
      <c r="S3439" s="13">
        <f t="shared" si="267"/>
        <v>42128.627893518518</v>
      </c>
      <c r="T3439" s="13">
        <f t="shared" si="268"/>
        <v>42158.627893518518</v>
      </c>
      <c r="U3439">
        <f t="shared" si="269"/>
        <v>2015</v>
      </c>
    </row>
    <row r="3440" spans="1:21" ht="43.2" x14ac:dyDescent="0.3">
      <c r="A3440">
        <v>3477</v>
      </c>
      <c r="B3440" s="3" t="s">
        <v>7045</v>
      </c>
      <c r="C3440" s="3" t="s">
        <v>7046</v>
      </c>
      <c r="D3440" s="6">
        <v>1800</v>
      </c>
      <c r="E3440" s="8">
        <v>2076</v>
      </c>
      <c r="F3440" t="s">
        <v>18</v>
      </c>
      <c r="G3440" t="s">
        <v>19</v>
      </c>
      <c r="H3440" t="s">
        <v>20</v>
      </c>
      <c r="I3440">
        <v>1431831600</v>
      </c>
      <c r="J3440">
        <v>1430761243</v>
      </c>
      <c r="K3440" t="b">
        <v>0</v>
      </c>
      <c r="L3440">
        <v>39</v>
      </c>
      <c r="M3440" t="b">
        <v>1</v>
      </c>
      <c r="N3440" t="s">
        <v>1088</v>
      </c>
      <c r="O3440">
        <f t="shared" si="265"/>
        <v>115</v>
      </c>
      <c r="P3440">
        <f t="shared" si="266"/>
        <v>53.23</v>
      </c>
      <c r="Q3440" s="10" t="s">
        <v>8315</v>
      </c>
      <c r="R3440" t="s">
        <v>8316</v>
      </c>
      <c r="S3440" s="13">
        <f t="shared" si="267"/>
        <v>42128.736608796295</v>
      </c>
      <c r="T3440" s="13">
        <f t="shared" si="268"/>
        <v>42141.125</v>
      </c>
      <c r="U3440">
        <f t="shared" si="269"/>
        <v>2015</v>
      </c>
    </row>
    <row r="3441" spans="1:21" ht="43.2" x14ac:dyDescent="0.3">
      <c r="A3441">
        <v>3701</v>
      </c>
      <c r="B3441" s="3" t="s">
        <v>7491</v>
      </c>
      <c r="C3441" s="3" t="s">
        <v>7492</v>
      </c>
      <c r="D3441" s="6">
        <v>1500</v>
      </c>
      <c r="E3441" s="8">
        <v>1505</v>
      </c>
      <c r="F3441" t="s">
        <v>18</v>
      </c>
      <c r="G3441" t="s">
        <v>26</v>
      </c>
      <c r="H3441" t="s">
        <v>27</v>
      </c>
      <c r="I3441">
        <v>1433422793</v>
      </c>
      <c r="J3441">
        <v>1430830793</v>
      </c>
      <c r="K3441" t="b">
        <v>0</v>
      </c>
      <c r="L3441">
        <v>39</v>
      </c>
      <c r="M3441" t="b">
        <v>1</v>
      </c>
      <c r="N3441" t="s">
        <v>1088</v>
      </c>
      <c r="O3441">
        <f t="shared" si="265"/>
        <v>100</v>
      </c>
      <c r="P3441">
        <f t="shared" si="266"/>
        <v>38.590000000000003</v>
      </c>
      <c r="Q3441" s="10" t="s">
        <v>8315</v>
      </c>
      <c r="R3441" t="s">
        <v>8316</v>
      </c>
      <c r="S3441" s="13">
        <f t="shared" si="267"/>
        <v>42129.541585648149</v>
      </c>
      <c r="T3441" s="13">
        <f t="shared" si="268"/>
        <v>42159.541585648149</v>
      </c>
      <c r="U3441">
        <f t="shared" si="269"/>
        <v>2015</v>
      </c>
    </row>
    <row r="3442" spans="1:21" ht="43.2" x14ac:dyDescent="0.3">
      <c r="A3442">
        <v>3499</v>
      </c>
      <c r="B3442" s="3" t="s">
        <v>7089</v>
      </c>
      <c r="C3442" s="3" t="s">
        <v>7090</v>
      </c>
      <c r="D3442" s="6">
        <v>2000</v>
      </c>
      <c r="E3442" s="8">
        <v>2110</v>
      </c>
      <c r="F3442" t="s">
        <v>18</v>
      </c>
      <c r="G3442" t="s">
        <v>19</v>
      </c>
      <c r="H3442" t="s">
        <v>20</v>
      </c>
      <c r="I3442">
        <v>1435733940</v>
      </c>
      <c r="J3442">
        <v>1431046325</v>
      </c>
      <c r="K3442" t="b">
        <v>0</v>
      </c>
      <c r="L3442">
        <v>35</v>
      </c>
      <c r="M3442" t="b">
        <v>1</v>
      </c>
      <c r="N3442" t="s">
        <v>1088</v>
      </c>
      <c r="O3442">
        <f t="shared" si="265"/>
        <v>106</v>
      </c>
      <c r="P3442">
        <f t="shared" si="266"/>
        <v>60.29</v>
      </c>
      <c r="Q3442" s="10" t="s">
        <v>8315</v>
      </c>
      <c r="R3442" t="s">
        <v>8316</v>
      </c>
      <c r="S3442" s="13">
        <f t="shared" si="267"/>
        <v>42132.036168981482</v>
      </c>
      <c r="T3442" s="13">
        <f t="shared" si="268"/>
        <v>42186.290972222225</v>
      </c>
      <c r="U3442">
        <f t="shared" si="269"/>
        <v>2015</v>
      </c>
    </row>
    <row r="3443" spans="1:21" ht="57.6" x14ac:dyDescent="0.3">
      <c r="A3443">
        <v>3982</v>
      </c>
      <c r="B3443" s="3" t="s">
        <v>8048</v>
      </c>
      <c r="C3443" s="3" t="s">
        <v>8049</v>
      </c>
      <c r="D3443" s="6">
        <v>850</v>
      </c>
      <c r="E3443" s="8">
        <v>170</v>
      </c>
      <c r="F3443" t="s">
        <v>359</v>
      </c>
      <c r="G3443" t="s">
        <v>26</v>
      </c>
      <c r="H3443" t="s">
        <v>27</v>
      </c>
      <c r="I3443">
        <v>1436297180</v>
      </c>
      <c r="J3443">
        <v>1431113180</v>
      </c>
      <c r="K3443" t="b">
        <v>0</v>
      </c>
      <c r="L3443">
        <v>5</v>
      </c>
      <c r="M3443" t="b">
        <v>0</v>
      </c>
      <c r="N3443" t="s">
        <v>1088</v>
      </c>
      <c r="O3443">
        <f t="shared" si="265"/>
        <v>20</v>
      </c>
      <c r="P3443">
        <f t="shared" si="266"/>
        <v>34</v>
      </c>
      <c r="Q3443" s="10" t="s">
        <v>8315</v>
      </c>
      <c r="R3443" t="s">
        <v>8316</v>
      </c>
      <c r="S3443" s="13">
        <f t="shared" si="267"/>
        <v>42132.809953703705</v>
      </c>
      <c r="T3443" s="13">
        <f t="shared" si="268"/>
        <v>42192.809953703705</v>
      </c>
      <c r="U3443">
        <f t="shared" si="269"/>
        <v>2015</v>
      </c>
    </row>
    <row r="3444" spans="1:21" ht="57.6" x14ac:dyDescent="0.3">
      <c r="A3444">
        <v>3712</v>
      </c>
      <c r="B3444" s="3" t="s">
        <v>7513</v>
      </c>
      <c r="C3444" s="3" t="s">
        <v>7514</v>
      </c>
      <c r="D3444" s="6">
        <v>7500</v>
      </c>
      <c r="E3444" s="8">
        <v>11530</v>
      </c>
      <c r="F3444" t="s">
        <v>18</v>
      </c>
      <c r="G3444" t="s">
        <v>19</v>
      </c>
      <c r="H3444" t="s">
        <v>20</v>
      </c>
      <c r="I3444">
        <v>1433055540</v>
      </c>
      <c r="J3444">
        <v>1431230867</v>
      </c>
      <c r="K3444" t="b">
        <v>0</v>
      </c>
      <c r="L3444">
        <v>104</v>
      </c>
      <c r="M3444" t="b">
        <v>1</v>
      </c>
      <c r="N3444" t="s">
        <v>1088</v>
      </c>
      <c r="O3444">
        <f t="shared" si="265"/>
        <v>154</v>
      </c>
      <c r="P3444">
        <f t="shared" si="266"/>
        <v>110.87</v>
      </c>
      <c r="Q3444" s="10" t="s">
        <v>8315</v>
      </c>
      <c r="R3444" t="s">
        <v>8316</v>
      </c>
      <c r="S3444" s="13">
        <f t="shared" si="267"/>
        <v>42134.172071759262</v>
      </c>
      <c r="T3444" s="13">
        <f t="shared" si="268"/>
        <v>42155.290972222225</v>
      </c>
      <c r="U3444">
        <f t="shared" si="269"/>
        <v>2015</v>
      </c>
    </row>
    <row r="3445" spans="1:21" ht="43.2" x14ac:dyDescent="0.3">
      <c r="A3445">
        <v>3245</v>
      </c>
      <c r="B3445" s="3" t="s">
        <v>6580</v>
      </c>
      <c r="C3445" s="3" t="s">
        <v>6581</v>
      </c>
      <c r="D3445" s="6">
        <v>21000</v>
      </c>
      <c r="E3445" s="8">
        <v>21904</v>
      </c>
      <c r="F3445" t="s">
        <v>18</v>
      </c>
      <c r="G3445" t="s">
        <v>19</v>
      </c>
      <c r="H3445" t="s">
        <v>20</v>
      </c>
      <c r="I3445">
        <v>1434074400</v>
      </c>
      <c r="J3445">
        <v>1431354258</v>
      </c>
      <c r="K3445" t="b">
        <v>0</v>
      </c>
      <c r="L3445">
        <v>270</v>
      </c>
      <c r="M3445" t="b">
        <v>1</v>
      </c>
      <c r="N3445" t="s">
        <v>1088</v>
      </c>
      <c r="O3445">
        <f t="shared" si="265"/>
        <v>104</v>
      </c>
      <c r="P3445">
        <f t="shared" si="266"/>
        <v>81.13</v>
      </c>
      <c r="Q3445" s="10" t="s">
        <v>8315</v>
      </c>
      <c r="R3445" t="s">
        <v>8316</v>
      </c>
      <c r="S3445" s="13">
        <f t="shared" si="267"/>
        <v>42135.60020833333</v>
      </c>
      <c r="T3445" s="13">
        <f t="shared" si="268"/>
        <v>42167.083333333328</v>
      </c>
      <c r="U3445">
        <f t="shared" si="269"/>
        <v>2015</v>
      </c>
    </row>
    <row r="3446" spans="1:21" ht="43.2" x14ac:dyDescent="0.3">
      <c r="A3446">
        <v>3567</v>
      </c>
      <c r="B3446" s="3" t="s">
        <v>7225</v>
      </c>
      <c r="C3446" s="3" t="s">
        <v>7226</v>
      </c>
      <c r="D3446" s="6">
        <v>1000</v>
      </c>
      <c r="E3446" s="8">
        <v>1088</v>
      </c>
      <c r="F3446" t="s">
        <v>18</v>
      </c>
      <c r="G3446" t="s">
        <v>26</v>
      </c>
      <c r="H3446" t="s">
        <v>27</v>
      </c>
      <c r="I3446">
        <v>1433964444</v>
      </c>
      <c r="J3446">
        <v>1431372444</v>
      </c>
      <c r="K3446" t="b">
        <v>0</v>
      </c>
      <c r="L3446">
        <v>41</v>
      </c>
      <c r="M3446" t="b">
        <v>1</v>
      </c>
      <c r="N3446" t="s">
        <v>1088</v>
      </c>
      <c r="O3446">
        <f t="shared" si="265"/>
        <v>109</v>
      </c>
      <c r="P3446">
        <f t="shared" si="266"/>
        <v>26.54</v>
      </c>
      <c r="Q3446" s="10" t="s">
        <v>8315</v>
      </c>
      <c r="R3446" t="s">
        <v>8316</v>
      </c>
      <c r="S3446" s="13">
        <f t="shared" si="267"/>
        <v>42135.810694444444</v>
      </c>
      <c r="T3446" s="13">
        <f t="shared" si="268"/>
        <v>42165.810694444444</v>
      </c>
      <c r="U3446">
        <f t="shared" si="269"/>
        <v>2015</v>
      </c>
    </row>
    <row r="3447" spans="1:21" ht="43.2" x14ac:dyDescent="0.3">
      <c r="A3447">
        <v>3900</v>
      </c>
      <c r="B3447" s="3" t="s">
        <v>7887</v>
      </c>
      <c r="C3447" s="3" t="s">
        <v>7888</v>
      </c>
      <c r="D3447" s="6">
        <v>2500</v>
      </c>
      <c r="E3447" s="8">
        <v>135</v>
      </c>
      <c r="F3447" t="s">
        <v>359</v>
      </c>
      <c r="G3447" t="s">
        <v>19</v>
      </c>
      <c r="H3447" t="s">
        <v>20</v>
      </c>
      <c r="I3447">
        <v>1433988791</v>
      </c>
      <c r="J3447">
        <v>1431396791</v>
      </c>
      <c r="K3447" t="b">
        <v>0</v>
      </c>
      <c r="L3447">
        <v>5</v>
      </c>
      <c r="M3447" t="b">
        <v>0</v>
      </c>
      <c r="N3447" t="s">
        <v>1088</v>
      </c>
      <c r="O3447">
        <f t="shared" si="265"/>
        <v>5</v>
      </c>
      <c r="P3447">
        <f t="shared" si="266"/>
        <v>27</v>
      </c>
      <c r="Q3447" s="10" t="s">
        <v>8315</v>
      </c>
      <c r="R3447" t="s">
        <v>8316</v>
      </c>
      <c r="S3447" s="13">
        <f t="shared" si="267"/>
        <v>42136.092488425929</v>
      </c>
      <c r="T3447" s="13">
        <f t="shared" si="268"/>
        <v>42166.092488425929</v>
      </c>
      <c r="U3447">
        <f t="shared" si="269"/>
        <v>2015</v>
      </c>
    </row>
    <row r="3448" spans="1:21" ht="43.2" x14ac:dyDescent="0.3">
      <c r="A3448">
        <v>2824</v>
      </c>
      <c r="B3448" s="3" t="s">
        <v>5737</v>
      </c>
      <c r="C3448" s="3" t="s">
        <v>5738</v>
      </c>
      <c r="D3448" s="6">
        <v>650</v>
      </c>
      <c r="E3448" s="8">
        <v>760</v>
      </c>
      <c r="F3448" t="s">
        <v>18</v>
      </c>
      <c r="G3448" t="s">
        <v>19</v>
      </c>
      <c r="H3448" t="s">
        <v>20</v>
      </c>
      <c r="I3448">
        <v>1434159780</v>
      </c>
      <c r="J3448">
        <v>1431412196</v>
      </c>
      <c r="K3448" t="b">
        <v>0</v>
      </c>
      <c r="L3448">
        <v>15</v>
      </c>
      <c r="M3448" t="b">
        <v>1</v>
      </c>
      <c r="N3448" t="s">
        <v>1088</v>
      </c>
      <c r="O3448">
        <f t="shared" si="265"/>
        <v>117</v>
      </c>
      <c r="P3448">
        <f t="shared" si="266"/>
        <v>50.67</v>
      </c>
      <c r="Q3448" s="10" t="s">
        <v>8315</v>
      </c>
      <c r="R3448" t="s">
        <v>8316</v>
      </c>
      <c r="S3448" s="13">
        <f t="shared" si="267"/>
        <v>42136.270787037036</v>
      </c>
      <c r="T3448" s="13">
        <f t="shared" si="268"/>
        <v>42168.071527777778</v>
      </c>
      <c r="U3448">
        <f t="shared" si="269"/>
        <v>2015</v>
      </c>
    </row>
    <row r="3449" spans="1:21" ht="43.2" x14ac:dyDescent="0.3">
      <c r="A3449">
        <v>3266</v>
      </c>
      <c r="B3449" s="3" t="s">
        <v>6622</v>
      </c>
      <c r="C3449" s="3" t="s">
        <v>6623</v>
      </c>
      <c r="D3449" s="6">
        <v>6000</v>
      </c>
      <c r="E3449" s="8">
        <v>7877</v>
      </c>
      <c r="F3449" t="s">
        <v>18</v>
      </c>
      <c r="G3449" t="s">
        <v>19</v>
      </c>
      <c r="H3449" t="s">
        <v>20</v>
      </c>
      <c r="I3449">
        <v>1434142800</v>
      </c>
      <c r="J3449">
        <v>1431435122</v>
      </c>
      <c r="K3449" t="b">
        <v>1</v>
      </c>
      <c r="L3449">
        <v>163</v>
      </c>
      <c r="M3449" t="b">
        <v>1</v>
      </c>
      <c r="N3449" t="s">
        <v>1088</v>
      </c>
      <c r="O3449">
        <f t="shared" si="265"/>
        <v>131</v>
      </c>
      <c r="P3449">
        <f t="shared" si="266"/>
        <v>48.33</v>
      </c>
      <c r="Q3449" s="10" t="s">
        <v>8315</v>
      </c>
      <c r="R3449" t="s">
        <v>8316</v>
      </c>
      <c r="S3449" s="13">
        <f t="shared" si="267"/>
        <v>42136.536134259266</v>
      </c>
      <c r="T3449" s="13">
        <f t="shared" si="268"/>
        <v>42167.875</v>
      </c>
      <c r="U3449">
        <f t="shared" si="269"/>
        <v>2015</v>
      </c>
    </row>
    <row r="3450" spans="1:21" ht="43.2" x14ac:dyDescent="0.3">
      <c r="A3450">
        <v>3669</v>
      </c>
      <c r="B3450" s="3" t="s">
        <v>7427</v>
      </c>
      <c r="C3450" s="3" t="s">
        <v>7428</v>
      </c>
      <c r="D3450" s="6">
        <v>1000</v>
      </c>
      <c r="E3450" s="8">
        <v>1382</v>
      </c>
      <c r="F3450" t="s">
        <v>18</v>
      </c>
      <c r="G3450" t="s">
        <v>26</v>
      </c>
      <c r="H3450" t="s">
        <v>27</v>
      </c>
      <c r="I3450">
        <v>1434039137</v>
      </c>
      <c r="J3450">
        <v>1431447137</v>
      </c>
      <c r="K3450" t="b">
        <v>0</v>
      </c>
      <c r="L3450">
        <v>17</v>
      </c>
      <c r="M3450" t="b">
        <v>1</v>
      </c>
      <c r="N3450" t="s">
        <v>1088</v>
      </c>
      <c r="O3450">
        <f t="shared" si="265"/>
        <v>138</v>
      </c>
      <c r="P3450">
        <f t="shared" si="266"/>
        <v>81.290000000000006</v>
      </c>
      <c r="Q3450" s="10" t="s">
        <v>8315</v>
      </c>
      <c r="R3450" t="s">
        <v>8316</v>
      </c>
      <c r="S3450" s="13">
        <f t="shared" si="267"/>
        <v>42136.675196759257</v>
      </c>
      <c r="T3450" s="13">
        <f t="shared" si="268"/>
        <v>42166.675196759257</v>
      </c>
      <c r="U3450">
        <f t="shared" si="269"/>
        <v>2015</v>
      </c>
    </row>
    <row r="3451" spans="1:21" ht="57.6" x14ac:dyDescent="0.3">
      <c r="A3451">
        <v>3849</v>
      </c>
      <c r="B3451" s="3" t="s">
        <v>7786</v>
      </c>
      <c r="C3451" s="3" t="s">
        <v>7787</v>
      </c>
      <c r="D3451" s="6">
        <v>30000</v>
      </c>
      <c r="E3451" s="8">
        <v>2113</v>
      </c>
      <c r="F3451" t="s">
        <v>359</v>
      </c>
      <c r="G3451" t="s">
        <v>504</v>
      </c>
      <c r="H3451" t="s">
        <v>57</v>
      </c>
      <c r="I3451">
        <v>1434047084</v>
      </c>
      <c r="J3451">
        <v>1431455084</v>
      </c>
      <c r="K3451" t="b">
        <v>1</v>
      </c>
      <c r="L3451">
        <v>28</v>
      </c>
      <c r="M3451" t="b">
        <v>0</v>
      </c>
      <c r="N3451" t="s">
        <v>1088</v>
      </c>
      <c r="O3451">
        <f t="shared" si="265"/>
        <v>7</v>
      </c>
      <c r="P3451">
        <f t="shared" si="266"/>
        <v>75.459999999999994</v>
      </c>
      <c r="Q3451" s="10" t="s">
        <v>8315</v>
      </c>
      <c r="R3451" t="s">
        <v>8316</v>
      </c>
      <c r="S3451" s="13">
        <f t="shared" si="267"/>
        <v>42136.767175925925</v>
      </c>
      <c r="T3451" s="13">
        <f t="shared" si="268"/>
        <v>42166.767175925925</v>
      </c>
      <c r="U3451">
        <f t="shared" si="269"/>
        <v>2015</v>
      </c>
    </row>
    <row r="3452" spans="1:21" ht="43.2" x14ac:dyDescent="0.3">
      <c r="A3452">
        <v>3269</v>
      </c>
      <c r="B3452" s="3" t="s">
        <v>6628</v>
      </c>
      <c r="C3452" s="3" t="s">
        <v>6629</v>
      </c>
      <c r="D3452" s="6">
        <v>8000</v>
      </c>
      <c r="E3452" s="8">
        <v>8120</v>
      </c>
      <c r="F3452" t="s">
        <v>18</v>
      </c>
      <c r="G3452" t="s">
        <v>26</v>
      </c>
      <c r="H3452" t="s">
        <v>27</v>
      </c>
      <c r="I3452">
        <v>1434452400</v>
      </c>
      <c r="J3452">
        <v>1431509397</v>
      </c>
      <c r="K3452" t="b">
        <v>1</v>
      </c>
      <c r="L3452">
        <v>70</v>
      </c>
      <c r="M3452" t="b">
        <v>1</v>
      </c>
      <c r="N3452" t="s">
        <v>1088</v>
      </c>
      <c r="O3452">
        <f t="shared" si="265"/>
        <v>102</v>
      </c>
      <c r="P3452">
        <f t="shared" si="266"/>
        <v>116</v>
      </c>
      <c r="Q3452" s="10" t="s">
        <v>8315</v>
      </c>
      <c r="R3452" t="s">
        <v>8316</v>
      </c>
      <c r="S3452" s="13">
        <f t="shared" si="267"/>
        <v>42137.395798611105</v>
      </c>
      <c r="T3452" s="13">
        <f t="shared" si="268"/>
        <v>42171.458333333328</v>
      </c>
      <c r="U3452">
        <f t="shared" si="269"/>
        <v>2015</v>
      </c>
    </row>
    <row r="3453" spans="1:21" ht="43.2" x14ac:dyDescent="0.3">
      <c r="A3453">
        <v>2819</v>
      </c>
      <c r="B3453" s="3" t="s">
        <v>5727</v>
      </c>
      <c r="C3453" s="3" t="s">
        <v>5728</v>
      </c>
      <c r="D3453" s="6">
        <v>5000</v>
      </c>
      <c r="E3453" s="8">
        <v>5240</v>
      </c>
      <c r="F3453" t="s">
        <v>18</v>
      </c>
      <c r="G3453" t="s">
        <v>26</v>
      </c>
      <c r="H3453" t="s">
        <v>27</v>
      </c>
      <c r="I3453">
        <v>1434285409</v>
      </c>
      <c r="J3453">
        <v>1431693409</v>
      </c>
      <c r="K3453" t="b">
        <v>0</v>
      </c>
      <c r="L3453">
        <v>104</v>
      </c>
      <c r="M3453" t="b">
        <v>1</v>
      </c>
      <c r="N3453" t="s">
        <v>1088</v>
      </c>
      <c r="O3453">
        <f t="shared" si="265"/>
        <v>105</v>
      </c>
      <c r="P3453">
        <f t="shared" si="266"/>
        <v>50.38</v>
      </c>
      <c r="Q3453" s="10" t="s">
        <v>8315</v>
      </c>
      <c r="R3453" t="s">
        <v>8316</v>
      </c>
      <c r="S3453" s="13">
        <f t="shared" si="267"/>
        <v>42139.525567129633</v>
      </c>
      <c r="T3453" s="13">
        <f t="shared" si="268"/>
        <v>42169.525567129633</v>
      </c>
      <c r="U3453">
        <f t="shared" si="269"/>
        <v>2015</v>
      </c>
    </row>
    <row r="3454" spans="1:21" ht="43.2" x14ac:dyDescent="0.3">
      <c r="A3454">
        <v>3558</v>
      </c>
      <c r="B3454" s="3" t="s">
        <v>7207</v>
      </c>
      <c r="C3454" s="3" t="s">
        <v>7208</v>
      </c>
      <c r="D3454" s="6">
        <v>350</v>
      </c>
      <c r="E3454" s="8">
        <v>504</v>
      </c>
      <c r="F3454" t="s">
        <v>18</v>
      </c>
      <c r="G3454" t="s">
        <v>26</v>
      </c>
      <c r="H3454" t="s">
        <v>27</v>
      </c>
      <c r="I3454">
        <v>1435352400</v>
      </c>
      <c r="J3454">
        <v>1431718575</v>
      </c>
      <c r="K3454" t="b">
        <v>0</v>
      </c>
      <c r="L3454">
        <v>22</v>
      </c>
      <c r="M3454" t="b">
        <v>1</v>
      </c>
      <c r="N3454" t="s">
        <v>1088</v>
      </c>
      <c r="O3454">
        <f t="shared" si="265"/>
        <v>144</v>
      </c>
      <c r="P3454">
        <f t="shared" si="266"/>
        <v>22.91</v>
      </c>
      <c r="Q3454" s="10" t="s">
        <v>8315</v>
      </c>
      <c r="R3454" t="s">
        <v>8316</v>
      </c>
      <c r="S3454" s="13">
        <f t="shared" si="267"/>
        <v>42139.816840277781</v>
      </c>
      <c r="T3454" s="13">
        <f t="shared" si="268"/>
        <v>42181.875</v>
      </c>
      <c r="U3454">
        <f t="shared" si="269"/>
        <v>2015</v>
      </c>
    </row>
    <row r="3455" spans="1:21" ht="28.8" x14ac:dyDescent="0.3">
      <c r="A3455">
        <v>3395</v>
      </c>
      <c r="B3455" s="3" t="s">
        <v>6881</v>
      </c>
      <c r="C3455" s="3" t="s">
        <v>6882</v>
      </c>
      <c r="D3455" s="6">
        <v>500</v>
      </c>
      <c r="E3455" s="8">
        <v>920</v>
      </c>
      <c r="F3455" t="s">
        <v>18</v>
      </c>
      <c r="G3455" t="s">
        <v>26</v>
      </c>
      <c r="H3455" t="s">
        <v>27</v>
      </c>
      <c r="I3455">
        <v>1433009400</v>
      </c>
      <c r="J3455">
        <v>1431795944</v>
      </c>
      <c r="K3455" t="b">
        <v>0</v>
      </c>
      <c r="L3455">
        <v>38</v>
      </c>
      <c r="M3455" t="b">
        <v>1</v>
      </c>
      <c r="N3455" t="s">
        <v>1088</v>
      </c>
      <c r="O3455">
        <f t="shared" si="265"/>
        <v>184</v>
      </c>
      <c r="P3455">
        <f t="shared" si="266"/>
        <v>24.21</v>
      </c>
      <c r="Q3455" s="10" t="s">
        <v>8315</v>
      </c>
      <c r="R3455" t="s">
        <v>8316</v>
      </c>
      <c r="S3455" s="13">
        <f t="shared" si="267"/>
        <v>42140.712314814817</v>
      </c>
      <c r="T3455" s="13">
        <f t="shared" si="268"/>
        <v>42154.756944444445</v>
      </c>
      <c r="U3455">
        <f t="shared" si="269"/>
        <v>2015</v>
      </c>
    </row>
    <row r="3456" spans="1:21" ht="43.2" x14ac:dyDescent="0.3">
      <c r="A3456">
        <v>3294</v>
      </c>
      <c r="B3456" s="3" t="s">
        <v>6678</v>
      </c>
      <c r="C3456" s="3" t="s">
        <v>6679</v>
      </c>
      <c r="D3456" s="6">
        <v>600</v>
      </c>
      <c r="E3456" s="8">
        <v>710</v>
      </c>
      <c r="F3456" t="s">
        <v>18</v>
      </c>
      <c r="G3456" t="s">
        <v>26</v>
      </c>
      <c r="H3456" t="s">
        <v>27</v>
      </c>
      <c r="I3456">
        <v>1434459554</v>
      </c>
      <c r="J3456">
        <v>1431867554</v>
      </c>
      <c r="K3456" t="b">
        <v>0</v>
      </c>
      <c r="L3456">
        <v>24</v>
      </c>
      <c r="M3456" t="b">
        <v>1</v>
      </c>
      <c r="N3456" t="s">
        <v>1088</v>
      </c>
      <c r="O3456">
        <f t="shared" si="265"/>
        <v>118</v>
      </c>
      <c r="P3456">
        <f t="shared" si="266"/>
        <v>29.58</v>
      </c>
      <c r="Q3456" s="10" t="s">
        <v>8315</v>
      </c>
      <c r="R3456" t="s">
        <v>8316</v>
      </c>
      <c r="S3456" s="13">
        <f t="shared" si="267"/>
        <v>42141.541134259256</v>
      </c>
      <c r="T3456" s="13">
        <f t="shared" si="268"/>
        <v>42171.541134259256</v>
      </c>
      <c r="U3456">
        <f t="shared" si="269"/>
        <v>2015</v>
      </c>
    </row>
    <row r="3457" spans="1:21" ht="43.2" x14ac:dyDescent="0.3">
      <c r="A3457">
        <v>3670</v>
      </c>
      <c r="B3457" s="3" t="s">
        <v>7429</v>
      </c>
      <c r="C3457" s="3" t="s">
        <v>7430</v>
      </c>
      <c r="D3457" s="6">
        <v>220</v>
      </c>
      <c r="E3457" s="8">
        <v>241</v>
      </c>
      <c r="F3457" t="s">
        <v>18</v>
      </c>
      <c r="G3457" t="s">
        <v>26</v>
      </c>
      <c r="H3457" t="s">
        <v>27</v>
      </c>
      <c r="I3457">
        <v>1433113200</v>
      </c>
      <c r="J3457">
        <v>1431951611</v>
      </c>
      <c r="K3457" t="b">
        <v>0</v>
      </c>
      <c r="L3457">
        <v>12</v>
      </c>
      <c r="M3457" t="b">
        <v>1</v>
      </c>
      <c r="N3457" t="s">
        <v>1088</v>
      </c>
      <c r="O3457">
        <f t="shared" si="265"/>
        <v>110</v>
      </c>
      <c r="P3457">
        <f t="shared" si="266"/>
        <v>20.079999999999998</v>
      </c>
      <c r="Q3457" s="10" t="s">
        <v>8315</v>
      </c>
      <c r="R3457" t="s">
        <v>8316</v>
      </c>
      <c r="S3457" s="13">
        <f t="shared" si="267"/>
        <v>42142.514016203699</v>
      </c>
      <c r="T3457" s="13">
        <f t="shared" si="268"/>
        <v>42155.958333333328</v>
      </c>
      <c r="U3457">
        <f t="shared" si="269"/>
        <v>2015</v>
      </c>
    </row>
    <row r="3458" spans="1:21" ht="57.6" x14ac:dyDescent="0.3">
      <c r="A3458">
        <v>2911</v>
      </c>
      <c r="B3458" s="3" t="s">
        <v>5911</v>
      </c>
      <c r="C3458" s="3" t="s">
        <v>5912</v>
      </c>
      <c r="D3458" s="6">
        <v>1800</v>
      </c>
      <c r="E3458" s="8">
        <v>657</v>
      </c>
      <c r="F3458" t="s">
        <v>359</v>
      </c>
      <c r="G3458" t="s">
        <v>19</v>
      </c>
      <c r="H3458" t="s">
        <v>20</v>
      </c>
      <c r="I3458">
        <v>1435429626</v>
      </c>
      <c r="J3458">
        <v>1431973626</v>
      </c>
      <c r="K3458" t="b">
        <v>0</v>
      </c>
      <c r="L3458">
        <v>14</v>
      </c>
      <c r="M3458" t="b">
        <v>0</v>
      </c>
      <c r="N3458" t="s">
        <v>1088</v>
      </c>
      <c r="O3458">
        <f t="shared" ref="O3458:O3521" si="270">ROUND(E3458/D3458*100,0)</f>
        <v>37</v>
      </c>
      <c r="P3458">
        <f t="shared" si="266"/>
        <v>46.93</v>
      </c>
      <c r="Q3458" s="10" t="s">
        <v>8315</v>
      </c>
      <c r="R3458" t="s">
        <v>8316</v>
      </c>
      <c r="S3458" s="13">
        <f t="shared" si="267"/>
        <v>42142.768819444449</v>
      </c>
      <c r="T3458" s="13">
        <f t="shared" si="268"/>
        <v>42182.768819444449</v>
      </c>
      <c r="U3458">
        <f t="shared" si="269"/>
        <v>2015</v>
      </c>
    </row>
    <row r="3459" spans="1:21" ht="43.2" x14ac:dyDescent="0.3">
      <c r="A3459">
        <v>3834</v>
      </c>
      <c r="B3459" s="3" t="s">
        <v>7756</v>
      </c>
      <c r="C3459" s="3" t="s">
        <v>7757</v>
      </c>
      <c r="D3459" s="6">
        <v>3000</v>
      </c>
      <c r="E3459" s="8">
        <v>3271</v>
      </c>
      <c r="F3459" t="s">
        <v>18</v>
      </c>
      <c r="G3459" t="s">
        <v>26</v>
      </c>
      <c r="H3459" t="s">
        <v>27</v>
      </c>
      <c r="I3459">
        <v>1434624067</v>
      </c>
      <c r="J3459">
        <v>1432032067</v>
      </c>
      <c r="K3459" t="b">
        <v>0</v>
      </c>
      <c r="L3459">
        <v>57</v>
      </c>
      <c r="M3459" t="b">
        <v>1</v>
      </c>
      <c r="N3459" t="s">
        <v>1088</v>
      </c>
      <c r="O3459">
        <f t="shared" si="270"/>
        <v>109</v>
      </c>
      <c r="P3459">
        <f t="shared" ref="P3459:P3522" si="271">IFERROR(ROUND(E3459/L3459,2),0)</f>
        <v>57.39</v>
      </c>
      <c r="Q3459" s="10" t="s">
        <v>8315</v>
      </c>
      <c r="R3459" t="s">
        <v>8316</v>
      </c>
      <c r="S3459" s="13">
        <f t="shared" ref="S3459:S3522" si="272">(((J3459/60)/60)/24)+DATE(1970,1,1)</f>
        <v>42143.445219907408</v>
      </c>
      <c r="T3459" s="13">
        <f t="shared" ref="T3459:T3522" si="273">(((I3459/60)/60)/24)+DATE(1970,1,1)</f>
        <v>42173.445219907408</v>
      </c>
      <c r="U3459">
        <f t="shared" ref="U3459:U3522" si="274">YEAR(S3459)</f>
        <v>2015</v>
      </c>
    </row>
    <row r="3460" spans="1:21" ht="57.6" x14ac:dyDescent="0.3">
      <c r="A3460">
        <v>3388</v>
      </c>
      <c r="B3460" s="3" t="s">
        <v>6867</v>
      </c>
      <c r="C3460" s="3" t="s">
        <v>6868</v>
      </c>
      <c r="D3460" s="6">
        <v>1500</v>
      </c>
      <c r="E3460" s="8">
        <v>1557</v>
      </c>
      <c r="F3460" t="s">
        <v>18</v>
      </c>
      <c r="G3460" t="s">
        <v>26</v>
      </c>
      <c r="H3460" t="s">
        <v>27</v>
      </c>
      <c r="I3460">
        <v>1434625441</v>
      </c>
      <c r="J3460">
        <v>1432033441</v>
      </c>
      <c r="K3460" t="b">
        <v>0</v>
      </c>
      <c r="L3460">
        <v>45</v>
      </c>
      <c r="M3460" t="b">
        <v>1</v>
      </c>
      <c r="N3460" t="s">
        <v>1088</v>
      </c>
      <c r="O3460">
        <f t="shared" si="270"/>
        <v>104</v>
      </c>
      <c r="P3460">
        <f t="shared" si="271"/>
        <v>34.6</v>
      </c>
      <c r="Q3460" s="10" t="s">
        <v>8315</v>
      </c>
      <c r="R3460" t="s">
        <v>8316</v>
      </c>
      <c r="S3460" s="13">
        <f t="shared" si="272"/>
        <v>42143.461122685185</v>
      </c>
      <c r="T3460" s="13">
        <f t="shared" si="273"/>
        <v>42173.461122685185</v>
      </c>
      <c r="U3460">
        <f t="shared" si="274"/>
        <v>2015</v>
      </c>
    </row>
    <row r="3461" spans="1:21" ht="43.2" x14ac:dyDescent="0.3">
      <c r="A3461">
        <v>3906</v>
      </c>
      <c r="B3461" s="3" t="s">
        <v>7899</v>
      </c>
      <c r="C3461" s="3" t="s">
        <v>7900</v>
      </c>
      <c r="D3461" s="6">
        <v>1500</v>
      </c>
      <c r="E3461" s="8">
        <v>1010</v>
      </c>
      <c r="F3461" t="s">
        <v>359</v>
      </c>
      <c r="G3461" t="s">
        <v>26</v>
      </c>
      <c r="H3461" t="s">
        <v>27</v>
      </c>
      <c r="I3461">
        <v>1435325100</v>
      </c>
      <c r="J3461">
        <v>1432072893</v>
      </c>
      <c r="K3461" t="b">
        <v>0</v>
      </c>
      <c r="L3461">
        <v>16</v>
      </c>
      <c r="M3461" t="b">
        <v>0</v>
      </c>
      <c r="N3461" t="s">
        <v>1088</v>
      </c>
      <c r="O3461">
        <f t="shared" si="270"/>
        <v>67</v>
      </c>
      <c r="P3461">
        <f t="shared" si="271"/>
        <v>63.13</v>
      </c>
      <c r="Q3461" s="10" t="s">
        <v>8315</v>
      </c>
      <c r="R3461" t="s">
        <v>8316</v>
      </c>
      <c r="S3461" s="13">
        <f t="shared" si="272"/>
        <v>42143.917743055557</v>
      </c>
      <c r="T3461" s="13">
        <f t="shared" si="273"/>
        <v>42181.559027777781</v>
      </c>
      <c r="U3461">
        <f t="shared" si="274"/>
        <v>2015</v>
      </c>
    </row>
    <row r="3462" spans="1:21" ht="43.2" x14ac:dyDescent="0.3">
      <c r="A3462">
        <v>3614</v>
      </c>
      <c r="B3462" s="3" t="s">
        <v>6971</v>
      </c>
      <c r="C3462" s="3" t="s">
        <v>7319</v>
      </c>
      <c r="D3462" s="6">
        <v>2500</v>
      </c>
      <c r="E3462" s="8">
        <v>2520</v>
      </c>
      <c r="F3462" t="s">
        <v>18</v>
      </c>
      <c r="G3462" t="s">
        <v>19</v>
      </c>
      <c r="H3462" t="s">
        <v>20</v>
      </c>
      <c r="I3462">
        <v>1434675616</v>
      </c>
      <c r="J3462">
        <v>1432083616</v>
      </c>
      <c r="K3462" t="b">
        <v>0</v>
      </c>
      <c r="L3462">
        <v>71</v>
      </c>
      <c r="M3462" t="b">
        <v>1</v>
      </c>
      <c r="N3462" t="s">
        <v>1088</v>
      </c>
      <c r="O3462">
        <f t="shared" si="270"/>
        <v>101</v>
      </c>
      <c r="P3462">
        <f t="shared" si="271"/>
        <v>35.49</v>
      </c>
      <c r="Q3462" s="10" t="s">
        <v>8315</v>
      </c>
      <c r="R3462" t="s">
        <v>8316</v>
      </c>
      <c r="S3462" s="13">
        <f t="shared" si="272"/>
        <v>42144.041851851856</v>
      </c>
      <c r="T3462" s="13">
        <f t="shared" si="273"/>
        <v>42174.041851851856</v>
      </c>
      <c r="U3462">
        <f t="shared" si="274"/>
        <v>2015</v>
      </c>
    </row>
    <row r="3463" spans="1:21" ht="43.2" x14ac:dyDescent="0.3">
      <c r="A3463">
        <v>4040</v>
      </c>
      <c r="B3463" s="3" t="s">
        <v>8162</v>
      </c>
      <c r="C3463" s="3" t="s">
        <v>8163</v>
      </c>
      <c r="D3463" s="6">
        <v>8000</v>
      </c>
      <c r="E3463" s="8">
        <v>2500</v>
      </c>
      <c r="F3463" t="s">
        <v>359</v>
      </c>
      <c r="G3463" t="s">
        <v>19</v>
      </c>
      <c r="H3463" t="s">
        <v>20</v>
      </c>
      <c r="I3463">
        <v>1437188400</v>
      </c>
      <c r="J3463">
        <v>1432100004</v>
      </c>
      <c r="K3463" t="b">
        <v>0</v>
      </c>
      <c r="L3463">
        <v>2</v>
      </c>
      <c r="M3463" t="b">
        <v>0</v>
      </c>
      <c r="N3463" t="s">
        <v>1088</v>
      </c>
      <c r="O3463">
        <f t="shared" si="270"/>
        <v>31</v>
      </c>
      <c r="P3463">
        <f t="shared" si="271"/>
        <v>1250</v>
      </c>
      <c r="Q3463" s="10" t="s">
        <v>8315</v>
      </c>
      <c r="R3463" t="s">
        <v>8316</v>
      </c>
      <c r="S3463" s="13">
        <f t="shared" si="272"/>
        <v>42144.231527777782</v>
      </c>
      <c r="T3463" s="13">
        <f t="shared" si="273"/>
        <v>42203.125</v>
      </c>
      <c r="U3463">
        <f t="shared" si="274"/>
        <v>2015</v>
      </c>
    </row>
    <row r="3464" spans="1:21" ht="43.2" x14ac:dyDescent="0.3">
      <c r="A3464">
        <v>3256</v>
      </c>
      <c r="B3464" s="3" t="s">
        <v>6602</v>
      </c>
      <c r="C3464" s="3" t="s">
        <v>6603</v>
      </c>
      <c r="D3464" s="6">
        <v>10000</v>
      </c>
      <c r="E3464" s="8">
        <v>12806</v>
      </c>
      <c r="F3464" t="s">
        <v>18</v>
      </c>
      <c r="G3464" t="s">
        <v>19</v>
      </c>
      <c r="H3464" t="s">
        <v>20</v>
      </c>
      <c r="I3464">
        <v>1433995140</v>
      </c>
      <c r="J3464">
        <v>1432129577</v>
      </c>
      <c r="K3464" t="b">
        <v>1</v>
      </c>
      <c r="L3464">
        <v>176</v>
      </c>
      <c r="M3464" t="b">
        <v>1</v>
      </c>
      <c r="N3464" t="s">
        <v>1088</v>
      </c>
      <c r="O3464">
        <f t="shared" si="270"/>
        <v>128</v>
      </c>
      <c r="P3464">
        <f t="shared" si="271"/>
        <v>72.760000000000005</v>
      </c>
      <c r="Q3464" s="10" t="s">
        <v>8315</v>
      </c>
      <c r="R3464" t="s">
        <v>8316</v>
      </c>
      <c r="S3464" s="13">
        <f t="shared" si="272"/>
        <v>42144.573807870373</v>
      </c>
      <c r="T3464" s="13">
        <f t="shared" si="273"/>
        <v>42166.165972222225</v>
      </c>
      <c r="U3464">
        <f t="shared" si="274"/>
        <v>2015</v>
      </c>
    </row>
    <row r="3465" spans="1:21" ht="43.2" x14ac:dyDescent="0.3">
      <c r="A3465">
        <v>3249</v>
      </c>
      <c r="B3465" s="3" t="s">
        <v>6588</v>
      </c>
      <c r="C3465" s="3" t="s">
        <v>6589</v>
      </c>
      <c r="D3465" s="6">
        <v>5500</v>
      </c>
      <c r="E3465" s="8">
        <v>5771</v>
      </c>
      <c r="F3465" t="s">
        <v>18</v>
      </c>
      <c r="G3465" t="s">
        <v>19</v>
      </c>
      <c r="H3465" t="s">
        <v>20</v>
      </c>
      <c r="I3465">
        <v>1434822914</v>
      </c>
      <c r="J3465">
        <v>1432230914</v>
      </c>
      <c r="K3465" t="b">
        <v>1</v>
      </c>
      <c r="L3465">
        <v>88</v>
      </c>
      <c r="M3465" t="b">
        <v>1</v>
      </c>
      <c r="N3465" t="s">
        <v>1088</v>
      </c>
      <c r="O3465">
        <f t="shared" si="270"/>
        <v>105</v>
      </c>
      <c r="P3465">
        <f t="shared" si="271"/>
        <v>65.58</v>
      </c>
      <c r="Q3465" s="10" t="s">
        <v>8315</v>
      </c>
      <c r="R3465" t="s">
        <v>8316</v>
      </c>
      <c r="S3465" s="13">
        <f t="shared" si="272"/>
        <v>42145.746689814812</v>
      </c>
      <c r="T3465" s="13">
        <f t="shared" si="273"/>
        <v>42175.746689814812</v>
      </c>
      <c r="U3465">
        <f t="shared" si="274"/>
        <v>2015</v>
      </c>
    </row>
    <row r="3466" spans="1:21" ht="28.8" x14ac:dyDescent="0.3">
      <c r="A3466">
        <v>3572</v>
      </c>
      <c r="B3466" s="3" t="s">
        <v>7235</v>
      </c>
      <c r="C3466" s="3" t="s">
        <v>7236</v>
      </c>
      <c r="D3466" s="6">
        <v>500</v>
      </c>
      <c r="E3466" s="8">
        <v>500</v>
      </c>
      <c r="F3466" t="s">
        <v>18</v>
      </c>
      <c r="G3466" t="s">
        <v>26</v>
      </c>
      <c r="H3466" t="s">
        <v>27</v>
      </c>
      <c r="I3466">
        <v>1434894082</v>
      </c>
      <c r="J3466">
        <v>1432302082</v>
      </c>
      <c r="K3466" t="b">
        <v>0</v>
      </c>
      <c r="L3466">
        <v>9</v>
      </c>
      <c r="M3466" t="b">
        <v>1</v>
      </c>
      <c r="N3466" t="s">
        <v>1088</v>
      </c>
      <c r="O3466">
        <f t="shared" si="270"/>
        <v>100</v>
      </c>
      <c r="P3466">
        <f t="shared" si="271"/>
        <v>55.56</v>
      </c>
      <c r="Q3466" s="10" t="s">
        <v>8315</v>
      </c>
      <c r="R3466" t="s">
        <v>8316</v>
      </c>
      <c r="S3466" s="13">
        <f t="shared" si="272"/>
        <v>42146.570393518516</v>
      </c>
      <c r="T3466" s="13">
        <f t="shared" si="273"/>
        <v>42176.570393518516</v>
      </c>
      <c r="U3466">
        <f t="shared" si="274"/>
        <v>2015</v>
      </c>
    </row>
    <row r="3467" spans="1:21" ht="43.2" x14ac:dyDescent="0.3">
      <c r="A3467">
        <v>3251</v>
      </c>
      <c r="B3467" s="3" t="s">
        <v>6592</v>
      </c>
      <c r="C3467" s="3" t="s">
        <v>6593</v>
      </c>
      <c r="D3467" s="6">
        <v>1500</v>
      </c>
      <c r="E3467" s="8">
        <v>1661</v>
      </c>
      <c r="F3467" t="s">
        <v>18</v>
      </c>
      <c r="G3467" t="s">
        <v>19</v>
      </c>
      <c r="H3467" t="s">
        <v>20</v>
      </c>
      <c r="I3467">
        <v>1434907966</v>
      </c>
      <c r="J3467">
        <v>1432315966</v>
      </c>
      <c r="K3467" t="b">
        <v>1</v>
      </c>
      <c r="L3467">
        <v>20</v>
      </c>
      <c r="M3467" t="b">
        <v>1</v>
      </c>
      <c r="N3467" t="s">
        <v>1088</v>
      </c>
      <c r="O3467">
        <f t="shared" si="270"/>
        <v>111</v>
      </c>
      <c r="P3467">
        <f t="shared" si="271"/>
        <v>83.05</v>
      </c>
      <c r="Q3467" s="10" t="s">
        <v>8315</v>
      </c>
      <c r="R3467" t="s">
        <v>8316</v>
      </c>
      <c r="S3467" s="13">
        <f t="shared" si="272"/>
        <v>42146.731087962966</v>
      </c>
      <c r="T3467" s="13">
        <f t="shared" si="273"/>
        <v>42176.731087962966</v>
      </c>
      <c r="U3467">
        <f t="shared" si="274"/>
        <v>2015</v>
      </c>
    </row>
    <row r="3468" spans="1:21" ht="28.8" x14ac:dyDescent="0.3">
      <c r="A3468">
        <v>3719</v>
      </c>
      <c r="B3468" s="3" t="s">
        <v>7527</v>
      </c>
      <c r="C3468" s="3" t="s">
        <v>7528</v>
      </c>
      <c r="D3468" s="6">
        <v>200</v>
      </c>
      <c r="E3468" s="8">
        <v>420</v>
      </c>
      <c r="F3468" t="s">
        <v>18</v>
      </c>
      <c r="G3468" t="s">
        <v>26</v>
      </c>
      <c r="H3468" t="s">
        <v>27</v>
      </c>
      <c r="I3468">
        <v>1434994266</v>
      </c>
      <c r="J3468">
        <v>1432402266</v>
      </c>
      <c r="K3468" t="b">
        <v>0</v>
      </c>
      <c r="L3468">
        <v>4</v>
      </c>
      <c r="M3468" t="b">
        <v>1</v>
      </c>
      <c r="N3468" t="s">
        <v>1088</v>
      </c>
      <c r="O3468">
        <f t="shared" si="270"/>
        <v>210</v>
      </c>
      <c r="P3468">
        <f t="shared" si="271"/>
        <v>105</v>
      </c>
      <c r="Q3468" s="10" t="s">
        <v>8315</v>
      </c>
      <c r="R3468" t="s">
        <v>8316</v>
      </c>
      <c r="S3468" s="13">
        <f t="shared" si="272"/>
        <v>42147.729930555557</v>
      </c>
      <c r="T3468" s="13">
        <f t="shared" si="273"/>
        <v>42177.729930555557</v>
      </c>
      <c r="U3468">
        <f t="shared" si="274"/>
        <v>2015</v>
      </c>
    </row>
    <row r="3469" spans="1:21" ht="43.2" x14ac:dyDescent="0.3">
      <c r="A3469">
        <v>3689</v>
      </c>
      <c r="B3469" s="3" t="s">
        <v>7467</v>
      </c>
      <c r="C3469" s="3" t="s">
        <v>7468</v>
      </c>
      <c r="D3469" s="6">
        <v>3000</v>
      </c>
      <c r="E3469" s="8">
        <v>3550</v>
      </c>
      <c r="F3469" t="s">
        <v>18</v>
      </c>
      <c r="G3469" t="s">
        <v>19</v>
      </c>
      <c r="H3469" t="s">
        <v>20</v>
      </c>
      <c r="I3469">
        <v>1434925500</v>
      </c>
      <c r="J3469">
        <v>1432410639</v>
      </c>
      <c r="K3469" t="b">
        <v>0</v>
      </c>
      <c r="L3469">
        <v>62</v>
      </c>
      <c r="M3469" t="b">
        <v>1</v>
      </c>
      <c r="N3469" t="s">
        <v>1088</v>
      </c>
      <c r="O3469">
        <f t="shared" si="270"/>
        <v>118</v>
      </c>
      <c r="P3469">
        <f t="shared" si="271"/>
        <v>57.26</v>
      </c>
      <c r="Q3469" s="10" t="s">
        <v>8315</v>
      </c>
      <c r="R3469" t="s">
        <v>8316</v>
      </c>
      <c r="S3469" s="13">
        <f t="shared" si="272"/>
        <v>42147.826840277776</v>
      </c>
      <c r="T3469" s="13">
        <f t="shared" si="273"/>
        <v>42176.934027777781</v>
      </c>
      <c r="U3469">
        <f t="shared" si="274"/>
        <v>2015</v>
      </c>
    </row>
    <row r="3470" spans="1:21" ht="43.2" x14ac:dyDescent="0.3">
      <c r="A3470">
        <v>3333</v>
      </c>
      <c r="B3470" s="3" t="s">
        <v>6756</v>
      </c>
      <c r="C3470" s="3" t="s">
        <v>6757</v>
      </c>
      <c r="D3470" s="6">
        <v>3500</v>
      </c>
      <c r="E3470" s="8">
        <v>3660</v>
      </c>
      <c r="F3470" t="s">
        <v>18</v>
      </c>
      <c r="G3470" t="s">
        <v>19</v>
      </c>
      <c r="H3470" t="s">
        <v>20</v>
      </c>
      <c r="I3470">
        <v>1434384880</v>
      </c>
      <c r="J3470">
        <v>1432484080</v>
      </c>
      <c r="K3470" t="b">
        <v>0</v>
      </c>
      <c r="L3470">
        <v>111</v>
      </c>
      <c r="M3470" t="b">
        <v>1</v>
      </c>
      <c r="N3470" t="s">
        <v>1088</v>
      </c>
      <c r="O3470">
        <f t="shared" si="270"/>
        <v>105</v>
      </c>
      <c r="P3470">
        <f t="shared" si="271"/>
        <v>32.97</v>
      </c>
      <c r="Q3470" s="10" t="s">
        <v>8315</v>
      </c>
      <c r="R3470" t="s">
        <v>8316</v>
      </c>
      <c r="S3470" s="13">
        <f t="shared" si="272"/>
        <v>42148.676851851851</v>
      </c>
      <c r="T3470" s="13">
        <f t="shared" si="273"/>
        <v>42170.676851851851</v>
      </c>
      <c r="U3470">
        <f t="shared" si="274"/>
        <v>2015</v>
      </c>
    </row>
    <row r="3471" spans="1:21" ht="43.2" x14ac:dyDescent="0.3">
      <c r="A3471">
        <v>3487</v>
      </c>
      <c r="B3471" s="3" t="s">
        <v>7065</v>
      </c>
      <c r="C3471" s="3" t="s">
        <v>7066</v>
      </c>
      <c r="D3471" s="6">
        <v>2000</v>
      </c>
      <c r="E3471" s="8">
        <v>2555</v>
      </c>
      <c r="F3471" t="s">
        <v>18</v>
      </c>
      <c r="G3471" t="s">
        <v>26</v>
      </c>
      <c r="H3471" t="s">
        <v>27</v>
      </c>
      <c r="I3471">
        <v>1435185252</v>
      </c>
      <c r="J3471">
        <v>1432593252</v>
      </c>
      <c r="K3471" t="b">
        <v>0</v>
      </c>
      <c r="L3471">
        <v>66</v>
      </c>
      <c r="M3471" t="b">
        <v>1</v>
      </c>
      <c r="N3471" t="s">
        <v>1088</v>
      </c>
      <c r="O3471">
        <f t="shared" si="270"/>
        <v>128</v>
      </c>
      <c r="P3471">
        <f t="shared" si="271"/>
        <v>38.71</v>
      </c>
      <c r="Q3471" s="10" t="s">
        <v>8315</v>
      </c>
      <c r="R3471" t="s">
        <v>8316</v>
      </c>
      <c r="S3471" s="13">
        <f t="shared" si="272"/>
        <v>42149.940416666665</v>
      </c>
      <c r="T3471" s="13">
        <f t="shared" si="273"/>
        <v>42179.940416666665</v>
      </c>
      <c r="U3471">
        <f t="shared" si="274"/>
        <v>2015</v>
      </c>
    </row>
    <row r="3472" spans="1:21" ht="43.2" x14ac:dyDescent="0.3">
      <c r="A3472">
        <v>3403</v>
      </c>
      <c r="B3472" s="3" t="s">
        <v>6897</v>
      </c>
      <c r="C3472" s="3" t="s">
        <v>6898</v>
      </c>
      <c r="D3472" s="6">
        <v>2000</v>
      </c>
      <c r="E3472" s="8">
        <v>2000</v>
      </c>
      <c r="F3472" t="s">
        <v>18</v>
      </c>
      <c r="G3472" t="s">
        <v>26</v>
      </c>
      <c r="H3472" t="s">
        <v>27</v>
      </c>
      <c r="I3472">
        <v>1435230324</v>
      </c>
      <c r="J3472">
        <v>1432638324</v>
      </c>
      <c r="K3472" t="b">
        <v>0</v>
      </c>
      <c r="L3472">
        <v>17</v>
      </c>
      <c r="M3472" t="b">
        <v>1</v>
      </c>
      <c r="N3472" t="s">
        <v>1088</v>
      </c>
      <c r="O3472">
        <f t="shared" si="270"/>
        <v>100</v>
      </c>
      <c r="P3472">
        <f t="shared" si="271"/>
        <v>117.65</v>
      </c>
      <c r="Q3472" s="10" t="s">
        <v>8315</v>
      </c>
      <c r="R3472" t="s">
        <v>8316</v>
      </c>
      <c r="S3472" s="13">
        <f t="shared" si="272"/>
        <v>42150.462083333332</v>
      </c>
      <c r="T3472" s="13">
        <f t="shared" si="273"/>
        <v>42180.462083333332</v>
      </c>
      <c r="U3472">
        <f t="shared" si="274"/>
        <v>2015</v>
      </c>
    </row>
    <row r="3473" spans="1:21" ht="43.2" x14ac:dyDescent="0.3">
      <c r="A3473">
        <v>3543</v>
      </c>
      <c r="B3473" s="3" t="s">
        <v>7177</v>
      </c>
      <c r="C3473" s="3" t="s">
        <v>7178</v>
      </c>
      <c r="D3473" s="6">
        <v>1500</v>
      </c>
      <c r="E3473" s="8">
        <v>1570</v>
      </c>
      <c r="F3473" t="s">
        <v>18</v>
      </c>
      <c r="G3473" t="s">
        <v>504</v>
      </c>
      <c r="H3473" t="s">
        <v>57</v>
      </c>
      <c r="I3473">
        <v>1435255659</v>
      </c>
      <c r="J3473">
        <v>1432663659</v>
      </c>
      <c r="K3473" t="b">
        <v>0</v>
      </c>
      <c r="L3473">
        <v>29</v>
      </c>
      <c r="M3473" t="b">
        <v>1</v>
      </c>
      <c r="N3473" t="s">
        <v>1088</v>
      </c>
      <c r="O3473">
        <f t="shared" si="270"/>
        <v>105</v>
      </c>
      <c r="P3473">
        <f t="shared" si="271"/>
        <v>54.14</v>
      </c>
      <c r="Q3473" s="10" t="s">
        <v>8315</v>
      </c>
      <c r="R3473" t="s">
        <v>8316</v>
      </c>
      <c r="S3473" s="13">
        <f t="shared" si="272"/>
        <v>42150.755312499998</v>
      </c>
      <c r="T3473" s="13">
        <f t="shared" si="273"/>
        <v>42180.755312499998</v>
      </c>
      <c r="U3473">
        <f t="shared" si="274"/>
        <v>2015</v>
      </c>
    </row>
    <row r="3474" spans="1:21" ht="43.2" x14ac:dyDescent="0.3">
      <c r="A3474">
        <v>3825</v>
      </c>
      <c r="B3474" s="3" t="s">
        <v>7738</v>
      </c>
      <c r="C3474" s="3" t="s">
        <v>7739</v>
      </c>
      <c r="D3474" s="6">
        <v>5000</v>
      </c>
      <c r="E3474" s="8">
        <v>5271</v>
      </c>
      <c r="F3474" t="s">
        <v>18</v>
      </c>
      <c r="G3474" t="s">
        <v>19</v>
      </c>
      <c r="H3474" t="s">
        <v>20</v>
      </c>
      <c r="I3474">
        <v>1434505214</v>
      </c>
      <c r="J3474">
        <v>1432690814</v>
      </c>
      <c r="K3474" t="b">
        <v>0</v>
      </c>
      <c r="L3474">
        <v>49</v>
      </c>
      <c r="M3474" t="b">
        <v>1</v>
      </c>
      <c r="N3474" t="s">
        <v>1088</v>
      </c>
      <c r="O3474">
        <f t="shared" si="270"/>
        <v>105</v>
      </c>
      <c r="P3474">
        <f t="shared" si="271"/>
        <v>107.57</v>
      </c>
      <c r="Q3474" s="10" t="s">
        <v>8315</v>
      </c>
      <c r="R3474" t="s">
        <v>8316</v>
      </c>
      <c r="S3474" s="13">
        <f t="shared" si="272"/>
        <v>42151.069606481484</v>
      </c>
      <c r="T3474" s="13">
        <f t="shared" si="273"/>
        <v>42172.069606481484</v>
      </c>
      <c r="U3474">
        <f t="shared" si="274"/>
        <v>2015</v>
      </c>
    </row>
    <row r="3475" spans="1:21" ht="57.6" x14ac:dyDescent="0.3">
      <c r="A3475">
        <v>4025</v>
      </c>
      <c r="B3475" s="3" t="s">
        <v>8133</v>
      </c>
      <c r="C3475" s="3" t="s">
        <v>8134</v>
      </c>
      <c r="D3475" s="6">
        <v>5000</v>
      </c>
      <c r="E3475" s="8">
        <v>250</v>
      </c>
      <c r="F3475" t="s">
        <v>359</v>
      </c>
      <c r="G3475" t="s">
        <v>181</v>
      </c>
      <c r="H3475" t="s">
        <v>57</v>
      </c>
      <c r="I3475">
        <v>1437889336</v>
      </c>
      <c r="J3475">
        <v>1432705336</v>
      </c>
      <c r="K3475" t="b">
        <v>0</v>
      </c>
      <c r="L3475">
        <v>4</v>
      </c>
      <c r="M3475" t="b">
        <v>0</v>
      </c>
      <c r="N3475" t="s">
        <v>1088</v>
      </c>
      <c r="O3475">
        <f t="shared" si="270"/>
        <v>5</v>
      </c>
      <c r="P3475">
        <f t="shared" si="271"/>
        <v>62.5</v>
      </c>
      <c r="Q3475" s="10" t="s">
        <v>8315</v>
      </c>
      <c r="R3475" t="s">
        <v>8316</v>
      </c>
      <c r="S3475" s="13">
        <f t="shared" si="272"/>
        <v>42151.237685185188</v>
      </c>
      <c r="T3475" s="13">
        <f t="shared" si="273"/>
        <v>42211.237685185188</v>
      </c>
      <c r="U3475">
        <f t="shared" si="274"/>
        <v>2015</v>
      </c>
    </row>
    <row r="3476" spans="1:21" ht="43.2" x14ac:dyDescent="0.3">
      <c r="A3476">
        <v>3938</v>
      </c>
      <c r="B3476" s="3" t="s">
        <v>7963</v>
      </c>
      <c r="C3476" s="3" t="s">
        <v>7964</v>
      </c>
      <c r="D3476" s="6">
        <v>3255</v>
      </c>
      <c r="E3476" s="8">
        <v>397</v>
      </c>
      <c r="F3476" t="s">
        <v>359</v>
      </c>
      <c r="G3476" t="s">
        <v>19</v>
      </c>
      <c r="H3476" t="s">
        <v>20</v>
      </c>
      <c r="I3476">
        <v>1435441454</v>
      </c>
      <c r="J3476">
        <v>1432763054</v>
      </c>
      <c r="K3476" t="b">
        <v>0</v>
      </c>
      <c r="L3476">
        <v>5</v>
      </c>
      <c r="M3476" t="b">
        <v>0</v>
      </c>
      <c r="N3476" t="s">
        <v>1088</v>
      </c>
      <c r="O3476">
        <f t="shared" si="270"/>
        <v>12</v>
      </c>
      <c r="P3476">
        <f t="shared" si="271"/>
        <v>79.400000000000006</v>
      </c>
      <c r="Q3476" s="10" t="s">
        <v>8315</v>
      </c>
      <c r="R3476" t="s">
        <v>8316</v>
      </c>
      <c r="S3476" s="13">
        <f t="shared" si="272"/>
        <v>42151.905717592599</v>
      </c>
      <c r="T3476" s="13">
        <f t="shared" si="273"/>
        <v>42182.905717592599</v>
      </c>
      <c r="U3476">
        <f t="shared" si="274"/>
        <v>2015</v>
      </c>
    </row>
    <row r="3477" spans="1:21" ht="57.6" x14ac:dyDescent="0.3">
      <c r="A3477">
        <v>3404</v>
      </c>
      <c r="B3477" s="3" t="s">
        <v>6899</v>
      </c>
      <c r="C3477" s="3" t="s">
        <v>6900</v>
      </c>
      <c r="D3477" s="6">
        <v>500</v>
      </c>
      <c r="E3477" s="8">
        <v>610</v>
      </c>
      <c r="F3477" t="s">
        <v>18</v>
      </c>
      <c r="G3477" t="s">
        <v>19</v>
      </c>
      <c r="H3477" t="s">
        <v>20</v>
      </c>
      <c r="I3477">
        <v>1434542702</v>
      </c>
      <c r="J3477">
        <v>1432814702</v>
      </c>
      <c r="K3477" t="b">
        <v>0</v>
      </c>
      <c r="L3477">
        <v>3</v>
      </c>
      <c r="M3477" t="b">
        <v>1</v>
      </c>
      <c r="N3477" t="s">
        <v>1088</v>
      </c>
      <c r="O3477">
        <f t="shared" si="270"/>
        <v>122</v>
      </c>
      <c r="P3477">
        <f t="shared" si="271"/>
        <v>203.33</v>
      </c>
      <c r="Q3477" s="10" t="s">
        <v>8315</v>
      </c>
      <c r="R3477" t="s">
        <v>8316</v>
      </c>
      <c r="S3477" s="13">
        <f t="shared" si="272"/>
        <v>42152.503495370373</v>
      </c>
      <c r="T3477" s="13">
        <f t="shared" si="273"/>
        <v>42172.503495370373</v>
      </c>
      <c r="U3477">
        <f t="shared" si="274"/>
        <v>2015</v>
      </c>
    </row>
    <row r="3478" spans="1:21" ht="28.8" x14ac:dyDescent="0.3">
      <c r="A3478">
        <v>3837</v>
      </c>
      <c r="B3478" s="3" t="s">
        <v>7762</v>
      </c>
      <c r="C3478" s="3" t="s">
        <v>7763</v>
      </c>
      <c r="D3478" s="6">
        <v>2000</v>
      </c>
      <c r="E3478" s="8">
        <v>2042</v>
      </c>
      <c r="F3478" t="s">
        <v>18</v>
      </c>
      <c r="G3478" t="s">
        <v>26</v>
      </c>
      <c r="H3478" t="s">
        <v>27</v>
      </c>
      <c r="I3478">
        <v>1435947758</v>
      </c>
      <c r="J3478">
        <v>1432837358</v>
      </c>
      <c r="K3478" t="b">
        <v>0</v>
      </c>
      <c r="L3478">
        <v>17</v>
      </c>
      <c r="M3478" t="b">
        <v>1</v>
      </c>
      <c r="N3478" t="s">
        <v>1088</v>
      </c>
      <c r="O3478">
        <f t="shared" si="270"/>
        <v>102</v>
      </c>
      <c r="P3478">
        <f t="shared" si="271"/>
        <v>120.12</v>
      </c>
      <c r="Q3478" s="10" t="s">
        <v>8315</v>
      </c>
      <c r="R3478" t="s">
        <v>8316</v>
      </c>
      <c r="S3478" s="13">
        <f t="shared" si="272"/>
        <v>42152.765717592592</v>
      </c>
      <c r="T3478" s="13">
        <f t="shared" si="273"/>
        <v>42188.765717592592</v>
      </c>
      <c r="U3478">
        <f t="shared" si="274"/>
        <v>2015</v>
      </c>
    </row>
    <row r="3479" spans="1:21" x14ac:dyDescent="0.3">
      <c r="A3479">
        <v>2807</v>
      </c>
      <c r="B3479" s="3" t="s">
        <v>5703</v>
      </c>
      <c r="C3479" s="3" t="s">
        <v>5704</v>
      </c>
      <c r="D3479" s="6">
        <v>5000</v>
      </c>
      <c r="E3479" s="8">
        <v>6300</v>
      </c>
      <c r="F3479" t="s">
        <v>18</v>
      </c>
      <c r="G3479" t="s">
        <v>19</v>
      </c>
      <c r="H3479" t="s">
        <v>20</v>
      </c>
      <c r="I3479">
        <v>1435611438</v>
      </c>
      <c r="J3479">
        <v>1433019438</v>
      </c>
      <c r="K3479" t="b">
        <v>0</v>
      </c>
      <c r="L3479">
        <v>93</v>
      </c>
      <c r="M3479" t="b">
        <v>1</v>
      </c>
      <c r="N3479" t="s">
        <v>1088</v>
      </c>
      <c r="O3479">
        <f t="shared" si="270"/>
        <v>126</v>
      </c>
      <c r="P3479">
        <f t="shared" si="271"/>
        <v>67.739999999999995</v>
      </c>
      <c r="Q3479" s="10" t="s">
        <v>8315</v>
      </c>
      <c r="R3479" t="s">
        <v>8316</v>
      </c>
      <c r="S3479" s="13">
        <f t="shared" si="272"/>
        <v>42154.873124999998</v>
      </c>
      <c r="T3479" s="13">
        <f t="shared" si="273"/>
        <v>42184.873124999998</v>
      </c>
      <c r="U3479">
        <f t="shared" si="274"/>
        <v>2015</v>
      </c>
    </row>
    <row r="3480" spans="1:21" ht="43.2" x14ac:dyDescent="0.3">
      <c r="A3480">
        <v>3839</v>
      </c>
      <c r="B3480" s="3" t="s">
        <v>7766</v>
      </c>
      <c r="C3480" s="3" t="s">
        <v>7767</v>
      </c>
      <c r="D3480" s="6">
        <v>2000</v>
      </c>
      <c r="E3480" s="8">
        <v>2025</v>
      </c>
      <c r="F3480" t="s">
        <v>18</v>
      </c>
      <c r="G3480" t="s">
        <v>19</v>
      </c>
      <c r="H3480" t="s">
        <v>20</v>
      </c>
      <c r="I3480">
        <v>1438226724</v>
      </c>
      <c r="J3480">
        <v>1433042724</v>
      </c>
      <c r="K3480" t="b">
        <v>0</v>
      </c>
      <c r="L3480">
        <v>32</v>
      </c>
      <c r="M3480" t="b">
        <v>1</v>
      </c>
      <c r="N3480" t="s">
        <v>1088</v>
      </c>
      <c r="O3480">
        <f t="shared" si="270"/>
        <v>101</v>
      </c>
      <c r="P3480">
        <f t="shared" si="271"/>
        <v>63.28</v>
      </c>
      <c r="Q3480" s="10" t="s">
        <v>8315</v>
      </c>
      <c r="R3480" t="s">
        <v>8316</v>
      </c>
      <c r="S3480" s="13">
        <f t="shared" si="272"/>
        <v>42155.142638888887</v>
      </c>
      <c r="T3480" s="13">
        <f t="shared" si="273"/>
        <v>42215.142638888887</v>
      </c>
      <c r="U3480">
        <f t="shared" si="274"/>
        <v>2015</v>
      </c>
    </row>
    <row r="3481" spans="1:21" ht="57.6" x14ac:dyDescent="0.3">
      <c r="A3481">
        <v>3221</v>
      </c>
      <c r="B3481" s="3" t="s">
        <v>6532</v>
      </c>
      <c r="C3481" s="3" t="s">
        <v>6533</v>
      </c>
      <c r="D3481" s="6">
        <v>4000</v>
      </c>
      <c r="E3481" s="8">
        <v>4137</v>
      </c>
      <c r="F3481" t="s">
        <v>18</v>
      </c>
      <c r="G3481" t="s">
        <v>26</v>
      </c>
      <c r="H3481" t="s">
        <v>27</v>
      </c>
      <c r="I3481">
        <v>1436114603</v>
      </c>
      <c r="J3481">
        <v>1433090603</v>
      </c>
      <c r="K3481" t="b">
        <v>1</v>
      </c>
      <c r="L3481">
        <v>113</v>
      </c>
      <c r="M3481" t="b">
        <v>1</v>
      </c>
      <c r="N3481" t="s">
        <v>1088</v>
      </c>
      <c r="O3481">
        <f t="shared" si="270"/>
        <v>103</v>
      </c>
      <c r="P3481">
        <f t="shared" si="271"/>
        <v>36.61</v>
      </c>
      <c r="Q3481" s="10" t="s">
        <v>8315</v>
      </c>
      <c r="R3481" t="s">
        <v>8316</v>
      </c>
      <c r="S3481" s="13">
        <f t="shared" si="272"/>
        <v>42155.696793981479</v>
      </c>
      <c r="T3481" s="13">
        <f t="shared" si="273"/>
        <v>42190.696793981479</v>
      </c>
      <c r="U3481">
        <f t="shared" si="274"/>
        <v>2015</v>
      </c>
    </row>
    <row r="3482" spans="1:21" ht="28.8" x14ac:dyDescent="0.3">
      <c r="A3482">
        <v>528</v>
      </c>
      <c r="B3482" s="3" t="s">
        <v>1103</v>
      </c>
      <c r="C3482" s="3" t="s">
        <v>1104</v>
      </c>
      <c r="D3482" s="6">
        <v>1150</v>
      </c>
      <c r="E3482" s="8">
        <v>1330</v>
      </c>
      <c r="F3482" t="s">
        <v>18</v>
      </c>
      <c r="G3482" t="s">
        <v>19</v>
      </c>
      <c r="H3482" t="s">
        <v>20</v>
      </c>
      <c r="I3482">
        <v>1434921600</v>
      </c>
      <c r="J3482">
        <v>1433109907</v>
      </c>
      <c r="K3482" t="b">
        <v>0</v>
      </c>
      <c r="L3482">
        <v>30</v>
      </c>
      <c r="M3482" t="b">
        <v>1</v>
      </c>
      <c r="N3482" t="s">
        <v>1088</v>
      </c>
      <c r="O3482">
        <f t="shared" si="270"/>
        <v>116</v>
      </c>
      <c r="P3482">
        <f t="shared" si="271"/>
        <v>44.33</v>
      </c>
      <c r="Q3482" s="10" t="s">
        <v>8315</v>
      </c>
      <c r="R3482" t="s">
        <v>8316</v>
      </c>
      <c r="S3482" s="13">
        <f t="shared" si="272"/>
        <v>42155.920219907406</v>
      </c>
      <c r="T3482" s="13">
        <f t="shared" si="273"/>
        <v>42176.888888888891</v>
      </c>
      <c r="U3482">
        <f t="shared" si="274"/>
        <v>2015</v>
      </c>
    </row>
    <row r="3483" spans="1:21" ht="43.2" x14ac:dyDescent="0.3">
      <c r="A3483">
        <v>3238</v>
      </c>
      <c r="B3483" s="3" t="s">
        <v>6566</v>
      </c>
      <c r="C3483" s="3" t="s">
        <v>6567</v>
      </c>
      <c r="D3483" s="6">
        <v>2800</v>
      </c>
      <c r="E3483" s="8">
        <v>3145</v>
      </c>
      <c r="F3483" t="s">
        <v>18</v>
      </c>
      <c r="G3483" t="s">
        <v>26</v>
      </c>
      <c r="H3483" t="s">
        <v>27</v>
      </c>
      <c r="I3483">
        <v>1435752898</v>
      </c>
      <c r="J3483">
        <v>1433160898</v>
      </c>
      <c r="K3483" t="b">
        <v>1</v>
      </c>
      <c r="L3483">
        <v>79</v>
      </c>
      <c r="M3483" t="b">
        <v>1</v>
      </c>
      <c r="N3483" t="s">
        <v>1088</v>
      </c>
      <c r="O3483">
        <f t="shared" si="270"/>
        <v>112</v>
      </c>
      <c r="P3483">
        <f t="shared" si="271"/>
        <v>39.81</v>
      </c>
      <c r="Q3483" s="10" t="s">
        <v>8315</v>
      </c>
      <c r="R3483" t="s">
        <v>8316</v>
      </c>
      <c r="S3483" s="13">
        <f t="shared" si="272"/>
        <v>42156.510393518518</v>
      </c>
      <c r="T3483" s="13">
        <f t="shared" si="273"/>
        <v>42186.510393518518</v>
      </c>
      <c r="U3483">
        <f t="shared" si="274"/>
        <v>2015</v>
      </c>
    </row>
    <row r="3484" spans="1:21" ht="57.6" x14ac:dyDescent="0.3">
      <c r="A3484">
        <v>2963</v>
      </c>
      <c r="B3484" s="3" t="s">
        <v>6016</v>
      </c>
      <c r="C3484" s="3" t="s">
        <v>6017</v>
      </c>
      <c r="D3484" s="6">
        <v>10000</v>
      </c>
      <c r="E3484" s="8">
        <v>10685</v>
      </c>
      <c r="F3484" t="s">
        <v>18</v>
      </c>
      <c r="G3484" t="s">
        <v>19</v>
      </c>
      <c r="H3484" t="s">
        <v>20</v>
      </c>
      <c r="I3484">
        <v>1435835824</v>
      </c>
      <c r="J3484">
        <v>1433243824</v>
      </c>
      <c r="K3484" t="b">
        <v>0</v>
      </c>
      <c r="L3484">
        <v>98</v>
      </c>
      <c r="M3484" t="b">
        <v>1</v>
      </c>
      <c r="N3484" t="s">
        <v>1088</v>
      </c>
      <c r="O3484">
        <f t="shared" si="270"/>
        <v>107</v>
      </c>
      <c r="P3484">
        <f t="shared" si="271"/>
        <v>109.03</v>
      </c>
      <c r="Q3484" s="10" t="s">
        <v>8315</v>
      </c>
      <c r="R3484" t="s">
        <v>8316</v>
      </c>
      <c r="S3484" s="13">
        <f t="shared" si="272"/>
        <v>42157.470185185186</v>
      </c>
      <c r="T3484" s="13">
        <f t="shared" si="273"/>
        <v>42187.470185185186</v>
      </c>
      <c r="U3484">
        <f t="shared" si="274"/>
        <v>2015</v>
      </c>
    </row>
    <row r="3485" spans="1:21" ht="43.2" x14ac:dyDescent="0.3">
      <c r="A3485">
        <v>530</v>
      </c>
      <c r="B3485" s="3" t="s">
        <v>1107</v>
      </c>
      <c r="C3485" s="3" t="s">
        <v>1108</v>
      </c>
      <c r="D3485" s="6">
        <v>3405</v>
      </c>
      <c r="E3485" s="8">
        <v>3670</v>
      </c>
      <c r="F3485" t="s">
        <v>18</v>
      </c>
      <c r="G3485" t="s">
        <v>19</v>
      </c>
      <c r="H3485" t="s">
        <v>20</v>
      </c>
      <c r="I3485">
        <v>1435111200</v>
      </c>
      <c r="J3485">
        <v>1433254268</v>
      </c>
      <c r="K3485" t="b">
        <v>0</v>
      </c>
      <c r="L3485">
        <v>29</v>
      </c>
      <c r="M3485" t="b">
        <v>1</v>
      </c>
      <c r="N3485" t="s">
        <v>1088</v>
      </c>
      <c r="O3485">
        <f t="shared" si="270"/>
        <v>108</v>
      </c>
      <c r="P3485">
        <f t="shared" si="271"/>
        <v>126.55</v>
      </c>
      <c r="Q3485" s="10" t="s">
        <v>8315</v>
      </c>
      <c r="R3485" t="s">
        <v>8316</v>
      </c>
      <c r="S3485" s="13">
        <f t="shared" si="272"/>
        <v>42157.591064814813</v>
      </c>
      <c r="T3485" s="13">
        <f t="shared" si="273"/>
        <v>42179.083333333328</v>
      </c>
      <c r="U3485">
        <f t="shared" si="274"/>
        <v>2015</v>
      </c>
    </row>
    <row r="3486" spans="1:21" ht="57.6" x14ac:dyDescent="0.3">
      <c r="A3486">
        <v>3625</v>
      </c>
      <c r="B3486" s="3" t="s">
        <v>7340</v>
      </c>
      <c r="C3486" s="3" t="s">
        <v>7341</v>
      </c>
      <c r="D3486" s="6">
        <v>3000</v>
      </c>
      <c r="E3486" s="8">
        <v>3080</v>
      </c>
      <c r="F3486" t="s">
        <v>18</v>
      </c>
      <c r="G3486" t="s">
        <v>26</v>
      </c>
      <c r="H3486" t="s">
        <v>27</v>
      </c>
      <c r="I3486">
        <v>1435851577</v>
      </c>
      <c r="J3486">
        <v>1433259577</v>
      </c>
      <c r="K3486" t="b">
        <v>0</v>
      </c>
      <c r="L3486">
        <v>78</v>
      </c>
      <c r="M3486" t="b">
        <v>1</v>
      </c>
      <c r="N3486" t="s">
        <v>1088</v>
      </c>
      <c r="O3486">
        <f t="shared" si="270"/>
        <v>103</v>
      </c>
      <c r="P3486">
        <f t="shared" si="271"/>
        <v>39.49</v>
      </c>
      <c r="Q3486" s="10" t="s">
        <v>8315</v>
      </c>
      <c r="R3486" t="s">
        <v>8316</v>
      </c>
      <c r="S3486" s="13">
        <f t="shared" si="272"/>
        <v>42157.652511574073</v>
      </c>
      <c r="T3486" s="13">
        <f t="shared" si="273"/>
        <v>42187.652511574073</v>
      </c>
      <c r="U3486">
        <f t="shared" si="274"/>
        <v>2015</v>
      </c>
    </row>
    <row r="3487" spans="1:21" ht="43.2" x14ac:dyDescent="0.3">
      <c r="A3487">
        <v>2803</v>
      </c>
      <c r="B3487" s="3" t="s">
        <v>5695</v>
      </c>
      <c r="C3487" s="3" t="s">
        <v>5696</v>
      </c>
      <c r="D3487" s="6">
        <v>10000</v>
      </c>
      <c r="E3487" s="8">
        <v>12795</v>
      </c>
      <c r="F3487" t="s">
        <v>18</v>
      </c>
      <c r="G3487" t="s">
        <v>19</v>
      </c>
      <c r="H3487" t="s">
        <v>20</v>
      </c>
      <c r="I3487">
        <v>1437004800</v>
      </c>
      <c r="J3487">
        <v>1433295276</v>
      </c>
      <c r="K3487" t="b">
        <v>0</v>
      </c>
      <c r="L3487">
        <v>141</v>
      </c>
      <c r="M3487" t="b">
        <v>1</v>
      </c>
      <c r="N3487" t="s">
        <v>1088</v>
      </c>
      <c r="O3487">
        <f t="shared" si="270"/>
        <v>128</v>
      </c>
      <c r="P3487">
        <f t="shared" si="271"/>
        <v>90.74</v>
      </c>
      <c r="Q3487" s="10" t="s">
        <v>8315</v>
      </c>
      <c r="R3487" t="s">
        <v>8316</v>
      </c>
      <c r="S3487" s="13">
        <f t="shared" si="272"/>
        <v>42158.065694444449</v>
      </c>
      <c r="T3487" s="13">
        <f t="shared" si="273"/>
        <v>42201</v>
      </c>
      <c r="U3487">
        <f t="shared" si="274"/>
        <v>2015</v>
      </c>
    </row>
    <row r="3488" spans="1:21" ht="43.2" x14ac:dyDescent="0.3">
      <c r="A3488">
        <v>3847</v>
      </c>
      <c r="B3488" s="3" t="s">
        <v>7782</v>
      </c>
      <c r="C3488" s="3" t="s">
        <v>7783</v>
      </c>
      <c r="D3488" s="6">
        <v>10500</v>
      </c>
      <c r="E3488" s="8">
        <v>1697</v>
      </c>
      <c r="F3488" t="s">
        <v>359</v>
      </c>
      <c r="G3488" t="s">
        <v>19</v>
      </c>
      <c r="H3488" t="s">
        <v>20</v>
      </c>
      <c r="I3488">
        <v>1437283391</v>
      </c>
      <c r="J3488">
        <v>1433395391</v>
      </c>
      <c r="K3488" t="b">
        <v>1</v>
      </c>
      <c r="L3488">
        <v>9</v>
      </c>
      <c r="M3488" t="b">
        <v>0</v>
      </c>
      <c r="N3488" t="s">
        <v>1088</v>
      </c>
      <c r="O3488">
        <f t="shared" si="270"/>
        <v>16</v>
      </c>
      <c r="P3488">
        <f t="shared" si="271"/>
        <v>188.56</v>
      </c>
      <c r="Q3488" s="10" t="s">
        <v>8315</v>
      </c>
      <c r="R3488" t="s">
        <v>8316</v>
      </c>
      <c r="S3488" s="13">
        <f t="shared" si="272"/>
        <v>42159.224432870367</v>
      </c>
      <c r="T3488" s="13">
        <f t="shared" si="273"/>
        <v>42204.224432870367</v>
      </c>
      <c r="U3488">
        <f t="shared" si="274"/>
        <v>2015</v>
      </c>
    </row>
    <row r="3489" spans="1:21" ht="43.2" x14ac:dyDescent="0.3">
      <c r="A3489">
        <v>1285</v>
      </c>
      <c r="B3489" s="3" t="s">
        <v>2639</v>
      </c>
      <c r="C3489" s="3" t="s">
        <v>2640</v>
      </c>
      <c r="D3489" s="6">
        <v>2000</v>
      </c>
      <c r="E3489" s="8">
        <v>2033</v>
      </c>
      <c r="F3489" t="s">
        <v>18</v>
      </c>
      <c r="G3489" t="s">
        <v>26</v>
      </c>
      <c r="H3489" t="s">
        <v>27</v>
      </c>
      <c r="I3489">
        <v>1434808775</v>
      </c>
      <c r="J3489">
        <v>1433512775</v>
      </c>
      <c r="K3489" t="b">
        <v>0</v>
      </c>
      <c r="L3489">
        <v>63</v>
      </c>
      <c r="M3489" t="b">
        <v>1</v>
      </c>
      <c r="N3489" t="s">
        <v>1088</v>
      </c>
      <c r="O3489">
        <f t="shared" si="270"/>
        <v>102</v>
      </c>
      <c r="P3489">
        <f t="shared" si="271"/>
        <v>32.270000000000003</v>
      </c>
      <c r="Q3489" s="10" t="s">
        <v>8315</v>
      </c>
      <c r="R3489" t="s">
        <v>8316</v>
      </c>
      <c r="S3489" s="13">
        <f t="shared" si="272"/>
        <v>42160.583043981482</v>
      </c>
      <c r="T3489" s="13">
        <f t="shared" si="273"/>
        <v>42175.583043981482</v>
      </c>
      <c r="U3489">
        <f t="shared" si="274"/>
        <v>2015</v>
      </c>
    </row>
    <row r="3490" spans="1:21" ht="43.2" x14ac:dyDescent="0.3">
      <c r="A3490">
        <v>3820</v>
      </c>
      <c r="B3490" s="3" t="s">
        <v>7728</v>
      </c>
      <c r="C3490" s="3" t="s">
        <v>7729</v>
      </c>
      <c r="D3490" s="6">
        <v>300</v>
      </c>
      <c r="E3490" s="8">
        <v>430</v>
      </c>
      <c r="F3490" t="s">
        <v>18</v>
      </c>
      <c r="G3490" t="s">
        <v>26</v>
      </c>
      <c r="H3490" t="s">
        <v>27</v>
      </c>
      <c r="I3490">
        <v>1436110717</v>
      </c>
      <c r="J3490">
        <v>1433518717</v>
      </c>
      <c r="K3490" t="b">
        <v>0</v>
      </c>
      <c r="L3490">
        <v>20</v>
      </c>
      <c r="M3490" t="b">
        <v>1</v>
      </c>
      <c r="N3490" t="s">
        <v>1088</v>
      </c>
      <c r="O3490">
        <f t="shared" si="270"/>
        <v>143</v>
      </c>
      <c r="P3490">
        <f t="shared" si="271"/>
        <v>21.5</v>
      </c>
      <c r="Q3490" s="10" t="s">
        <v>8315</v>
      </c>
      <c r="R3490" t="s">
        <v>8316</v>
      </c>
      <c r="S3490" s="13">
        <f t="shared" si="272"/>
        <v>42160.651817129634</v>
      </c>
      <c r="T3490" s="13">
        <f t="shared" si="273"/>
        <v>42190.651817129634</v>
      </c>
      <c r="U3490">
        <f t="shared" si="274"/>
        <v>2015</v>
      </c>
    </row>
    <row r="3491" spans="1:21" ht="57.6" x14ac:dyDescent="0.3">
      <c r="A3491">
        <v>2965</v>
      </c>
      <c r="B3491" s="3" t="s">
        <v>6020</v>
      </c>
      <c r="C3491" s="3" t="s">
        <v>6021</v>
      </c>
      <c r="D3491" s="6">
        <v>1500</v>
      </c>
      <c r="E3491" s="8">
        <v>1635</v>
      </c>
      <c r="F3491" t="s">
        <v>18</v>
      </c>
      <c r="G3491" t="s">
        <v>19</v>
      </c>
      <c r="H3491" t="s">
        <v>20</v>
      </c>
      <c r="I3491">
        <v>1436290233</v>
      </c>
      <c r="J3491">
        <v>1433698233</v>
      </c>
      <c r="K3491" t="b">
        <v>0</v>
      </c>
      <c r="L3491">
        <v>39</v>
      </c>
      <c r="M3491" t="b">
        <v>1</v>
      </c>
      <c r="N3491" t="s">
        <v>1088</v>
      </c>
      <c r="O3491">
        <f t="shared" si="270"/>
        <v>109</v>
      </c>
      <c r="P3491">
        <f t="shared" si="271"/>
        <v>41.92</v>
      </c>
      <c r="Q3491" s="10" t="s">
        <v>8315</v>
      </c>
      <c r="R3491" t="s">
        <v>8316</v>
      </c>
      <c r="S3491" s="13">
        <f t="shared" si="272"/>
        <v>42162.729548611111</v>
      </c>
      <c r="T3491" s="13">
        <f t="shared" si="273"/>
        <v>42192.729548611111</v>
      </c>
      <c r="U3491">
        <f t="shared" si="274"/>
        <v>2015</v>
      </c>
    </row>
    <row r="3492" spans="1:21" ht="28.8" x14ac:dyDescent="0.3">
      <c r="A3492">
        <v>3747</v>
      </c>
      <c r="B3492" s="3" t="s">
        <v>7583</v>
      </c>
      <c r="C3492" s="3" t="s">
        <v>7584</v>
      </c>
      <c r="D3492" s="6">
        <v>2500</v>
      </c>
      <c r="E3492" s="8">
        <v>25</v>
      </c>
      <c r="F3492" t="s">
        <v>359</v>
      </c>
      <c r="G3492" t="s">
        <v>26</v>
      </c>
      <c r="H3492" t="s">
        <v>27</v>
      </c>
      <c r="I3492">
        <v>1436137140</v>
      </c>
      <c r="J3492">
        <v>1433833896</v>
      </c>
      <c r="K3492" t="b">
        <v>0</v>
      </c>
      <c r="L3492">
        <v>1</v>
      </c>
      <c r="M3492" t="b">
        <v>0</v>
      </c>
      <c r="N3492" t="s">
        <v>1088</v>
      </c>
      <c r="O3492">
        <f t="shared" si="270"/>
        <v>1</v>
      </c>
      <c r="P3492">
        <f t="shared" si="271"/>
        <v>25</v>
      </c>
      <c r="Q3492" s="10" t="s">
        <v>8315</v>
      </c>
      <c r="R3492" t="s">
        <v>8316</v>
      </c>
      <c r="S3492" s="13">
        <f t="shared" si="272"/>
        <v>42164.299722222218</v>
      </c>
      <c r="T3492" s="13">
        <f t="shared" si="273"/>
        <v>42190.957638888889</v>
      </c>
      <c r="U3492">
        <f t="shared" si="274"/>
        <v>2015</v>
      </c>
    </row>
    <row r="3493" spans="1:21" ht="43.2" x14ac:dyDescent="0.3">
      <c r="A3493">
        <v>2856</v>
      </c>
      <c r="B3493" s="3" t="s">
        <v>5801</v>
      </c>
      <c r="C3493" s="3" t="s">
        <v>5802</v>
      </c>
      <c r="D3493" s="6">
        <v>3000</v>
      </c>
      <c r="E3493" s="8">
        <v>146</v>
      </c>
      <c r="F3493" t="s">
        <v>359</v>
      </c>
      <c r="G3493" t="s">
        <v>19</v>
      </c>
      <c r="H3493" t="s">
        <v>20</v>
      </c>
      <c r="I3493">
        <v>1439069640</v>
      </c>
      <c r="J3493">
        <v>1433897647</v>
      </c>
      <c r="K3493" t="b">
        <v>0</v>
      </c>
      <c r="L3493">
        <v>6</v>
      </c>
      <c r="M3493" t="b">
        <v>0</v>
      </c>
      <c r="N3493" t="s">
        <v>1088</v>
      </c>
      <c r="O3493">
        <f t="shared" si="270"/>
        <v>5</v>
      </c>
      <c r="P3493">
        <f t="shared" si="271"/>
        <v>24.33</v>
      </c>
      <c r="Q3493" s="10" t="s">
        <v>8315</v>
      </c>
      <c r="R3493" t="s">
        <v>8316</v>
      </c>
      <c r="S3493" s="13">
        <f t="shared" si="272"/>
        <v>42165.037581018521</v>
      </c>
      <c r="T3493" s="13">
        <f t="shared" si="273"/>
        <v>42224.898611111115</v>
      </c>
      <c r="U3493">
        <f t="shared" si="274"/>
        <v>2015</v>
      </c>
    </row>
    <row r="3494" spans="1:21" ht="43.2" x14ac:dyDescent="0.3">
      <c r="A3494">
        <v>3216</v>
      </c>
      <c r="B3494" s="3" t="s">
        <v>6522</v>
      </c>
      <c r="C3494" s="3" t="s">
        <v>6523</v>
      </c>
      <c r="D3494" s="6">
        <v>2000</v>
      </c>
      <c r="E3494" s="8">
        <v>2001</v>
      </c>
      <c r="F3494" t="s">
        <v>18</v>
      </c>
      <c r="G3494" t="s">
        <v>26</v>
      </c>
      <c r="H3494" t="s">
        <v>27</v>
      </c>
      <c r="I3494">
        <v>1436625000</v>
      </c>
      <c r="J3494">
        <v>1433934371</v>
      </c>
      <c r="K3494" t="b">
        <v>1</v>
      </c>
      <c r="L3494">
        <v>35</v>
      </c>
      <c r="M3494" t="b">
        <v>1</v>
      </c>
      <c r="N3494" t="s">
        <v>1088</v>
      </c>
      <c r="O3494">
        <f t="shared" si="270"/>
        <v>100</v>
      </c>
      <c r="P3494">
        <f t="shared" si="271"/>
        <v>57.17</v>
      </c>
      <c r="Q3494" s="10" t="s">
        <v>8315</v>
      </c>
      <c r="R3494" t="s">
        <v>8316</v>
      </c>
      <c r="S3494" s="13">
        <f t="shared" si="272"/>
        <v>42165.462627314817</v>
      </c>
      <c r="T3494" s="13">
        <f t="shared" si="273"/>
        <v>42196.604166666672</v>
      </c>
      <c r="U3494">
        <f t="shared" si="274"/>
        <v>2015</v>
      </c>
    </row>
    <row r="3495" spans="1:21" ht="28.8" x14ac:dyDescent="0.3">
      <c r="A3495">
        <v>3720</v>
      </c>
      <c r="B3495" s="3" t="s">
        <v>7529</v>
      </c>
      <c r="C3495" s="3" t="s">
        <v>7530</v>
      </c>
      <c r="D3495" s="6">
        <v>3300</v>
      </c>
      <c r="E3495" s="8">
        <v>3449</v>
      </c>
      <c r="F3495" t="s">
        <v>18</v>
      </c>
      <c r="G3495" t="s">
        <v>19</v>
      </c>
      <c r="H3495" t="s">
        <v>20</v>
      </c>
      <c r="I3495">
        <v>1435881006</v>
      </c>
      <c r="J3495">
        <v>1433980206</v>
      </c>
      <c r="K3495" t="b">
        <v>0</v>
      </c>
      <c r="L3495">
        <v>40</v>
      </c>
      <c r="M3495" t="b">
        <v>1</v>
      </c>
      <c r="N3495" t="s">
        <v>1088</v>
      </c>
      <c r="O3495">
        <f t="shared" si="270"/>
        <v>105</v>
      </c>
      <c r="P3495">
        <f t="shared" si="271"/>
        <v>86.23</v>
      </c>
      <c r="Q3495" s="10" t="s">
        <v>8315</v>
      </c>
      <c r="R3495" t="s">
        <v>8316</v>
      </c>
      <c r="S3495" s="13">
        <f t="shared" si="272"/>
        <v>42165.993125000001</v>
      </c>
      <c r="T3495" s="13">
        <f t="shared" si="273"/>
        <v>42187.993125000001</v>
      </c>
      <c r="U3495">
        <f t="shared" si="274"/>
        <v>2015</v>
      </c>
    </row>
    <row r="3496" spans="1:21" ht="43.2" x14ac:dyDescent="0.3">
      <c r="A3496">
        <v>3527</v>
      </c>
      <c r="B3496" s="3" t="s">
        <v>7145</v>
      </c>
      <c r="C3496" s="3" t="s">
        <v>7146</v>
      </c>
      <c r="D3496" s="6">
        <v>6000</v>
      </c>
      <c r="E3496" s="8">
        <v>7015</v>
      </c>
      <c r="F3496" t="s">
        <v>18</v>
      </c>
      <c r="G3496" t="s">
        <v>19</v>
      </c>
      <c r="H3496" t="s">
        <v>20</v>
      </c>
      <c r="I3496">
        <v>1436587140</v>
      </c>
      <c r="J3496">
        <v>1434069205</v>
      </c>
      <c r="K3496" t="b">
        <v>0</v>
      </c>
      <c r="L3496">
        <v>86</v>
      </c>
      <c r="M3496" t="b">
        <v>1</v>
      </c>
      <c r="N3496" t="s">
        <v>1088</v>
      </c>
      <c r="O3496">
        <f t="shared" si="270"/>
        <v>117</v>
      </c>
      <c r="P3496">
        <f t="shared" si="271"/>
        <v>81.569999999999993</v>
      </c>
      <c r="Q3496" s="10" t="s">
        <v>8315</v>
      </c>
      <c r="R3496" t="s">
        <v>8316</v>
      </c>
      <c r="S3496" s="13">
        <f t="shared" si="272"/>
        <v>42167.023206018523</v>
      </c>
      <c r="T3496" s="13">
        <f t="shared" si="273"/>
        <v>42196.165972222225</v>
      </c>
      <c r="U3496">
        <f t="shared" si="274"/>
        <v>2015</v>
      </c>
    </row>
    <row r="3497" spans="1:21" ht="43.2" x14ac:dyDescent="0.3">
      <c r="A3497">
        <v>3247</v>
      </c>
      <c r="B3497" s="3" t="s">
        <v>6584</v>
      </c>
      <c r="C3497" s="3" t="s">
        <v>6585</v>
      </c>
      <c r="D3497" s="6">
        <v>2500</v>
      </c>
      <c r="E3497" s="8">
        <v>2646.5</v>
      </c>
      <c r="F3497" t="s">
        <v>18</v>
      </c>
      <c r="G3497" t="s">
        <v>26</v>
      </c>
      <c r="H3497" t="s">
        <v>27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t="s">
        <v>1088</v>
      </c>
      <c r="O3497">
        <f t="shared" si="270"/>
        <v>106</v>
      </c>
      <c r="P3497">
        <f t="shared" si="271"/>
        <v>46.43</v>
      </c>
      <c r="Q3497" s="10" t="s">
        <v>8315</v>
      </c>
      <c r="R3497" t="s">
        <v>8316</v>
      </c>
      <c r="S3497" s="13">
        <f t="shared" si="272"/>
        <v>42167.434166666666</v>
      </c>
      <c r="T3497" s="13">
        <f t="shared" si="273"/>
        <v>42197.434166666666</v>
      </c>
      <c r="U3497">
        <f t="shared" si="274"/>
        <v>2015</v>
      </c>
    </row>
    <row r="3498" spans="1:21" ht="57.6" x14ac:dyDescent="0.3">
      <c r="A3498">
        <v>3270</v>
      </c>
      <c r="B3498" s="3" t="s">
        <v>6630</v>
      </c>
      <c r="C3498" s="3" t="s">
        <v>6631</v>
      </c>
      <c r="D3498" s="6">
        <v>1800</v>
      </c>
      <c r="E3498" s="8">
        <v>1830</v>
      </c>
      <c r="F3498" t="s">
        <v>18</v>
      </c>
      <c r="G3498" t="s">
        <v>26</v>
      </c>
      <c r="H3498" t="s">
        <v>27</v>
      </c>
      <c r="I3498">
        <v>1436705265</v>
      </c>
      <c r="J3498">
        <v>1434113265</v>
      </c>
      <c r="K3498" t="b">
        <v>1</v>
      </c>
      <c r="L3498">
        <v>30</v>
      </c>
      <c r="M3498" t="b">
        <v>1</v>
      </c>
      <c r="N3498" t="s">
        <v>1088</v>
      </c>
      <c r="O3498">
        <f t="shared" si="270"/>
        <v>102</v>
      </c>
      <c r="P3498">
        <f t="shared" si="271"/>
        <v>61</v>
      </c>
      <c r="Q3498" s="10" t="s">
        <v>8315</v>
      </c>
      <c r="R3498" t="s">
        <v>8316</v>
      </c>
      <c r="S3498" s="13">
        <f t="shared" si="272"/>
        <v>42167.533159722225</v>
      </c>
      <c r="T3498" s="13">
        <f t="shared" si="273"/>
        <v>42197.533159722225</v>
      </c>
      <c r="U3498">
        <f t="shared" si="274"/>
        <v>2015</v>
      </c>
    </row>
    <row r="3499" spans="1:21" ht="86.4" x14ac:dyDescent="0.3">
      <c r="A3499">
        <v>3584</v>
      </c>
      <c r="B3499" s="3" t="s">
        <v>7259</v>
      </c>
      <c r="C3499" s="3" t="s">
        <v>7260</v>
      </c>
      <c r="D3499" s="6">
        <v>3000</v>
      </c>
      <c r="E3499" s="8">
        <v>3465</v>
      </c>
      <c r="F3499" t="s">
        <v>18</v>
      </c>
      <c r="G3499" t="s">
        <v>26</v>
      </c>
      <c r="H3499" t="s">
        <v>27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1088</v>
      </c>
      <c r="O3499">
        <f t="shared" si="270"/>
        <v>116</v>
      </c>
      <c r="P3499">
        <f t="shared" si="271"/>
        <v>30.94</v>
      </c>
      <c r="Q3499" s="10" t="s">
        <v>8315</v>
      </c>
      <c r="R3499" t="s">
        <v>8316</v>
      </c>
      <c r="S3499" s="13">
        <f t="shared" si="272"/>
        <v>42168.316481481481</v>
      </c>
      <c r="T3499" s="13">
        <f t="shared" si="273"/>
        <v>42198.316481481481</v>
      </c>
      <c r="U3499">
        <f t="shared" si="274"/>
        <v>2015</v>
      </c>
    </row>
    <row r="3500" spans="1:21" ht="43.2" x14ac:dyDescent="0.3">
      <c r="A3500">
        <v>1299</v>
      </c>
      <c r="B3500" s="3" t="s">
        <v>2667</v>
      </c>
      <c r="C3500" s="3" t="s">
        <v>2668</v>
      </c>
      <c r="D3500" s="6">
        <v>3500</v>
      </c>
      <c r="E3500" s="8">
        <v>4340</v>
      </c>
      <c r="F3500" t="s">
        <v>18</v>
      </c>
      <c r="G3500" t="s">
        <v>19</v>
      </c>
      <c r="H3500" t="s">
        <v>20</v>
      </c>
      <c r="I3500">
        <v>1436902359</v>
      </c>
      <c r="J3500">
        <v>1434310359</v>
      </c>
      <c r="K3500" t="b">
        <v>0</v>
      </c>
      <c r="L3500">
        <v>32</v>
      </c>
      <c r="M3500" t="b">
        <v>1</v>
      </c>
      <c r="N3500" t="s">
        <v>1088</v>
      </c>
      <c r="O3500">
        <f t="shared" si="270"/>
        <v>124</v>
      </c>
      <c r="P3500">
        <f t="shared" si="271"/>
        <v>135.63</v>
      </c>
      <c r="Q3500" s="10" t="s">
        <v>8315</v>
      </c>
      <c r="R3500" t="s">
        <v>8316</v>
      </c>
      <c r="S3500" s="13">
        <f t="shared" si="272"/>
        <v>42169.814340277779</v>
      </c>
      <c r="T3500" s="13">
        <f t="shared" si="273"/>
        <v>42199.814340277779</v>
      </c>
      <c r="U3500">
        <f t="shared" si="274"/>
        <v>2015</v>
      </c>
    </row>
    <row r="3501" spans="1:21" ht="43.2" x14ac:dyDescent="0.3">
      <c r="A3501">
        <v>4049</v>
      </c>
      <c r="B3501" s="3" t="s">
        <v>8180</v>
      </c>
      <c r="C3501" s="3" t="s">
        <v>8181</v>
      </c>
      <c r="D3501" s="6">
        <v>20000</v>
      </c>
      <c r="E3501" s="8">
        <v>16</v>
      </c>
      <c r="F3501" t="s">
        <v>359</v>
      </c>
      <c r="G3501" t="s">
        <v>19</v>
      </c>
      <c r="H3501" t="s">
        <v>20</v>
      </c>
      <c r="I3501">
        <v>1436914815</v>
      </c>
      <c r="J3501">
        <v>1434322815</v>
      </c>
      <c r="K3501" t="b">
        <v>0</v>
      </c>
      <c r="L3501">
        <v>1</v>
      </c>
      <c r="M3501" t="b">
        <v>0</v>
      </c>
      <c r="N3501" t="s">
        <v>1088</v>
      </c>
      <c r="O3501">
        <f t="shared" si="270"/>
        <v>0</v>
      </c>
      <c r="P3501">
        <f t="shared" si="271"/>
        <v>16</v>
      </c>
      <c r="Q3501" s="10" t="s">
        <v>8315</v>
      </c>
      <c r="R3501" t="s">
        <v>8316</v>
      </c>
      <c r="S3501" s="13">
        <f t="shared" si="272"/>
        <v>42169.958506944444</v>
      </c>
      <c r="T3501" s="13">
        <f t="shared" si="273"/>
        <v>42199.958506944444</v>
      </c>
      <c r="U3501">
        <f t="shared" si="274"/>
        <v>2015</v>
      </c>
    </row>
    <row r="3502" spans="1:21" ht="43.2" x14ac:dyDescent="0.3">
      <c r="A3502">
        <v>3823</v>
      </c>
      <c r="B3502" s="3" t="s">
        <v>7734</v>
      </c>
      <c r="C3502" s="3" t="s">
        <v>7735</v>
      </c>
      <c r="D3502" s="6">
        <v>2500</v>
      </c>
      <c r="E3502" s="8">
        <v>2650</v>
      </c>
      <c r="F3502" t="s">
        <v>18</v>
      </c>
      <c r="G3502" t="s">
        <v>19</v>
      </c>
      <c r="H3502" t="s">
        <v>20</v>
      </c>
      <c r="I3502">
        <v>1437364740</v>
      </c>
      <c r="J3502">
        <v>1434405044</v>
      </c>
      <c r="K3502" t="b">
        <v>0</v>
      </c>
      <c r="L3502">
        <v>41</v>
      </c>
      <c r="M3502" t="b">
        <v>1</v>
      </c>
      <c r="N3502" t="s">
        <v>1088</v>
      </c>
      <c r="O3502">
        <f t="shared" si="270"/>
        <v>106</v>
      </c>
      <c r="P3502">
        <f t="shared" si="271"/>
        <v>64.63</v>
      </c>
      <c r="Q3502" s="10" t="s">
        <v>8315</v>
      </c>
      <c r="R3502" t="s">
        <v>8316</v>
      </c>
      <c r="S3502" s="13">
        <f t="shared" si="272"/>
        <v>42170.910231481481</v>
      </c>
      <c r="T3502" s="13">
        <f t="shared" si="273"/>
        <v>42205.165972222225</v>
      </c>
      <c r="U3502">
        <f t="shared" si="274"/>
        <v>2015</v>
      </c>
    </row>
    <row r="3503" spans="1:21" ht="57.6" x14ac:dyDescent="0.3">
      <c r="A3503">
        <v>2826</v>
      </c>
      <c r="B3503" s="3" t="s">
        <v>5741</v>
      </c>
      <c r="C3503" s="3" t="s">
        <v>5742</v>
      </c>
      <c r="D3503" s="6">
        <v>2000</v>
      </c>
      <c r="E3503" s="8">
        <v>2155</v>
      </c>
      <c r="F3503" t="s">
        <v>18</v>
      </c>
      <c r="G3503" t="s">
        <v>19</v>
      </c>
      <c r="H3503" t="s">
        <v>20</v>
      </c>
      <c r="I3503">
        <v>1436511600</v>
      </c>
      <c r="J3503">
        <v>1434415812</v>
      </c>
      <c r="K3503" t="b">
        <v>0</v>
      </c>
      <c r="L3503">
        <v>19</v>
      </c>
      <c r="M3503" t="b">
        <v>1</v>
      </c>
      <c r="N3503" t="s">
        <v>1088</v>
      </c>
      <c r="O3503">
        <f t="shared" si="270"/>
        <v>108</v>
      </c>
      <c r="P3503">
        <f t="shared" si="271"/>
        <v>113.42</v>
      </c>
      <c r="Q3503" s="10" t="s">
        <v>8315</v>
      </c>
      <c r="R3503" t="s">
        <v>8316</v>
      </c>
      <c r="S3503" s="13">
        <f t="shared" si="272"/>
        <v>42171.034861111111</v>
      </c>
      <c r="T3503" s="13">
        <f t="shared" si="273"/>
        <v>42195.291666666672</v>
      </c>
      <c r="U3503">
        <f t="shared" si="274"/>
        <v>2015</v>
      </c>
    </row>
    <row r="3504" spans="1:21" ht="43.2" x14ac:dyDescent="0.3">
      <c r="A3504">
        <v>3480</v>
      </c>
      <c r="B3504" s="3" t="s">
        <v>7051</v>
      </c>
      <c r="C3504" s="3" t="s">
        <v>7052</v>
      </c>
      <c r="D3504" s="6">
        <v>1500</v>
      </c>
      <c r="E3504" s="8">
        <v>2140</v>
      </c>
      <c r="F3504" t="s">
        <v>18</v>
      </c>
      <c r="G3504" t="s">
        <v>19</v>
      </c>
      <c r="H3504" t="s">
        <v>20</v>
      </c>
      <c r="I3504">
        <v>1436562000</v>
      </c>
      <c r="J3504">
        <v>1434440227</v>
      </c>
      <c r="K3504" t="b">
        <v>0</v>
      </c>
      <c r="L3504">
        <v>13</v>
      </c>
      <c r="M3504" t="b">
        <v>1</v>
      </c>
      <c r="N3504" t="s">
        <v>1088</v>
      </c>
      <c r="O3504">
        <f t="shared" si="270"/>
        <v>143</v>
      </c>
      <c r="P3504">
        <f t="shared" si="271"/>
        <v>164.62</v>
      </c>
      <c r="Q3504" s="10" t="s">
        <v>8315</v>
      </c>
      <c r="R3504" t="s">
        <v>8316</v>
      </c>
      <c r="S3504" s="13">
        <f t="shared" si="272"/>
        <v>42171.317442129628</v>
      </c>
      <c r="T3504" s="13">
        <f t="shared" si="273"/>
        <v>42195.875</v>
      </c>
      <c r="U3504">
        <f t="shared" si="274"/>
        <v>2015</v>
      </c>
    </row>
    <row r="3505" spans="1:21" ht="43.2" x14ac:dyDescent="0.3">
      <c r="A3505">
        <v>3261</v>
      </c>
      <c r="B3505" s="3" t="s">
        <v>6612</v>
      </c>
      <c r="C3505" s="3" t="s">
        <v>6613</v>
      </c>
      <c r="D3505" s="6">
        <v>3300</v>
      </c>
      <c r="E3505" s="8">
        <v>3315</v>
      </c>
      <c r="F3505" t="s">
        <v>18</v>
      </c>
      <c r="G3505" t="s">
        <v>19</v>
      </c>
      <c r="H3505" t="s">
        <v>20</v>
      </c>
      <c r="I3505">
        <v>1437067476</v>
      </c>
      <c r="J3505">
        <v>1434475476</v>
      </c>
      <c r="K3505" t="b">
        <v>1</v>
      </c>
      <c r="L3505">
        <v>49</v>
      </c>
      <c r="M3505" t="b">
        <v>1</v>
      </c>
      <c r="N3505" t="s">
        <v>1088</v>
      </c>
      <c r="O3505">
        <f t="shared" si="270"/>
        <v>100</v>
      </c>
      <c r="P3505">
        <f t="shared" si="271"/>
        <v>67.650000000000006</v>
      </c>
      <c r="Q3505" s="10" t="s">
        <v>8315</v>
      </c>
      <c r="R3505" t="s">
        <v>8316</v>
      </c>
      <c r="S3505" s="13">
        <f t="shared" si="272"/>
        <v>42171.725416666668</v>
      </c>
      <c r="T3505" s="13">
        <f t="shared" si="273"/>
        <v>42201.725416666668</v>
      </c>
      <c r="U3505">
        <f t="shared" si="274"/>
        <v>2015</v>
      </c>
    </row>
    <row r="3506" spans="1:21" ht="43.2" x14ac:dyDescent="0.3">
      <c r="A3506">
        <v>2876</v>
      </c>
      <c r="B3506" s="3" t="s">
        <v>5841</v>
      </c>
      <c r="C3506" s="3" t="s">
        <v>5842</v>
      </c>
      <c r="D3506" s="6">
        <v>150000</v>
      </c>
      <c r="E3506" s="8">
        <v>0</v>
      </c>
      <c r="F3506" t="s">
        <v>359</v>
      </c>
      <c r="G3506" t="s">
        <v>19</v>
      </c>
      <c r="H3506" t="s">
        <v>20</v>
      </c>
      <c r="I3506">
        <v>1437069079</v>
      </c>
      <c r="J3506">
        <v>1434477079</v>
      </c>
      <c r="K3506" t="b">
        <v>0</v>
      </c>
      <c r="L3506">
        <v>0</v>
      </c>
      <c r="M3506" t="b">
        <v>0</v>
      </c>
      <c r="N3506" t="s">
        <v>1088</v>
      </c>
      <c r="O3506">
        <f t="shared" si="270"/>
        <v>0</v>
      </c>
      <c r="P3506">
        <f t="shared" si="271"/>
        <v>0</v>
      </c>
      <c r="Q3506" s="10" t="s">
        <v>8315</v>
      </c>
      <c r="R3506" t="s">
        <v>8316</v>
      </c>
      <c r="S3506" s="13">
        <f t="shared" si="272"/>
        <v>42171.743969907402</v>
      </c>
      <c r="T3506" s="13">
        <f t="shared" si="273"/>
        <v>42201.743969907402</v>
      </c>
      <c r="U3506">
        <f t="shared" si="274"/>
        <v>2015</v>
      </c>
    </row>
    <row r="3507" spans="1:21" ht="43.2" x14ac:dyDescent="0.3">
      <c r="A3507">
        <v>3890</v>
      </c>
      <c r="B3507" s="3" t="s">
        <v>7867</v>
      </c>
      <c r="C3507" s="3" t="s">
        <v>7868</v>
      </c>
      <c r="D3507" s="6">
        <v>15000</v>
      </c>
      <c r="E3507" s="8">
        <v>2524</v>
      </c>
      <c r="F3507" t="s">
        <v>359</v>
      </c>
      <c r="G3507" t="s">
        <v>19</v>
      </c>
      <c r="H3507" t="s">
        <v>20</v>
      </c>
      <c r="I3507">
        <v>1439662344</v>
      </c>
      <c r="J3507">
        <v>1434478344</v>
      </c>
      <c r="K3507" t="b">
        <v>0</v>
      </c>
      <c r="L3507">
        <v>8</v>
      </c>
      <c r="M3507" t="b">
        <v>0</v>
      </c>
      <c r="N3507" t="s">
        <v>1088</v>
      </c>
      <c r="O3507">
        <f t="shared" si="270"/>
        <v>17</v>
      </c>
      <c r="P3507">
        <f t="shared" si="271"/>
        <v>315.5</v>
      </c>
      <c r="Q3507" s="10" t="s">
        <v>8315</v>
      </c>
      <c r="R3507" t="s">
        <v>8316</v>
      </c>
      <c r="S3507" s="13">
        <f t="shared" si="272"/>
        <v>42171.758611111116</v>
      </c>
      <c r="T3507" s="13">
        <f t="shared" si="273"/>
        <v>42231.758611111116</v>
      </c>
      <c r="U3507">
        <f t="shared" si="274"/>
        <v>2015</v>
      </c>
    </row>
    <row r="3508" spans="1:21" ht="43.2" x14ac:dyDescent="0.3">
      <c r="A3508">
        <v>3213</v>
      </c>
      <c r="B3508" s="3" t="s">
        <v>6516</v>
      </c>
      <c r="C3508" s="3" t="s">
        <v>6517</v>
      </c>
      <c r="D3508" s="6">
        <v>6000</v>
      </c>
      <c r="E3508" s="8">
        <v>6007</v>
      </c>
      <c r="F3508" t="s">
        <v>18</v>
      </c>
      <c r="G3508" t="s">
        <v>26</v>
      </c>
      <c r="H3508" t="s">
        <v>27</v>
      </c>
      <c r="I3508">
        <v>1437934759</v>
      </c>
      <c r="J3508">
        <v>1434478759</v>
      </c>
      <c r="K3508" t="b">
        <v>1</v>
      </c>
      <c r="L3508">
        <v>47</v>
      </c>
      <c r="M3508" t="b">
        <v>1</v>
      </c>
      <c r="N3508" t="s">
        <v>1088</v>
      </c>
      <c r="O3508">
        <f t="shared" si="270"/>
        <v>100</v>
      </c>
      <c r="P3508">
        <f t="shared" si="271"/>
        <v>127.81</v>
      </c>
      <c r="Q3508" s="10" t="s">
        <v>8315</v>
      </c>
      <c r="R3508" t="s">
        <v>8316</v>
      </c>
      <c r="S3508" s="13">
        <f t="shared" si="272"/>
        <v>42171.763414351852</v>
      </c>
      <c r="T3508" s="13">
        <f t="shared" si="273"/>
        <v>42211.763414351852</v>
      </c>
      <c r="U3508">
        <f t="shared" si="274"/>
        <v>2015</v>
      </c>
    </row>
    <row r="3509" spans="1:21" ht="43.2" x14ac:dyDescent="0.3">
      <c r="A3509">
        <v>2831</v>
      </c>
      <c r="B3509" s="3" t="s">
        <v>5751</v>
      </c>
      <c r="C3509" s="3" t="s">
        <v>5752</v>
      </c>
      <c r="D3509" s="6">
        <v>3000</v>
      </c>
      <c r="E3509" s="8">
        <v>3320</v>
      </c>
      <c r="F3509" t="s">
        <v>18</v>
      </c>
      <c r="G3509" t="s">
        <v>19</v>
      </c>
      <c r="H3509" t="s">
        <v>20</v>
      </c>
      <c r="I3509">
        <v>1437076070</v>
      </c>
      <c r="J3509">
        <v>1434484070</v>
      </c>
      <c r="K3509" t="b">
        <v>0</v>
      </c>
      <c r="L3509">
        <v>52</v>
      </c>
      <c r="M3509" t="b">
        <v>1</v>
      </c>
      <c r="N3509" t="s">
        <v>1088</v>
      </c>
      <c r="O3509">
        <f t="shared" si="270"/>
        <v>111</v>
      </c>
      <c r="P3509">
        <f t="shared" si="271"/>
        <v>63.85</v>
      </c>
      <c r="Q3509" s="10" t="s">
        <v>8315</v>
      </c>
      <c r="R3509" t="s">
        <v>8316</v>
      </c>
      <c r="S3509" s="13">
        <f t="shared" si="272"/>
        <v>42171.824884259258</v>
      </c>
      <c r="T3509" s="13">
        <f t="shared" si="273"/>
        <v>42201.824884259258</v>
      </c>
      <c r="U3509">
        <f t="shared" si="274"/>
        <v>2015</v>
      </c>
    </row>
    <row r="3510" spans="1:21" ht="43.2" x14ac:dyDescent="0.3">
      <c r="A3510">
        <v>3851</v>
      </c>
      <c r="B3510" s="3" t="s">
        <v>7790</v>
      </c>
      <c r="C3510" s="3" t="s">
        <v>7791</v>
      </c>
      <c r="D3510" s="6">
        <v>2500</v>
      </c>
      <c r="E3510" s="8">
        <v>852</v>
      </c>
      <c r="F3510" t="s">
        <v>359</v>
      </c>
      <c r="G3510" t="s">
        <v>26</v>
      </c>
      <c r="H3510" t="s">
        <v>27</v>
      </c>
      <c r="I3510">
        <v>1437129179</v>
      </c>
      <c r="J3510">
        <v>1434537179</v>
      </c>
      <c r="K3510" t="b">
        <v>1</v>
      </c>
      <c r="L3510">
        <v>24</v>
      </c>
      <c r="M3510" t="b">
        <v>0</v>
      </c>
      <c r="N3510" t="s">
        <v>1088</v>
      </c>
      <c r="O3510">
        <f t="shared" si="270"/>
        <v>34</v>
      </c>
      <c r="P3510">
        <f t="shared" si="271"/>
        <v>35.5</v>
      </c>
      <c r="Q3510" s="10" t="s">
        <v>8315</v>
      </c>
      <c r="R3510" t="s">
        <v>8316</v>
      </c>
      <c r="S3510" s="13">
        <f t="shared" si="272"/>
        <v>42172.439571759256</v>
      </c>
      <c r="T3510" s="13">
        <f t="shared" si="273"/>
        <v>42202.439571759256</v>
      </c>
      <c r="U3510">
        <f t="shared" si="274"/>
        <v>2015</v>
      </c>
    </row>
    <row r="3511" spans="1:21" x14ac:dyDescent="0.3">
      <c r="A3511">
        <v>2864</v>
      </c>
      <c r="B3511" s="3" t="s">
        <v>5817</v>
      </c>
      <c r="C3511" s="3" t="s">
        <v>5818</v>
      </c>
      <c r="D3511" s="6">
        <v>2500</v>
      </c>
      <c r="E3511" s="8">
        <v>40</v>
      </c>
      <c r="F3511" t="s">
        <v>359</v>
      </c>
      <c r="G3511" t="s">
        <v>26</v>
      </c>
      <c r="H3511" t="s">
        <v>27</v>
      </c>
      <c r="I3511">
        <v>1437139080</v>
      </c>
      <c r="J3511">
        <v>1434552207</v>
      </c>
      <c r="K3511" t="b">
        <v>0</v>
      </c>
      <c r="L3511">
        <v>3</v>
      </c>
      <c r="M3511" t="b">
        <v>0</v>
      </c>
      <c r="N3511" t="s">
        <v>1088</v>
      </c>
      <c r="O3511">
        <f t="shared" si="270"/>
        <v>2</v>
      </c>
      <c r="P3511">
        <f t="shared" si="271"/>
        <v>13.33</v>
      </c>
      <c r="Q3511" s="10" t="s">
        <v>8315</v>
      </c>
      <c r="R3511" t="s">
        <v>8316</v>
      </c>
      <c r="S3511" s="13">
        <f t="shared" si="272"/>
        <v>42172.613506944443</v>
      </c>
      <c r="T3511" s="13">
        <f t="shared" si="273"/>
        <v>42202.554166666669</v>
      </c>
      <c r="U3511">
        <f t="shared" si="274"/>
        <v>2015</v>
      </c>
    </row>
    <row r="3512" spans="1:21" ht="43.2" x14ac:dyDescent="0.3">
      <c r="A3512">
        <v>3267</v>
      </c>
      <c r="B3512" s="3" t="s">
        <v>6624</v>
      </c>
      <c r="C3512" s="3" t="s">
        <v>6625</v>
      </c>
      <c r="D3512" s="6">
        <v>15000</v>
      </c>
      <c r="E3512" s="8">
        <v>15315</v>
      </c>
      <c r="F3512" t="s">
        <v>18</v>
      </c>
      <c r="G3512" t="s">
        <v>19</v>
      </c>
      <c r="H3512" t="s">
        <v>20</v>
      </c>
      <c r="I3512">
        <v>1437156660</v>
      </c>
      <c r="J3512">
        <v>1434564660</v>
      </c>
      <c r="K3512" t="b">
        <v>1</v>
      </c>
      <c r="L3512">
        <v>288</v>
      </c>
      <c r="M3512" t="b">
        <v>1</v>
      </c>
      <c r="N3512" t="s">
        <v>1088</v>
      </c>
      <c r="O3512">
        <f t="shared" si="270"/>
        <v>102</v>
      </c>
      <c r="P3512">
        <f t="shared" si="271"/>
        <v>53.18</v>
      </c>
      <c r="Q3512" s="10" t="s">
        <v>8315</v>
      </c>
      <c r="R3512" t="s">
        <v>8316</v>
      </c>
      <c r="S3512" s="13">
        <f t="shared" si="272"/>
        <v>42172.757638888885</v>
      </c>
      <c r="T3512" s="13">
        <f t="shared" si="273"/>
        <v>42202.757638888885</v>
      </c>
      <c r="U3512">
        <f t="shared" si="274"/>
        <v>2015</v>
      </c>
    </row>
    <row r="3513" spans="1:21" ht="57.6" x14ac:dyDescent="0.3">
      <c r="A3513">
        <v>3655</v>
      </c>
      <c r="B3513" s="3" t="s">
        <v>7399</v>
      </c>
      <c r="C3513" s="3" t="s">
        <v>7400</v>
      </c>
      <c r="D3513" s="6">
        <v>5000</v>
      </c>
      <c r="E3513" s="8">
        <v>5813</v>
      </c>
      <c r="F3513" t="s">
        <v>18</v>
      </c>
      <c r="G3513" t="s">
        <v>19</v>
      </c>
      <c r="H3513" t="s">
        <v>20</v>
      </c>
      <c r="I3513">
        <v>1437202740</v>
      </c>
      <c r="J3513">
        <v>1434654998</v>
      </c>
      <c r="K3513" t="b">
        <v>0</v>
      </c>
      <c r="L3513">
        <v>79</v>
      </c>
      <c r="M3513" t="b">
        <v>1</v>
      </c>
      <c r="N3513" t="s">
        <v>1088</v>
      </c>
      <c r="O3513">
        <f t="shared" si="270"/>
        <v>116</v>
      </c>
      <c r="P3513">
        <f t="shared" si="271"/>
        <v>73.58</v>
      </c>
      <c r="Q3513" s="10" t="s">
        <v>8315</v>
      </c>
      <c r="R3513" t="s">
        <v>8316</v>
      </c>
      <c r="S3513" s="13">
        <f t="shared" si="272"/>
        <v>42173.803217592591</v>
      </c>
      <c r="T3513" s="13">
        <f t="shared" si="273"/>
        <v>42203.290972222225</v>
      </c>
      <c r="U3513">
        <f t="shared" si="274"/>
        <v>2015</v>
      </c>
    </row>
    <row r="3514" spans="1:21" ht="43.2" x14ac:dyDescent="0.3">
      <c r="A3514">
        <v>3667</v>
      </c>
      <c r="B3514" s="3" t="s">
        <v>7423</v>
      </c>
      <c r="C3514" s="3" t="s">
        <v>7424</v>
      </c>
      <c r="D3514" s="6">
        <v>3000</v>
      </c>
      <c r="E3514" s="8">
        <v>3095.11</v>
      </c>
      <c r="F3514" t="s">
        <v>18</v>
      </c>
      <c r="G3514" t="s">
        <v>26</v>
      </c>
      <c r="H3514" t="s">
        <v>27</v>
      </c>
      <c r="I3514">
        <v>1437261419</v>
      </c>
      <c r="J3514">
        <v>1434669419</v>
      </c>
      <c r="K3514" t="b">
        <v>0</v>
      </c>
      <c r="L3514">
        <v>58</v>
      </c>
      <c r="M3514" t="b">
        <v>1</v>
      </c>
      <c r="N3514" t="s">
        <v>1088</v>
      </c>
      <c r="O3514">
        <f t="shared" si="270"/>
        <v>103</v>
      </c>
      <c r="P3514">
        <f t="shared" si="271"/>
        <v>53.36</v>
      </c>
      <c r="Q3514" s="10" t="s">
        <v>8315</v>
      </c>
      <c r="R3514" t="s">
        <v>8316</v>
      </c>
      <c r="S3514" s="13">
        <f t="shared" si="272"/>
        <v>42173.970127314817</v>
      </c>
      <c r="T3514" s="13">
        <f t="shared" si="273"/>
        <v>42203.970127314817</v>
      </c>
      <c r="U3514">
        <f t="shared" si="274"/>
        <v>2015</v>
      </c>
    </row>
    <row r="3515" spans="1:21" ht="43.2" x14ac:dyDescent="0.3">
      <c r="A3515">
        <v>4015</v>
      </c>
      <c r="B3515" s="3" t="s">
        <v>8113</v>
      </c>
      <c r="C3515" s="3" t="s">
        <v>8114</v>
      </c>
      <c r="D3515" s="6">
        <v>7000</v>
      </c>
      <c r="E3515" s="8">
        <v>1</v>
      </c>
      <c r="F3515" t="s">
        <v>359</v>
      </c>
      <c r="G3515" t="s">
        <v>19</v>
      </c>
      <c r="H3515" t="s">
        <v>20</v>
      </c>
      <c r="I3515">
        <v>1437331463</v>
      </c>
      <c r="J3515">
        <v>1434739463</v>
      </c>
      <c r="K3515" t="b">
        <v>0</v>
      </c>
      <c r="L3515">
        <v>1</v>
      </c>
      <c r="M3515" t="b">
        <v>0</v>
      </c>
      <c r="N3515" t="s">
        <v>1088</v>
      </c>
      <c r="O3515">
        <f t="shared" si="270"/>
        <v>0</v>
      </c>
      <c r="P3515">
        <f t="shared" si="271"/>
        <v>1</v>
      </c>
      <c r="Q3515" s="10" t="s">
        <v>8315</v>
      </c>
      <c r="R3515" t="s">
        <v>8316</v>
      </c>
      <c r="S3515" s="13">
        <f t="shared" si="272"/>
        <v>42174.780821759254</v>
      </c>
      <c r="T3515" s="13">
        <f t="shared" si="273"/>
        <v>42204.780821759254</v>
      </c>
      <c r="U3515">
        <f t="shared" si="274"/>
        <v>2015</v>
      </c>
    </row>
    <row r="3516" spans="1:21" ht="57.6" x14ac:dyDescent="0.3">
      <c r="A3516">
        <v>2793</v>
      </c>
      <c r="B3516" s="3" t="s">
        <v>5675</v>
      </c>
      <c r="C3516" s="3" t="s">
        <v>5676</v>
      </c>
      <c r="D3516" s="6">
        <v>10000</v>
      </c>
      <c r="E3516" s="8">
        <v>11056.75</v>
      </c>
      <c r="F3516" t="s">
        <v>18</v>
      </c>
      <c r="G3516" t="s">
        <v>52</v>
      </c>
      <c r="H3516" t="s">
        <v>53</v>
      </c>
      <c r="I3516">
        <v>1437473005</v>
      </c>
      <c r="J3516">
        <v>1434881005</v>
      </c>
      <c r="K3516" t="b">
        <v>0</v>
      </c>
      <c r="L3516">
        <v>73</v>
      </c>
      <c r="M3516" t="b">
        <v>1</v>
      </c>
      <c r="N3516" t="s">
        <v>1088</v>
      </c>
      <c r="O3516">
        <f t="shared" si="270"/>
        <v>111</v>
      </c>
      <c r="P3516">
        <f t="shared" si="271"/>
        <v>151.46</v>
      </c>
      <c r="Q3516" s="10" t="s">
        <v>8315</v>
      </c>
      <c r="R3516" t="s">
        <v>8316</v>
      </c>
      <c r="S3516" s="13">
        <f t="shared" si="272"/>
        <v>42176.419039351851</v>
      </c>
      <c r="T3516" s="13">
        <f t="shared" si="273"/>
        <v>42206.419039351851</v>
      </c>
      <c r="U3516">
        <f t="shared" si="274"/>
        <v>2015</v>
      </c>
    </row>
    <row r="3517" spans="1:21" ht="43.2" x14ac:dyDescent="0.3">
      <c r="A3517">
        <v>3529</v>
      </c>
      <c r="B3517" s="3" t="s">
        <v>7149</v>
      </c>
      <c r="C3517" s="3" t="s">
        <v>7150</v>
      </c>
      <c r="D3517" s="6">
        <v>500</v>
      </c>
      <c r="E3517" s="8">
        <v>660</v>
      </c>
      <c r="F3517" t="s">
        <v>18</v>
      </c>
      <c r="G3517" t="s">
        <v>19</v>
      </c>
      <c r="H3517" t="s">
        <v>20</v>
      </c>
      <c r="I3517">
        <v>1436749200</v>
      </c>
      <c r="J3517">
        <v>1434997018</v>
      </c>
      <c r="K3517" t="b">
        <v>0</v>
      </c>
      <c r="L3517">
        <v>18</v>
      </c>
      <c r="M3517" t="b">
        <v>1</v>
      </c>
      <c r="N3517" t="s">
        <v>1088</v>
      </c>
      <c r="O3517">
        <f t="shared" si="270"/>
        <v>132</v>
      </c>
      <c r="P3517">
        <f t="shared" si="271"/>
        <v>36.67</v>
      </c>
      <c r="Q3517" s="10" t="s">
        <v>8315</v>
      </c>
      <c r="R3517" t="s">
        <v>8316</v>
      </c>
      <c r="S3517" s="13">
        <f t="shared" si="272"/>
        <v>42177.761782407411</v>
      </c>
      <c r="T3517" s="13">
        <f t="shared" si="273"/>
        <v>42198.041666666672</v>
      </c>
      <c r="U3517">
        <f t="shared" si="274"/>
        <v>2015</v>
      </c>
    </row>
    <row r="3518" spans="1:21" ht="43.2" x14ac:dyDescent="0.3">
      <c r="A3518">
        <v>4008</v>
      </c>
      <c r="B3518" s="3" t="s">
        <v>8099</v>
      </c>
      <c r="C3518" s="3" t="s">
        <v>8100</v>
      </c>
      <c r="D3518" s="6">
        <v>1000</v>
      </c>
      <c r="E3518" s="8">
        <v>60</v>
      </c>
      <c r="F3518" t="s">
        <v>359</v>
      </c>
      <c r="G3518" t="s">
        <v>26</v>
      </c>
      <c r="H3518" t="s">
        <v>27</v>
      </c>
      <c r="I3518">
        <v>1437606507</v>
      </c>
      <c r="J3518">
        <v>1435014507</v>
      </c>
      <c r="K3518" t="b">
        <v>0</v>
      </c>
      <c r="L3518">
        <v>4</v>
      </c>
      <c r="M3518" t="b">
        <v>0</v>
      </c>
      <c r="N3518" t="s">
        <v>1088</v>
      </c>
      <c r="O3518">
        <f t="shared" si="270"/>
        <v>6</v>
      </c>
      <c r="P3518">
        <f t="shared" si="271"/>
        <v>15</v>
      </c>
      <c r="Q3518" s="10" t="s">
        <v>8315</v>
      </c>
      <c r="R3518" t="s">
        <v>8316</v>
      </c>
      <c r="S3518" s="13">
        <f t="shared" si="272"/>
        <v>42177.964201388888</v>
      </c>
      <c r="T3518" s="13">
        <f t="shared" si="273"/>
        <v>42207.964201388888</v>
      </c>
      <c r="U3518">
        <f t="shared" si="274"/>
        <v>2015</v>
      </c>
    </row>
    <row r="3519" spans="1:21" ht="43.2" x14ac:dyDescent="0.3">
      <c r="A3519">
        <v>4093</v>
      </c>
      <c r="B3519" s="3" t="s">
        <v>8267</v>
      </c>
      <c r="C3519" s="3" t="s">
        <v>8268</v>
      </c>
      <c r="D3519" s="6">
        <v>2500</v>
      </c>
      <c r="E3519" s="8">
        <v>60</v>
      </c>
      <c r="F3519" t="s">
        <v>359</v>
      </c>
      <c r="G3519" t="s">
        <v>26</v>
      </c>
      <c r="H3519" t="s">
        <v>27</v>
      </c>
      <c r="I3519">
        <v>1440272093</v>
      </c>
      <c r="J3519">
        <v>1435088093</v>
      </c>
      <c r="K3519" t="b">
        <v>0</v>
      </c>
      <c r="L3519">
        <v>4</v>
      </c>
      <c r="M3519" t="b">
        <v>0</v>
      </c>
      <c r="N3519" t="s">
        <v>1088</v>
      </c>
      <c r="O3519">
        <f t="shared" si="270"/>
        <v>2</v>
      </c>
      <c r="P3519">
        <f t="shared" si="271"/>
        <v>15</v>
      </c>
      <c r="Q3519" s="10" t="s">
        <v>8315</v>
      </c>
      <c r="R3519" t="s">
        <v>8316</v>
      </c>
      <c r="S3519" s="13">
        <f t="shared" si="272"/>
        <v>42178.815891203703</v>
      </c>
      <c r="T3519" s="13">
        <f t="shared" si="273"/>
        <v>42238.815891203703</v>
      </c>
      <c r="U3519">
        <f t="shared" si="274"/>
        <v>2015</v>
      </c>
    </row>
    <row r="3520" spans="1:21" ht="57.6" x14ac:dyDescent="0.3">
      <c r="A3520">
        <v>536</v>
      </c>
      <c r="B3520" s="3" t="s">
        <v>1119</v>
      </c>
      <c r="C3520" s="3" t="s">
        <v>1120</v>
      </c>
      <c r="D3520" s="6">
        <v>3300</v>
      </c>
      <c r="E3520" s="8">
        <v>3902.5</v>
      </c>
      <c r="F3520" t="s">
        <v>18</v>
      </c>
      <c r="G3520" t="s">
        <v>26</v>
      </c>
      <c r="H3520" t="s">
        <v>27</v>
      </c>
      <c r="I3520">
        <v>1438624800</v>
      </c>
      <c r="J3520">
        <v>1435133807</v>
      </c>
      <c r="K3520" t="b">
        <v>0</v>
      </c>
      <c r="L3520">
        <v>39</v>
      </c>
      <c r="M3520" t="b">
        <v>1</v>
      </c>
      <c r="N3520" t="s">
        <v>1088</v>
      </c>
      <c r="O3520">
        <f t="shared" si="270"/>
        <v>118</v>
      </c>
      <c r="P3520">
        <f t="shared" si="271"/>
        <v>100.06</v>
      </c>
      <c r="Q3520" s="10" t="s">
        <v>8315</v>
      </c>
      <c r="R3520" t="s">
        <v>8316</v>
      </c>
      <c r="S3520" s="13">
        <f t="shared" si="272"/>
        <v>42179.344988425932</v>
      </c>
      <c r="T3520" s="13">
        <f t="shared" si="273"/>
        <v>42219.75</v>
      </c>
      <c r="U3520">
        <f t="shared" si="274"/>
        <v>2015</v>
      </c>
    </row>
    <row r="3521" spans="1:21" ht="43.2" x14ac:dyDescent="0.3">
      <c r="A3521">
        <v>3373</v>
      </c>
      <c r="B3521" s="3" t="s">
        <v>6837</v>
      </c>
      <c r="C3521" s="3" t="s">
        <v>6838</v>
      </c>
      <c r="D3521" s="6">
        <v>2000</v>
      </c>
      <c r="E3521" s="8">
        <v>2005</v>
      </c>
      <c r="F3521" t="s">
        <v>18</v>
      </c>
      <c r="G3521" t="s">
        <v>26</v>
      </c>
      <c r="H3521" t="s">
        <v>27</v>
      </c>
      <c r="I3521">
        <v>1437235200</v>
      </c>
      <c r="J3521">
        <v>1435177840</v>
      </c>
      <c r="K3521" t="b">
        <v>0</v>
      </c>
      <c r="L3521">
        <v>30</v>
      </c>
      <c r="M3521" t="b">
        <v>1</v>
      </c>
      <c r="N3521" t="s">
        <v>1088</v>
      </c>
      <c r="O3521">
        <f t="shared" si="270"/>
        <v>100</v>
      </c>
      <c r="P3521">
        <f t="shared" si="271"/>
        <v>66.83</v>
      </c>
      <c r="Q3521" s="10" t="s">
        <v>8315</v>
      </c>
      <c r="R3521" t="s">
        <v>8316</v>
      </c>
      <c r="S3521" s="13">
        <f t="shared" si="272"/>
        <v>42179.854629629626</v>
      </c>
      <c r="T3521" s="13">
        <f t="shared" si="273"/>
        <v>42203.666666666672</v>
      </c>
      <c r="U3521">
        <f t="shared" si="274"/>
        <v>2015</v>
      </c>
    </row>
    <row r="3522" spans="1:21" ht="43.2" x14ac:dyDescent="0.3">
      <c r="A3522">
        <v>3462</v>
      </c>
      <c r="B3522" s="3" t="s">
        <v>7015</v>
      </c>
      <c r="C3522" s="3" t="s">
        <v>7016</v>
      </c>
      <c r="D3522" s="6">
        <v>250</v>
      </c>
      <c r="E3522" s="8">
        <v>505</v>
      </c>
      <c r="F3522" t="s">
        <v>18</v>
      </c>
      <c r="G3522" t="s">
        <v>19</v>
      </c>
      <c r="H3522" t="s">
        <v>20</v>
      </c>
      <c r="I3522">
        <v>1436551200</v>
      </c>
      <c r="J3522">
        <v>1435181628</v>
      </c>
      <c r="K3522" t="b">
        <v>0</v>
      </c>
      <c r="L3522">
        <v>17</v>
      </c>
      <c r="M3522" t="b">
        <v>1</v>
      </c>
      <c r="N3522" t="s">
        <v>1088</v>
      </c>
      <c r="O3522">
        <f t="shared" ref="O3522:O3585" si="275">ROUND(E3522/D3522*100,0)</f>
        <v>202</v>
      </c>
      <c r="P3522">
        <f t="shared" si="271"/>
        <v>29.71</v>
      </c>
      <c r="Q3522" s="10" t="s">
        <v>8315</v>
      </c>
      <c r="R3522" t="s">
        <v>8316</v>
      </c>
      <c r="S3522" s="13">
        <f t="shared" si="272"/>
        <v>42179.898472222223</v>
      </c>
      <c r="T3522" s="13">
        <f t="shared" si="273"/>
        <v>42195.75</v>
      </c>
      <c r="U3522">
        <f t="shared" si="274"/>
        <v>2015</v>
      </c>
    </row>
    <row r="3523" spans="1:21" ht="43.2" x14ac:dyDescent="0.3">
      <c r="A3523">
        <v>2792</v>
      </c>
      <c r="B3523" s="3" t="s">
        <v>5673</v>
      </c>
      <c r="C3523" s="3" t="s">
        <v>5674</v>
      </c>
      <c r="D3523" s="6">
        <v>2000</v>
      </c>
      <c r="E3523" s="8">
        <v>2152</v>
      </c>
      <c r="F3523" t="s">
        <v>18</v>
      </c>
      <c r="G3523" t="s">
        <v>19</v>
      </c>
      <c r="H3523" t="s">
        <v>20</v>
      </c>
      <c r="I3523">
        <v>1439357559</v>
      </c>
      <c r="J3523">
        <v>1435469559</v>
      </c>
      <c r="K3523" t="b">
        <v>0</v>
      </c>
      <c r="L3523">
        <v>24</v>
      </c>
      <c r="M3523" t="b">
        <v>1</v>
      </c>
      <c r="N3523" t="s">
        <v>1088</v>
      </c>
      <c r="O3523">
        <f t="shared" si="275"/>
        <v>108</v>
      </c>
      <c r="P3523">
        <f t="shared" ref="P3523:P3586" si="276">IFERROR(ROUND(E3523/L3523,2),0)</f>
        <v>89.67</v>
      </c>
      <c r="Q3523" s="10" t="s">
        <v>8315</v>
      </c>
      <c r="R3523" t="s">
        <v>8316</v>
      </c>
      <c r="S3523" s="13">
        <f t="shared" ref="S3523:S3586" si="277">(((J3523/60)/60)/24)+DATE(1970,1,1)</f>
        <v>42183.231006944443</v>
      </c>
      <c r="T3523" s="13">
        <f t="shared" ref="T3523:T3586" si="278">(((I3523/60)/60)/24)+DATE(1970,1,1)</f>
        <v>42228.231006944443</v>
      </c>
      <c r="U3523">
        <f t="shared" ref="U3523:U3586" si="279">YEAR(S3523)</f>
        <v>2015</v>
      </c>
    </row>
    <row r="3524" spans="1:21" ht="43.2" x14ac:dyDescent="0.3">
      <c r="A3524">
        <v>3819</v>
      </c>
      <c r="B3524" s="3" t="s">
        <v>7727</v>
      </c>
      <c r="C3524" s="3" t="s">
        <v>7504</v>
      </c>
      <c r="D3524" s="6">
        <v>1000</v>
      </c>
      <c r="E3524" s="8">
        <v>1064</v>
      </c>
      <c r="F3524" t="s">
        <v>18</v>
      </c>
      <c r="G3524" t="s">
        <v>19</v>
      </c>
      <c r="H3524" t="s">
        <v>20</v>
      </c>
      <c r="I3524">
        <v>1437166920</v>
      </c>
      <c r="J3524">
        <v>1435554104</v>
      </c>
      <c r="K3524" t="b">
        <v>0</v>
      </c>
      <c r="L3524">
        <v>26</v>
      </c>
      <c r="M3524" t="b">
        <v>1</v>
      </c>
      <c r="N3524" t="s">
        <v>1088</v>
      </c>
      <c r="O3524">
        <f t="shared" si="275"/>
        <v>106</v>
      </c>
      <c r="P3524">
        <f t="shared" si="276"/>
        <v>40.92</v>
      </c>
      <c r="Q3524" s="10" t="s">
        <v>8315</v>
      </c>
      <c r="R3524" t="s">
        <v>8316</v>
      </c>
      <c r="S3524" s="13">
        <f t="shared" si="277"/>
        <v>42184.209537037037</v>
      </c>
      <c r="T3524" s="13">
        <f t="shared" si="278"/>
        <v>42202.876388888893</v>
      </c>
      <c r="U3524">
        <f t="shared" si="279"/>
        <v>2015</v>
      </c>
    </row>
    <row r="3525" spans="1:21" ht="43.2" x14ac:dyDescent="0.3">
      <c r="A3525">
        <v>1295</v>
      </c>
      <c r="B3525" s="3" t="s">
        <v>2659</v>
      </c>
      <c r="C3525" s="3" t="s">
        <v>2660</v>
      </c>
      <c r="D3525" s="6">
        <v>2500</v>
      </c>
      <c r="E3525" s="8">
        <v>2549</v>
      </c>
      <c r="F3525" t="s">
        <v>18</v>
      </c>
      <c r="G3525" t="s">
        <v>26</v>
      </c>
      <c r="H3525" t="s">
        <v>27</v>
      </c>
      <c r="I3525">
        <v>1438189200</v>
      </c>
      <c r="J3525">
        <v>1435585497</v>
      </c>
      <c r="K3525" t="b">
        <v>0</v>
      </c>
      <c r="L3525">
        <v>64</v>
      </c>
      <c r="M3525" t="b">
        <v>1</v>
      </c>
      <c r="N3525" t="s">
        <v>1088</v>
      </c>
      <c r="O3525">
        <f t="shared" si="275"/>
        <v>102</v>
      </c>
      <c r="P3525">
        <f t="shared" si="276"/>
        <v>39.83</v>
      </c>
      <c r="Q3525" s="10" t="s">
        <v>8315</v>
      </c>
      <c r="R3525" t="s">
        <v>8316</v>
      </c>
      <c r="S3525" s="13">
        <f t="shared" si="277"/>
        <v>42184.572881944448</v>
      </c>
      <c r="T3525" s="13">
        <f t="shared" si="278"/>
        <v>42214.708333333328</v>
      </c>
      <c r="U3525">
        <f t="shared" si="279"/>
        <v>2015</v>
      </c>
    </row>
    <row r="3526" spans="1:21" ht="43.2" x14ac:dyDescent="0.3">
      <c r="A3526">
        <v>2806</v>
      </c>
      <c r="B3526" s="3" t="s">
        <v>5701</v>
      </c>
      <c r="C3526" s="3" t="s">
        <v>5702</v>
      </c>
      <c r="D3526" s="6">
        <v>3000</v>
      </c>
      <c r="E3526" s="8">
        <v>3363</v>
      </c>
      <c r="F3526" t="s">
        <v>18</v>
      </c>
      <c r="G3526" t="s">
        <v>26</v>
      </c>
      <c r="H3526" t="s">
        <v>27</v>
      </c>
      <c r="I3526">
        <v>1438772400</v>
      </c>
      <c r="J3526">
        <v>1435645490</v>
      </c>
      <c r="K3526" t="b">
        <v>0</v>
      </c>
      <c r="L3526">
        <v>76</v>
      </c>
      <c r="M3526" t="b">
        <v>1</v>
      </c>
      <c r="N3526" t="s">
        <v>1088</v>
      </c>
      <c r="O3526">
        <f t="shared" si="275"/>
        <v>112</v>
      </c>
      <c r="P3526">
        <f t="shared" si="276"/>
        <v>44.25</v>
      </c>
      <c r="Q3526" s="10" t="s">
        <v>8315</v>
      </c>
      <c r="R3526" t="s">
        <v>8316</v>
      </c>
      <c r="S3526" s="13">
        <f t="shared" si="277"/>
        <v>42185.267245370371</v>
      </c>
      <c r="T3526" s="13">
        <f t="shared" si="278"/>
        <v>42221.458333333328</v>
      </c>
      <c r="U3526">
        <f t="shared" si="279"/>
        <v>2015</v>
      </c>
    </row>
    <row r="3527" spans="1:21" ht="28.8" x14ac:dyDescent="0.3">
      <c r="A3527">
        <v>3334</v>
      </c>
      <c r="B3527" s="3" t="s">
        <v>6758</v>
      </c>
      <c r="C3527" s="3" t="s">
        <v>6759</v>
      </c>
      <c r="D3527" s="6">
        <v>3871</v>
      </c>
      <c r="E3527" s="8">
        <v>5366</v>
      </c>
      <c r="F3527" t="s">
        <v>18</v>
      </c>
      <c r="G3527" t="s">
        <v>19</v>
      </c>
      <c r="H3527" t="s">
        <v>20</v>
      </c>
      <c r="I3527">
        <v>1438259422</v>
      </c>
      <c r="J3527">
        <v>1435667422</v>
      </c>
      <c r="K3527" t="b">
        <v>0</v>
      </c>
      <c r="L3527">
        <v>46</v>
      </c>
      <c r="M3527" t="b">
        <v>1</v>
      </c>
      <c r="N3527" t="s">
        <v>1088</v>
      </c>
      <c r="O3527">
        <f t="shared" si="275"/>
        <v>139</v>
      </c>
      <c r="P3527">
        <f t="shared" si="276"/>
        <v>116.65</v>
      </c>
      <c r="Q3527" s="10" t="s">
        <v>8315</v>
      </c>
      <c r="R3527" t="s">
        <v>8316</v>
      </c>
      <c r="S3527" s="13">
        <f t="shared" si="277"/>
        <v>42185.521087962959</v>
      </c>
      <c r="T3527" s="13">
        <f t="shared" si="278"/>
        <v>42215.521087962959</v>
      </c>
      <c r="U3527">
        <f t="shared" si="279"/>
        <v>2015</v>
      </c>
    </row>
    <row r="3528" spans="1:21" ht="43.2" x14ac:dyDescent="0.3">
      <c r="A3528">
        <v>3668</v>
      </c>
      <c r="B3528" s="3" t="s">
        <v>7425</v>
      </c>
      <c r="C3528" s="3" t="s">
        <v>7426</v>
      </c>
      <c r="D3528" s="6">
        <v>1000</v>
      </c>
      <c r="E3528" s="8">
        <v>1035</v>
      </c>
      <c r="F3528" t="s">
        <v>18</v>
      </c>
      <c r="G3528" t="s">
        <v>19</v>
      </c>
      <c r="H3528" t="s">
        <v>20</v>
      </c>
      <c r="I3528">
        <v>1437676380</v>
      </c>
      <c r="J3528">
        <v>1435670452</v>
      </c>
      <c r="K3528" t="b">
        <v>0</v>
      </c>
      <c r="L3528">
        <v>28</v>
      </c>
      <c r="M3528" t="b">
        <v>1</v>
      </c>
      <c r="N3528" t="s">
        <v>1088</v>
      </c>
      <c r="O3528">
        <f t="shared" si="275"/>
        <v>104</v>
      </c>
      <c r="P3528">
        <f t="shared" si="276"/>
        <v>36.96</v>
      </c>
      <c r="Q3528" s="10" t="s">
        <v>8315</v>
      </c>
      <c r="R3528" t="s">
        <v>8316</v>
      </c>
      <c r="S3528" s="13">
        <f t="shared" si="277"/>
        <v>42185.556157407409</v>
      </c>
      <c r="T3528" s="13">
        <f t="shared" si="278"/>
        <v>42208.772916666669</v>
      </c>
      <c r="U3528">
        <f t="shared" si="279"/>
        <v>2015</v>
      </c>
    </row>
    <row r="3529" spans="1:21" ht="57.6" x14ac:dyDescent="0.3">
      <c r="A3529">
        <v>3903</v>
      </c>
      <c r="B3529" s="3" t="s">
        <v>7893</v>
      </c>
      <c r="C3529" s="3" t="s">
        <v>7894</v>
      </c>
      <c r="D3529" s="6">
        <v>1500</v>
      </c>
      <c r="E3529" s="8">
        <v>0</v>
      </c>
      <c r="F3529" t="s">
        <v>359</v>
      </c>
      <c r="G3529" t="s">
        <v>19</v>
      </c>
      <c r="H3529" t="s">
        <v>20</v>
      </c>
      <c r="I3529">
        <v>1439581080</v>
      </c>
      <c r="J3529">
        <v>1435709765</v>
      </c>
      <c r="K3529" t="b">
        <v>0</v>
      </c>
      <c r="L3529">
        <v>0</v>
      </c>
      <c r="M3529" t="b">
        <v>0</v>
      </c>
      <c r="N3529" t="s">
        <v>1088</v>
      </c>
      <c r="O3529">
        <f t="shared" si="275"/>
        <v>0</v>
      </c>
      <c r="P3529">
        <f t="shared" si="276"/>
        <v>0</v>
      </c>
      <c r="Q3529" s="10" t="s">
        <v>8315</v>
      </c>
      <c r="R3529" t="s">
        <v>8316</v>
      </c>
      <c r="S3529" s="13">
        <f t="shared" si="277"/>
        <v>42186.01116898148</v>
      </c>
      <c r="T3529" s="13">
        <f t="shared" si="278"/>
        <v>42230.818055555559</v>
      </c>
      <c r="U3529">
        <f t="shared" si="279"/>
        <v>2015</v>
      </c>
    </row>
    <row r="3530" spans="1:21" ht="43.2" x14ac:dyDescent="0.3">
      <c r="A3530">
        <v>3305</v>
      </c>
      <c r="B3530" s="3" t="s">
        <v>6700</v>
      </c>
      <c r="C3530" s="3" t="s">
        <v>6701</v>
      </c>
      <c r="D3530" s="6">
        <v>4000</v>
      </c>
      <c r="E3530" s="8">
        <v>4081</v>
      </c>
      <c r="F3530" t="s">
        <v>18</v>
      </c>
      <c r="G3530" t="s">
        <v>19</v>
      </c>
      <c r="H3530" t="s">
        <v>20</v>
      </c>
      <c r="I3530">
        <v>1438374748</v>
      </c>
      <c r="J3530">
        <v>1435782748</v>
      </c>
      <c r="K3530" t="b">
        <v>0</v>
      </c>
      <c r="L3530">
        <v>20</v>
      </c>
      <c r="M3530" t="b">
        <v>1</v>
      </c>
      <c r="N3530" t="s">
        <v>1088</v>
      </c>
      <c r="O3530">
        <f t="shared" si="275"/>
        <v>102</v>
      </c>
      <c r="P3530">
        <f t="shared" si="276"/>
        <v>204.05</v>
      </c>
      <c r="Q3530" s="10" t="s">
        <v>8315</v>
      </c>
      <c r="R3530" t="s">
        <v>8316</v>
      </c>
      <c r="S3530" s="13">
        <f t="shared" si="277"/>
        <v>42186.855879629627</v>
      </c>
      <c r="T3530" s="13">
        <f t="shared" si="278"/>
        <v>42216.855879629627</v>
      </c>
      <c r="U3530">
        <f t="shared" si="279"/>
        <v>2015</v>
      </c>
    </row>
    <row r="3531" spans="1:21" ht="43.2" x14ac:dyDescent="0.3">
      <c r="A3531">
        <v>2816</v>
      </c>
      <c r="B3531" s="3" t="s">
        <v>5721</v>
      </c>
      <c r="C3531" s="3" t="s">
        <v>5722</v>
      </c>
      <c r="D3531" s="6">
        <v>3000</v>
      </c>
      <c r="E3531" s="8">
        <v>4247</v>
      </c>
      <c r="F3531" t="s">
        <v>18</v>
      </c>
      <c r="G3531" t="s">
        <v>26</v>
      </c>
      <c r="H3531" t="s">
        <v>27</v>
      </c>
      <c r="I3531">
        <v>1438531200</v>
      </c>
      <c r="J3531">
        <v>1435921992</v>
      </c>
      <c r="K3531" t="b">
        <v>0</v>
      </c>
      <c r="L3531">
        <v>169</v>
      </c>
      <c r="M3531" t="b">
        <v>1</v>
      </c>
      <c r="N3531" t="s">
        <v>1088</v>
      </c>
      <c r="O3531">
        <f t="shared" si="275"/>
        <v>142</v>
      </c>
      <c r="P3531">
        <f t="shared" si="276"/>
        <v>25.13</v>
      </c>
      <c r="Q3531" s="10" t="s">
        <v>8315</v>
      </c>
      <c r="R3531" t="s">
        <v>8316</v>
      </c>
      <c r="S3531" s="13">
        <f t="shared" si="277"/>
        <v>42188.467499999999</v>
      </c>
      <c r="T3531" s="13">
        <f t="shared" si="278"/>
        <v>42218.666666666672</v>
      </c>
      <c r="U3531">
        <f t="shared" si="279"/>
        <v>2015</v>
      </c>
    </row>
    <row r="3532" spans="1:21" ht="43.2" x14ac:dyDescent="0.3">
      <c r="A3532">
        <v>4103</v>
      </c>
      <c r="B3532" s="3" t="s">
        <v>8287</v>
      </c>
      <c r="C3532" s="3" t="s">
        <v>8288</v>
      </c>
      <c r="D3532" s="6">
        <v>1000</v>
      </c>
      <c r="E3532" s="8">
        <v>100</v>
      </c>
      <c r="F3532" t="s">
        <v>359</v>
      </c>
      <c r="G3532" t="s">
        <v>19</v>
      </c>
      <c r="H3532" t="s">
        <v>20</v>
      </c>
      <c r="I3532">
        <v>1440613920</v>
      </c>
      <c r="J3532">
        <v>1435953566</v>
      </c>
      <c r="K3532" t="b">
        <v>0</v>
      </c>
      <c r="L3532">
        <v>6</v>
      </c>
      <c r="M3532" t="b">
        <v>0</v>
      </c>
      <c r="N3532" t="s">
        <v>1088</v>
      </c>
      <c r="O3532">
        <f t="shared" si="275"/>
        <v>10</v>
      </c>
      <c r="P3532">
        <f t="shared" si="276"/>
        <v>16.670000000000002</v>
      </c>
      <c r="Q3532" s="10" t="s">
        <v>8315</v>
      </c>
      <c r="R3532" t="s">
        <v>8316</v>
      </c>
      <c r="S3532" s="13">
        <f t="shared" si="277"/>
        <v>42188.83293981482</v>
      </c>
      <c r="T3532" s="13">
        <f t="shared" si="278"/>
        <v>42242.772222222222</v>
      </c>
      <c r="U3532">
        <f t="shared" si="279"/>
        <v>2015</v>
      </c>
    </row>
    <row r="3533" spans="1:21" ht="43.2" x14ac:dyDescent="0.3">
      <c r="A3533">
        <v>3653</v>
      </c>
      <c r="B3533" s="3" t="s">
        <v>7395</v>
      </c>
      <c r="C3533" s="3" t="s">
        <v>7396</v>
      </c>
      <c r="D3533" s="6">
        <v>2000</v>
      </c>
      <c r="E3533" s="8">
        <v>2010</v>
      </c>
      <c r="F3533" t="s">
        <v>18</v>
      </c>
      <c r="G3533" t="s">
        <v>26</v>
      </c>
      <c r="H3533" t="s">
        <v>27</v>
      </c>
      <c r="I3533">
        <v>1438764207</v>
      </c>
      <c r="J3533">
        <v>1436172207</v>
      </c>
      <c r="K3533" t="b">
        <v>0</v>
      </c>
      <c r="L3533">
        <v>33</v>
      </c>
      <c r="M3533" t="b">
        <v>1</v>
      </c>
      <c r="N3533" t="s">
        <v>1088</v>
      </c>
      <c r="O3533">
        <f t="shared" si="275"/>
        <v>101</v>
      </c>
      <c r="P3533">
        <f t="shared" si="276"/>
        <v>60.91</v>
      </c>
      <c r="Q3533" s="10" t="s">
        <v>8315</v>
      </c>
      <c r="R3533" t="s">
        <v>8316</v>
      </c>
      <c r="S3533" s="13">
        <f t="shared" si="277"/>
        <v>42191.363506944443</v>
      </c>
      <c r="T3533" s="13">
        <f t="shared" si="278"/>
        <v>42221.363506944443</v>
      </c>
      <c r="U3533">
        <f t="shared" si="279"/>
        <v>2015</v>
      </c>
    </row>
    <row r="3534" spans="1:21" ht="43.2" x14ac:dyDescent="0.3">
      <c r="A3534">
        <v>526</v>
      </c>
      <c r="B3534" s="3" t="s">
        <v>1099</v>
      </c>
      <c r="C3534" s="3" t="s">
        <v>1100</v>
      </c>
      <c r="D3534" s="6">
        <v>1500</v>
      </c>
      <c r="E3534" s="8">
        <v>1710</v>
      </c>
      <c r="F3534" t="s">
        <v>18</v>
      </c>
      <c r="G3534" t="s">
        <v>26</v>
      </c>
      <c r="H3534" t="s">
        <v>27</v>
      </c>
      <c r="I3534">
        <v>1438966800</v>
      </c>
      <c r="J3534">
        <v>1436278344</v>
      </c>
      <c r="K3534" t="b">
        <v>0</v>
      </c>
      <c r="L3534">
        <v>23</v>
      </c>
      <c r="M3534" t="b">
        <v>1</v>
      </c>
      <c r="N3534" t="s">
        <v>1088</v>
      </c>
      <c r="O3534">
        <f t="shared" si="275"/>
        <v>114</v>
      </c>
      <c r="P3534">
        <f t="shared" si="276"/>
        <v>74.349999999999994</v>
      </c>
      <c r="Q3534" s="10" t="s">
        <v>8315</v>
      </c>
      <c r="R3534" t="s">
        <v>8316</v>
      </c>
      <c r="S3534" s="13">
        <f t="shared" si="277"/>
        <v>42192.591944444444</v>
      </c>
      <c r="T3534" s="13">
        <f t="shared" si="278"/>
        <v>42223.708333333328</v>
      </c>
      <c r="U3534">
        <f t="shared" si="279"/>
        <v>2015</v>
      </c>
    </row>
    <row r="3535" spans="1:21" ht="43.2" x14ac:dyDescent="0.3">
      <c r="A3535">
        <v>2802</v>
      </c>
      <c r="B3535" s="3" t="s">
        <v>5693</v>
      </c>
      <c r="C3535" s="3" t="s">
        <v>5694</v>
      </c>
      <c r="D3535" s="6">
        <v>3000</v>
      </c>
      <c r="E3535" s="8">
        <v>3055</v>
      </c>
      <c r="F3535" t="s">
        <v>18</v>
      </c>
      <c r="G3535" t="s">
        <v>26</v>
      </c>
      <c r="H3535" t="s">
        <v>27</v>
      </c>
      <c r="I3535">
        <v>1438875107</v>
      </c>
      <c r="J3535">
        <v>1436283107</v>
      </c>
      <c r="K3535" t="b">
        <v>0</v>
      </c>
      <c r="L3535">
        <v>90</v>
      </c>
      <c r="M3535" t="b">
        <v>1</v>
      </c>
      <c r="N3535" t="s">
        <v>1088</v>
      </c>
      <c r="O3535">
        <f t="shared" si="275"/>
        <v>102</v>
      </c>
      <c r="P3535">
        <f t="shared" si="276"/>
        <v>33.94</v>
      </c>
      <c r="Q3535" s="10" t="s">
        <v>8315</v>
      </c>
      <c r="R3535" t="s">
        <v>8316</v>
      </c>
      <c r="S3535" s="13">
        <f t="shared" si="277"/>
        <v>42192.64707175926</v>
      </c>
      <c r="T3535" s="13">
        <f t="shared" si="278"/>
        <v>42222.64707175926</v>
      </c>
      <c r="U3535">
        <f t="shared" si="279"/>
        <v>2015</v>
      </c>
    </row>
    <row r="3536" spans="1:21" ht="43.2" x14ac:dyDescent="0.3">
      <c r="A3536">
        <v>2880</v>
      </c>
      <c r="B3536" s="3" t="s">
        <v>5849</v>
      </c>
      <c r="C3536" s="3" t="s">
        <v>5850</v>
      </c>
      <c r="D3536" s="6">
        <v>12000</v>
      </c>
      <c r="E3536" s="8">
        <v>2800</v>
      </c>
      <c r="F3536" t="s">
        <v>359</v>
      </c>
      <c r="G3536" t="s">
        <v>19</v>
      </c>
      <c r="H3536" t="s">
        <v>20</v>
      </c>
      <c r="I3536">
        <v>1440090300</v>
      </c>
      <c r="J3536">
        <v>1436305452</v>
      </c>
      <c r="K3536" t="b">
        <v>0</v>
      </c>
      <c r="L3536">
        <v>29</v>
      </c>
      <c r="M3536" t="b">
        <v>0</v>
      </c>
      <c r="N3536" t="s">
        <v>1088</v>
      </c>
      <c r="O3536">
        <f t="shared" si="275"/>
        <v>23</v>
      </c>
      <c r="P3536">
        <f t="shared" si="276"/>
        <v>96.55</v>
      </c>
      <c r="Q3536" s="10" t="s">
        <v>8315</v>
      </c>
      <c r="R3536" t="s">
        <v>8316</v>
      </c>
      <c r="S3536" s="13">
        <f t="shared" si="277"/>
        <v>42192.905694444446</v>
      </c>
      <c r="T3536" s="13">
        <f t="shared" si="278"/>
        <v>42236.711805555555</v>
      </c>
      <c r="U3536">
        <f t="shared" si="279"/>
        <v>2015</v>
      </c>
    </row>
    <row r="3537" spans="1:21" ht="43.2" x14ac:dyDescent="0.3">
      <c r="A3537">
        <v>3367</v>
      </c>
      <c r="B3537" s="3" t="s">
        <v>6825</v>
      </c>
      <c r="C3537" s="3" t="s">
        <v>6826</v>
      </c>
      <c r="D3537" s="6">
        <v>750</v>
      </c>
      <c r="E3537" s="8">
        <v>890</v>
      </c>
      <c r="F3537" t="s">
        <v>18</v>
      </c>
      <c r="G3537" t="s">
        <v>26</v>
      </c>
      <c r="H3537" t="s">
        <v>27</v>
      </c>
      <c r="I3537">
        <v>1438467894</v>
      </c>
      <c r="J3537">
        <v>1436307894</v>
      </c>
      <c r="K3537" t="b">
        <v>0</v>
      </c>
      <c r="L3537">
        <v>30</v>
      </c>
      <c r="M3537" t="b">
        <v>1</v>
      </c>
      <c r="N3537" t="s">
        <v>1088</v>
      </c>
      <c r="O3537">
        <f t="shared" si="275"/>
        <v>119</v>
      </c>
      <c r="P3537">
        <f t="shared" si="276"/>
        <v>29.67</v>
      </c>
      <c r="Q3537" s="10" t="s">
        <v>8315</v>
      </c>
      <c r="R3537" t="s">
        <v>8316</v>
      </c>
      <c r="S3537" s="13">
        <f t="shared" si="277"/>
        <v>42192.933958333335</v>
      </c>
      <c r="T3537" s="13">
        <f t="shared" si="278"/>
        <v>42217.933958333335</v>
      </c>
      <c r="U3537">
        <f t="shared" si="279"/>
        <v>2015</v>
      </c>
    </row>
    <row r="3538" spans="1:21" ht="57.6" x14ac:dyDescent="0.3">
      <c r="A3538">
        <v>3898</v>
      </c>
      <c r="B3538" s="3" t="s">
        <v>7883</v>
      </c>
      <c r="C3538" s="3" t="s">
        <v>7884</v>
      </c>
      <c r="D3538" s="6">
        <v>2500</v>
      </c>
      <c r="E3538" s="8">
        <v>814</v>
      </c>
      <c r="F3538" t="s">
        <v>359</v>
      </c>
      <c r="G3538" t="s">
        <v>26</v>
      </c>
      <c r="H3538" t="s">
        <v>27</v>
      </c>
      <c r="I3538">
        <v>1439827200</v>
      </c>
      <c r="J3538">
        <v>1436355270</v>
      </c>
      <c r="K3538" t="b">
        <v>0</v>
      </c>
      <c r="L3538">
        <v>16</v>
      </c>
      <c r="M3538" t="b">
        <v>0</v>
      </c>
      <c r="N3538" t="s">
        <v>1088</v>
      </c>
      <c r="O3538">
        <f t="shared" si="275"/>
        <v>33</v>
      </c>
      <c r="P3538">
        <f t="shared" si="276"/>
        <v>50.88</v>
      </c>
      <c r="Q3538" s="10" t="s">
        <v>8315</v>
      </c>
      <c r="R3538" t="s">
        <v>8316</v>
      </c>
      <c r="S3538" s="13">
        <f t="shared" si="277"/>
        <v>42193.482291666667</v>
      </c>
      <c r="T3538" s="13">
        <f t="shared" si="278"/>
        <v>42233.666666666672</v>
      </c>
      <c r="U3538">
        <f t="shared" si="279"/>
        <v>2015</v>
      </c>
    </row>
    <row r="3539" spans="1:21" ht="57.6" x14ac:dyDescent="0.3">
      <c r="A3539">
        <v>3401</v>
      </c>
      <c r="B3539" s="3" t="s">
        <v>6893</v>
      </c>
      <c r="C3539" s="3" t="s">
        <v>6894</v>
      </c>
      <c r="D3539" s="6">
        <v>2900</v>
      </c>
      <c r="E3539" s="8">
        <v>2954</v>
      </c>
      <c r="F3539" t="s">
        <v>18</v>
      </c>
      <c r="G3539" t="s">
        <v>26</v>
      </c>
      <c r="H3539" t="s">
        <v>27</v>
      </c>
      <c r="I3539">
        <v>1438968146</v>
      </c>
      <c r="J3539">
        <v>1436376146</v>
      </c>
      <c r="K3539" t="b">
        <v>0</v>
      </c>
      <c r="L3539">
        <v>66</v>
      </c>
      <c r="M3539" t="b">
        <v>1</v>
      </c>
      <c r="N3539" t="s">
        <v>1088</v>
      </c>
      <c r="O3539">
        <f t="shared" si="275"/>
        <v>102</v>
      </c>
      <c r="P3539">
        <f t="shared" si="276"/>
        <v>44.76</v>
      </c>
      <c r="Q3539" s="10" t="s">
        <v>8315</v>
      </c>
      <c r="R3539" t="s">
        <v>8316</v>
      </c>
      <c r="S3539" s="13">
        <f t="shared" si="277"/>
        <v>42193.723912037036</v>
      </c>
      <c r="T3539" s="13">
        <f t="shared" si="278"/>
        <v>42223.723912037036</v>
      </c>
      <c r="U3539">
        <f t="shared" si="279"/>
        <v>2015</v>
      </c>
    </row>
    <row r="3540" spans="1:21" ht="43.2" x14ac:dyDescent="0.3">
      <c r="A3540">
        <v>3297</v>
      </c>
      <c r="B3540" s="3" t="s">
        <v>6684</v>
      </c>
      <c r="C3540" s="3" t="s">
        <v>6685</v>
      </c>
      <c r="D3540" s="6">
        <v>5500</v>
      </c>
      <c r="E3540" s="8">
        <v>5504</v>
      </c>
      <c r="F3540" t="s">
        <v>18</v>
      </c>
      <c r="G3540" t="s">
        <v>26</v>
      </c>
      <c r="H3540" t="s">
        <v>27</v>
      </c>
      <c r="I3540">
        <v>1438037940</v>
      </c>
      <c r="J3540">
        <v>1436380256</v>
      </c>
      <c r="K3540" t="b">
        <v>0</v>
      </c>
      <c r="L3540">
        <v>44</v>
      </c>
      <c r="M3540" t="b">
        <v>1</v>
      </c>
      <c r="N3540" t="s">
        <v>1088</v>
      </c>
      <c r="O3540">
        <f t="shared" si="275"/>
        <v>100</v>
      </c>
      <c r="P3540">
        <f t="shared" si="276"/>
        <v>125.09</v>
      </c>
      <c r="Q3540" s="10" t="s">
        <v>8315</v>
      </c>
      <c r="R3540" t="s">
        <v>8316</v>
      </c>
      <c r="S3540" s="13">
        <f t="shared" si="277"/>
        <v>42193.771481481483</v>
      </c>
      <c r="T3540" s="13">
        <f t="shared" si="278"/>
        <v>42212.957638888889</v>
      </c>
      <c r="U3540">
        <f t="shared" si="279"/>
        <v>2015</v>
      </c>
    </row>
    <row r="3541" spans="1:21" ht="57.6" x14ac:dyDescent="0.3">
      <c r="A3541">
        <v>3559</v>
      </c>
      <c r="B3541" s="3" t="s">
        <v>7209</v>
      </c>
      <c r="C3541" s="3" t="s">
        <v>7210</v>
      </c>
      <c r="D3541" s="6">
        <v>1000</v>
      </c>
      <c r="E3541" s="8">
        <v>1035</v>
      </c>
      <c r="F3541" t="s">
        <v>18</v>
      </c>
      <c r="G3541" t="s">
        <v>52</v>
      </c>
      <c r="H3541" t="s">
        <v>53</v>
      </c>
      <c r="I3541">
        <v>1438333080</v>
      </c>
      <c r="J3541">
        <v>1436408308</v>
      </c>
      <c r="K3541" t="b">
        <v>0</v>
      </c>
      <c r="L3541">
        <v>24</v>
      </c>
      <c r="M3541" t="b">
        <v>1</v>
      </c>
      <c r="N3541" t="s">
        <v>1088</v>
      </c>
      <c r="O3541">
        <f t="shared" si="275"/>
        <v>104</v>
      </c>
      <c r="P3541">
        <f t="shared" si="276"/>
        <v>43.13</v>
      </c>
      <c r="Q3541" s="10" t="s">
        <v>8315</v>
      </c>
      <c r="R3541" t="s">
        <v>8316</v>
      </c>
      <c r="S3541" s="13">
        <f t="shared" si="277"/>
        <v>42194.096157407403</v>
      </c>
      <c r="T3541" s="13">
        <f t="shared" si="278"/>
        <v>42216.373611111107</v>
      </c>
      <c r="U3541">
        <f t="shared" si="279"/>
        <v>2015</v>
      </c>
    </row>
    <row r="3542" spans="1:21" ht="43.2" x14ac:dyDescent="0.3">
      <c r="A3542">
        <v>1301</v>
      </c>
      <c r="B3542" s="3" t="s">
        <v>2671</v>
      </c>
      <c r="C3542" s="3" t="s">
        <v>2672</v>
      </c>
      <c r="D3542" s="6">
        <v>2000</v>
      </c>
      <c r="E3542" s="8">
        <v>2055</v>
      </c>
      <c r="F3542" t="s">
        <v>18</v>
      </c>
      <c r="G3542" t="s">
        <v>19</v>
      </c>
      <c r="H3542" t="s">
        <v>20</v>
      </c>
      <c r="I3542">
        <v>1437447600</v>
      </c>
      <c r="J3542">
        <v>1436551178</v>
      </c>
      <c r="K3542" t="b">
        <v>0</v>
      </c>
      <c r="L3542">
        <v>29</v>
      </c>
      <c r="M3542" t="b">
        <v>1</v>
      </c>
      <c r="N3542" t="s">
        <v>1088</v>
      </c>
      <c r="O3542">
        <f t="shared" si="275"/>
        <v>103</v>
      </c>
      <c r="P3542">
        <f t="shared" si="276"/>
        <v>70.86</v>
      </c>
      <c r="Q3542" s="10" t="s">
        <v>8315</v>
      </c>
      <c r="R3542" t="s">
        <v>8316</v>
      </c>
      <c r="S3542" s="13">
        <f t="shared" si="277"/>
        <v>42195.749745370369</v>
      </c>
      <c r="T3542" s="13">
        <f t="shared" si="278"/>
        <v>42206.125</v>
      </c>
      <c r="U3542">
        <f t="shared" si="279"/>
        <v>2015</v>
      </c>
    </row>
    <row r="3543" spans="1:21" ht="43.2" x14ac:dyDescent="0.3">
      <c r="A3543">
        <v>3553</v>
      </c>
      <c r="B3543" s="3" t="s">
        <v>7197</v>
      </c>
      <c r="C3543" s="3" t="s">
        <v>7198</v>
      </c>
      <c r="D3543" s="6">
        <v>5500</v>
      </c>
      <c r="E3543" s="8">
        <v>5845</v>
      </c>
      <c r="F3543" t="s">
        <v>18</v>
      </c>
      <c r="G3543" t="s">
        <v>19</v>
      </c>
      <c r="H3543" t="s">
        <v>20</v>
      </c>
      <c r="I3543">
        <v>1439337600</v>
      </c>
      <c r="J3543">
        <v>1436575280</v>
      </c>
      <c r="K3543" t="b">
        <v>0</v>
      </c>
      <c r="L3543">
        <v>104</v>
      </c>
      <c r="M3543" t="b">
        <v>1</v>
      </c>
      <c r="N3543" t="s">
        <v>1088</v>
      </c>
      <c r="O3543">
        <f t="shared" si="275"/>
        <v>106</v>
      </c>
      <c r="P3543">
        <f t="shared" si="276"/>
        <v>56.2</v>
      </c>
      <c r="Q3543" s="10" t="s">
        <v>8315</v>
      </c>
      <c r="R3543" t="s">
        <v>8316</v>
      </c>
      <c r="S3543" s="13">
        <f t="shared" si="277"/>
        <v>42196.028703703705</v>
      </c>
      <c r="T3543" s="13">
        <f t="shared" si="278"/>
        <v>42228</v>
      </c>
      <c r="U3543">
        <f t="shared" si="279"/>
        <v>2015</v>
      </c>
    </row>
    <row r="3544" spans="1:21" ht="43.2" x14ac:dyDescent="0.3">
      <c r="A3544">
        <v>2903</v>
      </c>
      <c r="B3544" s="3" t="s">
        <v>5895</v>
      </c>
      <c r="C3544" s="3" t="s">
        <v>5896</v>
      </c>
      <c r="D3544" s="6">
        <v>5000</v>
      </c>
      <c r="E3544" s="8">
        <v>39</v>
      </c>
      <c r="F3544" t="s">
        <v>359</v>
      </c>
      <c r="G3544" t="s">
        <v>19</v>
      </c>
      <c r="H3544" t="s">
        <v>20</v>
      </c>
      <c r="I3544">
        <v>1441771218</v>
      </c>
      <c r="J3544">
        <v>1436587218</v>
      </c>
      <c r="K3544" t="b">
        <v>0</v>
      </c>
      <c r="L3544">
        <v>4</v>
      </c>
      <c r="M3544" t="b">
        <v>0</v>
      </c>
      <c r="N3544" t="s">
        <v>1088</v>
      </c>
      <c r="O3544">
        <f t="shared" si="275"/>
        <v>1</v>
      </c>
      <c r="P3544">
        <f t="shared" si="276"/>
        <v>9.75</v>
      </c>
      <c r="Q3544" s="10" t="s">
        <v>8315</v>
      </c>
      <c r="R3544" t="s">
        <v>8316</v>
      </c>
      <c r="S3544" s="13">
        <f t="shared" si="277"/>
        <v>42196.166874999995</v>
      </c>
      <c r="T3544" s="13">
        <f t="shared" si="278"/>
        <v>42256.166874999995</v>
      </c>
      <c r="U3544">
        <f t="shared" si="279"/>
        <v>2015</v>
      </c>
    </row>
    <row r="3545" spans="1:21" ht="57.6" x14ac:dyDescent="0.3">
      <c r="A3545">
        <v>2906</v>
      </c>
      <c r="B3545" s="3" t="s">
        <v>5901</v>
      </c>
      <c r="C3545" s="3" t="s">
        <v>5902</v>
      </c>
      <c r="D3545" s="6">
        <v>6000</v>
      </c>
      <c r="E3545" s="8">
        <v>565</v>
      </c>
      <c r="F3545" t="s">
        <v>359</v>
      </c>
      <c r="G3545" t="s">
        <v>19</v>
      </c>
      <c r="H3545" t="s">
        <v>20</v>
      </c>
      <c r="I3545">
        <v>1438390800</v>
      </c>
      <c r="J3545">
        <v>1436888066</v>
      </c>
      <c r="K3545" t="b">
        <v>0</v>
      </c>
      <c r="L3545">
        <v>7</v>
      </c>
      <c r="M3545" t="b">
        <v>0</v>
      </c>
      <c r="N3545" t="s">
        <v>1088</v>
      </c>
      <c r="O3545">
        <f t="shared" si="275"/>
        <v>9</v>
      </c>
      <c r="P3545">
        <f t="shared" si="276"/>
        <v>80.709999999999994</v>
      </c>
      <c r="Q3545" s="10" t="s">
        <v>8315</v>
      </c>
      <c r="R3545" t="s">
        <v>8316</v>
      </c>
      <c r="S3545" s="13">
        <f t="shared" si="277"/>
        <v>42199.648912037039</v>
      </c>
      <c r="T3545" s="13">
        <f t="shared" si="278"/>
        <v>42217.041666666672</v>
      </c>
      <c r="U3545">
        <f t="shared" si="279"/>
        <v>2015</v>
      </c>
    </row>
    <row r="3546" spans="1:21" ht="43.2" x14ac:dyDescent="0.3">
      <c r="A3546">
        <v>3465</v>
      </c>
      <c r="B3546" s="3" t="s">
        <v>7021</v>
      </c>
      <c r="C3546" s="3" t="s">
        <v>7022</v>
      </c>
      <c r="D3546" s="6">
        <v>2000</v>
      </c>
      <c r="E3546" s="8">
        <v>2060</v>
      </c>
      <c r="F3546" t="s">
        <v>18</v>
      </c>
      <c r="G3546" t="s">
        <v>26</v>
      </c>
      <c r="H3546" t="s">
        <v>27</v>
      </c>
      <c r="I3546">
        <v>1439136000</v>
      </c>
      <c r="J3546">
        <v>1436972472</v>
      </c>
      <c r="K3546" t="b">
        <v>0</v>
      </c>
      <c r="L3546">
        <v>36</v>
      </c>
      <c r="M3546" t="b">
        <v>1</v>
      </c>
      <c r="N3546" t="s">
        <v>1088</v>
      </c>
      <c r="O3546">
        <f t="shared" si="275"/>
        <v>103</v>
      </c>
      <c r="P3546">
        <f t="shared" si="276"/>
        <v>57.22</v>
      </c>
      <c r="Q3546" s="10" t="s">
        <v>8315</v>
      </c>
      <c r="R3546" t="s">
        <v>8316</v>
      </c>
      <c r="S3546" s="13">
        <f t="shared" si="277"/>
        <v>42200.625833333332</v>
      </c>
      <c r="T3546" s="13">
        <f t="shared" si="278"/>
        <v>42225.666666666672</v>
      </c>
      <c r="U3546">
        <f t="shared" si="279"/>
        <v>2015</v>
      </c>
    </row>
    <row r="3547" spans="1:21" ht="43.2" x14ac:dyDescent="0.3">
      <c r="A3547">
        <v>2798</v>
      </c>
      <c r="B3547" s="3" t="s">
        <v>5685</v>
      </c>
      <c r="C3547" s="3" t="s">
        <v>5686</v>
      </c>
      <c r="D3547" s="6">
        <v>5000</v>
      </c>
      <c r="E3547" s="8">
        <v>5070</v>
      </c>
      <c r="F3547" t="s">
        <v>18</v>
      </c>
      <c r="G3547" t="s">
        <v>26</v>
      </c>
      <c r="H3547" t="s">
        <v>27</v>
      </c>
      <c r="I3547">
        <v>1438358400</v>
      </c>
      <c r="J3547">
        <v>1437063121</v>
      </c>
      <c r="K3547" t="b">
        <v>0</v>
      </c>
      <c r="L3547">
        <v>139</v>
      </c>
      <c r="M3547" t="b">
        <v>1</v>
      </c>
      <c r="N3547" t="s">
        <v>1088</v>
      </c>
      <c r="O3547">
        <f t="shared" si="275"/>
        <v>101</v>
      </c>
      <c r="P3547">
        <f t="shared" si="276"/>
        <v>36.47</v>
      </c>
      <c r="Q3547" s="10" t="s">
        <v>8315</v>
      </c>
      <c r="R3547" t="s">
        <v>8316</v>
      </c>
      <c r="S3547" s="13">
        <f t="shared" si="277"/>
        <v>42201.675011574072</v>
      </c>
      <c r="T3547" s="13">
        <f t="shared" si="278"/>
        <v>42216.666666666672</v>
      </c>
      <c r="U3547">
        <f t="shared" si="279"/>
        <v>2015</v>
      </c>
    </row>
    <row r="3548" spans="1:21" ht="43.2" x14ac:dyDescent="0.3">
      <c r="A3548">
        <v>3610</v>
      </c>
      <c r="B3548" s="3" t="s">
        <v>7311</v>
      </c>
      <c r="C3548" s="3" t="s">
        <v>7312</v>
      </c>
      <c r="D3548" s="6">
        <v>1000</v>
      </c>
      <c r="E3548" s="8">
        <v>1623</v>
      </c>
      <c r="F3548" t="s">
        <v>18</v>
      </c>
      <c r="G3548" t="s">
        <v>26</v>
      </c>
      <c r="H3548" t="s">
        <v>27</v>
      </c>
      <c r="I3548">
        <v>1439806936</v>
      </c>
      <c r="J3548">
        <v>1437214936</v>
      </c>
      <c r="K3548" t="b">
        <v>0</v>
      </c>
      <c r="L3548">
        <v>31</v>
      </c>
      <c r="M3548" t="b">
        <v>1</v>
      </c>
      <c r="N3548" t="s">
        <v>1088</v>
      </c>
      <c r="O3548">
        <f t="shared" si="275"/>
        <v>162</v>
      </c>
      <c r="P3548">
        <f t="shared" si="276"/>
        <v>52.35</v>
      </c>
      <c r="Q3548" s="10" t="s">
        <v>8315</v>
      </c>
      <c r="R3548" t="s">
        <v>8316</v>
      </c>
      <c r="S3548" s="13">
        <f t="shared" si="277"/>
        <v>42203.432129629626</v>
      </c>
      <c r="T3548" s="13">
        <f t="shared" si="278"/>
        <v>42233.432129629626</v>
      </c>
      <c r="U3548">
        <f t="shared" si="279"/>
        <v>2015</v>
      </c>
    </row>
    <row r="3549" spans="1:21" ht="43.2" x14ac:dyDescent="0.3">
      <c r="A3549">
        <v>3730</v>
      </c>
      <c r="B3549" s="3" t="s">
        <v>7549</v>
      </c>
      <c r="C3549" s="3" t="s">
        <v>7550</v>
      </c>
      <c r="D3549" s="6">
        <v>1000</v>
      </c>
      <c r="E3549" s="8">
        <v>100</v>
      </c>
      <c r="F3549" t="s">
        <v>359</v>
      </c>
      <c r="G3549" t="s">
        <v>19</v>
      </c>
      <c r="H3549" t="s">
        <v>20</v>
      </c>
      <c r="I3549">
        <v>1439828159</v>
      </c>
      <c r="J3549">
        <v>1437236159</v>
      </c>
      <c r="K3549" t="b">
        <v>0</v>
      </c>
      <c r="L3549">
        <v>1</v>
      </c>
      <c r="M3549" t="b">
        <v>0</v>
      </c>
      <c r="N3549" t="s">
        <v>1088</v>
      </c>
      <c r="O3549">
        <f t="shared" si="275"/>
        <v>10</v>
      </c>
      <c r="P3549">
        <f t="shared" si="276"/>
        <v>100</v>
      </c>
      <c r="Q3549" s="10" t="s">
        <v>8315</v>
      </c>
      <c r="R3549" t="s">
        <v>8316</v>
      </c>
      <c r="S3549" s="13">
        <f t="shared" si="277"/>
        <v>42203.677766203706</v>
      </c>
      <c r="T3549" s="13">
        <f t="shared" si="278"/>
        <v>42233.677766203706</v>
      </c>
      <c r="U3549">
        <f t="shared" si="279"/>
        <v>2015</v>
      </c>
    </row>
    <row r="3550" spans="1:21" ht="115.2" x14ac:dyDescent="0.3">
      <c r="A3550">
        <v>3561</v>
      </c>
      <c r="B3550" s="3" t="s">
        <v>7213</v>
      </c>
      <c r="C3550" s="3" t="s">
        <v>7214</v>
      </c>
      <c r="D3550" s="6">
        <v>2500</v>
      </c>
      <c r="E3550" s="8">
        <v>2560</v>
      </c>
      <c r="F3550" t="s">
        <v>18</v>
      </c>
      <c r="G3550" t="s">
        <v>19</v>
      </c>
      <c r="H3550" t="s">
        <v>20</v>
      </c>
      <c r="I3550">
        <v>1438799760</v>
      </c>
      <c r="J3550">
        <v>1437236378</v>
      </c>
      <c r="K3550" t="b">
        <v>0</v>
      </c>
      <c r="L3550">
        <v>54</v>
      </c>
      <c r="M3550" t="b">
        <v>1</v>
      </c>
      <c r="N3550" t="s">
        <v>1088</v>
      </c>
      <c r="O3550">
        <f t="shared" si="275"/>
        <v>102</v>
      </c>
      <c r="P3550">
        <f t="shared" si="276"/>
        <v>47.41</v>
      </c>
      <c r="Q3550" s="10" t="s">
        <v>8315</v>
      </c>
      <c r="R3550" t="s">
        <v>8316</v>
      </c>
      <c r="S3550" s="13">
        <f t="shared" si="277"/>
        <v>42203.680300925931</v>
      </c>
      <c r="T3550" s="13">
        <f t="shared" si="278"/>
        <v>42221.774999999994</v>
      </c>
      <c r="U3550">
        <f t="shared" si="279"/>
        <v>2015</v>
      </c>
    </row>
    <row r="3551" spans="1:21" ht="43.2" x14ac:dyDescent="0.3">
      <c r="A3551">
        <v>3728</v>
      </c>
      <c r="B3551" s="3" t="s">
        <v>7545</v>
      </c>
      <c r="C3551" s="3" t="s">
        <v>7546</v>
      </c>
      <c r="D3551" s="6">
        <v>20000</v>
      </c>
      <c r="E3551" s="8">
        <v>1862</v>
      </c>
      <c r="F3551" t="s">
        <v>359</v>
      </c>
      <c r="G3551" t="s">
        <v>19</v>
      </c>
      <c r="H3551" t="s">
        <v>20</v>
      </c>
      <c r="I3551">
        <v>1439957176</v>
      </c>
      <c r="J3551">
        <v>1437365176</v>
      </c>
      <c r="K3551" t="b">
        <v>0</v>
      </c>
      <c r="L3551">
        <v>31</v>
      </c>
      <c r="M3551" t="b">
        <v>0</v>
      </c>
      <c r="N3551" t="s">
        <v>1088</v>
      </c>
      <c r="O3551">
        <f t="shared" si="275"/>
        <v>9</v>
      </c>
      <c r="P3551">
        <f t="shared" si="276"/>
        <v>60.06</v>
      </c>
      <c r="Q3551" s="10" t="s">
        <v>8315</v>
      </c>
      <c r="R3551" t="s">
        <v>8316</v>
      </c>
      <c r="S3551" s="13">
        <f t="shared" si="277"/>
        <v>42205.171018518522</v>
      </c>
      <c r="T3551" s="13">
        <f t="shared" si="278"/>
        <v>42235.171018518522</v>
      </c>
      <c r="U3551">
        <f t="shared" si="279"/>
        <v>2015</v>
      </c>
    </row>
    <row r="3552" spans="1:21" ht="57.6" x14ac:dyDescent="0.3">
      <c r="A3552">
        <v>3437</v>
      </c>
      <c r="B3552" s="3" t="s">
        <v>6965</v>
      </c>
      <c r="C3552" s="3" t="s">
        <v>6966</v>
      </c>
      <c r="D3552" s="6">
        <v>3000</v>
      </c>
      <c r="E3552" s="8">
        <v>3030</v>
      </c>
      <c r="F3552" t="s">
        <v>18</v>
      </c>
      <c r="G3552" t="s">
        <v>19</v>
      </c>
      <c r="H3552" t="s">
        <v>20</v>
      </c>
      <c r="I3552">
        <v>1440003820</v>
      </c>
      <c r="J3552">
        <v>1437411820</v>
      </c>
      <c r="K3552" t="b">
        <v>0</v>
      </c>
      <c r="L3552">
        <v>36</v>
      </c>
      <c r="M3552" t="b">
        <v>1</v>
      </c>
      <c r="N3552" t="s">
        <v>1088</v>
      </c>
      <c r="O3552">
        <f t="shared" si="275"/>
        <v>101</v>
      </c>
      <c r="P3552">
        <f t="shared" si="276"/>
        <v>84.17</v>
      </c>
      <c r="Q3552" s="10" t="s">
        <v>8315</v>
      </c>
      <c r="R3552" t="s">
        <v>8316</v>
      </c>
      <c r="S3552" s="13">
        <f t="shared" si="277"/>
        <v>42205.710879629631</v>
      </c>
      <c r="T3552" s="13">
        <f t="shared" si="278"/>
        <v>42235.710879629631</v>
      </c>
      <c r="U3552">
        <f t="shared" si="279"/>
        <v>2015</v>
      </c>
    </row>
    <row r="3553" spans="1:21" ht="28.8" x14ac:dyDescent="0.3">
      <c r="A3553">
        <v>3223</v>
      </c>
      <c r="B3553" s="3" t="s">
        <v>6536</v>
      </c>
      <c r="C3553" s="3" t="s">
        <v>6537</v>
      </c>
      <c r="D3553" s="6">
        <v>3100</v>
      </c>
      <c r="E3553" s="8">
        <v>3395</v>
      </c>
      <c r="F3553" t="s">
        <v>18</v>
      </c>
      <c r="G3553" t="s">
        <v>19</v>
      </c>
      <c r="H3553" t="s">
        <v>20</v>
      </c>
      <c r="I3553">
        <v>1440100976</v>
      </c>
      <c r="J3553">
        <v>1437508976</v>
      </c>
      <c r="K3553" t="b">
        <v>1</v>
      </c>
      <c r="L3553">
        <v>74</v>
      </c>
      <c r="M3553" t="b">
        <v>1</v>
      </c>
      <c r="N3553" t="s">
        <v>1088</v>
      </c>
      <c r="O3553">
        <f t="shared" si="275"/>
        <v>110</v>
      </c>
      <c r="P3553">
        <f t="shared" si="276"/>
        <v>45.88</v>
      </c>
      <c r="Q3553" s="10" t="s">
        <v>8315</v>
      </c>
      <c r="R3553" t="s">
        <v>8316</v>
      </c>
      <c r="S3553" s="13">
        <f t="shared" si="277"/>
        <v>42206.835370370376</v>
      </c>
      <c r="T3553" s="13">
        <f t="shared" si="278"/>
        <v>42236.835370370376</v>
      </c>
      <c r="U3553">
        <f t="shared" si="279"/>
        <v>2015</v>
      </c>
    </row>
    <row r="3554" spans="1:21" ht="28.8" x14ac:dyDescent="0.3">
      <c r="A3554">
        <v>3815</v>
      </c>
      <c r="B3554" s="3" t="s">
        <v>7719</v>
      </c>
      <c r="C3554" s="3" t="s">
        <v>7720</v>
      </c>
      <c r="D3554" s="6">
        <v>1000</v>
      </c>
      <c r="E3554" s="8">
        <v>1000.01</v>
      </c>
      <c r="F3554" t="s">
        <v>18</v>
      </c>
      <c r="G3554" t="s">
        <v>26</v>
      </c>
      <c r="H3554" t="s">
        <v>27</v>
      </c>
      <c r="I3554">
        <v>1440111600</v>
      </c>
      <c r="J3554">
        <v>1437545657</v>
      </c>
      <c r="K3554" t="b">
        <v>0</v>
      </c>
      <c r="L3554">
        <v>20</v>
      </c>
      <c r="M3554" t="b">
        <v>1</v>
      </c>
      <c r="N3554" t="s">
        <v>1088</v>
      </c>
      <c r="O3554">
        <f t="shared" si="275"/>
        <v>100</v>
      </c>
      <c r="P3554">
        <f t="shared" si="276"/>
        <v>50</v>
      </c>
      <c r="Q3554" s="10" t="s">
        <v>8315</v>
      </c>
      <c r="R3554" t="s">
        <v>8316</v>
      </c>
      <c r="S3554" s="13">
        <f t="shared" si="277"/>
        <v>42207.259918981479</v>
      </c>
      <c r="T3554" s="13">
        <f t="shared" si="278"/>
        <v>42236.958333333328</v>
      </c>
      <c r="U3554">
        <f t="shared" si="279"/>
        <v>2015</v>
      </c>
    </row>
    <row r="3555" spans="1:21" ht="43.2" x14ac:dyDescent="0.3">
      <c r="A3555">
        <v>2808</v>
      </c>
      <c r="B3555" s="3" t="s">
        <v>5705</v>
      </c>
      <c r="C3555" s="3" t="s">
        <v>5706</v>
      </c>
      <c r="D3555" s="6">
        <v>4500</v>
      </c>
      <c r="E3555" s="8">
        <v>4511</v>
      </c>
      <c r="F3555" t="s">
        <v>18</v>
      </c>
      <c r="G3555" t="s">
        <v>19</v>
      </c>
      <c r="H3555" t="s">
        <v>20</v>
      </c>
      <c r="I3555">
        <v>1440274735</v>
      </c>
      <c r="J3555">
        <v>1437682735</v>
      </c>
      <c r="K3555" t="b">
        <v>0</v>
      </c>
      <c r="L3555">
        <v>69</v>
      </c>
      <c r="M3555" t="b">
        <v>1</v>
      </c>
      <c r="N3555" t="s">
        <v>1088</v>
      </c>
      <c r="O3555">
        <f t="shared" si="275"/>
        <v>100</v>
      </c>
      <c r="P3555">
        <f t="shared" si="276"/>
        <v>65.38</v>
      </c>
      <c r="Q3555" s="10" t="s">
        <v>8315</v>
      </c>
      <c r="R3555" t="s">
        <v>8316</v>
      </c>
      <c r="S3555" s="13">
        <f t="shared" si="277"/>
        <v>42208.84646990741</v>
      </c>
      <c r="T3555" s="13">
        <f t="shared" si="278"/>
        <v>42238.84646990741</v>
      </c>
      <c r="U3555">
        <f t="shared" si="279"/>
        <v>2015</v>
      </c>
    </row>
    <row r="3556" spans="1:21" ht="43.2" x14ac:dyDescent="0.3">
      <c r="A3556">
        <v>4090</v>
      </c>
      <c r="B3556" s="3" t="s">
        <v>8261</v>
      </c>
      <c r="C3556" s="3" t="s">
        <v>8262</v>
      </c>
      <c r="D3556" s="6">
        <v>1000</v>
      </c>
      <c r="E3556" s="8">
        <v>32</v>
      </c>
      <c r="F3556" t="s">
        <v>359</v>
      </c>
      <c r="G3556" t="s">
        <v>19</v>
      </c>
      <c r="H3556" t="s">
        <v>20</v>
      </c>
      <c r="I3556">
        <v>1438959600</v>
      </c>
      <c r="J3556">
        <v>1437754137</v>
      </c>
      <c r="K3556" t="b">
        <v>0</v>
      </c>
      <c r="L3556">
        <v>3</v>
      </c>
      <c r="M3556" t="b">
        <v>0</v>
      </c>
      <c r="N3556" t="s">
        <v>1088</v>
      </c>
      <c r="O3556">
        <f t="shared" si="275"/>
        <v>3</v>
      </c>
      <c r="P3556">
        <f t="shared" si="276"/>
        <v>10.67</v>
      </c>
      <c r="Q3556" s="10" t="s">
        <v>8315</v>
      </c>
      <c r="R3556" t="s">
        <v>8316</v>
      </c>
      <c r="S3556" s="13">
        <f t="shared" si="277"/>
        <v>42209.67288194444</v>
      </c>
      <c r="T3556" s="13">
        <f t="shared" si="278"/>
        <v>42223.625</v>
      </c>
      <c r="U3556">
        <f t="shared" si="279"/>
        <v>2015</v>
      </c>
    </row>
    <row r="3557" spans="1:21" ht="43.2" x14ac:dyDescent="0.3">
      <c r="A3557">
        <v>2902</v>
      </c>
      <c r="B3557" s="3" t="s">
        <v>5893</v>
      </c>
      <c r="C3557" s="3" t="s">
        <v>5894</v>
      </c>
      <c r="D3557" s="6">
        <v>150000</v>
      </c>
      <c r="E3557" s="8">
        <v>25</v>
      </c>
      <c r="F3557" t="s">
        <v>359</v>
      </c>
      <c r="G3557" t="s">
        <v>19</v>
      </c>
      <c r="H3557" t="s">
        <v>20</v>
      </c>
      <c r="I3557">
        <v>1440412396</v>
      </c>
      <c r="J3557">
        <v>1437820396</v>
      </c>
      <c r="K3557" t="b">
        <v>0</v>
      </c>
      <c r="L3557">
        <v>1</v>
      </c>
      <c r="M3557" t="b">
        <v>0</v>
      </c>
      <c r="N3557" t="s">
        <v>1088</v>
      </c>
      <c r="O3557">
        <f t="shared" si="275"/>
        <v>0</v>
      </c>
      <c r="P3557">
        <f t="shared" si="276"/>
        <v>25</v>
      </c>
      <c r="Q3557" s="10" t="s">
        <v>8315</v>
      </c>
      <c r="R3557" t="s">
        <v>8316</v>
      </c>
      <c r="S3557" s="13">
        <f t="shared" si="277"/>
        <v>42210.439768518518</v>
      </c>
      <c r="T3557" s="13">
        <f t="shared" si="278"/>
        <v>42240.439768518518</v>
      </c>
      <c r="U3557">
        <f t="shared" si="279"/>
        <v>2015</v>
      </c>
    </row>
    <row r="3558" spans="1:21" ht="57.6" x14ac:dyDescent="0.3">
      <c r="A3558">
        <v>2805</v>
      </c>
      <c r="B3558" s="3" t="s">
        <v>5699</v>
      </c>
      <c r="C3558" s="3" t="s">
        <v>5700</v>
      </c>
      <c r="D3558" s="6">
        <v>400</v>
      </c>
      <c r="E3558" s="8">
        <v>440</v>
      </c>
      <c r="F3558" t="s">
        <v>18</v>
      </c>
      <c r="G3558" t="s">
        <v>26</v>
      </c>
      <c r="H3558" t="s">
        <v>27</v>
      </c>
      <c r="I3558">
        <v>1440245273</v>
      </c>
      <c r="J3558">
        <v>1438085273</v>
      </c>
      <c r="K3558" t="b">
        <v>0</v>
      </c>
      <c r="L3558">
        <v>18</v>
      </c>
      <c r="M3558" t="b">
        <v>1</v>
      </c>
      <c r="N3558" t="s">
        <v>1088</v>
      </c>
      <c r="O3558">
        <f t="shared" si="275"/>
        <v>110</v>
      </c>
      <c r="P3558">
        <f t="shared" si="276"/>
        <v>24.44</v>
      </c>
      <c r="Q3558" s="10" t="s">
        <v>8315</v>
      </c>
      <c r="R3558" t="s">
        <v>8316</v>
      </c>
      <c r="S3558" s="13">
        <f t="shared" si="277"/>
        <v>42213.505474537036</v>
      </c>
      <c r="T3558" s="13">
        <f t="shared" si="278"/>
        <v>42238.505474537036</v>
      </c>
      <c r="U3558">
        <f t="shared" si="279"/>
        <v>2015</v>
      </c>
    </row>
    <row r="3559" spans="1:21" ht="57.6" x14ac:dyDescent="0.3">
      <c r="A3559">
        <v>3944</v>
      </c>
      <c r="B3559" s="3" t="s">
        <v>7975</v>
      </c>
      <c r="C3559" s="3" t="s">
        <v>7976</v>
      </c>
      <c r="D3559" s="6">
        <v>5000</v>
      </c>
      <c r="E3559" s="8">
        <v>0</v>
      </c>
      <c r="F3559" t="s">
        <v>359</v>
      </c>
      <c r="G3559" t="s">
        <v>19</v>
      </c>
      <c r="H3559" t="s">
        <v>20</v>
      </c>
      <c r="I3559">
        <v>1440690875</v>
      </c>
      <c r="J3559">
        <v>1438098875</v>
      </c>
      <c r="K3559" t="b">
        <v>0</v>
      </c>
      <c r="L3559">
        <v>0</v>
      </c>
      <c r="M3559" t="b">
        <v>0</v>
      </c>
      <c r="N3559" t="s">
        <v>1088</v>
      </c>
      <c r="O3559">
        <f t="shared" si="275"/>
        <v>0</v>
      </c>
      <c r="P3559">
        <f t="shared" si="276"/>
        <v>0</v>
      </c>
      <c r="Q3559" s="10" t="s">
        <v>8315</v>
      </c>
      <c r="R3559" t="s">
        <v>8316</v>
      </c>
      <c r="S3559" s="13">
        <f t="shared" si="277"/>
        <v>42213.662905092591</v>
      </c>
      <c r="T3559" s="13">
        <f t="shared" si="278"/>
        <v>42243.662905092591</v>
      </c>
      <c r="U3559">
        <f t="shared" si="279"/>
        <v>2015</v>
      </c>
    </row>
    <row r="3560" spans="1:21" ht="43.2" x14ac:dyDescent="0.3">
      <c r="A3560">
        <v>3525</v>
      </c>
      <c r="B3560" s="3" t="s">
        <v>7141</v>
      </c>
      <c r="C3560" s="3" t="s">
        <v>7142</v>
      </c>
      <c r="D3560" s="6">
        <v>500</v>
      </c>
      <c r="E3560" s="8">
        <v>530</v>
      </c>
      <c r="F3560" t="s">
        <v>18</v>
      </c>
      <c r="G3560" t="s">
        <v>19</v>
      </c>
      <c r="H3560" t="s">
        <v>20</v>
      </c>
      <c r="I3560">
        <v>1439136000</v>
      </c>
      <c r="J3560">
        <v>1438188106</v>
      </c>
      <c r="K3560" t="b">
        <v>0</v>
      </c>
      <c r="L3560">
        <v>7</v>
      </c>
      <c r="M3560" t="b">
        <v>1</v>
      </c>
      <c r="N3560" t="s">
        <v>1088</v>
      </c>
      <c r="O3560">
        <f t="shared" si="275"/>
        <v>106</v>
      </c>
      <c r="P3560">
        <f t="shared" si="276"/>
        <v>75.709999999999994</v>
      </c>
      <c r="Q3560" s="10" t="s">
        <v>8315</v>
      </c>
      <c r="R3560" t="s">
        <v>8316</v>
      </c>
      <c r="S3560" s="13">
        <f t="shared" si="277"/>
        <v>42214.6956712963</v>
      </c>
      <c r="T3560" s="13">
        <f t="shared" si="278"/>
        <v>42225.666666666672</v>
      </c>
      <c r="U3560">
        <f t="shared" si="279"/>
        <v>2015</v>
      </c>
    </row>
    <row r="3561" spans="1:21" ht="43.2" x14ac:dyDescent="0.3">
      <c r="A3561">
        <v>4024</v>
      </c>
      <c r="B3561" s="3" t="s">
        <v>8131</v>
      </c>
      <c r="C3561" s="3" t="s">
        <v>8132</v>
      </c>
      <c r="D3561" s="6">
        <v>800</v>
      </c>
      <c r="E3561" s="8">
        <v>10</v>
      </c>
      <c r="F3561" t="s">
        <v>359</v>
      </c>
      <c r="G3561" t="s">
        <v>19</v>
      </c>
      <c r="H3561" t="s">
        <v>20</v>
      </c>
      <c r="I3561">
        <v>1441037097</v>
      </c>
      <c r="J3561">
        <v>1438445097</v>
      </c>
      <c r="K3561" t="b">
        <v>0</v>
      </c>
      <c r="L3561">
        <v>1</v>
      </c>
      <c r="M3561" t="b">
        <v>0</v>
      </c>
      <c r="N3561" t="s">
        <v>1088</v>
      </c>
      <c r="O3561">
        <f t="shared" si="275"/>
        <v>1</v>
      </c>
      <c r="P3561">
        <f t="shared" si="276"/>
        <v>10</v>
      </c>
      <c r="Q3561" s="10" t="s">
        <v>8315</v>
      </c>
      <c r="R3561" t="s">
        <v>8316</v>
      </c>
      <c r="S3561" s="13">
        <f t="shared" si="277"/>
        <v>42217.670104166667</v>
      </c>
      <c r="T3561" s="13">
        <f t="shared" si="278"/>
        <v>42247.670104166667</v>
      </c>
      <c r="U3561">
        <f t="shared" si="279"/>
        <v>2015</v>
      </c>
    </row>
    <row r="3562" spans="1:21" ht="28.8" x14ac:dyDescent="0.3">
      <c r="A3562">
        <v>3281</v>
      </c>
      <c r="B3562" s="3" t="s">
        <v>6652</v>
      </c>
      <c r="C3562" s="3" t="s">
        <v>6653</v>
      </c>
      <c r="D3562" s="6">
        <v>5000</v>
      </c>
      <c r="E3562" s="8">
        <v>6080</v>
      </c>
      <c r="F3562" t="s">
        <v>18</v>
      </c>
      <c r="G3562" t="s">
        <v>19</v>
      </c>
      <c r="H3562" t="s">
        <v>20</v>
      </c>
      <c r="I3562">
        <v>1441153705</v>
      </c>
      <c r="J3562">
        <v>1438561705</v>
      </c>
      <c r="K3562" t="b">
        <v>0</v>
      </c>
      <c r="L3562">
        <v>47</v>
      </c>
      <c r="M3562" t="b">
        <v>1</v>
      </c>
      <c r="N3562" t="s">
        <v>1088</v>
      </c>
      <c r="O3562">
        <f t="shared" si="275"/>
        <v>122</v>
      </c>
      <c r="P3562">
        <f t="shared" si="276"/>
        <v>129.36000000000001</v>
      </c>
      <c r="Q3562" s="10" t="s">
        <v>8315</v>
      </c>
      <c r="R3562" t="s">
        <v>8316</v>
      </c>
      <c r="S3562" s="13">
        <f t="shared" si="277"/>
        <v>42219.019733796296</v>
      </c>
      <c r="T3562" s="13">
        <f t="shared" si="278"/>
        <v>42249.019733796296</v>
      </c>
      <c r="U3562">
        <f t="shared" si="279"/>
        <v>2015</v>
      </c>
    </row>
    <row r="3563" spans="1:21" ht="43.2" x14ac:dyDescent="0.3">
      <c r="A3563">
        <v>3684</v>
      </c>
      <c r="B3563" s="3" t="s">
        <v>7457</v>
      </c>
      <c r="C3563" s="3" t="s">
        <v>7458</v>
      </c>
      <c r="D3563" s="6">
        <v>750</v>
      </c>
      <c r="E3563" s="8">
        <v>1043</v>
      </c>
      <c r="F3563" t="s">
        <v>18</v>
      </c>
      <c r="G3563" t="s">
        <v>19</v>
      </c>
      <c r="H3563" t="s">
        <v>20</v>
      </c>
      <c r="I3563">
        <v>1441167586</v>
      </c>
      <c r="J3563">
        <v>1438575586</v>
      </c>
      <c r="K3563" t="b">
        <v>0</v>
      </c>
      <c r="L3563">
        <v>23</v>
      </c>
      <c r="M3563" t="b">
        <v>1</v>
      </c>
      <c r="N3563" t="s">
        <v>1088</v>
      </c>
      <c r="O3563">
        <f t="shared" si="275"/>
        <v>139</v>
      </c>
      <c r="P3563">
        <f t="shared" si="276"/>
        <v>45.35</v>
      </c>
      <c r="Q3563" s="10" t="s">
        <v>8315</v>
      </c>
      <c r="R3563" t="s">
        <v>8316</v>
      </c>
      <c r="S3563" s="13">
        <f t="shared" si="277"/>
        <v>42219.180393518516</v>
      </c>
      <c r="T3563" s="13">
        <f t="shared" si="278"/>
        <v>42249.180393518516</v>
      </c>
      <c r="U3563">
        <f t="shared" si="279"/>
        <v>2015</v>
      </c>
    </row>
    <row r="3564" spans="1:21" ht="57.6" x14ac:dyDescent="0.3">
      <c r="A3564">
        <v>3215</v>
      </c>
      <c r="B3564" s="3" t="s">
        <v>6520</v>
      </c>
      <c r="C3564" s="3" t="s">
        <v>6521</v>
      </c>
      <c r="D3564" s="6">
        <v>35000</v>
      </c>
      <c r="E3564" s="8">
        <v>35123</v>
      </c>
      <c r="F3564" t="s">
        <v>18</v>
      </c>
      <c r="G3564" t="s">
        <v>19</v>
      </c>
      <c r="H3564" t="s">
        <v>20</v>
      </c>
      <c r="I3564">
        <v>1441857540</v>
      </c>
      <c r="J3564">
        <v>1438617471</v>
      </c>
      <c r="K3564" t="b">
        <v>1</v>
      </c>
      <c r="L3564">
        <v>134</v>
      </c>
      <c r="M3564" t="b">
        <v>1</v>
      </c>
      <c r="N3564" t="s">
        <v>1088</v>
      </c>
      <c r="O3564">
        <f t="shared" si="275"/>
        <v>100</v>
      </c>
      <c r="P3564">
        <f t="shared" si="276"/>
        <v>262.11</v>
      </c>
      <c r="Q3564" s="10" t="s">
        <v>8315</v>
      </c>
      <c r="R3564" t="s">
        <v>8316</v>
      </c>
      <c r="S3564" s="13">
        <f t="shared" si="277"/>
        <v>42219.665173611109</v>
      </c>
      <c r="T3564" s="13">
        <f t="shared" si="278"/>
        <v>42257.165972222225</v>
      </c>
      <c r="U3564">
        <f t="shared" si="279"/>
        <v>2015</v>
      </c>
    </row>
    <row r="3565" spans="1:21" ht="43.2" x14ac:dyDescent="0.3">
      <c r="A3565">
        <v>2980</v>
      </c>
      <c r="B3565" s="3" t="s">
        <v>6050</v>
      </c>
      <c r="C3565" s="3" t="s">
        <v>6051</v>
      </c>
      <c r="D3565" s="6">
        <v>3000</v>
      </c>
      <c r="E3565" s="8">
        <v>3275</v>
      </c>
      <c r="F3565" t="s">
        <v>18</v>
      </c>
      <c r="G3565" t="s">
        <v>19</v>
      </c>
      <c r="H3565" t="s">
        <v>20</v>
      </c>
      <c r="I3565">
        <v>1440381600</v>
      </c>
      <c r="J3565">
        <v>1438639130</v>
      </c>
      <c r="K3565" t="b">
        <v>0</v>
      </c>
      <c r="L3565">
        <v>24</v>
      </c>
      <c r="M3565" t="b">
        <v>1</v>
      </c>
      <c r="N3565" t="s">
        <v>1088</v>
      </c>
      <c r="O3565">
        <f t="shared" si="275"/>
        <v>109</v>
      </c>
      <c r="P3565">
        <f t="shared" si="276"/>
        <v>136.46</v>
      </c>
      <c r="Q3565" s="10" t="s">
        <v>8315</v>
      </c>
      <c r="R3565" t="s">
        <v>8316</v>
      </c>
      <c r="S3565" s="13">
        <f t="shared" si="277"/>
        <v>42219.915856481486</v>
      </c>
      <c r="T3565" s="13">
        <f t="shared" si="278"/>
        <v>42240.083333333328</v>
      </c>
      <c r="U3565">
        <f t="shared" si="279"/>
        <v>2015</v>
      </c>
    </row>
    <row r="3566" spans="1:21" ht="43.2" x14ac:dyDescent="0.3">
      <c r="A3566">
        <v>3599</v>
      </c>
      <c r="B3566" s="3" t="s">
        <v>7289</v>
      </c>
      <c r="C3566" s="3" t="s">
        <v>7290</v>
      </c>
      <c r="D3566" s="6">
        <v>500</v>
      </c>
      <c r="E3566" s="8">
        <v>1010</v>
      </c>
      <c r="F3566" t="s">
        <v>18</v>
      </c>
      <c r="G3566" t="s">
        <v>19</v>
      </c>
      <c r="H3566" t="s">
        <v>20</v>
      </c>
      <c r="I3566">
        <v>1440892800</v>
      </c>
      <c r="J3566">
        <v>1438715077</v>
      </c>
      <c r="K3566" t="b">
        <v>0</v>
      </c>
      <c r="L3566">
        <v>17</v>
      </c>
      <c r="M3566" t="b">
        <v>1</v>
      </c>
      <c r="N3566" t="s">
        <v>1088</v>
      </c>
      <c r="O3566">
        <f t="shared" si="275"/>
        <v>202</v>
      </c>
      <c r="P3566">
        <f t="shared" si="276"/>
        <v>59.41</v>
      </c>
      <c r="Q3566" s="10" t="s">
        <v>8315</v>
      </c>
      <c r="R3566" t="s">
        <v>8316</v>
      </c>
      <c r="S3566" s="13">
        <f t="shared" si="277"/>
        <v>42220.79487268519</v>
      </c>
      <c r="T3566" s="13">
        <f t="shared" si="278"/>
        <v>42246</v>
      </c>
      <c r="U3566">
        <f t="shared" si="279"/>
        <v>2015</v>
      </c>
    </row>
    <row r="3567" spans="1:21" ht="57.6" x14ac:dyDescent="0.3">
      <c r="A3567">
        <v>3935</v>
      </c>
      <c r="B3567" s="3" t="s">
        <v>7957</v>
      </c>
      <c r="C3567" s="3" t="s">
        <v>7958</v>
      </c>
      <c r="D3567" s="6">
        <v>3000</v>
      </c>
      <c r="E3567" s="8">
        <v>1315</v>
      </c>
      <c r="F3567" t="s">
        <v>359</v>
      </c>
      <c r="G3567" t="s">
        <v>26</v>
      </c>
      <c r="H3567" t="s">
        <v>27</v>
      </c>
      <c r="I3567">
        <v>1443973546</v>
      </c>
      <c r="J3567">
        <v>1438789546</v>
      </c>
      <c r="K3567" t="b">
        <v>0</v>
      </c>
      <c r="L3567">
        <v>23</v>
      </c>
      <c r="M3567" t="b">
        <v>0</v>
      </c>
      <c r="N3567" t="s">
        <v>1088</v>
      </c>
      <c r="O3567">
        <f t="shared" si="275"/>
        <v>44</v>
      </c>
      <c r="P3567">
        <f t="shared" si="276"/>
        <v>57.17</v>
      </c>
      <c r="Q3567" s="10" t="s">
        <v>8315</v>
      </c>
      <c r="R3567" t="s">
        <v>8316</v>
      </c>
      <c r="S3567" s="13">
        <f t="shared" si="277"/>
        <v>42221.656782407401</v>
      </c>
      <c r="T3567" s="13">
        <f t="shared" si="278"/>
        <v>42281.656782407401</v>
      </c>
      <c r="U3567">
        <f t="shared" si="279"/>
        <v>2015</v>
      </c>
    </row>
    <row r="3568" spans="1:21" ht="43.2" x14ac:dyDescent="0.3">
      <c r="A3568">
        <v>3541</v>
      </c>
      <c r="B3568" s="3" t="s">
        <v>7173</v>
      </c>
      <c r="C3568" s="3" t="s">
        <v>7174</v>
      </c>
      <c r="D3568" s="6">
        <v>1200</v>
      </c>
      <c r="E3568" s="8">
        <v>1260</v>
      </c>
      <c r="F3568" t="s">
        <v>18</v>
      </c>
      <c r="G3568" t="s">
        <v>26</v>
      </c>
      <c r="H3568" t="s">
        <v>27</v>
      </c>
      <c r="I3568">
        <v>1441042275</v>
      </c>
      <c r="J3568">
        <v>1438882275</v>
      </c>
      <c r="K3568" t="b">
        <v>0</v>
      </c>
      <c r="L3568">
        <v>32</v>
      </c>
      <c r="M3568" t="b">
        <v>1</v>
      </c>
      <c r="N3568" t="s">
        <v>1088</v>
      </c>
      <c r="O3568">
        <f t="shared" si="275"/>
        <v>105</v>
      </c>
      <c r="P3568">
        <f t="shared" si="276"/>
        <v>39.380000000000003</v>
      </c>
      <c r="Q3568" s="10" t="s">
        <v>8315</v>
      </c>
      <c r="R3568" t="s">
        <v>8316</v>
      </c>
      <c r="S3568" s="13">
        <f t="shared" si="277"/>
        <v>42222.730034722219</v>
      </c>
      <c r="T3568" s="13">
        <f t="shared" si="278"/>
        <v>42247.730034722219</v>
      </c>
      <c r="U3568">
        <f t="shared" si="279"/>
        <v>2015</v>
      </c>
    </row>
    <row r="3569" spans="1:21" ht="43.2" x14ac:dyDescent="0.3">
      <c r="A3569">
        <v>3549</v>
      </c>
      <c r="B3569" s="3" t="s">
        <v>7189</v>
      </c>
      <c r="C3569" s="3" t="s">
        <v>7190</v>
      </c>
      <c r="D3569" s="6">
        <v>1000</v>
      </c>
      <c r="E3569" s="8">
        <v>1020</v>
      </c>
      <c r="F3569" t="s">
        <v>18</v>
      </c>
      <c r="G3569" t="s">
        <v>26</v>
      </c>
      <c r="H3569" t="s">
        <v>27</v>
      </c>
      <c r="I3569">
        <v>1441358873</v>
      </c>
      <c r="J3569">
        <v>1438939673</v>
      </c>
      <c r="K3569" t="b">
        <v>0</v>
      </c>
      <c r="L3569">
        <v>42</v>
      </c>
      <c r="M3569" t="b">
        <v>1</v>
      </c>
      <c r="N3569" t="s">
        <v>1088</v>
      </c>
      <c r="O3569">
        <f t="shared" si="275"/>
        <v>102</v>
      </c>
      <c r="P3569">
        <f t="shared" si="276"/>
        <v>24.29</v>
      </c>
      <c r="Q3569" s="10" t="s">
        <v>8315</v>
      </c>
      <c r="R3569" t="s">
        <v>8316</v>
      </c>
      <c r="S3569" s="13">
        <f t="shared" si="277"/>
        <v>42223.394363425927</v>
      </c>
      <c r="T3569" s="13">
        <f t="shared" si="278"/>
        <v>42251.394363425927</v>
      </c>
      <c r="U3569">
        <f t="shared" si="279"/>
        <v>2015</v>
      </c>
    </row>
    <row r="3570" spans="1:21" ht="43.2" x14ac:dyDescent="0.3">
      <c r="A3570">
        <v>3910</v>
      </c>
      <c r="B3570" s="3" t="s">
        <v>7907</v>
      </c>
      <c r="C3570" s="3" t="s">
        <v>7908</v>
      </c>
      <c r="D3570" s="6">
        <v>6000</v>
      </c>
      <c r="E3570" s="8">
        <v>185</v>
      </c>
      <c r="F3570" t="s">
        <v>359</v>
      </c>
      <c r="G3570" t="s">
        <v>19</v>
      </c>
      <c r="H3570" t="s">
        <v>20</v>
      </c>
      <c r="I3570">
        <v>1441649397</v>
      </c>
      <c r="J3570">
        <v>1439057397</v>
      </c>
      <c r="K3570" t="b">
        <v>0</v>
      </c>
      <c r="L3570">
        <v>3</v>
      </c>
      <c r="M3570" t="b">
        <v>0</v>
      </c>
      <c r="N3570" t="s">
        <v>1088</v>
      </c>
      <c r="O3570">
        <f t="shared" si="275"/>
        <v>3</v>
      </c>
      <c r="P3570">
        <f t="shared" si="276"/>
        <v>61.67</v>
      </c>
      <c r="Q3570" s="10" t="s">
        <v>8315</v>
      </c>
      <c r="R3570" t="s">
        <v>8316</v>
      </c>
      <c r="S3570" s="13">
        <f t="shared" si="277"/>
        <v>42224.756909722222</v>
      </c>
      <c r="T3570" s="13">
        <f t="shared" si="278"/>
        <v>42254.756909722222</v>
      </c>
      <c r="U3570">
        <f t="shared" si="279"/>
        <v>2015</v>
      </c>
    </row>
    <row r="3571" spans="1:21" ht="57.6" x14ac:dyDescent="0.3">
      <c r="A3571">
        <v>3379</v>
      </c>
      <c r="B3571" s="3" t="s">
        <v>6849</v>
      </c>
      <c r="C3571" s="3" t="s">
        <v>6850</v>
      </c>
      <c r="D3571" s="6">
        <v>2000</v>
      </c>
      <c r="E3571" s="8">
        <v>2073</v>
      </c>
      <c r="F3571" t="s">
        <v>18</v>
      </c>
      <c r="G3571" t="s">
        <v>26</v>
      </c>
      <c r="H3571" t="s">
        <v>27</v>
      </c>
      <c r="I3571">
        <v>1440630000</v>
      </c>
      <c r="J3571">
        <v>1439122800</v>
      </c>
      <c r="K3571" t="b">
        <v>0</v>
      </c>
      <c r="L3571">
        <v>38</v>
      </c>
      <c r="M3571" t="b">
        <v>1</v>
      </c>
      <c r="N3571" t="s">
        <v>1088</v>
      </c>
      <c r="O3571">
        <f t="shared" si="275"/>
        <v>104</v>
      </c>
      <c r="P3571">
        <f t="shared" si="276"/>
        <v>54.55</v>
      </c>
      <c r="Q3571" s="10" t="s">
        <v>8315</v>
      </c>
      <c r="R3571" t="s">
        <v>8316</v>
      </c>
      <c r="S3571" s="13">
        <f t="shared" si="277"/>
        <v>42225.513888888891</v>
      </c>
      <c r="T3571" s="13">
        <f t="shared" si="278"/>
        <v>42242.958333333328</v>
      </c>
      <c r="U3571">
        <f t="shared" si="279"/>
        <v>2015</v>
      </c>
    </row>
    <row r="3572" spans="1:21" ht="43.2" x14ac:dyDescent="0.3">
      <c r="A3572">
        <v>3520</v>
      </c>
      <c r="B3572" s="3" t="s">
        <v>7131</v>
      </c>
      <c r="C3572" s="3" t="s">
        <v>7132</v>
      </c>
      <c r="D3572" s="6">
        <v>2000</v>
      </c>
      <c r="E3572" s="8">
        <v>2015</v>
      </c>
      <c r="F3572" t="s">
        <v>18</v>
      </c>
      <c r="G3572" t="s">
        <v>26</v>
      </c>
      <c r="H3572" t="s">
        <v>27</v>
      </c>
      <c r="I3572">
        <v>1441547220</v>
      </c>
      <c r="J3572">
        <v>1439322412</v>
      </c>
      <c r="K3572" t="b">
        <v>0</v>
      </c>
      <c r="L3572">
        <v>21</v>
      </c>
      <c r="M3572" t="b">
        <v>1</v>
      </c>
      <c r="N3572" t="s">
        <v>1088</v>
      </c>
      <c r="O3572">
        <f t="shared" si="275"/>
        <v>101</v>
      </c>
      <c r="P3572">
        <f t="shared" si="276"/>
        <v>95.95</v>
      </c>
      <c r="Q3572" s="10" t="s">
        <v>8315</v>
      </c>
      <c r="R3572" t="s">
        <v>8316</v>
      </c>
      <c r="S3572" s="13">
        <f t="shared" si="277"/>
        <v>42227.824212962965</v>
      </c>
      <c r="T3572" s="13">
        <f t="shared" si="278"/>
        <v>42253.57430555555</v>
      </c>
      <c r="U3572">
        <f t="shared" si="279"/>
        <v>2015</v>
      </c>
    </row>
    <row r="3573" spans="1:21" ht="43.2" x14ac:dyDescent="0.3">
      <c r="A3573">
        <v>3931</v>
      </c>
      <c r="B3573" s="3" t="s">
        <v>7949</v>
      </c>
      <c r="C3573" s="3" t="s">
        <v>7950</v>
      </c>
      <c r="D3573" s="6">
        <v>8000</v>
      </c>
      <c r="E3573" s="8">
        <v>0</v>
      </c>
      <c r="F3573" t="s">
        <v>359</v>
      </c>
      <c r="G3573" t="s">
        <v>19</v>
      </c>
      <c r="H3573" t="s">
        <v>20</v>
      </c>
      <c r="I3573">
        <v>1441510707</v>
      </c>
      <c r="J3573">
        <v>1439350707</v>
      </c>
      <c r="K3573" t="b">
        <v>0</v>
      </c>
      <c r="L3573">
        <v>0</v>
      </c>
      <c r="M3573" t="b">
        <v>0</v>
      </c>
      <c r="N3573" t="s">
        <v>1088</v>
      </c>
      <c r="O3573">
        <f t="shared" si="275"/>
        <v>0</v>
      </c>
      <c r="P3573">
        <f t="shared" si="276"/>
        <v>0</v>
      </c>
      <c r="Q3573" s="10" t="s">
        <v>8315</v>
      </c>
      <c r="R3573" t="s">
        <v>8316</v>
      </c>
      <c r="S3573" s="13">
        <f t="shared" si="277"/>
        <v>42228.151701388888</v>
      </c>
      <c r="T3573" s="13">
        <f t="shared" si="278"/>
        <v>42253.151701388888</v>
      </c>
      <c r="U3573">
        <f t="shared" si="279"/>
        <v>2015</v>
      </c>
    </row>
    <row r="3574" spans="1:21" ht="28.8" x14ac:dyDescent="0.3">
      <c r="A3574">
        <v>3988</v>
      </c>
      <c r="B3574" s="3" t="s">
        <v>8060</v>
      </c>
      <c r="C3574" s="3" t="s">
        <v>8061</v>
      </c>
      <c r="D3574" s="6">
        <v>1500</v>
      </c>
      <c r="E3574" s="8">
        <v>32</v>
      </c>
      <c r="F3574" t="s">
        <v>359</v>
      </c>
      <c r="G3574" t="s">
        <v>19</v>
      </c>
      <c r="H3574" t="s">
        <v>20</v>
      </c>
      <c r="I3574">
        <v>1440813413</v>
      </c>
      <c r="J3574">
        <v>1439517413</v>
      </c>
      <c r="K3574" t="b">
        <v>0</v>
      </c>
      <c r="L3574">
        <v>4</v>
      </c>
      <c r="M3574" t="b">
        <v>0</v>
      </c>
      <c r="N3574" t="s">
        <v>1088</v>
      </c>
      <c r="O3574">
        <f t="shared" si="275"/>
        <v>2</v>
      </c>
      <c r="P3574">
        <f t="shared" si="276"/>
        <v>8</v>
      </c>
      <c r="Q3574" s="10" t="s">
        <v>8315</v>
      </c>
      <c r="R3574" t="s">
        <v>8316</v>
      </c>
      <c r="S3574" s="13">
        <f t="shared" si="277"/>
        <v>42230.08116898148</v>
      </c>
      <c r="T3574" s="13">
        <f t="shared" si="278"/>
        <v>42245.08116898148</v>
      </c>
      <c r="U3574">
        <f t="shared" si="279"/>
        <v>2015</v>
      </c>
    </row>
    <row r="3575" spans="1:21" ht="43.2" x14ac:dyDescent="0.3">
      <c r="A3575">
        <v>3246</v>
      </c>
      <c r="B3575" s="3" t="s">
        <v>6582</v>
      </c>
      <c r="C3575" s="3" t="s">
        <v>6583</v>
      </c>
      <c r="D3575" s="6">
        <v>10000</v>
      </c>
      <c r="E3575" s="8">
        <v>11122</v>
      </c>
      <c r="F3575" t="s">
        <v>18</v>
      </c>
      <c r="G3575" t="s">
        <v>19</v>
      </c>
      <c r="H3575" t="s">
        <v>20</v>
      </c>
      <c r="I3575">
        <v>1442030340</v>
      </c>
      <c r="J3575">
        <v>1439551200</v>
      </c>
      <c r="K3575" t="b">
        <v>1</v>
      </c>
      <c r="L3575">
        <v>193</v>
      </c>
      <c r="M3575" t="b">
        <v>1</v>
      </c>
      <c r="N3575" t="s">
        <v>1088</v>
      </c>
      <c r="O3575">
        <f t="shared" si="275"/>
        <v>111</v>
      </c>
      <c r="P3575">
        <f t="shared" si="276"/>
        <v>57.63</v>
      </c>
      <c r="Q3575" s="10" t="s">
        <v>8315</v>
      </c>
      <c r="R3575" t="s">
        <v>8316</v>
      </c>
      <c r="S3575" s="13">
        <f t="shared" si="277"/>
        <v>42230.472222222219</v>
      </c>
      <c r="T3575" s="13">
        <f t="shared" si="278"/>
        <v>42259.165972222225</v>
      </c>
      <c r="U3575">
        <f t="shared" si="279"/>
        <v>2015</v>
      </c>
    </row>
    <row r="3576" spans="1:21" ht="43.2" x14ac:dyDescent="0.3">
      <c r="A3576">
        <v>3686</v>
      </c>
      <c r="B3576" s="3" t="s">
        <v>7461</v>
      </c>
      <c r="C3576" s="3" t="s">
        <v>7462</v>
      </c>
      <c r="D3576" s="6">
        <v>350</v>
      </c>
      <c r="E3576" s="8">
        <v>355</v>
      </c>
      <c r="F3576" t="s">
        <v>18</v>
      </c>
      <c r="G3576" t="s">
        <v>19</v>
      </c>
      <c r="H3576" t="s">
        <v>20</v>
      </c>
      <c r="I3576">
        <v>1440820740</v>
      </c>
      <c r="J3576">
        <v>1439567660</v>
      </c>
      <c r="K3576" t="b">
        <v>0</v>
      </c>
      <c r="L3576">
        <v>6</v>
      </c>
      <c r="M3576" t="b">
        <v>1</v>
      </c>
      <c r="N3576" t="s">
        <v>1088</v>
      </c>
      <c r="O3576">
        <f t="shared" si="275"/>
        <v>101</v>
      </c>
      <c r="P3576">
        <f t="shared" si="276"/>
        <v>59.17</v>
      </c>
      <c r="Q3576" s="10" t="s">
        <v>8315</v>
      </c>
      <c r="R3576" t="s">
        <v>8316</v>
      </c>
      <c r="S3576" s="13">
        <f t="shared" si="277"/>
        <v>42230.662731481483</v>
      </c>
      <c r="T3576" s="13">
        <f t="shared" si="278"/>
        <v>42245.165972222225</v>
      </c>
      <c r="U3576">
        <f t="shared" si="279"/>
        <v>2015</v>
      </c>
    </row>
    <row r="3577" spans="1:21" ht="57.6" x14ac:dyDescent="0.3">
      <c r="A3577">
        <v>3291</v>
      </c>
      <c r="B3577" s="3" t="s">
        <v>6672</v>
      </c>
      <c r="C3577" s="3" t="s">
        <v>6673</v>
      </c>
      <c r="D3577" s="6">
        <v>500</v>
      </c>
      <c r="E3577" s="8">
        <v>570</v>
      </c>
      <c r="F3577" t="s">
        <v>18</v>
      </c>
      <c r="G3577" t="s">
        <v>19</v>
      </c>
      <c r="H3577" t="s">
        <v>20</v>
      </c>
      <c r="I3577">
        <v>1442462340</v>
      </c>
      <c r="J3577">
        <v>1439743900</v>
      </c>
      <c r="K3577" t="b">
        <v>0</v>
      </c>
      <c r="L3577">
        <v>14</v>
      </c>
      <c r="M3577" t="b">
        <v>1</v>
      </c>
      <c r="N3577" t="s">
        <v>1088</v>
      </c>
      <c r="O3577">
        <f t="shared" si="275"/>
        <v>114</v>
      </c>
      <c r="P3577">
        <f t="shared" si="276"/>
        <v>40.71</v>
      </c>
      <c r="Q3577" s="10" t="s">
        <v>8315</v>
      </c>
      <c r="R3577" t="s">
        <v>8316</v>
      </c>
      <c r="S3577" s="13">
        <f t="shared" si="277"/>
        <v>42232.702546296292</v>
      </c>
      <c r="T3577" s="13">
        <f t="shared" si="278"/>
        <v>42264.165972222225</v>
      </c>
      <c r="U3577">
        <f t="shared" si="279"/>
        <v>2015</v>
      </c>
    </row>
    <row r="3578" spans="1:21" ht="43.2" x14ac:dyDescent="0.3">
      <c r="A3578">
        <v>2859</v>
      </c>
      <c r="B3578" s="3" t="s">
        <v>5807</v>
      </c>
      <c r="C3578" s="3" t="s">
        <v>5808</v>
      </c>
      <c r="D3578" s="6">
        <v>2000</v>
      </c>
      <c r="E3578" s="8">
        <v>35</v>
      </c>
      <c r="F3578" t="s">
        <v>359</v>
      </c>
      <c r="G3578" t="s">
        <v>52</v>
      </c>
      <c r="H3578" t="s">
        <v>53</v>
      </c>
      <c r="I3578">
        <v>1444984904</v>
      </c>
      <c r="J3578">
        <v>1439800904</v>
      </c>
      <c r="K3578" t="b">
        <v>0</v>
      </c>
      <c r="L3578">
        <v>1</v>
      </c>
      <c r="M3578" t="b">
        <v>0</v>
      </c>
      <c r="N3578" t="s">
        <v>1088</v>
      </c>
      <c r="O3578">
        <f t="shared" si="275"/>
        <v>2</v>
      </c>
      <c r="P3578">
        <f t="shared" si="276"/>
        <v>35</v>
      </c>
      <c r="Q3578" s="10" t="s">
        <v>8315</v>
      </c>
      <c r="R3578" t="s">
        <v>8316</v>
      </c>
      <c r="S3578" s="13">
        <f t="shared" si="277"/>
        <v>42233.362314814818</v>
      </c>
      <c r="T3578" s="13">
        <f t="shared" si="278"/>
        <v>42293.362314814818</v>
      </c>
      <c r="U3578">
        <f t="shared" si="279"/>
        <v>2015</v>
      </c>
    </row>
    <row r="3579" spans="1:21" ht="43.2" x14ac:dyDescent="0.3">
      <c r="A3579">
        <v>3934</v>
      </c>
      <c r="B3579" s="3" t="s">
        <v>7955</v>
      </c>
      <c r="C3579" s="3" t="s">
        <v>7956</v>
      </c>
      <c r="D3579" s="6">
        <v>5000</v>
      </c>
      <c r="E3579" s="8">
        <v>550</v>
      </c>
      <c r="F3579" t="s">
        <v>359</v>
      </c>
      <c r="G3579" t="s">
        <v>19</v>
      </c>
      <c r="H3579" t="s">
        <v>20</v>
      </c>
      <c r="I3579">
        <v>1443704400</v>
      </c>
      <c r="J3579">
        <v>1439827639</v>
      </c>
      <c r="K3579" t="b">
        <v>0</v>
      </c>
      <c r="L3579">
        <v>12</v>
      </c>
      <c r="M3579" t="b">
        <v>0</v>
      </c>
      <c r="N3579" t="s">
        <v>1088</v>
      </c>
      <c r="O3579">
        <f t="shared" si="275"/>
        <v>11</v>
      </c>
      <c r="P3579">
        <f t="shared" si="276"/>
        <v>45.83</v>
      </c>
      <c r="Q3579" s="10" t="s">
        <v>8315</v>
      </c>
      <c r="R3579" t="s">
        <v>8316</v>
      </c>
      <c r="S3579" s="13">
        <f t="shared" si="277"/>
        <v>42233.671747685185</v>
      </c>
      <c r="T3579" s="13">
        <f t="shared" si="278"/>
        <v>42278.541666666672</v>
      </c>
      <c r="U3579">
        <f t="shared" si="279"/>
        <v>2015</v>
      </c>
    </row>
    <row r="3580" spans="1:21" ht="43.2" x14ac:dyDescent="0.3">
      <c r="A3580">
        <v>2966</v>
      </c>
      <c r="B3580" s="3" t="s">
        <v>6022</v>
      </c>
      <c r="C3580" s="3" t="s">
        <v>6023</v>
      </c>
      <c r="D3580" s="6">
        <v>10000</v>
      </c>
      <c r="E3580" s="8">
        <v>11363</v>
      </c>
      <c r="F3580" t="s">
        <v>18</v>
      </c>
      <c r="G3580" t="s">
        <v>19</v>
      </c>
      <c r="H3580" t="s">
        <v>20</v>
      </c>
      <c r="I3580">
        <v>1442425412</v>
      </c>
      <c r="J3580">
        <v>1439833412</v>
      </c>
      <c r="K3580" t="b">
        <v>0</v>
      </c>
      <c r="L3580">
        <v>128</v>
      </c>
      <c r="M3580" t="b">
        <v>1</v>
      </c>
      <c r="N3580" t="s">
        <v>1088</v>
      </c>
      <c r="O3580">
        <f t="shared" si="275"/>
        <v>114</v>
      </c>
      <c r="P3580">
        <f t="shared" si="276"/>
        <v>88.77</v>
      </c>
      <c r="Q3580" s="10" t="s">
        <v>8315</v>
      </c>
      <c r="R3580" t="s">
        <v>8316</v>
      </c>
      <c r="S3580" s="13">
        <f t="shared" si="277"/>
        <v>42233.738564814819</v>
      </c>
      <c r="T3580" s="13">
        <f t="shared" si="278"/>
        <v>42263.738564814819</v>
      </c>
      <c r="U3580">
        <f t="shared" si="279"/>
        <v>2015</v>
      </c>
    </row>
    <row r="3581" spans="1:21" ht="43.2" x14ac:dyDescent="0.3">
      <c r="A3581">
        <v>3501</v>
      </c>
      <c r="B3581" s="3" t="s">
        <v>7093</v>
      </c>
      <c r="C3581" s="3" t="s">
        <v>7094</v>
      </c>
      <c r="D3581" s="6">
        <v>1500</v>
      </c>
      <c r="E3581" s="8">
        <v>1510</v>
      </c>
      <c r="F3581" t="s">
        <v>18</v>
      </c>
      <c r="G3581" t="s">
        <v>26</v>
      </c>
      <c r="H3581" t="s">
        <v>27</v>
      </c>
      <c r="I3581">
        <v>1441995595</v>
      </c>
      <c r="J3581">
        <v>1439835595</v>
      </c>
      <c r="K3581" t="b">
        <v>0</v>
      </c>
      <c r="L3581">
        <v>42</v>
      </c>
      <c r="M3581" t="b">
        <v>1</v>
      </c>
      <c r="N3581" t="s">
        <v>1088</v>
      </c>
      <c r="O3581">
        <f t="shared" si="275"/>
        <v>101</v>
      </c>
      <c r="P3581">
        <f t="shared" si="276"/>
        <v>35.950000000000003</v>
      </c>
      <c r="Q3581" s="10" t="s">
        <v>8315</v>
      </c>
      <c r="R3581" t="s">
        <v>8316</v>
      </c>
      <c r="S3581" s="13">
        <f t="shared" si="277"/>
        <v>42233.763831018514</v>
      </c>
      <c r="T3581" s="13">
        <f t="shared" si="278"/>
        <v>42258.763831018514</v>
      </c>
      <c r="U3581">
        <f t="shared" si="279"/>
        <v>2015</v>
      </c>
    </row>
    <row r="3582" spans="1:21" ht="43.2" x14ac:dyDescent="0.3">
      <c r="A3582">
        <v>3522</v>
      </c>
      <c r="B3582" s="3" t="s">
        <v>7135</v>
      </c>
      <c r="C3582" s="3" t="s">
        <v>7136</v>
      </c>
      <c r="D3582" s="6">
        <v>1395</v>
      </c>
      <c r="E3582" s="8">
        <v>1395</v>
      </c>
      <c r="F3582" t="s">
        <v>18</v>
      </c>
      <c r="G3582" t="s">
        <v>26</v>
      </c>
      <c r="H3582" t="s">
        <v>27</v>
      </c>
      <c r="I3582">
        <v>1442311560</v>
      </c>
      <c r="J3582">
        <v>1439924246</v>
      </c>
      <c r="K3582" t="b">
        <v>0</v>
      </c>
      <c r="L3582">
        <v>34</v>
      </c>
      <c r="M3582" t="b">
        <v>1</v>
      </c>
      <c r="N3582" t="s">
        <v>1088</v>
      </c>
      <c r="O3582">
        <f t="shared" si="275"/>
        <v>100</v>
      </c>
      <c r="P3582">
        <f t="shared" si="276"/>
        <v>41.03</v>
      </c>
      <c r="Q3582" s="10" t="s">
        <v>8315</v>
      </c>
      <c r="R3582" t="s">
        <v>8316</v>
      </c>
      <c r="S3582" s="13">
        <f t="shared" si="277"/>
        <v>42234.789884259255</v>
      </c>
      <c r="T3582" s="13">
        <f t="shared" si="278"/>
        <v>42262.420833333337</v>
      </c>
      <c r="U3582">
        <f t="shared" si="279"/>
        <v>2015</v>
      </c>
    </row>
    <row r="3583" spans="1:21" ht="43.2" x14ac:dyDescent="0.3">
      <c r="A3583">
        <v>4067</v>
      </c>
      <c r="B3583" s="3" t="s">
        <v>8216</v>
      </c>
      <c r="C3583" s="3" t="s">
        <v>7868</v>
      </c>
      <c r="D3583" s="6">
        <v>5000</v>
      </c>
      <c r="E3583" s="8">
        <v>3045</v>
      </c>
      <c r="F3583" t="s">
        <v>359</v>
      </c>
      <c r="G3583" t="s">
        <v>19</v>
      </c>
      <c r="H3583" t="s">
        <v>20</v>
      </c>
      <c r="I3583">
        <v>1443408550</v>
      </c>
      <c r="J3583">
        <v>1439952550</v>
      </c>
      <c r="K3583" t="b">
        <v>0</v>
      </c>
      <c r="L3583">
        <v>17</v>
      </c>
      <c r="M3583" t="b">
        <v>0</v>
      </c>
      <c r="N3583" t="s">
        <v>1088</v>
      </c>
      <c r="O3583">
        <f t="shared" si="275"/>
        <v>61</v>
      </c>
      <c r="P3583">
        <f t="shared" si="276"/>
        <v>179.12</v>
      </c>
      <c r="Q3583" s="10" t="s">
        <v>8315</v>
      </c>
      <c r="R3583" t="s">
        <v>8316</v>
      </c>
      <c r="S3583" s="13">
        <f t="shared" si="277"/>
        <v>42235.117476851854</v>
      </c>
      <c r="T3583" s="13">
        <f t="shared" si="278"/>
        <v>42275.117476851854</v>
      </c>
      <c r="U3583">
        <f t="shared" si="279"/>
        <v>2015</v>
      </c>
    </row>
    <row r="3584" spans="1:21" ht="28.8" x14ac:dyDescent="0.3">
      <c r="A3584">
        <v>3564</v>
      </c>
      <c r="B3584" s="3" t="s">
        <v>7219</v>
      </c>
      <c r="C3584" s="3" t="s">
        <v>7220</v>
      </c>
      <c r="D3584" s="6">
        <v>1000</v>
      </c>
      <c r="E3584" s="8">
        <v>1005</v>
      </c>
      <c r="F3584" t="s">
        <v>18</v>
      </c>
      <c r="G3584" t="s">
        <v>26</v>
      </c>
      <c r="H3584" t="s">
        <v>27</v>
      </c>
      <c r="I3584">
        <v>1444060800</v>
      </c>
      <c r="J3584">
        <v>1440082649</v>
      </c>
      <c r="K3584" t="b">
        <v>0</v>
      </c>
      <c r="L3584">
        <v>17</v>
      </c>
      <c r="M3584" t="b">
        <v>1</v>
      </c>
      <c r="N3584" t="s">
        <v>1088</v>
      </c>
      <c r="O3584">
        <f t="shared" si="275"/>
        <v>101</v>
      </c>
      <c r="P3584">
        <f t="shared" si="276"/>
        <v>59.12</v>
      </c>
      <c r="Q3584" s="10" t="s">
        <v>8315</v>
      </c>
      <c r="R3584" t="s">
        <v>8316</v>
      </c>
      <c r="S3584" s="13">
        <f t="shared" si="277"/>
        <v>42236.623252314821</v>
      </c>
      <c r="T3584" s="13">
        <f t="shared" si="278"/>
        <v>42282.666666666672</v>
      </c>
      <c r="U3584">
        <f t="shared" si="279"/>
        <v>2015</v>
      </c>
    </row>
    <row r="3585" spans="1:21" ht="43.2" x14ac:dyDescent="0.3">
      <c r="A3585">
        <v>523</v>
      </c>
      <c r="B3585" s="3" t="s">
        <v>1093</v>
      </c>
      <c r="C3585" s="3" t="s">
        <v>1094</v>
      </c>
      <c r="D3585" s="6">
        <v>5000</v>
      </c>
      <c r="E3585" s="8">
        <v>6030</v>
      </c>
      <c r="F3585" t="s">
        <v>18</v>
      </c>
      <c r="G3585" t="s">
        <v>19</v>
      </c>
      <c r="H3585" t="s">
        <v>20</v>
      </c>
      <c r="I3585">
        <v>1442805076</v>
      </c>
      <c r="J3585">
        <v>1440213076</v>
      </c>
      <c r="K3585" t="b">
        <v>0</v>
      </c>
      <c r="L3585">
        <v>84</v>
      </c>
      <c r="M3585" t="b">
        <v>1</v>
      </c>
      <c r="N3585" t="s">
        <v>1088</v>
      </c>
      <c r="O3585">
        <f t="shared" si="275"/>
        <v>121</v>
      </c>
      <c r="P3585">
        <f t="shared" si="276"/>
        <v>71.790000000000006</v>
      </c>
      <c r="Q3585" s="10" t="s">
        <v>8315</v>
      </c>
      <c r="R3585" t="s">
        <v>8316</v>
      </c>
      <c r="S3585" s="13">
        <f t="shared" si="277"/>
        <v>42238.13282407407</v>
      </c>
      <c r="T3585" s="13">
        <f t="shared" si="278"/>
        <v>42268.13282407407</v>
      </c>
      <c r="U3585">
        <f t="shared" si="279"/>
        <v>2015</v>
      </c>
    </row>
    <row r="3586" spans="1:21" ht="43.2" x14ac:dyDescent="0.3">
      <c r="A3586">
        <v>3298</v>
      </c>
      <c r="B3586" s="3" t="s">
        <v>6686</v>
      </c>
      <c r="C3586" s="3" t="s">
        <v>6687</v>
      </c>
      <c r="D3586" s="6">
        <v>10000</v>
      </c>
      <c r="E3586" s="8">
        <v>10173</v>
      </c>
      <c r="F3586" t="s">
        <v>18</v>
      </c>
      <c r="G3586" t="s">
        <v>19</v>
      </c>
      <c r="H3586" t="s">
        <v>20</v>
      </c>
      <c r="I3586">
        <v>1442102400</v>
      </c>
      <c r="J3586">
        <v>1440370768</v>
      </c>
      <c r="K3586" t="b">
        <v>0</v>
      </c>
      <c r="L3586">
        <v>72</v>
      </c>
      <c r="M3586" t="b">
        <v>1</v>
      </c>
      <c r="N3586" t="s">
        <v>1088</v>
      </c>
      <c r="O3586">
        <f t="shared" ref="O3586:O3649" si="280">ROUND(E3586/D3586*100,0)</f>
        <v>102</v>
      </c>
      <c r="P3586">
        <f t="shared" si="276"/>
        <v>141.29</v>
      </c>
      <c r="Q3586" s="10" t="s">
        <v>8315</v>
      </c>
      <c r="R3586" t="s">
        <v>8316</v>
      </c>
      <c r="S3586" s="13">
        <f t="shared" si="277"/>
        <v>42239.957962962959</v>
      </c>
      <c r="T3586" s="13">
        <f t="shared" si="278"/>
        <v>42260</v>
      </c>
      <c r="U3586">
        <f t="shared" si="279"/>
        <v>2015</v>
      </c>
    </row>
    <row r="3587" spans="1:21" ht="43.2" x14ac:dyDescent="0.3">
      <c r="A3587">
        <v>3534</v>
      </c>
      <c r="B3587" s="3" t="s">
        <v>7159</v>
      </c>
      <c r="C3587" s="3" t="s">
        <v>7160</v>
      </c>
      <c r="D3587" s="6">
        <v>5000</v>
      </c>
      <c r="E3587" s="8">
        <v>7810</v>
      </c>
      <c r="F3587" t="s">
        <v>18</v>
      </c>
      <c r="G3587" t="s">
        <v>19</v>
      </c>
      <c r="H3587" t="s">
        <v>20</v>
      </c>
      <c r="I3587">
        <v>1443711623</v>
      </c>
      <c r="J3587">
        <v>1440687623</v>
      </c>
      <c r="K3587" t="b">
        <v>0</v>
      </c>
      <c r="L3587">
        <v>204</v>
      </c>
      <c r="M3587" t="b">
        <v>1</v>
      </c>
      <c r="N3587" t="s">
        <v>1088</v>
      </c>
      <c r="O3587">
        <f t="shared" si="280"/>
        <v>156</v>
      </c>
      <c r="P3587">
        <f t="shared" ref="P3587:P3650" si="281">IFERROR(ROUND(E3587/L3587,2),0)</f>
        <v>38.28</v>
      </c>
      <c r="Q3587" s="10" t="s">
        <v>8315</v>
      </c>
      <c r="R3587" t="s">
        <v>8316</v>
      </c>
      <c r="S3587" s="13">
        <f t="shared" ref="S3587:S3650" si="282">(((J3587/60)/60)/24)+DATE(1970,1,1)</f>
        <v>42243.6252662037</v>
      </c>
      <c r="T3587" s="13">
        <f t="shared" ref="T3587:T3650" si="283">(((I3587/60)/60)/24)+DATE(1970,1,1)</f>
        <v>42278.6252662037</v>
      </c>
      <c r="U3587">
        <f t="shared" ref="U3587:U3650" si="284">YEAR(S3587)</f>
        <v>2015</v>
      </c>
    </row>
    <row r="3588" spans="1:21" ht="43.2" x14ac:dyDescent="0.3">
      <c r="A3588">
        <v>3952</v>
      </c>
      <c r="B3588" s="3" t="s">
        <v>7990</v>
      </c>
      <c r="C3588" s="3" t="s">
        <v>7991</v>
      </c>
      <c r="D3588" s="6">
        <v>26000</v>
      </c>
      <c r="E3588" s="8">
        <v>25</v>
      </c>
      <c r="F3588" t="s">
        <v>359</v>
      </c>
      <c r="G3588" t="s">
        <v>19</v>
      </c>
      <c r="H3588" t="s">
        <v>20</v>
      </c>
      <c r="I3588">
        <v>1445885890</v>
      </c>
      <c r="J3588">
        <v>1440701890</v>
      </c>
      <c r="K3588" t="b">
        <v>0</v>
      </c>
      <c r="L3588">
        <v>1</v>
      </c>
      <c r="M3588" t="b">
        <v>0</v>
      </c>
      <c r="N3588" t="s">
        <v>1088</v>
      </c>
      <c r="O3588">
        <f t="shared" si="280"/>
        <v>0</v>
      </c>
      <c r="P3588">
        <f t="shared" si="281"/>
        <v>25</v>
      </c>
      <c r="Q3588" s="10" t="s">
        <v>8315</v>
      </c>
      <c r="R3588" t="s">
        <v>8316</v>
      </c>
      <c r="S3588" s="13">
        <f t="shared" si="282"/>
        <v>42243.790393518517</v>
      </c>
      <c r="T3588" s="13">
        <f t="shared" si="283"/>
        <v>42303.790393518517</v>
      </c>
      <c r="U3588">
        <f t="shared" si="284"/>
        <v>2015</v>
      </c>
    </row>
    <row r="3589" spans="1:21" ht="43.2" x14ac:dyDescent="0.3">
      <c r="A3589">
        <v>2917</v>
      </c>
      <c r="B3589" s="3" t="s">
        <v>5923</v>
      </c>
      <c r="C3589" s="3" t="s">
        <v>5924</v>
      </c>
      <c r="D3589" s="6">
        <v>2000</v>
      </c>
      <c r="E3589" s="8">
        <v>437</v>
      </c>
      <c r="F3589" t="s">
        <v>359</v>
      </c>
      <c r="G3589" t="s">
        <v>19</v>
      </c>
      <c r="H3589" t="s">
        <v>20</v>
      </c>
      <c r="I3589">
        <v>1442381847</v>
      </c>
      <c r="J3589">
        <v>1440826647</v>
      </c>
      <c r="K3589" t="b">
        <v>0</v>
      </c>
      <c r="L3589">
        <v>9</v>
      </c>
      <c r="M3589" t="b">
        <v>0</v>
      </c>
      <c r="N3589" t="s">
        <v>1088</v>
      </c>
      <c r="O3589">
        <f t="shared" si="280"/>
        <v>22</v>
      </c>
      <c r="P3589">
        <f t="shared" si="281"/>
        <v>48.56</v>
      </c>
      <c r="Q3589" s="10" t="s">
        <v>8315</v>
      </c>
      <c r="R3589" t="s">
        <v>8316</v>
      </c>
      <c r="S3589" s="13">
        <f t="shared" si="282"/>
        <v>42245.234340277777</v>
      </c>
      <c r="T3589" s="13">
        <f t="shared" si="283"/>
        <v>42263.234340277777</v>
      </c>
      <c r="U3589">
        <f t="shared" si="284"/>
        <v>2015</v>
      </c>
    </row>
    <row r="3590" spans="1:21" ht="57.6" x14ac:dyDescent="0.3">
      <c r="A3590">
        <v>3845</v>
      </c>
      <c r="B3590" s="3" t="s">
        <v>7778</v>
      </c>
      <c r="C3590" s="3" t="s">
        <v>7779</v>
      </c>
      <c r="D3590" s="6">
        <v>40000</v>
      </c>
      <c r="E3590" s="8">
        <v>842</v>
      </c>
      <c r="F3590" t="s">
        <v>359</v>
      </c>
      <c r="G3590" t="s">
        <v>19</v>
      </c>
      <c r="H3590" t="s">
        <v>20</v>
      </c>
      <c r="I3590">
        <v>1443711774</v>
      </c>
      <c r="J3590">
        <v>1441119774</v>
      </c>
      <c r="K3590" t="b">
        <v>1</v>
      </c>
      <c r="L3590">
        <v>12</v>
      </c>
      <c r="M3590" t="b">
        <v>0</v>
      </c>
      <c r="N3590" t="s">
        <v>1088</v>
      </c>
      <c r="O3590">
        <f t="shared" si="280"/>
        <v>2</v>
      </c>
      <c r="P3590">
        <f t="shared" si="281"/>
        <v>70.17</v>
      </c>
      <c r="Q3590" s="10" t="s">
        <v>8315</v>
      </c>
      <c r="R3590" t="s">
        <v>8316</v>
      </c>
      <c r="S3590" s="13">
        <f t="shared" si="282"/>
        <v>42248.627013888887</v>
      </c>
      <c r="T3590" s="13">
        <f t="shared" si="283"/>
        <v>42278.627013888887</v>
      </c>
      <c r="U3590">
        <f t="shared" si="284"/>
        <v>2015</v>
      </c>
    </row>
    <row r="3591" spans="1:21" ht="43.2" x14ac:dyDescent="0.3">
      <c r="A3591">
        <v>3535</v>
      </c>
      <c r="B3591" s="3" t="s">
        <v>7161</v>
      </c>
      <c r="C3591" s="3" t="s">
        <v>7162</v>
      </c>
      <c r="D3591" s="6">
        <v>2000</v>
      </c>
      <c r="E3591" s="8">
        <v>2063</v>
      </c>
      <c r="F3591" t="s">
        <v>18</v>
      </c>
      <c r="G3591" t="s">
        <v>26</v>
      </c>
      <c r="H3591" t="s">
        <v>27</v>
      </c>
      <c r="I3591">
        <v>1443808800</v>
      </c>
      <c r="J3591">
        <v>1441120910</v>
      </c>
      <c r="K3591" t="b">
        <v>0</v>
      </c>
      <c r="L3591">
        <v>46</v>
      </c>
      <c r="M3591" t="b">
        <v>1</v>
      </c>
      <c r="N3591" t="s">
        <v>1088</v>
      </c>
      <c r="O3591">
        <f t="shared" si="280"/>
        <v>103</v>
      </c>
      <c r="P3591">
        <f t="shared" si="281"/>
        <v>44.85</v>
      </c>
      <c r="Q3591" s="10" t="s">
        <v>8315</v>
      </c>
      <c r="R3591" t="s">
        <v>8316</v>
      </c>
      <c r="S3591" s="13">
        <f t="shared" si="282"/>
        <v>42248.640162037031</v>
      </c>
      <c r="T3591" s="13">
        <f t="shared" si="283"/>
        <v>42279.75</v>
      </c>
      <c r="U3591">
        <f t="shared" si="284"/>
        <v>2015</v>
      </c>
    </row>
    <row r="3592" spans="1:21" ht="43.2" x14ac:dyDescent="0.3">
      <c r="A3592">
        <v>3331</v>
      </c>
      <c r="B3592" s="3" t="s">
        <v>6752</v>
      </c>
      <c r="C3592" s="3" t="s">
        <v>6753</v>
      </c>
      <c r="D3592" s="6">
        <v>5000</v>
      </c>
      <c r="E3592" s="8">
        <v>5226</v>
      </c>
      <c r="F3592" t="s">
        <v>18</v>
      </c>
      <c r="G3592" t="s">
        <v>19</v>
      </c>
      <c r="H3592" t="s">
        <v>20</v>
      </c>
      <c r="I3592">
        <v>1444149886</v>
      </c>
      <c r="J3592">
        <v>1441125886</v>
      </c>
      <c r="K3592" t="b">
        <v>0</v>
      </c>
      <c r="L3592">
        <v>65</v>
      </c>
      <c r="M3592" t="b">
        <v>1</v>
      </c>
      <c r="N3592" t="s">
        <v>1088</v>
      </c>
      <c r="O3592">
        <f t="shared" si="280"/>
        <v>105</v>
      </c>
      <c r="P3592">
        <f t="shared" si="281"/>
        <v>80.400000000000006</v>
      </c>
      <c r="Q3592" s="10" t="s">
        <v>8315</v>
      </c>
      <c r="R3592" t="s">
        <v>8316</v>
      </c>
      <c r="S3592" s="13">
        <f t="shared" si="282"/>
        <v>42248.697754629626</v>
      </c>
      <c r="T3592" s="13">
        <f t="shared" si="283"/>
        <v>42283.697754629626</v>
      </c>
      <c r="U3592">
        <f t="shared" si="284"/>
        <v>2015</v>
      </c>
    </row>
    <row r="3593" spans="1:21" ht="43.2" x14ac:dyDescent="0.3">
      <c r="A3593">
        <v>2818</v>
      </c>
      <c r="B3593" s="3" t="s">
        <v>5725</v>
      </c>
      <c r="C3593" s="3" t="s">
        <v>5726</v>
      </c>
      <c r="D3593" s="6">
        <v>10000</v>
      </c>
      <c r="E3593" s="8">
        <v>10603</v>
      </c>
      <c r="F3593" t="s">
        <v>18</v>
      </c>
      <c r="G3593" t="s">
        <v>19</v>
      </c>
      <c r="H3593" t="s">
        <v>20</v>
      </c>
      <c r="I3593">
        <v>1443018086</v>
      </c>
      <c r="J3593">
        <v>1441290086</v>
      </c>
      <c r="K3593" t="b">
        <v>0</v>
      </c>
      <c r="L3593">
        <v>102</v>
      </c>
      <c r="M3593" t="b">
        <v>1</v>
      </c>
      <c r="N3593" t="s">
        <v>1088</v>
      </c>
      <c r="O3593">
        <f t="shared" si="280"/>
        <v>106</v>
      </c>
      <c r="P3593">
        <f t="shared" si="281"/>
        <v>103.95</v>
      </c>
      <c r="Q3593" s="10" t="s">
        <v>8315</v>
      </c>
      <c r="R3593" t="s">
        <v>8316</v>
      </c>
      <c r="S3593" s="13">
        <f t="shared" si="282"/>
        <v>42250.598217592589</v>
      </c>
      <c r="T3593" s="13">
        <f t="shared" si="283"/>
        <v>42270.598217592589</v>
      </c>
      <c r="U3593">
        <f t="shared" si="284"/>
        <v>2015</v>
      </c>
    </row>
    <row r="3594" spans="1:21" ht="28.8" x14ac:dyDescent="0.3">
      <c r="A3594">
        <v>3237</v>
      </c>
      <c r="B3594" s="3" t="s">
        <v>6564</v>
      </c>
      <c r="C3594" s="3" t="s">
        <v>6565</v>
      </c>
      <c r="D3594" s="6">
        <v>35000</v>
      </c>
      <c r="E3594" s="8">
        <v>35275.64</v>
      </c>
      <c r="F3594" t="s">
        <v>18</v>
      </c>
      <c r="G3594" t="s">
        <v>19</v>
      </c>
      <c r="H3594" t="s">
        <v>20</v>
      </c>
      <c r="I3594">
        <v>1443499140</v>
      </c>
      <c r="J3594">
        <v>1441452184</v>
      </c>
      <c r="K3594" t="b">
        <v>1</v>
      </c>
      <c r="L3594">
        <v>269</v>
      </c>
      <c r="M3594" t="b">
        <v>1</v>
      </c>
      <c r="N3594" t="s">
        <v>1088</v>
      </c>
      <c r="O3594">
        <f t="shared" si="280"/>
        <v>101</v>
      </c>
      <c r="P3594">
        <f t="shared" si="281"/>
        <v>131.13999999999999</v>
      </c>
      <c r="Q3594" s="10" t="s">
        <v>8315</v>
      </c>
      <c r="R3594" t="s">
        <v>8316</v>
      </c>
      <c r="S3594" s="13">
        <f t="shared" si="282"/>
        <v>42252.474351851852</v>
      </c>
      <c r="T3594" s="13">
        <f t="shared" si="283"/>
        <v>42276.165972222225</v>
      </c>
      <c r="U3594">
        <f t="shared" si="284"/>
        <v>2015</v>
      </c>
    </row>
    <row r="3595" spans="1:21" ht="43.2" x14ac:dyDescent="0.3">
      <c r="A3595">
        <v>3863</v>
      </c>
      <c r="B3595" s="3" t="s">
        <v>7814</v>
      </c>
      <c r="C3595" s="3" t="s">
        <v>7815</v>
      </c>
      <c r="D3595" s="6">
        <v>6000</v>
      </c>
      <c r="E3595" s="8">
        <v>0</v>
      </c>
      <c r="F3595" t="s">
        <v>359</v>
      </c>
      <c r="G3595" t="s">
        <v>19</v>
      </c>
      <c r="H3595" t="s">
        <v>20</v>
      </c>
      <c r="I3595">
        <v>1446739905</v>
      </c>
      <c r="J3595">
        <v>1441552305</v>
      </c>
      <c r="K3595" t="b">
        <v>0</v>
      </c>
      <c r="L3595">
        <v>0</v>
      </c>
      <c r="M3595" t="b">
        <v>0</v>
      </c>
      <c r="N3595" t="s">
        <v>1088</v>
      </c>
      <c r="O3595">
        <f t="shared" si="280"/>
        <v>0</v>
      </c>
      <c r="P3595">
        <f t="shared" si="281"/>
        <v>0</v>
      </c>
      <c r="Q3595" s="10" t="s">
        <v>8315</v>
      </c>
      <c r="R3595" t="s">
        <v>8316</v>
      </c>
      <c r="S3595" s="13">
        <f t="shared" si="282"/>
        <v>42253.633159722223</v>
      </c>
      <c r="T3595" s="13">
        <f t="shared" si="283"/>
        <v>42313.674826388888</v>
      </c>
      <c r="U3595">
        <f t="shared" si="284"/>
        <v>2015</v>
      </c>
    </row>
    <row r="3596" spans="1:21" ht="28.8" x14ac:dyDescent="0.3">
      <c r="A3596">
        <v>3310</v>
      </c>
      <c r="B3596" s="3" t="s">
        <v>6710</v>
      </c>
      <c r="C3596" s="3" t="s">
        <v>6711</v>
      </c>
      <c r="D3596" s="6">
        <v>6500</v>
      </c>
      <c r="E3596" s="8">
        <v>6505</v>
      </c>
      <c r="F3596" t="s">
        <v>18</v>
      </c>
      <c r="G3596" t="s">
        <v>19</v>
      </c>
      <c r="H3596" t="s">
        <v>20</v>
      </c>
      <c r="I3596">
        <v>1444169825</v>
      </c>
      <c r="J3596">
        <v>1441577825</v>
      </c>
      <c r="K3596" t="b">
        <v>0</v>
      </c>
      <c r="L3596">
        <v>31</v>
      </c>
      <c r="M3596" t="b">
        <v>1</v>
      </c>
      <c r="N3596" t="s">
        <v>1088</v>
      </c>
      <c r="O3596">
        <f t="shared" si="280"/>
        <v>100</v>
      </c>
      <c r="P3596">
        <f t="shared" si="281"/>
        <v>209.84</v>
      </c>
      <c r="Q3596" s="10" t="s">
        <v>8315</v>
      </c>
      <c r="R3596" t="s">
        <v>8316</v>
      </c>
      <c r="S3596" s="13">
        <f t="shared" si="282"/>
        <v>42253.928530092591</v>
      </c>
      <c r="T3596" s="13">
        <f t="shared" si="283"/>
        <v>42283.928530092591</v>
      </c>
      <c r="U3596">
        <f t="shared" si="284"/>
        <v>2015</v>
      </c>
    </row>
    <row r="3597" spans="1:21" ht="43.2" x14ac:dyDescent="0.3">
      <c r="A3597">
        <v>2828</v>
      </c>
      <c r="B3597" s="3" t="s">
        <v>5745</v>
      </c>
      <c r="C3597" s="3" t="s">
        <v>5746</v>
      </c>
      <c r="D3597" s="6">
        <v>9500</v>
      </c>
      <c r="E3597" s="8">
        <v>9536</v>
      </c>
      <c r="F3597" t="s">
        <v>18</v>
      </c>
      <c r="G3597" t="s">
        <v>26</v>
      </c>
      <c r="H3597" t="s">
        <v>27</v>
      </c>
      <c r="I3597">
        <v>1443826800</v>
      </c>
      <c r="J3597">
        <v>1441606869</v>
      </c>
      <c r="K3597" t="b">
        <v>0</v>
      </c>
      <c r="L3597">
        <v>97</v>
      </c>
      <c r="M3597" t="b">
        <v>1</v>
      </c>
      <c r="N3597" t="s">
        <v>1088</v>
      </c>
      <c r="O3597">
        <f t="shared" si="280"/>
        <v>100</v>
      </c>
      <c r="P3597">
        <f t="shared" si="281"/>
        <v>98.31</v>
      </c>
      <c r="Q3597" s="10" t="s">
        <v>8315</v>
      </c>
      <c r="R3597" t="s">
        <v>8316</v>
      </c>
      <c r="S3597" s="13">
        <f t="shared" si="282"/>
        <v>42254.264687499999</v>
      </c>
      <c r="T3597" s="13">
        <f t="shared" si="283"/>
        <v>42279.958333333328</v>
      </c>
      <c r="U3597">
        <f t="shared" si="284"/>
        <v>2015</v>
      </c>
    </row>
    <row r="3598" spans="1:21" ht="57.6" x14ac:dyDescent="0.3">
      <c r="A3598">
        <v>1292</v>
      </c>
      <c r="B3598" s="3" t="s">
        <v>2653</v>
      </c>
      <c r="C3598" s="3" t="s">
        <v>2654</v>
      </c>
      <c r="D3598" s="6">
        <v>1700</v>
      </c>
      <c r="E3598" s="8">
        <v>1870</v>
      </c>
      <c r="F3598" t="s">
        <v>18</v>
      </c>
      <c r="G3598" t="s">
        <v>26</v>
      </c>
      <c r="H3598" t="s">
        <v>27</v>
      </c>
      <c r="I3598">
        <v>1444172340</v>
      </c>
      <c r="J3598">
        <v>1441822828</v>
      </c>
      <c r="K3598" t="b">
        <v>0</v>
      </c>
      <c r="L3598">
        <v>52</v>
      </c>
      <c r="M3598" t="b">
        <v>1</v>
      </c>
      <c r="N3598" t="s">
        <v>1088</v>
      </c>
      <c r="O3598">
        <f t="shared" si="280"/>
        <v>110</v>
      </c>
      <c r="P3598">
        <f t="shared" si="281"/>
        <v>35.96</v>
      </c>
      <c r="Q3598" s="10" t="s">
        <v>8315</v>
      </c>
      <c r="R3598" t="s">
        <v>8316</v>
      </c>
      <c r="S3598" s="13">
        <f t="shared" si="282"/>
        <v>42256.764212962968</v>
      </c>
      <c r="T3598" s="13">
        <f t="shared" si="283"/>
        <v>42283.957638888889</v>
      </c>
      <c r="U3598">
        <f t="shared" si="284"/>
        <v>2015</v>
      </c>
    </row>
    <row r="3599" spans="1:21" ht="43.2" x14ac:dyDescent="0.3">
      <c r="A3599">
        <v>2861</v>
      </c>
      <c r="B3599" s="3" t="s">
        <v>5811</v>
      </c>
      <c r="C3599" s="3" t="s">
        <v>5812</v>
      </c>
      <c r="D3599" s="6">
        <v>250</v>
      </c>
      <c r="E3599" s="8">
        <v>80</v>
      </c>
      <c r="F3599" t="s">
        <v>359</v>
      </c>
      <c r="G3599" t="s">
        <v>52</v>
      </c>
      <c r="H3599" t="s">
        <v>53</v>
      </c>
      <c r="I3599">
        <v>1443103848</v>
      </c>
      <c r="J3599">
        <v>1441894248</v>
      </c>
      <c r="K3599" t="b">
        <v>0</v>
      </c>
      <c r="L3599">
        <v>3</v>
      </c>
      <c r="M3599" t="b">
        <v>0</v>
      </c>
      <c r="N3599" t="s">
        <v>1088</v>
      </c>
      <c r="O3599">
        <f t="shared" si="280"/>
        <v>32</v>
      </c>
      <c r="P3599">
        <f t="shared" si="281"/>
        <v>26.67</v>
      </c>
      <c r="Q3599" s="10" t="s">
        <v>8315</v>
      </c>
      <c r="R3599" t="s">
        <v>8316</v>
      </c>
      <c r="S3599" s="13">
        <f t="shared" si="282"/>
        <v>42257.590833333335</v>
      </c>
      <c r="T3599" s="13">
        <f t="shared" si="283"/>
        <v>42271.590833333335</v>
      </c>
      <c r="U3599">
        <f t="shared" si="284"/>
        <v>2015</v>
      </c>
    </row>
    <row r="3600" spans="1:21" ht="43.2" x14ac:dyDescent="0.3">
      <c r="A3600">
        <v>2897</v>
      </c>
      <c r="B3600" s="3" t="s">
        <v>5883</v>
      </c>
      <c r="C3600" s="3" t="s">
        <v>5884</v>
      </c>
      <c r="D3600" s="6">
        <v>12000</v>
      </c>
      <c r="E3600" s="8">
        <v>550</v>
      </c>
      <c r="F3600" t="s">
        <v>359</v>
      </c>
      <c r="G3600" t="s">
        <v>19</v>
      </c>
      <c r="H3600" t="s">
        <v>20</v>
      </c>
      <c r="I3600">
        <v>1444577345</v>
      </c>
      <c r="J3600">
        <v>1441985458</v>
      </c>
      <c r="K3600" t="b">
        <v>0</v>
      </c>
      <c r="L3600">
        <v>3</v>
      </c>
      <c r="M3600" t="b">
        <v>0</v>
      </c>
      <c r="N3600" t="s">
        <v>1088</v>
      </c>
      <c r="O3600">
        <f t="shared" si="280"/>
        <v>5</v>
      </c>
      <c r="P3600">
        <f t="shared" si="281"/>
        <v>183.33</v>
      </c>
      <c r="Q3600" s="10" t="s">
        <v>8315</v>
      </c>
      <c r="R3600" t="s">
        <v>8316</v>
      </c>
      <c r="S3600" s="13">
        <f t="shared" si="282"/>
        <v>42258.646504629629</v>
      </c>
      <c r="T3600" s="13">
        <f t="shared" si="283"/>
        <v>42288.645196759258</v>
      </c>
      <c r="U3600">
        <f t="shared" si="284"/>
        <v>2015</v>
      </c>
    </row>
    <row r="3601" spans="1:21" ht="43.2" x14ac:dyDescent="0.3">
      <c r="A3601">
        <v>2886</v>
      </c>
      <c r="B3601" s="3" t="s">
        <v>5861</v>
      </c>
      <c r="C3601" s="3" t="s">
        <v>5862</v>
      </c>
      <c r="D3601" s="6">
        <v>200</v>
      </c>
      <c r="E3601" s="8">
        <v>10</v>
      </c>
      <c r="F3601" t="s">
        <v>359</v>
      </c>
      <c r="G3601" t="s">
        <v>19</v>
      </c>
      <c r="H3601" t="s">
        <v>20</v>
      </c>
      <c r="I3601">
        <v>1442635140</v>
      </c>
      <c r="J3601">
        <v>1442243484</v>
      </c>
      <c r="K3601" t="b">
        <v>0</v>
      </c>
      <c r="L3601">
        <v>1</v>
      </c>
      <c r="M3601" t="b">
        <v>0</v>
      </c>
      <c r="N3601" t="s">
        <v>1088</v>
      </c>
      <c r="O3601">
        <f t="shared" si="280"/>
        <v>5</v>
      </c>
      <c r="P3601">
        <f t="shared" si="281"/>
        <v>10</v>
      </c>
      <c r="Q3601" s="10" t="s">
        <v>8315</v>
      </c>
      <c r="R3601" t="s">
        <v>8316</v>
      </c>
      <c r="S3601" s="13">
        <f t="shared" si="282"/>
        <v>42261.632916666669</v>
      </c>
      <c r="T3601" s="13">
        <f t="shared" si="283"/>
        <v>42266.165972222225</v>
      </c>
      <c r="U3601">
        <f t="shared" si="284"/>
        <v>2015</v>
      </c>
    </row>
    <row r="3602" spans="1:21" ht="43.2" x14ac:dyDescent="0.3">
      <c r="A3602">
        <v>3299</v>
      </c>
      <c r="B3602" s="3" t="s">
        <v>6688</v>
      </c>
      <c r="C3602" s="3" t="s">
        <v>6689</v>
      </c>
      <c r="D3602" s="6">
        <v>3000</v>
      </c>
      <c r="E3602" s="8">
        <v>3486</v>
      </c>
      <c r="F3602" t="s">
        <v>18</v>
      </c>
      <c r="G3602" t="s">
        <v>19</v>
      </c>
      <c r="H3602" t="s">
        <v>20</v>
      </c>
      <c r="I3602">
        <v>1444860063</v>
      </c>
      <c r="J3602">
        <v>1442268063</v>
      </c>
      <c r="K3602" t="b">
        <v>0</v>
      </c>
      <c r="L3602">
        <v>63</v>
      </c>
      <c r="M3602" t="b">
        <v>1</v>
      </c>
      <c r="N3602" t="s">
        <v>1088</v>
      </c>
      <c r="O3602">
        <f t="shared" si="280"/>
        <v>116</v>
      </c>
      <c r="P3602">
        <f t="shared" si="281"/>
        <v>55.33</v>
      </c>
      <c r="Q3602" s="10" t="s">
        <v>8315</v>
      </c>
      <c r="R3602" t="s">
        <v>8316</v>
      </c>
      <c r="S3602" s="13">
        <f t="shared" si="282"/>
        <v>42261.917395833334</v>
      </c>
      <c r="T3602" s="13">
        <f t="shared" si="283"/>
        <v>42291.917395833334</v>
      </c>
      <c r="U3602">
        <f t="shared" si="284"/>
        <v>2015</v>
      </c>
    </row>
    <row r="3603" spans="1:21" ht="43.2" x14ac:dyDescent="0.3">
      <c r="A3603">
        <v>3243</v>
      </c>
      <c r="B3603" s="3" t="s">
        <v>6576</v>
      </c>
      <c r="C3603" s="3" t="s">
        <v>6577</v>
      </c>
      <c r="D3603" s="6">
        <v>8000</v>
      </c>
      <c r="E3603" s="8">
        <v>8227</v>
      </c>
      <c r="F3603" t="s">
        <v>18</v>
      </c>
      <c r="G3603" t="s">
        <v>19</v>
      </c>
      <c r="H3603" t="s">
        <v>20</v>
      </c>
      <c r="I3603">
        <v>1444348800</v>
      </c>
      <c r="J3603">
        <v>1442283562</v>
      </c>
      <c r="K3603" t="b">
        <v>1</v>
      </c>
      <c r="L3603">
        <v>71</v>
      </c>
      <c r="M3603" t="b">
        <v>1</v>
      </c>
      <c r="N3603" t="s">
        <v>1088</v>
      </c>
      <c r="O3603">
        <f t="shared" si="280"/>
        <v>103</v>
      </c>
      <c r="P3603">
        <f t="shared" si="281"/>
        <v>115.87</v>
      </c>
      <c r="Q3603" s="10" t="s">
        <v>8315</v>
      </c>
      <c r="R3603" t="s">
        <v>8316</v>
      </c>
      <c r="S3603" s="13">
        <f t="shared" si="282"/>
        <v>42262.096782407403</v>
      </c>
      <c r="T3603" s="13">
        <f t="shared" si="283"/>
        <v>42286</v>
      </c>
      <c r="U3603">
        <f t="shared" si="284"/>
        <v>2015</v>
      </c>
    </row>
    <row r="3604" spans="1:21" ht="43.2" x14ac:dyDescent="0.3">
      <c r="A3604">
        <v>3311</v>
      </c>
      <c r="B3604" s="3" t="s">
        <v>6712</v>
      </c>
      <c r="C3604" s="3" t="s">
        <v>6713</v>
      </c>
      <c r="D3604" s="6">
        <v>2500</v>
      </c>
      <c r="E3604" s="8">
        <v>2746</v>
      </c>
      <c r="F3604" t="s">
        <v>18</v>
      </c>
      <c r="G3604" t="s">
        <v>19</v>
      </c>
      <c r="H3604" t="s">
        <v>20</v>
      </c>
      <c r="I3604">
        <v>1445065210</v>
      </c>
      <c r="J3604">
        <v>1442473210</v>
      </c>
      <c r="K3604" t="b">
        <v>0</v>
      </c>
      <c r="L3604">
        <v>45</v>
      </c>
      <c r="M3604" t="b">
        <v>1</v>
      </c>
      <c r="N3604" t="s">
        <v>1088</v>
      </c>
      <c r="O3604">
        <f t="shared" si="280"/>
        <v>110</v>
      </c>
      <c r="P3604">
        <f t="shared" si="281"/>
        <v>61.02</v>
      </c>
      <c r="Q3604" s="10" t="s">
        <v>8315</v>
      </c>
      <c r="R3604" t="s">
        <v>8316</v>
      </c>
      <c r="S3604" s="13">
        <f t="shared" si="282"/>
        <v>42264.29178240741</v>
      </c>
      <c r="T3604" s="13">
        <f t="shared" si="283"/>
        <v>42294.29178240741</v>
      </c>
      <c r="U3604">
        <f t="shared" si="284"/>
        <v>2015</v>
      </c>
    </row>
    <row r="3605" spans="1:21" ht="43.2" x14ac:dyDescent="0.3">
      <c r="A3605">
        <v>3411</v>
      </c>
      <c r="B3605" s="3" t="s">
        <v>6913</v>
      </c>
      <c r="C3605" s="3" t="s">
        <v>6914</v>
      </c>
      <c r="D3605" s="6">
        <v>15000</v>
      </c>
      <c r="E3605" s="8">
        <v>15535</v>
      </c>
      <c r="F3605" t="s">
        <v>18</v>
      </c>
      <c r="G3605" t="s">
        <v>19</v>
      </c>
      <c r="H3605" t="s">
        <v>20</v>
      </c>
      <c r="I3605">
        <v>1444264372</v>
      </c>
      <c r="J3605">
        <v>1442536372</v>
      </c>
      <c r="K3605" t="b">
        <v>0</v>
      </c>
      <c r="L3605">
        <v>78</v>
      </c>
      <c r="M3605" t="b">
        <v>1</v>
      </c>
      <c r="N3605" t="s">
        <v>1088</v>
      </c>
      <c r="O3605">
        <f t="shared" si="280"/>
        <v>104</v>
      </c>
      <c r="P3605">
        <f t="shared" si="281"/>
        <v>199.17</v>
      </c>
      <c r="Q3605" s="10" t="s">
        <v>8315</v>
      </c>
      <c r="R3605" t="s">
        <v>8316</v>
      </c>
      <c r="S3605" s="13">
        <f t="shared" si="282"/>
        <v>42265.022824074069</v>
      </c>
      <c r="T3605" s="13">
        <f t="shared" si="283"/>
        <v>42285.022824074069</v>
      </c>
      <c r="U3605">
        <f t="shared" si="284"/>
        <v>2015</v>
      </c>
    </row>
    <row r="3606" spans="1:21" ht="43.2" x14ac:dyDescent="0.3">
      <c r="A3606">
        <v>3928</v>
      </c>
      <c r="B3606" s="3" t="s">
        <v>7943</v>
      </c>
      <c r="C3606" s="3" t="s">
        <v>7944</v>
      </c>
      <c r="D3606" s="6">
        <v>5000</v>
      </c>
      <c r="E3606" s="8">
        <v>651</v>
      </c>
      <c r="F3606" t="s">
        <v>359</v>
      </c>
      <c r="G3606" t="s">
        <v>19</v>
      </c>
      <c r="H3606" t="s">
        <v>20</v>
      </c>
      <c r="I3606">
        <v>1444971540</v>
      </c>
      <c r="J3606">
        <v>1442593427</v>
      </c>
      <c r="K3606" t="b">
        <v>0</v>
      </c>
      <c r="L3606">
        <v>7</v>
      </c>
      <c r="M3606" t="b">
        <v>0</v>
      </c>
      <c r="N3606" t="s">
        <v>1088</v>
      </c>
      <c r="O3606">
        <f t="shared" si="280"/>
        <v>13</v>
      </c>
      <c r="P3606">
        <f t="shared" si="281"/>
        <v>93</v>
      </c>
      <c r="Q3606" s="10" t="s">
        <v>8315</v>
      </c>
      <c r="R3606" t="s">
        <v>8316</v>
      </c>
      <c r="S3606" s="13">
        <f t="shared" si="282"/>
        <v>42265.683182870373</v>
      </c>
      <c r="T3606" s="13">
        <f t="shared" si="283"/>
        <v>42293.207638888889</v>
      </c>
      <c r="U3606">
        <f t="shared" si="284"/>
        <v>2015</v>
      </c>
    </row>
    <row r="3607" spans="1:21" ht="43.2" x14ac:dyDescent="0.3">
      <c r="A3607">
        <v>3848</v>
      </c>
      <c r="B3607" s="3" t="s">
        <v>7784</v>
      </c>
      <c r="C3607" s="3" t="s">
        <v>7785</v>
      </c>
      <c r="D3607" s="6">
        <v>13000</v>
      </c>
      <c r="E3607" s="8">
        <v>2129</v>
      </c>
      <c r="F3607" t="s">
        <v>359</v>
      </c>
      <c r="G3607" t="s">
        <v>19</v>
      </c>
      <c r="H3607" t="s">
        <v>20</v>
      </c>
      <c r="I3607">
        <v>1445196989</v>
      </c>
      <c r="J3607">
        <v>1442604989</v>
      </c>
      <c r="K3607" t="b">
        <v>1</v>
      </c>
      <c r="L3607">
        <v>43</v>
      </c>
      <c r="M3607" t="b">
        <v>0</v>
      </c>
      <c r="N3607" t="s">
        <v>1088</v>
      </c>
      <c r="O3607">
        <f t="shared" si="280"/>
        <v>16</v>
      </c>
      <c r="P3607">
        <f t="shared" si="281"/>
        <v>49.51</v>
      </c>
      <c r="Q3607" s="10" t="s">
        <v>8315</v>
      </c>
      <c r="R3607" t="s">
        <v>8316</v>
      </c>
      <c r="S3607" s="13">
        <f t="shared" si="282"/>
        <v>42265.817002314812</v>
      </c>
      <c r="T3607" s="13">
        <f t="shared" si="283"/>
        <v>42295.817002314812</v>
      </c>
      <c r="U3607">
        <f t="shared" si="284"/>
        <v>2015</v>
      </c>
    </row>
    <row r="3608" spans="1:21" ht="43.2" x14ac:dyDescent="0.3">
      <c r="A3608">
        <v>3492</v>
      </c>
      <c r="B3608" s="3" t="s">
        <v>7075</v>
      </c>
      <c r="C3608" s="3" t="s">
        <v>7076</v>
      </c>
      <c r="D3608" s="6">
        <v>3800</v>
      </c>
      <c r="E3608" s="8">
        <v>4000.22</v>
      </c>
      <c r="F3608" t="s">
        <v>18</v>
      </c>
      <c r="G3608" t="s">
        <v>19</v>
      </c>
      <c r="H3608" t="s">
        <v>20</v>
      </c>
      <c r="I3608">
        <v>1445818397</v>
      </c>
      <c r="J3608">
        <v>1442794397</v>
      </c>
      <c r="K3608" t="b">
        <v>0</v>
      </c>
      <c r="L3608">
        <v>35</v>
      </c>
      <c r="M3608" t="b">
        <v>1</v>
      </c>
      <c r="N3608" t="s">
        <v>1088</v>
      </c>
      <c r="O3608">
        <f t="shared" si="280"/>
        <v>105</v>
      </c>
      <c r="P3608">
        <f t="shared" si="281"/>
        <v>114.29</v>
      </c>
      <c r="Q3608" s="10" t="s">
        <v>8315</v>
      </c>
      <c r="R3608" t="s">
        <v>8316</v>
      </c>
      <c r="S3608" s="13">
        <f t="shared" si="282"/>
        <v>42268.009224537032</v>
      </c>
      <c r="T3608" s="13">
        <f t="shared" si="283"/>
        <v>42303.009224537032</v>
      </c>
      <c r="U3608">
        <f t="shared" si="284"/>
        <v>2015</v>
      </c>
    </row>
    <row r="3609" spans="1:21" x14ac:dyDescent="0.3">
      <c r="A3609">
        <v>2833</v>
      </c>
      <c r="B3609" s="3" t="s">
        <v>5755</v>
      </c>
      <c r="C3609" s="3" t="s">
        <v>5756</v>
      </c>
      <c r="D3609" s="6">
        <v>2700</v>
      </c>
      <c r="E3609" s="8">
        <v>2923</v>
      </c>
      <c r="F3609" t="s">
        <v>18</v>
      </c>
      <c r="G3609" t="s">
        <v>19</v>
      </c>
      <c r="H3609" t="s">
        <v>20</v>
      </c>
      <c r="I3609">
        <v>1444528800</v>
      </c>
      <c r="J3609">
        <v>1442804633</v>
      </c>
      <c r="K3609" t="b">
        <v>0</v>
      </c>
      <c r="L3609">
        <v>35</v>
      </c>
      <c r="M3609" t="b">
        <v>1</v>
      </c>
      <c r="N3609" t="s">
        <v>1088</v>
      </c>
      <c r="O3609">
        <f t="shared" si="280"/>
        <v>108</v>
      </c>
      <c r="P3609">
        <f t="shared" si="281"/>
        <v>83.51</v>
      </c>
      <c r="Q3609" s="10" t="s">
        <v>8315</v>
      </c>
      <c r="R3609" t="s">
        <v>8316</v>
      </c>
      <c r="S3609" s="13">
        <f t="shared" si="282"/>
        <v>42268.127696759257</v>
      </c>
      <c r="T3609" s="13">
        <f t="shared" si="283"/>
        <v>42288.083333333328</v>
      </c>
      <c r="U3609">
        <f t="shared" si="284"/>
        <v>2015</v>
      </c>
    </row>
    <row r="3610" spans="1:21" ht="43.2" x14ac:dyDescent="0.3">
      <c r="A3610">
        <v>3222</v>
      </c>
      <c r="B3610" s="3" t="s">
        <v>6534</v>
      </c>
      <c r="C3610" s="3" t="s">
        <v>6535</v>
      </c>
      <c r="D3610" s="6">
        <v>2500</v>
      </c>
      <c r="E3610" s="8">
        <v>3120</v>
      </c>
      <c r="F3610" t="s">
        <v>18</v>
      </c>
      <c r="G3610" t="s">
        <v>19</v>
      </c>
      <c r="H3610" t="s">
        <v>20</v>
      </c>
      <c r="I3610">
        <v>1445722140</v>
      </c>
      <c r="J3610">
        <v>1443016697</v>
      </c>
      <c r="K3610" t="b">
        <v>1</v>
      </c>
      <c r="L3610">
        <v>84</v>
      </c>
      <c r="M3610" t="b">
        <v>1</v>
      </c>
      <c r="N3610" t="s">
        <v>1088</v>
      </c>
      <c r="O3610">
        <f t="shared" si="280"/>
        <v>125</v>
      </c>
      <c r="P3610">
        <f t="shared" si="281"/>
        <v>37.14</v>
      </c>
      <c r="Q3610" s="10" t="s">
        <v>8315</v>
      </c>
      <c r="R3610" t="s">
        <v>8316</v>
      </c>
      <c r="S3610" s="13">
        <f t="shared" si="282"/>
        <v>42270.582141203704</v>
      </c>
      <c r="T3610" s="13">
        <f t="shared" si="283"/>
        <v>42301.895138888889</v>
      </c>
      <c r="U3610">
        <f t="shared" si="284"/>
        <v>2015</v>
      </c>
    </row>
    <row r="3611" spans="1:21" ht="28.8" x14ac:dyDescent="0.3">
      <c r="A3611">
        <v>3354</v>
      </c>
      <c r="B3611" s="3" t="s">
        <v>6797</v>
      </c>
      <c r="C3611" s="3" t="s">
        <v>6798</v>
      </c>
      <c r="D3611" s="6">
        <v>3000</v>
      </c>
      <c r="E3611" s="8">
        <v>3058</v>
      </c>
      <c r="F3611" t="s">
        <v>18</v>
      </c>
      <c r="G3611" t="s">
        <v>19</v>
      </c>
      <c r="H3611" t="s">
        <v>20</v>
      </c>
      <c r="I3611">
        <v>1446091260</v>
      </c>
      <c r="J3611">
        <v>1443029206</v>
      </c>
      <c r="K3611" t="b">
        <v>0</v>
      </c>
      <c r="L3611">
        <v>55</v>
      </c>
      <c r="M3611" t="b">
        <v>1</v>
      </c>
      <c r="N3611" t="s">
        <v>1088</v>
      </c>
      <c r="O3611">
        <f t="shared" si="280"/>
        <v>102</v>
      </c>
      <c r="P3611">
        <f t="shared" si="281"/>
        <v>55.6</v>
      </c>
      <c r="Q3611" s="10" t="s">
        <v>8315</v>
      </c>
      <c r="R3611" t="s">
        <v>8316</v>
      </c>
      <c r="S3611" s="13">
        <f t="shared" si="282"/>
        <v>42270.7269212963</v>
      </c>
      <c r="T3611" s="13">
        <f t="shared" si="283"/>
        <v>42306.167361111111</v>
      </c>
      <c r="U3611">
        <f t="shared" si="284"/>
        <v>2015</v>
      </c>
    </row>
    <row r="3612" spans="1:21" ht="43.2" x14ac:dyDescent="0.3">
      <c r="A3612">
        <v>534</v>
      </c>
      <c r="B3612" s="3" t="s">
        <v>1115</v>
      </c>
      <c r="C3612" s="3" t="s">
        <v>1116</v>
      </c>
      <c r="D3612" s="6">
        <v>15000</v>
      </c>
      <c r="E3612" s="8">
        <v>15700</v>
      </c>
      <c r="F3612" t="s">
        <v>18</v>
      </c>
      <c r="G3612" t="s">
        <v>412</v>
      </c>
      <c r="H3612" t="s">
        <v>413</v>
      </c>
      <c r="I3612">
        <v>1446418800</v>
      </c>
      <c r="J3612">
        <v>1443036470</v>
      </c>
      <c r="K3612" t="b">
        <v>0</v>
      </c>
      <c r="L3612">
        <v>48</v>
      </c>
      <c r="M3612" t="b">
        <v>1</v>
      </c>
      <c r="N3612" t="s">
        <v>1088</v>
      </c>
      <c r="O3612">
        <f t="shared" si="280"/>
        <v>105</v>
      </c>
      <c r="P3612">
        <f t="shared" si="281"/>
        <v>327.08</v>
      </c>
      <c r="Q3612" s="10" t="s">
        <v>8315</v>
      </c>
      <c r="R3612" t="s">
        <v>8316</v>
      </c>
      <c r="S3612" s="13">
        <f t="shared" si="282"/>
        <v>42270.810995370368</v>
      </c>
      <c r="T3612" s="13">
        <f t="shared" si="283"/>
        <v>42309.958333333328</v>
      </c>
      <c r="U3612">
        <f t="shared" si="284"/>
        <v>2015</v>
      </c>
    </row>
    <row r="3613" spans="1:21" ht="43.2" x14ac:dyDescent="0.3">
      <c r="A3613">
        <v>3445</v>
      </c>
      <c r="B3613" s="3" t="s">
        <v>6981</v>
      </c>
      <c r="C3613" s="3" t="s">
        <v>6982</v>
      </c>
      <c r="D3613" s="6">
        <v>2000</v>
      </c>
      <c r="E3613" s="8">
        <v>2000</v>
      </c>
      <c r="F3613" t="s">
        <v>18</v>
      </c>
      <c r="G3613" t="s">
        <v>26</v>
      </c>
      <c r="H3613" t="s">
        <v>27</v>
      </c>
      <c r="I3613">
        <v>1445604236</v>
      </c>
      <c r="J3613">
        <v>1443185036</v>
      </c>
      <c r="K3613" t="b">
        <v>0</v>
      </c>
      <c r="L3613">
        <v>31</v>
      </c>
      <c r="M3613" t="b">
        <v>1</v>
      </c>
      <c r="N3613" t="s">
        <v>1088</v>
      </c>
      <c r="O3613">
        <f t="shared" si="280"/>
        <v>100</v>
      </c>
      <c r="P3613">
        <f t="shared" si="281"/>
        <v>64.52</v>
      </c>
      <c r="Q3613" s="10" t="s">
        <v>8315</v>
      </c>
      <c r="R3613" t="s">
        <v>8316</v>
      </c>
      <c r="S3613" s="13">
        <f t="shared" si="282"/>
        <v>42272.530509259261</v>
      </c>
      <c r="T3613" s="13">
        <f t="shared" si="283"/>
        <v>42300.530509259261</v>
      </c>
      <c r="U3613">
        <f t="shared" si="284"/>
        <v>2015</v>
      </c>
    </row>
    <row r="3614" spans="1:21" ht="43.2" x14ac:dyDescent="0.3">
      <c r="A3614">
        <v>3374</v>
      </c>
      <c r="B3614" s="3" t="s">
        <v>6839</v>
      </c>
      <c r="C3614" s="3" t="s">
        <v>6840</v>
      </c>
      <c r="D3614" s="6">
        <v>3500</v>
      </c>
      <c r="E3614" s="8">
        <v>3730</v>
      </c>
      <c r="F3614" t="s">
        <v>18</v>
      </c>
      <c r="G3614" t="s">
        <v>161</v>
      </c>
      <c r="H3614" t="s">
        <v>162</v>
      </c>
      <c r="I3614">
        <v>1446053616</v>
      </c>
      <c r="J3614">
        <v>1443461616</v>
      </c>
      <c r="K3614" t="b">
        <v>0</v>
      </c>
      <c r="L3614">
        <v>52</v>
      </c>
      <c r="M3614" t="b">
        <v>1</v>
      </c>
      <c r="N3614" t="s">
        <v>1088</v>
      </c>
      <c r="O3614">
        <f t="shared" si="280"/>
        <v>107</v>
      </c>
      <c r="P3614">
        <f t="shared" si="281"/>
        <v>71.73</v>
      </c>
      <c r="Q3614" s="10" t="s">
        <v>8315</v>
      </c>
      <c r="R3614" t="s">
        <v>8316</v>
      </c>
      <c r="S3614" s="13">
        <f t="shared" si="282"/>
        <v>42275.731666666667</v>
      </c>
      <c r="T3614" s="13">
        <f t="shared" si="283"/>
        <v>42305.731666666667</v>
      </c>
      <c r="U3614">
        <f t="shared" si="284"/>
        <v>2015</v>
      </c>
    </row>
    <row r="3615" spans="1:21" ht="43.2" x14ac:dyDescent="0.3">
      <c r="A3615">
        <v>3226</v>
      </c>
      <c r="B3615" s="3" t="s">
        <v>6542</v>
      </c>
      <c r="C3615" s="3" t="s">
        <v>6543</v>
      </c>
      <c r="D3615" s="6">
        <v>1200</v>
      </c>
      <c r="E3615" s="8">
        <v>1250</v>
      </c>
      <c r="F3615" t="s">
        <v>18</v>
      </c>
      <c r="G3615" t="s">
        <v>26</v>
      </c>
      <c r="H3615" t="s">
        <v>27</v>
      </c>
      <c r="I3615">
        <v>1446213612</v>
      </c>
      <c r="J3615">
        <v>1443621612</v>
      </c>
      <c r="K3615" t="b">
        <v>1</v>
      </c>
      <c r="L3615">
        <v>21</v>
      </c>
      <c r="M3615" t="b">
        <v>1</v>
      </c>
      <c r="N3615" t="s">
        <v>1088</v>
      </c>
      <c r="O3615">
        <f t="shared" si="280"/>
        <v>104</v>
      </c>
      <c r="P3615">
        <f t="shared" si="281"/>
        <v>59.52</v>
      </c>
      <c r="Q3615" s="10" t="s">
        <v>8315</v>
      </c>
      <c r="R3615" t="s">
        <v>8316</v>
      </c>
      <c r="S3615" s="13">
        <f t="shared" si="282"/>
        <v>42277.583472222221</v>
      </c>
      <c r="T3615" s="13">
        <f t="shared" si="283"/>
        <v>42307.583472222221</v>
      </c>
      <c r="U3615">
        <f t="shared" si="284"/>
        <v>2015</v>
      </c>
    </row>
    <row r="3616" spans="1:21" ht="57.6" x14ac:dyDescent="0.3">
      <c r="A3616">
        <v>3239</v>
      </c>
      <c r="B3616" s="3" t="s">
        <v>6568</v>
      </c>
      <c r="C3616" s="3" t="s">
        <v>6569</v>
      </c>
      <c r="D3616" s="6">
        <v>5862</v>
      </c>
      <c r="E3616" s="8">
        <v>6208.98</v>
      </c>
      <c r="F3616" t="s">
        <v>18</v>
      </c>
      <c r="G3616" t="s">
        <v>26</v>
      </c>
      <c r="H3616" t="s">
        <v>27</v>
      </c>
      <c r="I3616">
        <v>1445817540</v>
      </c>
      <c r="J3616">
        <v>1443665293</v>
      </c>
      <c r="K3616" t="b">
        <v>1</v>
      </c>
      <c r="L3616">
        <v>104</v>
      </c>
      <c r="M3616" t="b">
        <v>1</v>
      </c>
      <c r="N3616" t="s">
        <v>1088</v>
      </c>
      <c r="O3616">
        <f t="shared" si="280"/>
        <v>106</v>
      </c>
      <c r="P3616">
        <f t="shared" si="281"/>
        <v>59.7</v>
      </c>
      <c r="Q3616" s="10" t="s">
        <v>8315</v>
      </c>
      <c r="R3616" t="s">
        <v>8316</v>
      </c>
      <c r="S3616" s="13">
        <f t="shared" si="282"/>
        <v>42278.089039351849</v>
      </c>
      <c r="T3616" s="13">
        <f t="shared" si="283"/>
        <v>42302.999305555553</v>
      </c>
      <c r="U3616">
        <f t="shared" si="284"/>
        <v>2015</v>
      </c>
    </row>
    <row r="3617" spans="1:21" ht="43.2" x14ac:dyDescent="0.3">
      <c r="A3617">
        <v>1294</v>
      </c>
      <c r="B3617" s="3" t="s">
        <v>2657</v>
      </c>
      <c r="C3617" s="3" t="s">
        <v>2658</v>
      </c>
      <c r="D3617" s="6">
        <v>500</v>
      </c>
      <c r="E3617" s="8">
        <v>610</v>
      </c>
      <c r="F3617" t="s">
        <v>18</v>
      </c>
      <c r="G3617" t="s">
        <v>26</v>
      </c>
      <c r="H3617" t="s">
        <v>27</v>
      </c>
      <c r="I3617">
        <v>1445252400</v>
      </c>
      <c r="J3617">
        <v>1443696797</v>
      </c>
      <c r="K3617" t="b">
        <v>0</v>
      </c>
      <c r="L3617">
        <v>22</v>
      </c>
      <c r="M3617" t="b">
        <v>1</v>
      </c>
      <c r="N3617" t="s">
        <v>1088</v>
      </c>
      <c r="O3617">
        <f t="shared" si="280"/>
        <v>122</v>
      </c>
      <c r="P3617">
        <f t="shared" si="281"/>
        <v>27.73</v>
      </c>
      <c r="Q3617" s="10" t="s">
        <v>8315</v>
      </c>
      <c r="R3617" t="s">
        <v>8316</v>
      </c>
      <c r="S3617" s="13">
        <f t="shared" si="282"/>
        <v>42278.453668981485</v>
      </c>
      <c r="T3617" s="13">
        <f t="shared" si="283"/>
        <v>42296.458333333328</v>
      </c>
      <c r="U3617">
        <f t="shared" si="284"/>
        <v>2015</v>
      </c>
    </row>
    <row r="3618" spans="1:21" ht="43.2" x14ac:dyDescent="0.3">
      <c r="A3618">
        <v>2918</v>
      </c>
      <c r="B3618" s="3" t="s">
        <v>5925</v>
      </c>
      <c r="C3618" s="3" t="s">
        <v>5926</v>
      </c>
      <c r="D3618" s="6">
        <v>5000</v>
      </c>
      <c r="E3618" s="8">
        <v>1362</v>
      </c>
      <c r="F3618" t="s">
        <v>359</v>
      </c>
      <c r="G3618" t="s">
        <v>19</v>
      </c>
      <c r="H3618" t="s">
        <v>20</v>
      </c>
      <c r="I3618">
        <v>1446131207</v>
      </c>
      <c r="J3618">
        <v>1443712007</v>
      </c>
      <c r="K3618" t="b">
        <v>0</v>
      </c>
      <c r="L3618">
        <v>20</v>
      </c>
      <c r="M3618" t="b">
        <v>0</v>
      </c>
      <c r="N3618" t="s">
        <v>1088</v>
      </c>
      <c r="O3618">
        <f t="shared" si="280"/>
        <v>27</v>
      </c>
      <c r="P3618">
        <f t="shared" si="281"/>
        <v>68.099999999999994</v>
      </c>
      <c r="Q3618" s="10" t="s">
        <v>8315</v>
      </c>
      <c r="R3618" t="s">
        <v>8316</v>
      </c>
      <c r="S3618" s="13">
        <f t="shared" si="282"/>
        <v>42278.629710648151</v>
      </c>
      <c r="T3618" s="13">
        <f t="shared" si="283"/>
        <v>42306.629710648151</v>
      </c>
      <c r="U3618">
        <f t="shared" si="284"/>
        <v>2015</v>
      </c>
    </row>
    <row r="3619" spans="1:21" ht="43.2" x14ac:dyDescent="0.3">
      <c r="A3619">
        <v>2898</v>
      </c>
      <c r="B3619" s="3" t="s">
        <v>5885</v>
      </c>
      <c r="C3619" s="3" t="s">
        <v>5886</v>
      </c>
      <c r="D3619" s="6">
        <v>7500</v>
      </c>
      <c r="E3619" s="8">
        <v>316</v>
      </c>
      <c r="F3619" t="s">
        <v>359</v>
      </c>
      <c r="G3619" t="s">
        <v>19</v>
      </c>
      <c r="H3619" t="s">
        <v>20</v>
      </c>
      <c r="I3619">
        <v>1446307053</v>
      </c>
      <c r="J3619">
        <v>1443715053</v>
      </c>
      <c r="K3619" t="b">
        <v>0</v>
      </c>
      <c r="L3619">
        <v>12</v>
      </c>
      <c r="M3619" t="b">
        <v>0</v>
      </c>
      <c r="N3619" t="s">
        <v>1088</v>
      </c>
      <c r="O3619">
        <f t="shared" si="280"/>
        <v>4</v>
      </c>
      <c r="P3619">
        <f t="shared" si="281"/>
        <v>26.33</v>
      </c>
      <c r="Q3619" s="10" t="s">
        <v>8315</v>
      </c>
      <c r="R3619" t="s">
        <v>8316</v>
      </c>
      <c r="S3619" s="13">
        <f t="shared" si="282"/>
        <v>42278.664965277778</v>
      </c>
      <c r="T3619" s="13">
        <f t="shared" si="283"/>
        <v>42308.664965277778</v>
      </c>
      <c r="U3619">
        <f t="shared" si="284"/>
        <v>2015</v>
      </c>
    </row>
    <row r="3620" spans="1:21" ht="43.2" x14ac:dyDescent="0.3">
      <c r="A3620">
        <v>3943</v>
      </c>
      <c r="B3620" s="3" t="s">
        <v>7973</v>
      </c>
      <c r="C3620" s="3" t="s">
        <v>7974</v>
      </c>
      <c r="D3620" s="6">
        <v>5000</v>
      </c>
      <c r="E3620" s="8">
        <v>1782</v>
      </c>
      <c r="F3620" t="s">
        <v>359</v>
      </c>
      <c r="G3620" t="s">
        <v>19</v>
      </c>
      <c r="H3620" t="s">
        <v>20</v>
      </c>
      <c r="I3620">
        <v>1446483000</v>
      </c>
      <c r="J3620">
        <v>1443811268</v>
      </c>
      <c r="K3620" t="b">
        <v>0</v>
      </c>
      <c r="L3620">
        <v>13</v>
      </c>
      <c r="M3620" t="b">
        <v>0</v>
      </c>
      <c r="N3620" t="s">
        <v>1088</v>
      </c>
      <c r="O3620">
        <f t="shared" si="280"/>
        <v>36</v>
      </c>
      <c r="P3620">
        <f t="shared" si="281"/>
        <v>137.08000000000001</v>
      </c>
      <c r="Q3620" s="10" t="s">
        <v>8315</v>
      </c>
      <c r="R3620" t="s">
        <v>8316</v>
      </c>
      <c r="S3620" s="13">
        <f t="shared" si="282"/>
        <v>42279.778564814813</v>
      </c>
      <c r="T3620" s="13">
        <f t="shared" si="283"/>
        <v>42310.701388888891</v>
      </c>
      <c r="U3620">
        <f t="shared" si="284"/>
        <v>2015</v>
      </c>
    </row>
    <row r="3621" spans="1:21" ht="43.2" x14ac:dyDescent="0.3">
      <c r="A3621">
        <v>4026</v>
      </c>
      <c r="B3621" s="3" t="s">
        <v>8135</v>
      </c>
      <c r="C3621" s="3" t="s">
        <v>8136</v>
      </c>
      <c r="D3621" s="6">
        <v>4000</v>
      </c>
      <c r="E3621" s="8">
        <v>0</v>
      </c>
      <c r="F3621" t="s">
        <v>359</v>
      </c>
      <c r="G3621" t="s">
        <v>19</v>
      </c>
      <c r="H3621" t="s">
        <v>20</v>
      </c>
      <c r="I3621">
        <v>1449247439</v>
      </c>
      <c r="J3621">
        <v>1444059839</v>
      </c>
      <c r="K3621" t="b">
        <v>0</v>
      </c>
      <c r="L3621">
        <v>0</v>
      </c>
      <c r="M3621" t="b">
        <v>0</v>
      </c>
      <c r="N3621" t="s">
        <v>1088</v>
      </c>
      <c r="O3621">
        <f t="shared" si="280"/>
        <v>0</v>
      </c>
      <c r="P3621">
        <f t="shared" si="281"/>
        <v>0</v>
      </c>
      <c r="Q3621" s="10" t="s">
        <v>8315</v>
      </c>
      <c r="R3621" t="s">
        <v>8316</v>
      </c>
      <c r="S3621" s="13">
        <f t="shared" si="282"/>
        <v>42282.655543981484</v>
      </c>
      <c r="T3621" s="13">
        <f t="shared" si="283"/>
        <v>42342.697210648148</v>
      </c>
      <c r="U3621">
        <f t="shared" si="284"/>
        <v>2015</v>
      </c>
    </row>
    <row r="3622" spans="1:21" ht="43.2" x14ac:dyDescent="0.3">
      <c r="A3622">
        <v>537</v>
      </c>
      <c r="B3622" s="3" t="s">
        <v>1121</v>
      </c>
      <c r="C3622" s="3" t="s">
        <v>1122</v>
      </c>
      <c r="D3622" s="6">
        <v>2000</v>
      </c>
      <c r="E3622" s="8">
        <v>2410</v>
      </c>
      <c r="F3622" t="s">
        <v>18</v>
      </c>
      <c r="G3622" t="s">
        <v>19</v>
      </c>
      <c r="H3622" t="s">
        <v>20</v>
      </c>
      <c r="I3622">
        <v>1446665191</v>
      </c>
      <c r="J3622">
        <v>1444069591</v>
      </c>
      <c r="K3622" t="b">
        <v>0</v>
      </c>
      <c r="L3622">
        <v>59</v>
      </c>
      <c r="M3622" t="b">
        <v>1</v>
      </c>
      <c r="N3622" t="s">
        <v>1088</v>
      </c>
      <c r="O3622">
        <f t="shared" si="280"/>
        <v>121</v>
      </c>
      <c r="P3622">
        <f t="shared" si="281"/>
        <v>40.85</v>
      </c>
      <c r="Q3622" s="10" t="s">
        <v>8315</v>
      </c>
      <c r="R3622" t="s">
        <v>8316</v>
      </c>
      <c r="S3622" s="13">
        <f t="shared" si="282"/>
        <v>42282.768414351856</v>
      </c>
      <c r="T3622" s="13">
        <f t="shared" si="283"/>
        <v>42312.810081018513</v>
      </c>
      <c r="U3622">
        <f t="shared" si="284"/>
        <v>2015</v>
      </c>
    </row>
    <row r="3623" spans="1:21" ht="43.2" x14ac:dyDescent="0.3">
      <c r="A3623">
        <v>3292</v>
      </c>
      <c r="B3623" s="3" t="s">
        <v>6674</v>
      </c>
      <c r="C3623" s="3" t="s">
        <v>6675</v>
      </c>
      <c r="D3623" s="6">
        <v>101</v>
      </c>
      <c r="E3623" s="8">
        <v>289</v>
      </c>
      <c r="F3623" t="s">
        <v>18</v>
      </c>
      <c r="G3623" t="s">
        <v>26</v>
      </c>
      <c r="H3623" t="s">
        <v>27</v>
      </c>
      <c r="I3623">
        <v>1449257348</v>
      </c>
      <c r="J3623">
        <v>1444069748</v>
      </c>
      <c r="K3623" t="b">
        <v>0</v>
      </c>
      <c r="L3623">
        <v>15</v>
      </c>
      <c r="M3623" t="b">
        <v>1</v>
      </c>
      <c r="N3623" t="s">
        <v>1088</v>
      </c>
      <c r="O3623">
        <f t="shared" si="280"/>
        <v>286</v>
      </c>
      <c r="P3623">
        <f t="shared" si="281"/>
        <v>19.27</v>
      </c>
      <c r="Q3623" s="10" t="s">
        <v>8315</v>
      </c>
      <c r="R3623" t="s">
        <v>8316</v>
      </c>
      <c r="S3623" s="13">
        <f t="shared" si="282"/>
        <v>42282.770231481481</v>
      </c>
      <c r="T3623" s="13">
        <f t="shared" si="283"/>
        <v>42342.811898148153</v>
      </c>
      <c r="U3623">
        <f t="shared" si="284"/>
        <v>2015</v>
      </c>
    </row>
    <row r="3624" spans="1:21" ht="43.2" x14ac:dyDescent="0.3">
      <c r="A3624">
        <v>4074</v>
      </c>
      <c r="B3624" s="3" t="s">
        <v>8229</v>
      </c>
      <c r="C3624" s="3" t="s">
        <v>8230</v>
      </c>
      <c r="D3624" s="6">
        <v>2750</v>
      </c>
      <c r="E3624" s="8">
        <v>735</v>
      </c>
      <c r="F3624" t="s">
        <v>359</v>
      </c>
      <c r="G3624" t="s">
        <v>26</v>
      </c>
      <c r="H3624" t="s">
        <v>27</v>
      </c>
      <c r="I3624">
        <v>1446732975</v>
      </c>
      <c r="J3624">
        <v>1444137375</v>
      </c>
      <c r="K3624" t="b">
        <v>0</v>
      </c>
      <c r="L3624">
        <v>21</v>
      </c>
      <c r="M3624" t="b">
        <v>0</v>
      </c>
      <c r="N3624" t="s">
        <v>1088</v>
      </c>
      <c r="O3624">
        <f t="shared" si="280"/>
        <v>27</v>
      </c>
      <c r="P3624">
        <f t="shared" si="281"/>
        <v>35</v>
      </c>
      <c r="Q3624" s="10" t="s">
        <v>8315</v>
      </c>
      <c r="R3624" t="s">
        <v>8316</v>
      </c>
      <c r="S3624" s="13">
        <f t="shared" si="282"/>
        <v>42283.552951388891</v>
      </c>
      <c r="T3624" s="13">
        <f t="shared" si="283"/>
        <v>42313.594618055555</v>
      </c>
      <c r="U3624">
        <f t="shared" si="284"/>
        <v>2015</v>
      </c>
    </row>
    <row r="3625" spans="1:21" ht="43.2" x14ac:dyDescent="0.3">
      <c r="A3625">
        <v>3603</v>
      </c>
      <c r="B3625" s="3" t="s">
        <v>7297</v>
      </c>
      <c r="C3625" s="3" t="s">
        <v>7298</v>
      </c>
      <c r="D3625" s="6">
        <v>1500</v>
      </c>
      <c r="E3625" s="8">
        <v>2560</v>
      </c>
      <c r="F3625" t="s">
        <v>18</v>
      </c>
      <c r="G3625" t="s">
        <v>19</v>
      </c>
      <c r="H3625" t="s">
        <v>20</v>
      </c>
      <c r="I3625">
        <v>1446759880</v>
      </c>
      <c r="J3625">
        <v>1444164280</v>
      </c>
      <c r="K3625" t="b">
        <v>0</v>
      </c>
      <c r="L3625">
        <v>57</v>
      </c>
      <c r="M3625" t="b">
        <v>1</v>
      </c>
      <c r="N3625" t="s">
        <v>1088</v>
      </c>
      <c r="O3625">
        <f t="shared" si="280"/>
        <v>171</v>
      </c>
      <c r="P3625">
        <f t="shared" si="281"/>
        <v>44.91</v>
      </c>
      <c r="Q3625" s="10" t="s">
        <v>8315</v>
      </c>
      <c r="R3625" t="s">
        <v>8316</v>
      </c>
      <c r="S3625" s="13">
        <f t="shared" si="282"/>
        <v>42283.864351851851</v>
      </c>
      <c r="T3625" s="13">
        <f t="shared" si="283"/>
        <v>42313.906018518523</v>
      </c>
      <c r="U3625">
        <f t="shared" si="284"/>
        <v>2015</v>
      </c>
    </row>
    <row r="3626" spans="1:21" ht="43.2" x14ac:dyDescent="0.3">
      <c r="A3626">
        <v>3272</v>
      </c>
      <c r="B3626" s="3" t="s">
        <v>6634</v>
      </c>
      <c r="C3626" s="3" t="s">
        <v>6635</v>
      </c>
      <c r="D3626" s="6">
        <v>10000</v>
      </c>
      <c r="E3626" s="8">
        <v>15443</v>
      </c>
      <c r="F3626" t="s">
        <v>18</v>
      </c>
      <c r="G3626" t="s">
        <v>19</v>
      </c>
      <c r="H3626" t="s">
        <v>20</v>
      </c>
      <c r="I3626">
        <v>1446814809</v>
      </c>
      <c r="J3626">
        <v>1444219209</v>
      </c>
      <c r="K3626" t="b">
        <v>1</v>
      </c>
      <c r="L3626">
        <v>145</v>
      </c>
      <c r="M3626" t="b">
        <v>1</v>
      </c>
      <c r="N3626" t="s">
        <v>1088</v>
      </c>
      <c r="O3626">
        <f t="shared" si="280"/>
        <v>154</v>
      </c>
      <c r="P3626">
        <f t="shared" si="281"/>
        <v>106.5</v>
      </c>
      <c r="Q3626" s="10" t="s">
        <v>8315</v>
      </c>
      <c r="R3626" t="s">
        <v>8316</v>
      </c>
      <c r="S3626" s="13">
        <f t="shared" si="282"/>
        <v>42284.500104166669</v>
      </c>
      <c r="T3626" s="13">
        <f t="shared" si="283"/>
        <v>42314.541770833333</v>
      </c>
      <c r="U3626">
        <f t="shared" si="284"/>
        <v>2015</v>
      </c>
    </row>
    <row r="3627" spans="1:21" ht="28.8" x14ac:dyDescent="0.3">
      <c r="A3627">
        <v>3263</v>
      </c>
      <c r="B3627" s="3" t="s">
        <v>6616</v>
      </c>
      <c r="C3627" s="3" t="s">
        <v>6617</v>
      </c>
      <c r="D3627" s="6">
        <v>2500</v>
      </c>
      <c r="E3627" s="8">
        <v>2804.16</v>
      </c>
      <c r="F3627" t="s">
        <v>18</v>
      </c>
      <c r="G3627" t="s">
        <v>19</v>
      </c>
      <c r="H3627" t="s">
        <v>20</v>
      </c>
      <c r="I3627">
        <v>1446238800</v>
      </c>
      <c r="J3627">
        <v>1444220588</v>
      </c>
      <c r="K3627" t="b">
        <v>1</v>
      </c>
      <c r="L3627">
        <v>68</v>
      </c>
      <c r="M3627" t="b">
        <v>1</v>
      </c>
      <c r="N3627" t="s">
        <v>1088</v>
      </c>
      <c r="O3627">
        <f t="shared" si="280"/>
        <v>112</v>
      </c>
      <c r="P3627">
        <f t="shared" si="281"/>
        <v>41.24</v>
      </c>
      <c r="Q3627" s="10" t="s">
        <v>8315</v>
      </c>
      <c r="R3627" t="s">
        <v>8316</v>
      </c>
      <c r="S3627" s="13">
        <f t="shared" si="282"/>
        <v>42284.516064814816</v>
      </c>
      <c r="T3627" s="13">
        <f t="shared" si="283"/>
        <v>42307.875</v>
      </c>
      <c r="U3627">
        <f t="shared" si="284"/>
        <v>2015</v>
      </c>
    </row>
    <row r="3628" spans="1:21" ht="43.2" x14ac:dyDescent="0.3">
      <c r="A3628">
        <v>3817</v>
      </c>
      <c r="B3628" s="3" t="s">
        <v>7723</v>
      </c>
      <c r="C3628" s="3" t="s">
        <v>7724</v>
      </c>
      <c r="D3628" s="6">
        <v>2000</v>
      </c>
      <c r="E3628" s="8">
        <v>2145</v>
      </c>
      <c r="F3628" t="s">
        <v>18</v>
      </c>
      <c r="G3628" t="s">
        <v>19</v>
      </c>
      <c r="H3628" t="s">
        <v>20</v>
      </c>
      <c r="I3628">
        <v>1445659140</v>
      </c>
      <c r="J3628">
        <v>1444236216</v>
      </c>
      <c r="K3628" t="b">
        <v>0</v>
      </c>
      <c r="L3628">
        <v>20</v>
      </c>
      <c r="M3628" t="b">
        <v>1</v>
      </c>
      <c r="N3628" t="s">
        <v>1088</v>
      </c>
      <c r="O3628">
        <f t="shared" si="280"/>
        <v>107</v>
      </c>
      <c r="P3628">
        <f t="shared" si="281"/>
        <v>107.25</v>
      </c>
      <c r="Q3628" s="10" t="s">
        <v>8315</v>
      </c>
      <c r="R3628" t="s">
        <v>8316</v>
      </c>
      <c r="S3628" s="13">
        <f t="shared" si="282"/>
        <v>42284.69694444444</v>
      </c>
      <c r="T3628" s="13">
        <f t="shared" si="283"/>
        <v>42301.165972222225</v>
      </c>
      <c r="U3628">
        <f t="shared" si="284"/>
        <v>2015</v>
      </c>
    </row>
    <row r="3629" spans="1:21" ht="43.2" x14ac:dyDescent="0.3">
      <c r="A3629">
        <v>3989</v>
      </c>
      <c r="B3629" s="3" t="s">
        <v>8062</v>
      </c>
      <c r="C3629" s="3" t="s">
        <v>8063</v>
      </c>
      <c r="D3629" s="6">
        <v>3000</v>
      </c>
      <c r="E3629" s="8">
        <v>0</v>
      </c>
      <c r="F3629" t="s">
        <v>359</v>
      </c>
      <c r="G3629" t="s">
        <v>19</v>
      </c>
      <c r="H3629" t="s">
        <v>20</v>
      </c>
      <c r="I3629">
        <v>1447009181</v>
      </c>
      <c r="J3629">
        <v>1444413581</v>
      </c>
      <c r="K3629" t="b">
        <v>0</v>
      </c>
      <c r="L3629">
        <v>0</v>
      </c>
      <c r="M3629" t="b">
        <v>0</v>
      </c>
      <c r="N3629" t="s">
        <v>1088</v>
      </c>
      <c r="O3629">
        <f t="shared" si="280"/>
        <v>0</v>
      </c>
      <c r="P3629">
        <f t="shared" si="281"/>
        <v>0</v>
      </c>
      <c r="Q3629" s="10" t="s">
        <v>8315</v>
      </c>
      <c r="R3629" t="s">
        <v>8316</v>
      </c>
      <c r="S3629" s="13">
        <f t="shared" si="282"/>
        <v>42286.749780092592</v>
      </c>
      <c r="T3629" s="13">
        <f t="shared" si="283"/>
        <v>42316.791446759264</v>
      </c>
      <c r="U3629">
        <f t="shared" si="284"/>
        <v>2015</v>
      </c>
    </row>
    <row r="3630" spans="1:21" ht="43.2" x14ac:dyDescent="0.3">
      <c r="A3630">
        <v>3628</v>
      </c>
      <c r="B3630" s="3" t="s">
        <v>7346</v>
      </c>
      <c r="C3630" s="3" t="s">
        <v>7347</v>
      </c>
      <c r="D3630" s="6">
        <v>100000</v>
      </c>
      <c r="E3630" s="8">
        <v>0</v>
      </c>
      <c r="F3630" t="s">
        <v>359</v>
      </c>
      <c r="G3630" t="s">
        <v>19</v>
      </c>
      <c r="H3630" t="s">
        <v>20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7348</v>
      </c>
      <c r="C3631" s="3" t="s">
        <v>7349</v>
      </c>
      <c r="D3631" s="6">
        <v>1000000</v>
      </c>
      <c r="E3631" s="8">
        <v>2</v>
      </c>
      <c r="F3631" t="s">
        <v>359</v>
      </c>
      <c r="G3631" t="s">
        <v>19</v>
      </c>
      <c r="H3631" t="s">
        <v>20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7350</v>
      </c>
      <c r="C3632" s="3" t="s">
        <v>7351</v>
      </c>
      <c r="D3632" s="6">
        <v>3000</v>
      </c>
      <c r="E3632" s="8">
        <v>1</v>
      </c>
      <c r="F3632" t="s">
        <v>359</v>
      </c>
      <c r="G3632" t="s">
        <v>26</v>
      </c>
      <c r="H3632" t="s">
        <v>27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7352</v>
      </c>
      <c r="C3633" s="3" t="s">
        <v>7353</v>
      </c>
      <c r="D3633" s="6">
        <v>17100</v>
      </c>
      <c r="E3633" s="8">
        <v>8725</v>
      </c>
      <c r="F3633" t="s">
        <v>359</v>
      </c>
      <c r="G3633" t="s">
        <v>19</v>
      </c>
      <c r="H3633" t="s">
        <v>20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7354</v>
      </c>
      <c r="C3634" s="3" t="s">
        <v>7355</v>
      </c>
      <c r="D3634" s="6">
        <v>500</v>
      </c>
      <c r="E3634" s="8">
        <v>100</v>
      </c>
      <c r="F3634" t="s">
        <v>359</v>
      </c>
      <c r="G3634" t="s">
        <v>26</v>
      </c>
      <c r="H3634" t="s">
        <v>27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7356</v>
      </c>
      <c r="C3635" s="3" t="s">
        <v>7357</v>
      </c>
      <c r="D3635" s="6">
        <v>5000</v>
      </c>
      <c r="E3635" s="8">
        <v>1762</v>
      </c>
      <c r="F3635" t="s">
        <v>359</v>
      </c>
      <c r="G3635" t="s">
        <v>19</v>
      </c>
      <c r="H3635" t="s">
        <v>20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7358</v>
      </c>
      <c r="C3636" s="3" t="s">
        <v>7359</v>
      </c>
      <c r="D3636" s="6">
        <v>75000</v>
      </c>
      <c r="E3636" s="8">
        <v>3185</v>
      </c>
      <c r="F3636" t="s">
        <v>359</v>
      </c>
      <c r="G3636" t="s">
        <v>161</v>
      </c>
      <c r="H3636" t="s">
        <v>162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7360</v>
      </c>
      <c r="C3637" s="3" t="s">
        <v>7361</v>
      </c>
      <c r="D3637" s="6">
        <v>3500</v>
      </c>
      <c r="E3637" s="8">
        <v>1276</v>
      </c>
      <c r="F3637" t="s">
        <v>359</v>
      </c>
      <c r="G3637" t="s">
        <v>19</v>
      </c>
      <c r="H3637" t="s">
        <v>20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7362</v>
      </c>
      <c r="C3638" s="3" t="s">
        <v>7363</v>
      </c>
      <c r="D3638" s="6">
        <v>150000</v>
      </c>
      <c r="E3638" s="8">
        <v>0</v>
      </c>
      <c r="F3638" t="s">
        <v>359</v>
      </c>
      <c r="G3638" t="s">
        <v>19</v>
      </c>
      <c r="H3638" t="s">
        <v>20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7364</v>
      </c>
      <c r="C3639" s="3" t="s">
        <v>7365</v>
      </c>
      <c r="D3639" s="6">
        <v>3000</v>
      </c>
      <c r="E3639" s="8">
        <v>926</v>
      </c>
      <c r="F3639" t="s">
        <v>359</v>
      </c>
      <c r="G3639" t="s">
        <v>19</v>
      </c>
      <c r="H3639" t="s">
        <v>20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7366</v>
      </c>
      <c r="C3640" s="3" t="s">
        <v>7367</v>
      </c>
      <c r="D3640" s="6">
        <v>3300</v>
      </c>
      <c r="E3640" s="8">
        <v>216</v>
      </c>
      <c r="F3640" t="s">
        <v>359</v>
      </c>
      <c r="G3640" t="s">
        <v>161</v>
      </c>
      <c r="H3640" t="s">
        <v>162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7368</v>
      </c>
      <c r="C3641" s="3" t="s">
        <v>7369</v>
      </c>
      <c r="D3641" s="6">
        <v>25000</v>
      </c>
      <c r="E3641" s="8">
        <v>1</v>
      </c>
      <c r="F3641" t="s">
        <v>359</v>
      </c>
      <c r="G3641" t="s">
        <v>19</v>
      </c>
      <c r="H3641" t="s">
        <v>20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7370</v>
      </c>
      <c r="C3642" s="3" t="s">
        <v>7371</v>
      </c>
      <c r="D3642" s="6">
        <v>1000</v>
      </c>
      <c r="E3642" s="8">
        <v>55</v>
      </c>
      <c r="F3642" t="s">
        <v>359</v>
      </c>
      <c r="G3642" t="s">
        <v>19</v>
      </c>
      <c r="H3642" t="s">
        <v>20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7372</v>
      </c>
      <c r="C3643" s="3" t="s">
        <v>7373</v>
      </c>
      <c r="D3643" s="6">
        <v>3000</v>
      </c>
      <c r="E3643" s="8">
        <v>0</v>
      </c>
      <c r="F3643" t="s">
        <v>359</v>
      </c>
      <c r="G3643" t="s">
        <v>19</v>
      </c>
      <c r="H3643" t="s">
        <v>20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7374</v>
      </c>
      <c r="C3644" s="3" t="s">
        <v>7375</v>
      </c>
      <c r="D3644" s="6">
        <v>700</v>
      </c>
      <c r="E3644" s="8">
        <v>15</v>
      </c>
      <c r="F3644" t="s">
        <v>359</v>
      </c>
      <c r="G3644" t="s">
        <v>504</v>
      </c>
      <c r="H3644" t="s">
        <v>57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7376</v>
      </c>
      <c r="C3645" s="3" t="s">
        <v>7377</v>
      </c>
      <c r="D3645" s="6">
        <v>25000</v>
      </c>
      <c r="E3645" s="8">
        <v>0</v>
      </c>
      <c r="F3645" t="s">
        <v>359</v>
      </c>
      <c r="G3645" t="s">
        <v>19</v>
      </c>
      <c r="H3645" t="s">
        <v>20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7378</v>
      </c>
      <c r="C3646" s="3" t="s">
        <v>7379</v>
      </c>
      <c r="D3646" s="6">
        <v>5000</v>
      </c>
      <c r="E3646" s="8">
        <v>821</v>
      </c>
      <c r="F3646" t="s">
        <v>359</v>
      </c>
      <c r="G3646" t="s">
        <v>19</v>
      </c>
      <c r="H3646" t="s">
        <v>20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7380</v>
      </c>
      <c r="C3647" s="3" t="s">
        <v>7381</v>
      </c>
      <c r="D3647" s="6">
        <v>1000</v>
      </c>
      <c r="E3647" s="8">
        <v>1</v>
      </c>
      <c r="F3647" t="s">
        <v>359</v>
      </c>
      <c r="G3647" t="s">
        <v>161</v>
      </c>
      <c r="H3647" t="s">
        <v>162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7382</v>
      </c>
      <c r="C3648" s="3" t="s">
        <v>7383</v>
      </c>
      <c r="D3648" s="6">
        <v>10000</v>
      </c>
      <c r="E3648" s="8">
        <v>481</v>
      </c>
      <c r="F3648" t="s">
        <v>359</v>
      </c>
      <c r="G3648" t="s">
        <v>19</v>
      </c>
      <c r="H3648" t="s">
        <v>20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7384</v>
      </c>
      <c r="C3649" s="3" t="s">
        <v>7385</v>
      </c>
      <c r="D3649" s="6">
        <v>500</v>
      </c>
      <c r="E3649" s="8">
        <v>30</v>
      </c>
      <c r="F3649" t="s">
        <v>359</v>
      </c>
      <c r="G3649" t="s">
        <v>26</v>
      </c>
      <c r="H3649" t="s">
        <v>27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57.6" x14ac:dyDescent="0.3">
      <c r="A3650">
        <v>3533</v>
      </c>
      <c r="B3650" s="3" t="s">
        <v>7157</v>
      </c>
      <c r="C3650" s="3" t="s">
        <v>7158</v>
      </c>
      <c r="D3650" s="6">
        <v>500</v>
      </c>
      <c r="E3650" s="8">
        <v>631</v>
      </c>
      <c r="F3650" t="s">
        <v>18</v>
      </c>
      <c r="G3650" t="s">
        <v>19</v>
      </c>
      <c r="H3650" t="s">
        <v>20</v>
      </c>
      <c r="I3650">
        <v>1447269367</v>
      </c>
      <c r="J3650">
        <v>1444673767</v>
      </c>
      <c r="K3650" t="b">
        <v>0</v>
      </c>
      <c r="L3650">
        <v>8</v>
      </c>
      <c r="M3650" t="b">
        <v>1</v>
      </c>
      <c r="N3650" t="s">
        <v>1088</v>
      </c>
      <c r="O3650">
        <f t="shared" ref="O3650:O3713" si="285">ROUND(E3650/D3650*100,0)</f>
        <v>126</v>
      </c>
      <c r="P3650">
        <f t="shared" si="281"/>
        <v>78.88</v>
      </c>
      <c r="Q3650" s="10" t="s">
        <v>8315</v>
      </c>
      <c r="R3650" t="s">
        <v>8316</v>
      </c>
      <c r="S3650" s="13">
        <f t="shared" si="282"/>
        <v>42289.761192129634</v>
      </c>
      <c r="T3650" s="13">
        <f t="shared" si="283"/>
        <v>42319.802858796291</v>
      </c>
      <c r="U3650">
        <f t="shared" si="284"/>
        <v>2015</v>
      </c>
    </row>
    <row r="3651" spans="1:21" ht="43.2" x14ac:dyDescent="0.3">
      <c r="A3651">
        <v>3992</v>
      </c>
      <c r="B3651" s="3" t="s">
        <v>8068</v>
      </c>
      <c r="C3651" s="3" t="s">
        <v>8069</v>
      </c>
      <c r="D3651" s="6">
        <v>10000</v>
      </c>
      <c r="E3651" s="8">
        <v>541</v>
      </c>
      <c r="F3651" t="s">
        <v>359</v>
      </c>
      <c r="G3651" t="s">
        <v>19</v>
      </c>
      <c r="H3651" t="s">
        <v>20</v>
      </c>
      <c r="I3651">
        <v>1449876859</v>
      </c>
      <c r="J3651">
        <v>1444689259</v>
      </c>
      <c r="K3651" t="b">
        <v>0</v>
      </c>
      <c r="L3651">
        <v>9</v>
      </c>
      <c r="M3651" t="b">
        <v>0</v>
      </c>
      <c r="N3651" t="s">
        <v>1088</v>
      </c>
      <c r="O3651">
        <f t="shared" si="285"/>
        <v>5</v>
      </c>
      <c r="P3651">
        <f t="shared" ref="P3651:P3714" si="286">IFERROR(ROUND(E3651/L3651,2),0)</f>
        <v>60.11</v>
      </c>
      <c r="Q3651" s="10" t="s">
        <v>8315</v>
      </c>
      <c r="R3651" t="s">
        <v>8316</v>
      </c>
      <c r="S3651" s="13">
        <f t="shared" ref="S3651:S3714" si="287">(((J3651/60)/60)/24)+DATE(1970,1,1)</f>
        <v>42289.94049768518</v>
      </c>
      <c r="T3651" s="13">
        <f t="shared" ref="T3651:T3714" si="288">(((I3651/60)/60)/24)+DATE(1970,1,1)</f>
        <v>42349.982164351852</v>
      </c>
      <c r="U3651">
        <f t="shared" ref="U3651:U3714" si="289">YEAR(S3651)</f>
        <v>2015</v>
      </c>
    </row>
    <row r="3652" spans="1:21" ht="43.2" x14ac:dyDescent="0.3">
      <c r="A3652">
        <v>3402</v>
      </c>
      <c r="B3652" s="3" t="s">
        <v>6895</v>
      </c>
      <c r="C3652" s="3" t="s">
        <v>6896</v>
      </c>
      <c r="D3652" s="6">
        <v>15000</v>
      </c>
      <c r="E3652" s="8">
        <v>16465</v>
      </c>
      <c r="F3652" t="s">
        <v>18</v>
      </c>
      <c r="G3652" t="s">
        <v>19</v>
      </c>
      <c r="H3652" t="s">
        <v>20</v>
      </c>
      <c r="I3652">
        <v>1447295460</v>
      </c>
      <c r="J3652">
        <v>1444747843</v>
      </c>
      <c r="K3652" t="b">
        <v>0</v>
      </c>
      <c r="L3652">
        <v>165</v>
      </c>
      <c r="M3652" t="b">
        <v>1</v>
      </c>
      <c r="N3652" t="s">
        <v>1088</v>
      </c>
      <c r="O3652">
        <f t="shared" si="285"/>
        <v>110</v>
      </c>
      <c r="P3652">
        <f t="shared" si="286"/>
        <v>99.79</v>
      </c>
      <c r="Q3652" s="10" t="s">
        <v>8315</v>
      </c>
      <c r="R3652" t="s">
        <v>8316</v>
      </c>
      <c r="S3652" s="13">
        <f t="shared" si="287"/>
        <v>42290.61855324074</v>
      </c>
      <c r="T3652" s="13">
        <f t="shared" si="288"/>
        <v>42320.104861111111</v>
      </c>
      <c r="U3652">
        <f t="shared" si="289"/>
        <v>2015</v>
      </c>
    </row>
    <row r="3653" spans="1:21" ht="43.2" x14ac:dyDescent="0.3">
      <c r="A3653">
        <v>2841</v>
      </c>
      <c r="B3653" s="3" t="s">
        <v>5771</v>
      </c>
      <c r="C3653" s="3" t="s">
        <v>5772</v>
      </c>
      <c r="D3653" s="6">
        <v>1000</v>
      </c>
      <c r="E3653" s="8">
        <v>10</v>
      </c>
      <c r="F3653" t="s">
        <v>359</v>
      </c>
      <c r="G3653" t="s">
        <v>26</v>
      </c>
      <c r="H3653" t="s">
        <v>27</v>
      </c>
      <c r="I3653">
        <v>1450032297</v>
      </c>
      <c r="J3653">
        <v>1444844697</v>
      </c>
      <c r="K3653" t="b">
        <v>0</v>
      </c>
      <c r="L3653">
        <v>1</v>
      </c>
      <c r="M3653" t="b">
        <v>0</v>
      </c>
      <c r="N3653" t="s">
        <v>1088</v>
      </c>
      <c r="O3653">
        <f t="shared" si="285"/>
        <v>1</v>
      </c>
      <c r="P3653">
        <f t="shared" si="286"/>
        <v>10</v>
      </c>
      <c r="Q3653" s="10" t="s">
        <v>8315</v>
      </c>
      <c r="R3653" t="s">
        <v>8316</v>
      </c>
      <c r="S3653" s="13">
        <f t="shared" si="287"/>
        <v>42291.739548611105</v>
      </c>
      <c r="T3653" s="13">
        <f t="shared" si="288"/>
        <v>42351.781215277777</v>
      </c>
      <c r="U3653">
        <f t="shared" si="289"/>
        <v>2015</v>
      </c>
    </row>
    <row r="3654" spans="1:21" ht="43.2" x14ac:dyDescent="0.3">
      <c r="A3654">
        <v>3384</v>
      </c>
      <c r="B3654" s="3" t="s">
        <v>6859</v>
      </c>
      <c r="C3654" s="3" t="s">
        <v>6860</v>
      </c>
      <c r="D3654" s="6">
        <v>6000</v>
      </c>
      <c r="E3654" s="8">
        <v>6000.66</v>
      </c>
      <c r="F3654" t="s">
        <v>18</v>
      </c>
      <c r="G3654" t="s">
        <v>19</v>
      </c>
      <c r="H3654" t="s">
        <v>20</v>
      </c>
      <c r="I3654">
        <v>1448074800</v>
      </c>
      <c r="J3654">
        <v>1444874768</v>
      </c>
      <c r="K3654" t="b">
        <v>0</v>
      </c>
      <c r="L3654">
        <v>64</v>
      </c>
      <c r="M3654" t="b">
        <v>1</v>
      </c>
      <c r="N3654" t="s">
        <v>1088</v>
      </c>
      <c r="O3654">
        <f t="shared" si="285"/>
        <v>100</v>
      </c>
      <c r="P3654">
        <f t="shared" si="286"/>
        <v>93.76</v>
      </c>
      <c r="Q3654" s="10" t="s">
        <v>8315</v>
      </c>
      <c r="R3654" t="s">
        <v>8316</v>
      </c>
      <c r="S3654" s="13">
        <f t="shared" si="287"/>
        <v>42292.087592592594</v>
      </c>
      <c r="T3654" s="13">
        <f t="shared" si="288"/>
        <v>42329.125</v>
      </c>
      <c r="U3654">
        <f t="shared" si="289"/>
        <v>2015</v>
      </c>
    </row>
    <row r="3655" spans="1:21" ht="57.6" x14ac:dyDescent="0.3">
      <c r="A3655">
        <v>1293</v>
      </c>
      <c r="B3655" s="3" t="s">
        <v>2655</v>
      </c>
      <c r="C3655" s="3" t="s">
        <v>2656</v>
      </c>
      <c r="D3655" s="6">
        <v>15000</v>
      </c>
      <c r="E3655" s="8">
        <v>15335</v>
      </c>
      <c r="F3655" t="s">
        <v>18</v>
      </c>
      <c r="G3655" t="s">
        <v>19</v>
      </c>
      <c r="H3655" t="s">
        <v>20</v>
      </c>
      <c r="I3655">
        <v>1447523371</v>
      </c>
      <c r="J3655">
        <v>1444927771</v>
      </c>
      <c r="K3655" t="b">
        <v>0</v>
      </c>
      <c r="L3655">
        <v>120</v>
      </c>
      <c r="M3655" t="b">
        <v>1</v>
      </c>
      <c r="N3655" t="s">
        <v>1088</v>
      </c>
      <c r="O3655">
        <f t="shared" si="285"/>
        <v>102</v>
      </c>
      <c r="P3655">
        <f t="shared" si="286"/>
        <v>127.79</v>
      </c>
      <c r="Q3655" s="10" t="s">
        <v>8315</v>
      </c>
      <c r="R3655" t="s">
        <v>8316</v>
      </c>
      <c r="S3655" s="13">
        <f t="shared" si="287"/>
        <v>42292.701053240744</v>
      </c>
      <c r="T3655" s="13">
        <f t="shared" si="288"/>
        <v>42322.742719907401</v>
      </c>
      <c r="U3655">
        <f t="shared" si="289"/>
        <v>2015</v>
      </c>
    </row>
    <row r="3656" spans="1:21" ht="43.2" x14ac:dyDescent="0.3">
      <c r="A3656">
        <v>4032</v>
      </c>
      <c r="B3656" s="3" t="s">
        <v>8147</v>
      </c>
      <c r="C3656" s="3" t="s">
        <v>8148</v>
      </c>
      <c r="D3656" s="6">
        <v>6048</v>
      </c>
      <c r="E3656" s="8">
        <v>413</v>
      </c>
      <c r="F3656" t="s">
        <v>359</v>
      </c>
      <c r="G3656" t="s">
        <v>19</v>
      </c>
      <c r="H3656" t="s">
        <v>20</v>
      </c>
      <c r="I3656">
        <v>1450211116</v>
      </c>
      <c r="J3656">
        <v>1445023516</v>
      </c>
      <c r="K3656" t="b">
        <v>0</v>
      </c>
      <c r="L3656">
        <v>7</v>
      </c>
      <c r="M3656" t="b">
        <v>0</v>
      </c>
      <c r="N3656" t="s">
        <v>1088</v>
      </c>
      <c r="O3656">
        <f t="shared" si="285"/>
        <v>7</v>
      </c>
      <c r="P3656">
        <f t="shared" si="286"/>
        <v>59</v>
      </c>
      <c r="Q3656" s="10" t="s">
        <v>8315</v>
      </c>
      <c r="R3656" t="s">
        <v>8316</v>
      </c>
      <c r="S3656" s="13">
        <f t="shared" si="287"/>
        <v>42293.809212962966</v>
      </c>
      <c r="T3656" s="13">
        <f t="shared" si="288"/>
        <v>42353.85087962963</v>
      </c>
      <c r="U3656">
        <f t="shared" si="289"/>
        <v>2015</v>
      </c>
    </row>
    <row r="3657" spans="1:21" ht="43.2" x14ac:dyDescent="0.3">
      <c r="A3657">
        <v>3441</v>
      </c>
      <c r="B3657" s="3" t="s">
        <v>6973</v>
      </c>
      <c r="C3657" s="3" t="s">
        <v>6974</v>
      </c>
      <c r="D3657" s="6">
        <v>2500</v>
      </c>
      <c r="E3657" s="8">
        <v>2565</v>
      </c>
      <c r="F3657" t="s">
        <v>18</v>
      </c>
      <c r="G3657" t="s">
        <v>19</v>
      </c>
      <c r="H3657" t="s">
        <v>20</v>
      </c>
      <c r="I3657">
        <v>1447445820</v>
      </c>
      <c r="J3657">
        <v>1445077121</v>
      </c>
      <c r="K3657" t="b">
        <v>0</v>
      </c>
      <c r="L3657">
        <v>43</v>
      </c>
      <c r="M3657" t="b">
        <v>1</v>
      </c>
      <c r="N3657" t="s">
        <v>1088</v>
      </c>
      <c r="O3657">
        <f t="shared" si="285"/>
        <v>103</v>
      </c>
      <c r="P3657">
        <f t="shared" si="286"/>
        <v>59.65</v>
      </c>
      <c r="Q3657" s="10" t="s">
        <v>8315</v>
      </c>
      <c r="R3657" t="s">
        <v>8316</v>
      </c>
      <c r="S3657" s="13">
        <f t="shared" si="287"/>
        <v>42294.429641203707</v>
      </c>
      <c r="T3657" s="13">
        <f t="shared" si="288"/>
        <v>42321.845138888893</v>
      </c>
      <c r="U3657">
        <f t="shared" si="289"/>
        <v>2015</v>
      </c>
    </row>
    <row r="3658" spans="1:21" ht="43.2" x14ac:dyDescent="0.3">
      <c r="A3658">
        <v>3665</v>
      </c>
      <c r="B3658" s="3" t="s">
        <v>7419</v>
      </c>
      <c r="C3658" s="3" t="s">
        <v>7420</v>
      </c>
      <c r="D3658" s="6">
        <v>620</v>
      </c>
      <c r="E3658" s="8">
        <v>714</v>
      </c>
      <c r="F3658" t="s">
        <v>18</v>
      </c>
      <c r="G3658" t="s">
        <v>181</v>
      </c>
      <c r="H3658" t="s">
        <v>57</v>
      </c>
      <c r="I3658">
        <v>1446062040</v>
      </c>
      <c r="J3658">
        <v>1445109822</v>
      </c>
      <c r="K3658" t="b">
        <v>0</v>
      </c>
      <c r="L3658">
        <v>14</v>
      </c>
      <c r="M3658" t="b">
        <v>1</v>
      </c>
      <c r="N3658" t="s">
        <v>1088</v>
      </c>
      <c r="O3658">
        <f t="shared" si="285"/>
        <v>115</v>
      </c>
      <c r="P3658">
        <f t="shared" si="286"/>
        <v>51</v>
      </c>
      <c r="Q3658" s="10" t="s">
        <v>8315</v>
      </c>
      <c r="R3658" t="s">
        <v>8316</v>
      </c>
      <c r="S3658" s="13">
        <f t="shared" si="287"/>
        <v>42294.808124999996</v>
      </c>
      <c r="T3658" s="13">
        <f t="shared" si="288"/>
        <v>42305.829166666663</v>
      </c>
      <c r="U3658">
        <f t="shared" si="289"/>
        <v>2015</v>
      </c>
    </row>
    <row r="3659" spans="1:21" ht="43.2" x14ac:dyDescent="0.3">
      <c r="A3659">
        <v>3864</v>
      </c>
      <c r="B3659" s="3" t="s">
        <v>7816</v>
      </c>
      <c r="C3659" s="3" t="s">
        <v>7817</v>
      </c>
      <c r="D3659" s="6">
        <v>5000</v>
      </c>
      <c r="E3659" s="8">
        <v>60</v>
      </c>
      <c r="F3659" t="s">
        <v>359</v>
      </c>
      <c r="G3659" t="s">
        <v>19</v>
      </c>
      <c r="H3659" t="s">
        <v>20</v>
      </c>
      <c r="I3659">
        <v>1447799054</v>
      </c>
      <c r="J3659">
        <v>1445203454</v>
      </c>
      <c r="K3659" t="b">
        <v>0</v>
      </c>
      <c r="L3659">
        <v>3</v>
      </c>
      <c r="M3659" t="b">
        <v>0</v>
      </c>
      <c r="N3659" t="s">
        <v>1088</v>
      </c>
      <c r="O3659">
        <f t="shared" si="285"/>
        <v>1</v>
      </c>
      <c r="P3659">
        <f t="shared" si="286"/>
        <v>20</v>
      </c>
      <c r="Q3659" s="10" t="s">
        <v>8315</v>
      </c>
      <c r="R3659" t="s">
        <v>8316</v>
      </c>
      <c r="S3659" s="13">
        <f t="shared" si="287"/>
        <v>42295.891828703709</v>
      </c>
      <c r="T3659" s="13">
        <f t="shared" si="288"/>
        <v>42325.933495370366</v>
      </c>
      <c r="U3659">
        <f t="shared" si="289"/>
        <v>2015</v>
      </c>
    </row>
    <row r="3660" spans="1:21" ht="43.2" x14ac:dyDescent="0.3">
      <c r="A3660">
        <v>3963</v>
      </c>
      <c r="B3660" s="3" t="s">
        <v>8012</v>
      </c>
      <c r="C3660" s="3" t="s">
        <v>8013</v>
      </c>
      <c r="D3660" s="6">
        <v>10000</v>
      </c>
      <c r="E3660" s="8">
        <v>0</v>
      </c>
      <c r="F3660" t="s">
        <v>359</v>
      </c>
      <c r="G3660" t="s">
        <v>161</v>
      </c>
      <c r="H3660" t="s">
        <v>162</v>
      </c>
      <c r="I3660">
        <v>1447821717</v>
      </c>
      <c r="J3660">
        <v>1445226117</v>
      </c>
      <c r="K3660" t="b">
        <v>0</v>
      </c>
      <c r="L3660">
        <v>0</v>
      </c>
      <c r="M3660" t="b">
        <v>0</v>
      </c>
      <c r="N3660" t="s">
        <v>1088</v>
      </c>
      <c r="O3660">
        <f t="shared" si="285"/>
        <v>0</v>
      </c>
      <c r="P3660">
        <f t="shared" si="286"/>
        <v>0</v>
      </c>
      <c r="Q3660" s="10" t="s">
        <v>8315</v>
      </c>
      <c r="R3660" t="s">
        <v>8316</v>
      </c>
      <c r="S3660" s="13">
        <f t="shared" si="287"/>
        <v>42296.154131944444</v>
      </c>
      <c r="T3660" s="13">
        <f t="shared" si="288"/>
        <v>42326.195798611108</v>
      </c>
      <c r="U3660">
        <f t="shared" si="289"/>
        <v>2015</v>
      </c>
    </row>
    <row r="3661" spans="1:21" ht="43.2" x14ac:dyDescent="0.3">
      <c r="A3661">
        <v>3737</v>
      </c>
      <c r="B3661" s="3" t="s">
        <v>7563</v>
      </c>
      <c r="C3661" s="3" t="s">
        <v>7564</v>
      </c>
      <c r="D3661" s="6">
        <v>700</v>
      </c>
      <c r="E3661" s="8">
        <v>150</v>
      </c>
      <c r="F3661" t="s">
        <v>359</v>
      </c>
      <c r="G3661" t="s">
        <v>19</v>
      </c>
      <c r="H3661" t="s">
        <v>20</v>
      </c>
      <c r="I3661">
        <v>1447311540</v>
      </c>
      <c r="J3661">
        <v>1445358903</v>
      </c>
      <c r="K3661" t="b">
        <v>0</v>
      </c>
      <c r="L3661">
        <v>4</v>
      </c>
      <c r="M3661" t="b">
        <v>0</v>
      </c>
      <c r="N3661" t="s">
        <v>1088</v>
      </c>
      <c r="O3661">
        <f t="shared" si="285"/>
        <v>21</v>
      </c>
      <c r="P3661">
        <f t="shared" si="286"/>
        <v>37.5</v>
      </c>
      <c r="Q3661" s="10" t="s">
        <v>8315</v>
      </c>
      <c r="R3661" t="s">
        <v>8316</v>
      </c>
      <c r="S3661" s="13">
        <f t="shared" si="287"/>
        <v>42297.691006944442</v>
      </c>
      <c r="T3661" s="13">
        <f t="shared" si="288"/>
        <v>42320.290972222225</v>
      </c>
      <c r="U3661">
        <f t="shared" si="289"/>
        <v>2015</v>
      </c>
    </row>
    <row r="3662" spans="1:21" ht="43.2" x14ac:dyDescent="0.3">
      <c r="A3662">
        <v>3504</v>
      </c>
      <c r="B3662" s="3" t="s">
        <v>7099</v>
      </c>
      <c r="C3662" s="3" t="s">
        <v>7100</v>
      </c>
      <c r="D3662" s="6">
        <v>1000</v>
      </c>
      <c r="E3662" s="8">
        <v>1000</v>
      </c>
      <c r="F3662" t="s">
        <v>18</v>
      </c>
      <c r="G3662" t="s">
        <v>19</v>
      </c>
      <c r="H3662" t="s">
        <v>20</v>
      </c>
      <c r="I3662">
        <v>1447959491</v>
      </c>
      <c r="J3662">
        <v>1445363891</v>
      </c>
      <c r="K3662" t="b">
        <v>0</v>
      </c>
      <c r="L3662">
        <v>8</v>
      </c>
      <c r="M3662" t="b">
        <v>1</v>
      </c>
      <c r="N3662" t="s">
        <v>1088</v>
      </c>
      <c r="O3662">
        <f t="shared" si="285"/>
        <v>100</v>
      </c>
      <c r="P3662">
        <f t="shared" si="286"/>
        <v>125</v>
      </c>
      <c r="Q3662" s="10" t="s">
        <v>8315</v>
      </c>
      <c r="R3662" t="s">
        <v>8316</v>
      </c>
      <c r="S3662" s="13">
        <f t="shared" si="287"/>
        <v>42297.748738425929</v>
      </c>
      <c r="T3662" s="13">
        <f t="shared" si="288"/>
        <v>42327.790405092594</v>
      </c>
      <c r="U3662">
        <f t="shared" si="289"/>
        <v>2015</v>
      </c>
    </row>
    <row r="3663" spans="1:21" ht="57.6" x14ac:dyDescent="0.3">
      <c r="A3663">
        <v>3350</v>
      </c>
      <c r="B3663" s="3" t="s">
        <v>6789</v>
      </c>
      <c r="C3663" s="3" t="s">
        <v>6790</v>
      </c>
      <c r="D3663" s="6">
        <v>3500</v>
      </c>
      <c r="E3663" s="8">
        <v>3655</v>
      </c>
      <c r="F3663" t="s">
        <v>18</v>
      </c>
      <c r="G3663" t="s">
        <v>3578</v>
      </c>
      <c r="H3663" t="s">
        <v>57</v>
      </c>
      <c r="I3663">
        <v>1448838000</v>
      </c>
      <c r="J3663">
        <v>1445791811</v>
      </c>
      <c r="K3663" t="b">
        <v>0</v>
      </c>
      <c r="L3663">
        <v>51</v>
      </c>
      <c r="M3663" t="b">
        <v>1</v>
      </c>
      <c r="N3663" t="s">
        <v>1088</v>
      </c>
      <c r="O3663">
        <f t="shared" si="285"/>
        <v>104</v>
      </c>
      <c r="P3663">
        <f t="shared" si="286"/>
        <v>71.67</v>
      </c>
      <c r="Q3663" s="10" t="s">
        <v>8315</v>
      </c>
      <c r="R3663" t="s">
        <v>8316</v>
      </c>
      <c r="S3663" s="13">
        <f t="shared" si="287"/>
        <v>42302.701516203699</v>
      </c>
      <c r="T3663" s="13">
        <f t="shared" si="288"/>
        <v>42337.958333333328</v>
      </c>
      <c r="U3663">
        <f t="shared" si="289"/>
        <v>2015</v>
      </c>
    </row>
    <row r="3664" spans="1:21" ht="43.2" x14ac:dyDescent="0.3">
      <c r="A3664">
        <v>3260</v>
      </c>
      <c r="B3664" s="3" t="s">
        <v>6610</v>
      </c>
      <c r="C3664" s="3" t="s">
        <v>6611</v>
      </c>
      <c r="D3664" s="6">
        <v>5000</v>
      </c>
      <c r="E3664" s="8">
        <v>5462</v>
      </c>
      <c r="F3664" t="s">
        <v>18</v>
      </c>
      <c r="G3664" t="s">
        <v>19</v>
      </c>
      <c r="H3664" t="s">
        <v>20</v>
      </c>
      <c r="I3664">
        <v>1448903318</v>
      </c>
      <c r="J3664">
        <v>1445875718</v>
      </c>
      <c r="K3664" t="b">
        <v>1</v>
      </c>
      <c r="L3664">
        <v>73</v>
      </c>
      <c r="M3664" t="b">
        <v>1</v>
      </c>
      <c r="N3664" t="s">
        <v>1088</v>
      </c>
      <c r="O3664">
        <f t="shared" si="285"/>
        <v>109</v>
      </c>
      <c r="P3664">
        <f t="shared" si="286"/>
        <v>74.819999999999993</v>
      </c>
      <c r="Q3664" s="10" t="s">
        <v>8315</v>
      </c>
      <c r="R3664" t="s">
        <v>8316</v>
      </c>
      <c r="S3664" s="13">
        <f t="shared" si="287"/>
        <v>42303.672662037032</v>
      </c>
      <c r="T3664" s="13">
        <f t="shared" si="288"/>
        <v>42338.714328703703</v>
      </c>
      <c r="U3664">
        <f t="shared" si="289"/>
        <v>2015</v>
      </c>
    </row>
    <row r="3665" spans="1:21" ht="43.2" x14ac:dyDescent="0.3">
      <c r="A3665">
        <v>4086</v>
      </c>
      <c r="B3665" s="3" t="s">
        <v>8253</v>
      </c>
      <c r="C3665" s="3" t="s">
        <v>8254</v>
      </c>
      <c r="D3665" s="6">
        <v>1000</v>
      </c>
      <c r="E3665" s="8">
        <v>47</v>
      </c>
      <c r="F3665" t="s">
        <v>359</v>
      </c>
      <c r="G3665" t="s">
        <v>19</v>
      </c>
      <c r="H3665" t="s">
        <v>20</v>
      </c>
      <c r="I3665">
        <v>1448078400</v>
      </c>
      <c r="J3665">
        <v>1445985299</v>
      </c>
      <c r="K3665" t="b">
        <v>0</v>
      </c>
      <c r="L3665">
        <v>5</v>
      </c>
      <c r="M3665" t="b">
        <v>0</v>
      </c>
      <c r="N3665" t="s">
        <v>1088</v>
      </c>
      <c r="O3665">
        <f t="shared" si="285"/>
        <v>5</v>
      </c>
      <c r="P3665">
        <f t="shared" si="286"/>
        <v>9.4</v>
      </c>
      <c r="Q3665" s="10" t="s">
        <v>8315</v>
      </c>
      <c r="R3665" t="s">
        <v>8316</v>
      </c>
      <c r="S3665" s="13">
        <f t="shared" si="287"/>
        <v>42304.940960648149</v>
      </c>
      <c r="T3665" s="13">
        <f t="shared" si="288"/>
        <v>42329.166666666672</v>
      </c>
      <c r="U3665">
        <f t="shared" si="289"/>
        <v>2015</v>
      </c>
    </row>
    <row r="3666" spans="1:21" ht="43.2" x14ac:dyDescent="0.3">
      <c r="A3666">
        <v>4039</v>
      </c>
      <c r="B3666" s="3" t="s">
        <v>8160</v>
      </c>
      <c r="C3666" s="3" t="s">
        <v>8161</v>
      </c>
      <c r="D3666" s="6">
        <v>500</v>
      </c>
      <c r="E3666" s="8">
        <v>300</v>
      </c>
      <c r="F3666" t="s">
        <v>359</v>
      </c>
      <c r="G3666" t="s">
        <v>19</v>
      </c>
      <c r="H3666" t="s">
        <v>20</v>
      </c>
      <c r="I3666">
        <v>1448949540</v>
      </c>
      <c r="J3666">
        <v>1446048367</v>
      </c>
      <c r="K3666" t="b">
        <v>0</v>
      </c>
      <c r="L3666">
        <v>5</v>
      </c>
      <c r="M3666" t="b">
        <v>0</v>
      </c>
      <c r="N3666" t="s">
        <v>1088</v>
      </c>
      <c r="O3666">
        <f t="shared" si="285"/>
        <v>60</v>
      </c>
      <c r="P3666">
        <f t="shared" si="286"/>
        <v>60</v>
      </c>
      <c r="Q3666" s="10" t="s">
        <v>8315</v>
      </c>
      <c r="R3666" t="s">
        <v>8316</v>
      </c>
      <c r="S3666" s="13">
        <f t="shared" si="287"/>
        <v>42305.670914351853</v>
      </c>
      <c r="T3666" s="13">
        <f t="shared" si="288"/>
        <v>42339.249305555553</v>
      </c>
      <c r="U3666">
        <f t="shared" si="289"/>
        <v>2015</v>
      </c>
    </row>
    <row r="3667" spans="1:21" ht="43.2" x14ac:dyDescent="0.3">
      <c r="A3667">
        <v>3955</v>
      </c>
      <c r="B3667" s="3" t="s">
        <v>7996</v>
      </c>
      <c r="C3667" s="3" t="s">
        <v>7997</v>
      </c>
      <c r="D3667" s="6">
        <v>1750</v>
      </c>
      <c r="E3667" s="8">
        <v>425</v>
      </c>
      <c r="F3667" t="s">
        <v>359</v>
      </c>
      <c r="G3667" t="s">
        <v>19</v>
      </c>
      <c r="H3667" t="s">
        <v>20</v>
      </c>
      <c r="I3667">
        <v>1448745741</v>
      </c>
      <c r="J3667">
        <v>1446150141</v>
      </c>
      <c r="K3667" t="b">
        <v>0</v>
      </c>
      <c r="L3667">
        <v>8</v>
      </c>
      <c r="M3667" t="b">
        <v>0</v>
      </c>
      <c r="N3667" t="s">
        <v>1088</v>
      </c>
      <c r="O3667">
        <f t="shared" si="285"/>
        <v>24</v>
      </c>
      <c r="P3667">
        <f t="shared" si="286"/>
        <v>53.13</v>
      </c>
      <c r="Q3667" s="10" t="s">
        <v>8315</v>
      </c>
      <c r="R3667" t="s">
        <v>8316</v>
      </c>
      <c r="S3667" s="13">
        <f t="shared" si="287"/>
        <v>42306.848854166667</v>
      </c>
      <c r="T3667" s="13">
        <f t="shared" si="288"/>
        <v>42336.890520833331</v>
      </c>
      <c r="U3667">
        <f t="shared" si="289"/>
        <v>2015</v>
      </c>
    </row>
    <row r="3668" spans="1:21" ht="43.2" x14ac:dyDescent="0.3">
      <c r="A3668">
        <v>4082</v>
      </c>
      <c r="B3668" s="3" t="s">
        <v>8245</v>
      </c>
      <c r="C3668" s="3" t="s">
        <v>8246</v>
      </c>
      <c r="D3668" s="6">
        <v>150</v>
      </c>
      <c r="E3668" s="8">
        <v>3</v>
      </c>
      <c r="F3668" t="s">
        <v>359</v>
      </c>
      <c r="G3668" t="s">
        <v>19</v>
      </c>
      <c r="H3668" t="s">
        <v>20</v>
      </c>
      <c r="I3668">
        <v>1447542000</v>
      </c>
      <c r="J3668">
        <v>1446179553</v>
      </c>
      <c r="K3668" t="b">
        <v>0</v>
      </c>
      <c r="L3668">
        <v>2</v>
      </c>
      <c r="M3668" t="b">
        <v>0</v>
      </c>
      <c r="N3668" t="s">
        <v>1088</v>
      </c>
      <c r="O3668">
        <f t="shared" si="285"/>
        <v>2</v>
      </c>
      <c r="P3668">
        <f t="shared" si="286"/>
        <v>1.5</v>
      </c>
      <c r="Q3668" s="10" t="s">
        <v>8315</v>
      </c>
      <c r="R3668" t="s">
        <v>8316</v>
      </c>
      <c r="S3668" s="13">
        <f t="shared" si="287"/>
        <v>42307.189270833333</v>
      </c>
      <c r="T3668" s="13">
        <f t="shared" si="288"/>
        <v>42322.958333333328</v>
      </c>
      <c r="U3668">
        <f t="shared" si="289"/>
        <v>2015</v>
      </c>
    </row>
    <row r="3669" spans="1:21" ht="43.2" x14ac:dyDescent="0.3">
      <c r="A3669">
        <v>4109</v>
      </c>
      <c r="B3669" s="3" t="s">
        <v>8299</v>
      </c>
      <c r="C3669" s="3" t="s">
        <v>8300</v>
      </c>
      <c r="D3669" s="6">
        <v>500</v>
      </c>
      <c r="E3669" s="8">
        <v>0</v>
      </c>
      <c r="F3669" t="s">
        <v>359</v>
      </c>
      <c r="G3669" t="s">
        <v>26</v>
      </c>
      <c r="H3669" t="s">
        <v>27</v>
      </c>
      <c r="I3669">
        <v>1448805404</v>
      </c>
      <c r="J3669">
        <v>1446209804</v>
      </c>
      <c r="K3669" t="b">
        <v>0</v>
      </c>
      <c r="L3669">
        <v>0</v>
      </c>
      <c r="M3669" t="b">
        <v>0</v>
      </c>
      <c r="N3669" t="s">
        <v>1088</v>
      </c>
      <c r="O3669">
        <f t="shared" si="285"/>
        <v>0</v>
      </c>
      <c r="P3669">
        <f t="shared" si="286"/>
        <v>0</v>
      </c>
      <c r="Q3669" s="10" t="s">
        <v>8315</v>
      </c>
      <c r="R3669" t="s">
        <v>8316</v>
      </c>
      <c r="S3669" s="13">
        <f t="shared" si="287"/>
        <v>42307.539398148147</v>
      </c>
      <c r="T3669" s="13">
        <f t="shared" si="288"/>
        <v>42337.581064814818</v>
      </c>
      <c r="U3669">
        <f t="shared" si="289"/>
        <v>2015</v>
      </c>
    </row>
    <row r="3670" spans="1:21" ht="57.6" x14ac:dyDescent="0.3">
      <c r="A3670">
        <v>2837</v>
      </c>
      <c r="B3670" s="3" t="s">
        <v>5763</v>
      </c>
      <c r="C3670" s="3" t="s">
        <v>5764</v>
      </c>
      <c r="D3670" s="6">
        <v>850</v>
      </c>
      <c r="E3670" s="8">
        <v>850</v>
      </c>
      <c r="F3670" t="s">
        <v>18</v>
      </c>
      <c r="G3670" t="s">
        <v>161</v>
      </c>
      <c r="H3670" t="s">
        <v>162</v>
      </c>
      <c r="I3670">
        <v>1449701284</v>
      </c>
      <c r="J3670">
        <v>1446241684</v>
      </c>
      <c r="K3670" t="b">
        <v>0</v>
      </c>
      <c r="L3670">
        <v>21</v>
      </c>
      <c r="M3670" t="b">
        <v>1</v>
      </c>
      <c r="N3670" t="s">
        <v>1088</v>
      </c>
      <c r="O3670">
        <f t="shared" si="285"/>
        <v>100</v>
      </c>
      <c r="P3670">
        <f t="shared" si="286"/>
        <v>40.479999999999997</v>
      </c>
      <c r="Q3670" s="10" t="s">
        <v>8315</v>
      </c>
      <c r="R3670" t="s">
        <v>8316</v>
      </c>
      <c r="S3670" s="13">
        <f t="shared" si="287"/>
        <v>42307.908379629633</v>
      </c>
      <c r="T3670" s="13">
        <f t="shared" si="288"/>
        <v>42347.950046296297</v>
      </c>
      <c r="U3670">
        <f t="shared" si="289"/>
        <v>2015</v>
      </c>
    </row>
    <row r="3671" spans="1:21" ht="43.2" x14ac:dyDescent="0.3">
      <c r="A3671">
        <v>3913</v>
      </c>
      <c r="B3671" s="3" t="s">
        <v>7913</v>
      </c>
      <c r="C3671" s="3" t="s">
        <v>7914</v>
      </c>
      <c r="D3671" s="6">
        <v>10000</v>
      </c>
      <c r="E3671" s="8">
        <v>1000</v>
      </c>
      <c r="F3671" t="s">
        <v>359</v>
      </c>
      <c r="G3671" t="s">
        <v>19</v>
      </c>
      <c r="H3671" t="s">
        <v>20</v>
      </c>
      <c r="I3671">
        <v>1448863449</v>
      </c>
      <c r="J3671">
        <v>1446267849</v>
      </c>
      <c r="K3671" t="b">
        <v>0</v>
      </c>
      <c r="L3671">
        <v>7</v>
      </c>
      <c r="M3671" t="b">
        <v>0</v>
      </c>
      <c r="N3671" t="s">
        <v>1088</v>
      </c>
      <c r="O3671">
        <f t="shared" si="285"/>
        <v>10</v>
      </c>
      <c r="P3671">
        <f t="shared" si="286"/>
        <v>142.86000000000001</v>
      </c>
      <c r="Q3671" s="10" t="s">
        <v>8315</v>
      </c>
      <c r="R3671" t="s">
        <v>8316</v>
      </c>
      <c r="S3671" s="13">
        <f t="shared" si="287"/>
        <v>42308.211215277777</v>
      </c>
      <c r="T3671" s="13">
        <f t="shared" si="288"/>
        <v>42338.252881944441</v>
      </c>
      <c r="U3671">
        <f t="shared" si="289"/>
        <v>2015</v>
      </c>
    </row>
    <row r="3672" spans="1:21" ht="43.2" x14ac:dyDescent="0.3">
      <c r="A3672">
        <v>3693</v>
      </c>
      <c r="B3672" s="3" t="s">
        <v>7475</v>
      </c>
      <c r="C3672" s="3" t="s">
        <v>7476</v>
      </c>
      <c r="D3672" s="6">
        <v>333</v>
      </c>
      <c r="E3672" s="8">
        <v>430</v>
      </c>
      <c r="F3672" t="s">
        <v>18</v>
      </c>
      <c r="G3672" t="s">
        <v>26</v>
      </c>
      <c r="H3672" t="s">
        <v>27</v>
      </c>
      <c r="I3672">
        <v>1448922600</v>
      </c>
      <c r="J3672">
        <v>1446352529</v>
      </c>
      <c r="K3672" t="b">
        <v>0</v>
      </c>
      <c r="L3672">
        <v>14</v>
      </c>
      <c r="M3672" t="b">
        <v>1</v>
      </c>
      <c r="N3672" t="s">
        <v>1088</v>
      </c>
      <c r="O3672">
        <f t="shared" si="285"/>
        <v>129</v>
      </c>
      <c r="P3672">
        <f t="shared" si="286"/>
        <v>30.71</v>
      </c>
      <c r="Q3672" s="10" t="s">
        <v>8315</v>
      </c>
      <c r="R3672" t="s">
        <v>8316</v>
      </c>
      <c r="S3672" s="13">
        <f t="shared" si="287"/>
        <v>42309.191307870366</v>
      </c>
      <c r="T3672" s="13">
        <f t="shared" si="288"/>
        <v>42338.9375</v>
      </c>
      <c r="U3672">
        <f t="shared" si="289"/>
        <v>2015</v>
      </c>
    </row>
    <row r="3673" spans="1:21" ht="43.2" x14ac:dyDescent="0.3">
      <c r="A3673">
        <v>3296</v>
      </c>
      <c r="B3673" s="3" t="s">
        <v>6682</v>
      </c>
      <c r="C3673" s="3" t="s">
        <v>6683</v>
      </c>
      <c r="D3673" s="6">
        <v>1500</v>
      </c>
      <c r="E3673" s="8">
        <v>2161</v>
      </c>
      <c r="F3673" t="s">
        <v>18</v>
      </c>
      <c r="G3673" t="s">
        <v>26</v>
      </c>
      <c r="H3673" t="s">
        <v>27</v>
      </c>
      <c r="I3673">
        <v>1448229600</v>
      </c>
      <c r="J3673">
        <v>1446401372</v>
      </c>
      <c r="K3673" t="b">
        <v>0</v>
      </c>
      <c r="L3673">
        <v>47</v>
      </c>
      <c r="M3673" t="b">
        <v>1</v>
      </c>
      <c r="N3673" t="s">
        <v>1088</v>
      </c>
      <c r="O3673">
        <f t="shared" si="285"/>
        <v>144</v>
      </c>
      <c r="P3673">
        <f t="shared" si="286"/>
        <v>45.98</v>
      </c>
      <c r="Q3673" s="10" t="s">
        <v>8315</v>
      </c>
      <c r="R3673" t="s">
        <v>8316</v>
      </c>
      <c r="S3673" s="13">
        <f t="shared" si="287"/>
        <v>42309.756620370375</v>
      </c>
      <c r="T3673" s="13">
        <f t="shared" si="288"/>
        <v>42330.916666666672</v>
      </c>
      <c r="U3673">
        <f t="shared" si="289"/>
        <v>2015</v>
      </c>
    </row>
    <row r="3674" spans="1:21" ht="57.6" x14ac:dyDescent="0.3">
      <c r="A3674">
        <v>4057</v>
      </c>
      <c r="B3674" s="3" t="s">
        <v>8196</v>
      </c>
      <c r="C3674" s="3" t="s">
        <v>8197</v>
      </c>
      <c r="D3674" s="6">
        <v>3500</v>
      </c>
      <c r="E3674" s="8">
        <v>775</v>
      </c>
      <c r="F3674" t="s">
        <v>359</v>
      </c>
      <c r="G3674" t="s">
        <v>26</v>
      </c>
      <c r="H3674" t="s">
        <v>27</v>
      </c>
      <c r="I3674">
        <v>1448492400</v>
      </c>
      <c r="J3674">
        <v>1446506080</v>
      </c>
      <c r="K3674" t="b">
        <v>0</v>
      </c>
      <c r="L3674">
        <v>6</v>
      </c>
      <c r="M3674" t="b">
        <v>0</v>
      </c>
      <c r="N3674" t="s">
        <v>1088</v>
      </c>
      <c r="O3674">
        <f t="shared" si="285"/>
        <v>22</v>
      </c>
      <c r="P3674">
        <f t="shared" si="286"/>
        <v>129.16999999999999</v>
      </c>
      <c r="Q3674" s="10" t="s">
        <v>8315</v>
      </c>
      <c r="R3674" t="s">
        <v>8316</v>
      </c>
      <c r="S3674" s="13">
        <f t="shared" si="287"/>
        <v>42310.968518518523</v>
      </c>
      <c r="T3674" s="13">
        <f t="shared" si="288"/>
        <v>42333.958333333328</v>
      </c>
      <c r="U3674">
        <f t="shared" si="289"/>
        <v>2015</v>
      </c>
    </row>
    <row r="3675" spans="1:21" ht="57.6" x14ac:dyDescent="0.3">
      <c r="A3675">
        <v>3962</v>
      </c>
      <c r="B3675" s="3" t="s">
        <v>8010</v>
      </c>
      <c r="C3675" s="3" t="s">
        <v>8011</v>
      </c>
      <c r="D3675" s="6">
        <v>1400</v>
      </c>
      <c r="E3675" s="8">
        <v>45</v>
      </c>
      <c r="F3675" t="s">
        <v>359</v>
      </c>
      <c r="G3675" t="s">
        <v>26</v>
      </c>
      <c r="H3675" t="s">
        <v>27</v>
      </c>
      <c r="I3675">
        <v>1448722494</v>
      </c>
      <c r="J3675">
        <v>1446562494</v>
      </c>
      <c r="K3675" t="b">
        <v>0</v>
      </c>
      <c r="L3675">
        <v>3</v>
      </c>
      <c r="M3675" t="b">
        <v>0</v>
      </c>
      <c r="N3675" t="s">
        <v>1088</v>
      </c>
      <c r="O3675">
        <f t="shared" si="285"/>
        <v>3</v>
      </c>
      <c r="P3675">
        <f t="shared" si="286"/>
        <v>15</v>
      </c>
      <c r="Q3675" s="10" t="s">
        <v>8315</v>
      </c>
      <c r="R3675" t="s">
        <v>8316</v>
      </c>
      <c r="S3675" s="13">
        <f t="shared" si="287"/>
        <v>42311.621458333335</v>
      </c>
      <c r="T3675" s="13">
        <f t="shared" si="288"/>
        <v>42336.621458333335</v>
      </c>
      <c r="U3675">
        <f t="shared" si="289"/>
        <v>2015</v>
      </c>
    </row>
    <row r="3676" spans="1:21" ht="43.2" x14ac:dyDescent="0.3">
      <c r="A3676">
        <v>3265</v>
      </c>
      <c r="B3676" s="3" t="s">
        <v>6620</v>
      </c>
      <c r="C3676" s="3" t="s">
        <v>6621</v>
      </c>
      <c r="D3676" s="6">
        <v>2700</v>
      </c>
      <c r="E3676" s="8">
        <v>4428</v>
      </c>
      <c r="F3676" t="s">
        <v>18</v>
      </c>
      <c r="G3676" t="s">
        <v>2457</v>
      </c>
      <c r="H3676" t="s">
        <v>57</v>
      </c>
      <c r="I3676">
        <v>1449162000</v>
      </c>
      <c r="J3676">
        <v>1446570315</v>
      </c>
      <c r="K3676" t="b">
        <v>1</v>
      </c>
      <c r="L3676">
        <v>63</v>
      </c>
      <c r="M3676" t="b">
        <v>1</v>
      </c>
      <c r="N3676" t="s">
        <v>1088</v>
      </c>
      <c r="O3676">
        <f t="shared" si="285"/>
        <v>164</v>
      </c>
      <c r="P3676">
        <f t="shared" si="286"/>
        <v>70.290000000000006</v>
      </c>
      <c r="Q3676" s="10" t="s">
        <v>8315</v>
      </c>
      <c r="R3676" t="s">
        <v>8316</v>
      </c>
      <c r="S3676" s="13">
        <f t="shared" si="287"/>
        <v>42311.711979166663</v>
      </c>
      <c r="T3676" s="13">
        <f t="shared" si="288"/>
        <v>42341.708333333328</v>
      </c>
      <c r="U3676">
        <f t="shared" si="289"/>
        <v>2015</v>
      </c>
    </row>
    <row r="3677" spans="1:21" ht="28.8" x14ac:dyDescent="0.3">
      <c r="A3677">
        <v>3287</v>
      </c>
      <c r="B3677" s="3" t="s">
        <v>6664</v>
      </c>
      <c r="C3677" s="3" t="s">
        <v>6665</v>
      </c>
      <c r="D3677" s="6">
        <v>2500</v>
      </c>
      <c r="E3677" s="8">
        <v>2500</v>
      </c>
      <c r="F3677" t="s">
        <v>18</v>
      </c>
      <c r="G3677" t="s">
        <v>161</v>
      </c>
      <c r="H3677" t="s">
        <v>162</v>
      </c>
      <c r="I3677">
        <v>1448733628</v>
      </c>
      <c r="J3677">
        <v>1446573628</v>
      </c>
      <c r="K3677" t="b">
        <v>0</v>
      </c>
      <c r="L3677">
        <v>34</v>
      </c>
      <c r="M3677" t="b">
        <v>1</v>
      </c>
      <c r="N3677" t="s">
        <v>1088</v>
      </c>
      <c r="O3677">
        <f t="shared" si="285"/>
        <v>100</v>
      </c>
      <c r="P3677">
        <f t="shared" si="286"/>
        <v>73.53</v>
      </c>
      <c r="Q3677" s="10" t="s">
        <v>8315</v>
      </c>
      <c r="R3677" t="s">
        <v>8316</v>
      </c>
      <c r="S3677" s="13">
        <f t="shared" si="287"/>
        <v>42311.750324074077</v>
      </c>
      <c r="T3677" s="13">
        <f t="shared" si="288"/>
        <v>42336.750324074077</v>
      </c>
      <c r="U3677">
        <f t="shared" si="289"/>
        <v>2015</v>
      </c>
    </row>
    <row r="3678" spans="1:21" ht="57.6" x14ac:dyDescent="0.3">
      <c r="A3678">
        <v>2825</v>
      </c>
      <c r="B3678" s="3" t="s">
        <v>5739</v>
      </c>
      <c r="C3678" s="3" t="s">
        <v>5740</v>
      </c>
      <c r="D3678" s="6">
        <v>3000</v>
      </c>
      <c r="E3678" s="8">
        <v>3100</v>
      </c>
      <c r="F3678" t="s">
        <v>18</v>
      </c>
      <c r="G3678" t="s">
        <v>26</v>
      </c>
      <c r="H3678" t="s">
        <v>27</v>
      </c>
      <c r="I3678">
        <v>1449255686</v>
      </c>
      <c r="J3678">
        <v>1446663686</v>
      </c>
      <c r="K3678" t="b">
        <v>0</v>
      </c>
      <c r="L3678">
        <v>51</v>
      </c>
      <c r="M3678" t="b">
        <v>1</v>
      </c>
      <c r="N3678" t="s">
        <v>1088</v>
      </c>
      <c r="O3678">
        <f t="shared" si="285"/>
        <v>103</v>
      </c>
      <c r="P3678">
        <f t="shared" si="286"/>
        <v>60.78</v>
      </c>
      <c r="Q3678" s="10" t="s">
        <v>8315</v>
      </c>
      <c r="R3678" t="s">
        <v>8316</v>
      </c>
      <c r="S3678" s="13">
        <f t="shared" si="287"/>
        <v>42312.792662037042</v>
      </c>
      <c r="T3678" s="13">
        <f t="shared" si="288"/>
        <v>42342.792662037042</v>
      </c>
      <c r="U3678">
        <f t="shared" si="289"/>
        <v>2015</v>
      </c>
    </row>
    <row r="3679" spans="1:21" ht="28.8" x14ac:dyDescent="0.3">
      <c r="A3679">
        <v>3371</v>
      </c>
      <c r="B3679" s="3" t="s">
        <v>6833</v>
      </c>
      <c r="C3679" s="3" t="s">
        <v>6834</v>
      </c>
      <c r="D3679" s="6">
        <v>200</v>
      </c>
      <c r="E3679" s="8">
        <v>277</v>
      </c>
      <c r="F3679" t="s">
        <v>18</v>
      </c>
      <c r="G3679" t="s">
        <v>19</v>
      </c>
      <c r="H3679" t="s">
        <v>20</v>
      </c>
      <c r="I3679">
        <v>1449089965</v>
      </c>
      <c r="J3679">
        <v>1446670765</v>
      </c>
      <c r="K3679" t="b">
        <v>0</v>
      </c>
      <c r="L3679">
        <v>9</v>
      </c>
      <c r="M3679" t="b">
        <v>1</v>
      </c>
      <c r="N3679" t="s">
        <v>1088</v>
      </c>
      <c r="O3679">
        <f t="shared" si="285"/>
        <v>139</v>
      </c>
      <c r="P3679">
        <f t="shared" si="286"/>
        <v>30.78</v>
      </c>
      <c r="Q3679" s="10" t="s">
        <v>8315</v>
      </c>
      <c r="R3679" t="s">
        <v>8316</v>
      </c>
      <c r="S3679" s="13">
        <f t="shared" si="287"/>
        <v>42312.874594907407</v>
      </c>
      <c r="T3679" s="13">
        <f t="shared" si="288"/>
        <v>42340.874594907407</v>
      </c>
      <c r="U3679">
        <f t="shared" si="289"/>
        <v>2015</v>
      </c>
    </row>
    <row r="3680" spans="1:21" ht="43.2" x14ac:dyDescent="0.3">
      <c r="A3680">
        <v>2835</v>
      </c>
      <c r="B3680" s="3" t="s">
        <v>5759</v>
      </c>
      <c r="C3680" s="3" t="s">
        <v>5760</v>
      </c>
      <c r="D3680" s="6">
        <v>1000</v>
      </c>
      <c r="E3680" s="8">
        <v>1870.99</v>
      </c>
      <c r="F3680" t="s">
        <v>18</v>
      </c>
      <c r="G3680" t="s">
        <v>26</v>
      </c>
      <c r="H3680" t="s">
        <v>27</v>
      </c>
      <c r="I3680">
        <v>1449273600</v>
      </c>
      <c r="J3680">
        <v>1446742417</v>
      </c>
      <c r="K3680" t="b">
        <v>0</v>
      </c>
      <c r="L3680">
        <v>93</v>
      </c>
      <c r="M3680" t="b">
        <v>1</v>
      </c>
      <c r="N3680" t="s">
        <v>1088</v>
      </c>
      <c r="O3680">
        <f t="shared" si="285"/>
        <v>187</v>
      </c>
      <c r="P3680">
        <f t="shared" si="286"/>
        <v>20.12</v>
      </c>
      <c r="Q3680" s="10" t="s">
        <v>8315</v>
      </c>
      <c r="R3680" t="s">
        <v>8316</v>
      </c>
      <c r="S3680" s="13">
        <f t="shared" si="287"/>
        <v>42313.703900462962</v>
      </c>
      <c r="T3680" s="13">
        <f t="shared" si="288"/>
        <v>42343</v>
      </c>
      <c r="U3680">
        <f t="shared" si="289"/>
        <v>2015</v>
      </c>
    </row>
    <row r="3681" spans="1:21" ht="43.2" x14ac:dyDescent="0.3">
      <c r="A3681">
        <v>3901</v>
      </c>
      <c r="B3681" s="3" t="s">
        <v>7889</v>
      </c>
      <c r="C3681" s="3" t="s">
        <v>7890</v>
      </c>
      <c r="D3681" s="6">
        <v>3000</v>
      </c>
      <c r="E3681" s="8">
        <v>25</v>
      </c>
      <c r="F3681" t="s">
        <v>359</v>
      </c>
      <c r="G3681" t="s">
        <v>19</v>
      </c>
      <c r="H3681" t="s">
        <v>20</v>
      </c>
      <c r="I3681">
        <v>1450554599</v>
      </c>
      <c r="J3681">
        <v>1447098599</v>
      </c>
      <c r="K3681" t="b">
        <v>0</v>
      </c>
      <c r="L3681">
        <v>1</v>
      </c>
      <c r="M3681" t="b">
        <v>0</v>
      </c>
      <c r="N3681" t="s">
        <v>1088</v>
      </c>
      <c r="O3681">
        <f t="shared" si="285"/>
        <v>1</v>
      </c>
      <c r="P3681">
        <f t="shared" si="286"/>
        <v>25</v>
      </c>
      <c r="Q3681" s="10" t="s">
        <v>8315</v>
      </c>
      <c r="R3681" t="s">
        <v>8316</v>
      </c>
      <c r="S3681" s="13">
        <f t="shared" si="287"/>
        <v>42317.826377314821</v>
      </c>
      <c r="T3681" s="13">
        <f t="shared" si="288"/>
        <v>42357.826377314821</v>
      </c>
      <c r="U3681">
        <f t="shared" si="289"/>
        <v>2015</v>
      </c>
    </row>
    <row r="3682" spans="1:21" ht="43.2" x14ac:dyDescent="0.3">
      <c r="A3682">
        <v>3615</v>
      </c>
      <c r="B3682" s="3" t="s">
        <v>7320</v>
      </c>
      <c r="C3682" s="3" t="s">
        <v>7321</v>
      </c>
      <c r="D3682" s="6">
        <v>2500</v>
      </c>
      <c r="E3682" s="8">
        <v>2670</v>
      </c>
      <c r="F3682" t="s">
        <v>18</v>
      </c>
      <c r="G3682" t="s">
        <v>26</v>
      </c>
      <c r="H3682" t="s">
        <v>27</v>
      </c>
      <c r="I3682">
        <v>1449756896</v>
      </c>
      <c r="J3682">
        <v>1447164896</v>
      </c>
      <c r="K3682" t="b">
        <v>0</v>
      </c>
      <c r="L3682">
        <v>72</v>
      </c>
      <c r="M3682" t="b">
        <v>1</v>
      </c>
      <c r="N3682" t="s">
        <v>1088</v>
      </c>
      <c r="O3682">
        <f t="shared" si="285"/>
        <v>107</v>
      </c>
      <c r="P3682">
        <f t="shared" si="286"/>
        <v>37.08</v>
      </c>
      <c r="Q3682" s="10" t="s">
        <v>8315</v>
      </c>
      <c r="R3682" t="s">
        <v>8316</v>
      </c>
      <c r="S3682" s="13">
        <f t="shared" si="287"/>
        <v>42318.593703703707</v>
      </c>
      <c r="T3682" s="13">
        <f t="shared" si="288"/>
        <v>42348.593703703707</v>
      </c>
      <c r="U3682">
        <f t="shared" si="289"/>
        <v>2015</v>
      </c>
    </row>
    <row r="3683" spans="1:21" ht="43.2" x14ac:dyDescent="0.3">
      <c r="A3683">
        <v>520</v>
      </c>
      <c r="B3683" s="3" t="s">
        <v>1086</v>
      </c>
      <c r="C3683" s="3" t="s">
        <v>1087</v>
      </c>
      <c r="D3683" s="6">
        <v>5000</v>
      </c>
      <c r="E3683" s="8">
        <v>5105</v>
      </c>
      <c r="F3683" t="s">
        <v>18</v>
      </c>
      <c r="G3683" t="s">
        <v>26</v>
      </c>
      <c r="H3683" t="s">
        <v>27</v>
      </c>
      <c r="I3683">
        <v>1449766261</v>
      </c>
      <c r="J3683">
        <v>1447174261</v>
      </c>
      <c r="K3683" t="b">
        <v>0</v>
      </c>
      <c r="L3683">
        <v>34</v>
      </c>
      <c r="M3683" t="b">
        <v>1</v>
      </c>
      <c r="N3683" t="s">
        <v>1088</v>
      </c>
      <c r="O3683">
        <f t="shared" si="285"/>
        <v>102</v>
      </c>
      <c r="P3683">
        <f t="shared" si="286"/>
        <v>150.15</v>
      </c>
      <c r="Q3683" s="10" t="s">
        <v>8315</v>
      </c>
      <c r="R3683" t="s">
        <v>8316</v>
      </c>
      <c r="S3683" s="13">
        <f t="shared" si="287"/>
        <v>42318.702094907407</v>
      </c>
      <c r="T3683" s="13">
        <f t="shared" si="288"/>
        <v>42348.702094907407</v>
      </c>
      <c r="U3683">
        <f t="shared" si="289"/>
        <v>2015</v>
      </c>
    </row>
    <row r="3684" spans="1:21" ht="43.2" x14ac:dyDescent="0.3">
      <c r="A3684">
        <v>3365</v>
      </c>
      <c r="B3684" s="3" t="s">
        <v>6821</v>
      </c>
      <c r="C3684" s="3" t="s">
        <v>6822</v>
      </c>
      <c r="D3684" s="6">
        <v>2500</v>
      </c>
      <c r="E3684" s="8">
        <v>2600</v>
      </c>
      <c r="F3684" t="s">
        <v>18</v>
      </c>
      <c r="G3684" t="s">
        <v>19</v>
      </c>
      <c r="H3684" t="s">
        <v>20</v>
      </c>
      <c r="I3684">
        <v>1449973592</v>
      </c>
      <c r="J3684">
        <v>1447381592</v>
      </c>
      <c r="K3684" t="b">
        <v>0</v>
      </c>
      <c r="L3684">
        <v>3</v>
      </c>
      <c r="M3684" t="b">
        <v>1</v>
      </c>
      <c r="N3684" t="s">
        <v>1088</v>
      </c>
      <c r="O3684">
        <f t="shared" si="285"/>
        <v>104</v>
      </c>
      <c r="P3684">
        <f t="shared" si="286"/>
        <v>866.67</v>
      </c>
      <c r="Q3684" s="10" t="s">
        <v>8315</v>
      </c>
      <c r="R3684" t="s">
        <v>8316</v>
      </c>
      <c r="S3684" s="13">
        <f t="shared" si="287"/>
        <v>42321.101759259262</v>
      </c>
      <c r="T3684" s="13">
        <f t="shared" si="288"/>
        <v>42351.101759259262</v>
      </c>
      <c r="U3684">
        <f t="shared" si="289"/>
        <v>2015</v>
      </c>
    </row>
    <row r="3685" spans="1:21" ht="43.2" x14ac:dyDescent="0.3">
      <c r="A3685">
        <v>4029</v>
      </c>
      <c r="B3685" s="3" t="s">
        <v>8141</v>
      </c>
      <c r="C3685" s="3" t="s">
        <v>8142</v>
      </c>
      <c r="D3685" s="6">
        <v>20000</v>
      </c>
      <c r="E3685" s="8">
        <v>0</v>
      </c>
      <c r="F3685" t="s">
        <v>359</v>
      </c>
      <c r="G3685" t="s">
        <v>19</v>
      </c>
      <c r="H3685" t="s">
        <v>20</v>
      </c>
      <c r="I3685">
        <v>1450053370</v>
      </c>
      <c r="J3685">
        <v>1447461370</v>
      </c>
      <c r="K3685" t="b">
        <v>0</v>
      </c>
      <c r="L3685">
        <v>0</v>
      </c>
      <c r="M3685" t="b">
        <v>0</v>
      </c>
      <c r="N3685" t="s">
        <v>1088</v>
      </c>
      <c r="O3685">
        <f t="shared" si="285"/>
        <v>0</v>
      </c>
      <c r="P3685">
        <f t="shared" si="286"/>
        <v>0</v>
      </c>
      <c r="Q3685" s="10" t="s">
        <v>8315</v>
      </c>
      <c r="R3685" t="s">
        <v>8316</v>
      </c>
      <c r="S3685" s="13">
        <f t="shared" si="287"/>
        <v>42322.025115740747</v>
      </c>
      <c r="T3685" s="13">
        <f t="shared" si="288"/>
        <v>42352.025115740747</v>
      </c>
      <c r="U3685">
        <f t="shared" si="289"/>
        <v>2015</v>
      </c>
    </row>
    <row r="3686" spans="1:21" ht="43.2" x14ac:dyDescent="0.3">
      <c r="A3686">
        <v>3422</v>
      </c>
      <c r="B3686" s="3" t="s">
        <v>6935</v>
      </c>
      <c r="C3686" s="3" t="s">
        <v>6936</v>
      </c>
      <c r="D3686" s="6">
        <v>3000</v>
      </c>
      <c r="E3686" s="8">
        <v>3273</v>
      </c>
      <c r="F3686" t="s">
        <v>18</v>
      </c>
      <c r="G3686" t="s">
        <v>26</v>
      </c>
      <c r="H3686" t="s">
        <v>27</v>
      </c>
      <c r="I3686">
        <v>1450051200</v>
      </c>
      <c r="J3686">
        <v>1447594176</v>
      </c>
      <c r="K3686" t="b">
        <v>0</v>
      </c>
      <c r="L3686">
        <v>46</v>
      </c>
      <c r="M3686" t="b">
        <v>1</v>
      </c>
      <c r="N3686" t="s">
        <v>1088</v>
      </c>
      <c r="O3686">
        <f t="shared" si="285"/>
        <v>109</v>
      </c>
      <c r="P3686">
        <f t="shared" si="286"/>
        <v>71.150000000000006</v>
      </c>
      <c r="Q3686" s="10" t="s">
        <v>8315</v>
      </c>
      <c r="R3686" t="s">
        <v>8316</v>
      </c>
      <c r="S3686" s="13">
        <f t="shared" si="287"/>
        <v>42323.562222222223</v>
      </c>
      <c r="T3686" s="13">
        <f t="shared" si="288"/>
        <v>42352</v>
      </c>
      <c r="U3686">
        <f t="shared" si="289"/>
        <v>2015</v>
      </c>
    </row>
    <row r="3687" spans="1:21" ht="28.8" x14ac:dyDescent="0.3">
      <c r="A3687">
        <v>3228</v>
      </c>
      <c r="B3687" s="3" t="s">
        <v>6546</v>
      </c>
      <c r="C3687" s="3" t="s">
        <v>6547</v>
      </c>
      <c r="D3687" s="6">
        <v>7000</v>
      </c>
      <c r="E3687" s="8">
        <v>7164</v>
      </c>
      <c r="F3687" t="s">
        <v>18</v>
      </c>
      <c r="G3687" t="s">
        <v>19</v>
      </c>
      <c r="H3687" t="s">
        <v>20</v>
      </c>
      <c r="I3687">
        <v>1450328340</v>
      </c>
      <c r="J3687">
        <v>1447606884</v>
      </c>
      <c r="K3687" t="b">
        <v>1</v>
      </c>
      <c r="L3687">
        <v>37</v>
      </c>
      <c r="M3687" t="b">
        <v>1</v>
      </c>
      <c r="N3687" t="s">
        <v>1088</v>
      </c>
      <c r="O3687">
        <f t="shared" si="285"/>
        <v>102</v>
      </c>
      <c r="P3687">
        <f t="shared" si="286"/>
        <v>193.62</v>
      </c>
      <c r="Q3687" s="10" t="s">
        <v>8315</v>
      </c>
      <c r="R3687" t="s">
        <v>8316</v>
      </c>
      <c r="S3687" s="13">
        <f t="shared" si="287"/>
        <v>42323.70930555556</v>
      </c>
      <c r="T3687" s="13">
        <f t="shared" si="288"/>
        <v>42355.207638888889</v>
      </c>
      <c r="U3687">
        <f t="shared" si="289"/>
        <v>2015</v>
      </c>
    </row>
    <row r="3688" spans="1:21" ht="43.2" x14ac:dyDescent="0.3">
      <c r="A3688">
        <v>3741</v>
      </c>
      <c r="B3688" s="3" t="s">
        <v>7571</v>
      </c>
      <c r="C3688" s="3" t="s">
        <v>7572</v>
      </c>
      <c r="D3688" s="6">
        <v>20000</v>
      </c>
      <c r="E3688" s="8">
        <v>0</v>
      </c>
      <c r="F3688" t="s">
        <v>359</v>
      </c>
      <c r="G3688" t="s">
        <v>19</v>
      </c>
      <c r="H3688" t="s">
        <v>20</v>
      </c>
      <c r="I3688">
        <v>1450389950</v>
      </c>
      <c r="J3688">
        <v>1447797950</v>
      </c>
      <c r="K3688" t="b">
        <v>0</v>
      </c>
      <c r="L3688">
        <v>0</v>
      </c>
      <c r="M3688" t="b">
        <v>0</v>
      </c>
      <c r="N3688" t="s">
        <v>1088</v>
      </c>
      <c r="O3688">
        <f t="shared" si="285"/>
        <v>0</v>
      </c>
      <c r="P3688">
        <f t="shared" si="286"/>
        <v>0</v>
      </c>
      <c r="Q3688" s="10" t="s">
        <v>8315</v>
      </c>
      <c r="R3688" t="s">
        <v>8316</v>
      </c>
      <c r="S3688" s="13">
        <f t="shared" si="287"/>
        <v>42325.920717592591</v>
      </c>
      <c r="T3688" s="13">
        <f t="shared" si="288"/>
        <v>42355.920717592591</v>
      </c>
      <c r="U3688">
        <f t="shared" si="289"/>
        <v>2015</v>
      </c>
    </row>
    <row r="3689" spans="1:21" ht="43.2" x14ac:dyDescent="0.3">
      <c r="A3689">
        <v>3536</v>
      </c>
      <c r="B3689" s="3" t="s">
        <v>7163</v>
      </c>
      <c r="C3689" s="3" t="s">
        <v>7164</v>
      </c>
      <c r="D3689" s="6">
        <v>150</v>
      </c>
      <c r="E3689" s="8">
        <v>230</v>
      </c>
      <c r="F3689" t="s">
        <v>18</v>
      </c>
      <c r="G3689" t="s">
        <v>26</v>
      </c>
      <c r="H3689" t="s">
        <v>27</v>
      </c>
      <c r="I3689">
        <v>1450612740</v>
      </c>
      <c r="J3689">
        <v>1448040425</v>
      </c>
      <c r="K3689" t="b">
        <v>0</v>
      </c>
      <c r="L3689">
        <v>17</v>
      </c>
      <c r="M3689" t="b">
        <v>1</v>
      </c>
      <c r="N3689" t="s">
        <v>1088</v>
      </c>
      <c r="O3689">
        <f t="shared" si="285"/>
        <v>153</v>
      </c>
      <c r="P3689">
        <f t="shared" si="286"/>
        <v>13.53</v>
      </c>
      <c r="Q3689" s="10" t="s">
        <v>8315</v>
      </c>
      <c r="R3689" t="s">
        <v>8316</v>
      </c>
      <c r="S3689" s="13">
        <f t="shared" si="287"/>
        <v>42328.727141203708</v>
      </c>
      <c r="T3689" s="13">
        <f t="shared" si="288"/>
        <v>42358.499305555553</v>
      </c>
      <c r="U3689">
        <f t="shared" si="289"/>
        <v>2015</v>
      </c>
    </row>
    <row r="3690" spans="1:21" ht="57.6" x14ac:dyDescent="0.3">
      <c r="A3690">
        <v>3822</v>
      </c>
      <c r="B3690" s="3" t="s">
        <v>7732</v>
      </c>
      <c r="C3690" s="3" t="s">
        <v>7733</v>
      </c>
      <c r="D3690" s="6">
        <v>5000</v>
      </c>
      <c r="E3690" s="8">
        <v>5501</v>
      </c>
      <c r="F3690" t="s">
        <v>18</v>
      </c>
      <c r="G3690" t="s">
        <v>504</v>
      </c>
      <c r="H3690" t="s">
        <v>57</v>
      </c>
      <c r="I3690">
        <v>1453244340</v>
      </c>
      <c r="J3690">
        <v>1448136417</v>
      </c>
      <c r="K3690" t="b">
        <v>0</v>
      </c>
      <c r="L3690">
        <v>76</v>
      </c>
      <c r="M3690" t="b">
        <v>1</v>
      </c>
      <c r="N3690" t="s">
        <v>1088</v>
      </c>
      <c r="O3690">
        <f t="shared" si="285"/>
        <v>110</v>
      </c>
      <c r="P3690">
        <f t="shared" si="286"/>
        <v>72.38</v>
      </c>
      <c r="Q3690" s="10" t="s">
        <v>8315</v>
      </c>
      <c r="R3690" t="s">
        <v>8316</v>
      </c>
      <c r="S3690" s="13">
        <f t="shared" si="287"/>
        <v>42329.838159722218</v>
      </c>
      <c r="T3690" s="13">
        <f t="shared" si="288"/>
        <v>42388.957638888889</v>
      </c>
      <c r="U3690">
        <f t="shared" si="289"/>
        <v>2015</v>
      </c>
    </row>
    <row r="3691" spans="1:21" ht="43.2" x14ac:dyDescent="0.3">
      <c r="A3691">
        <v>3214</v>
      </c>
      <c r="B3691" s="3" t="s">
        <v>6518</v>
      </c>
      <c r="C3691" s="3" t="s">
        <v>6519</v>
      </c>
      <c r="D3691" s="6">
        <v>12000</v>
      </c>
      <c r="E3691" s="8">
        <v>12256</v>
      </c>
      <c r="F3691" t="s">
        <v>18</v>
      </c>
      <c r="G3691" t="s">
        <v>26</v>
      </c>
      <c r="H3691" t="s">
        <v>27</v>
      </c>
      <c r="I3691">
        <v>1452038100</v>
      </c>
      <c r="J3691">
        <v>1448823673</v>
      </c>
      <c r="K3691" t="b">
        <v>1</v>
      </c>
      <c r="L3691">
        <v>115</v>
      </c>
      <c r="M3691" t="b">
        <v>1</v>
      </c>
      <c r="N3691" t="s">
        <v>1088</v>
      </c>
      <c r="O3691">
        <f t="shared" si="285"/>
        <v>102</v>
      </c>
      <c r="P3691">
        <f t="shared" si="286"/>
        <v>106.57</v>
      </c>
      <c r="Q3691" s="10" t="s">
        <v>8315</v>
      </c>
      <c r="R3691" t="s">
        <v>8316</v>
      </c>
      <c r="S3691" s="13">
        <f t="shared" si="287"/>
        <v>42337.792511574073</v>
      </c>
      <c r="T3691" s="13">
        <f t="shared" si="288"/>
        <v>42374.996527777781</v>
      </c>
      <c r="U3691">
        <f t="shared" si="289"/>
        <v>2015</v>
      </c>
    </row>
    <row r="3692" spans="1:21" ht="28.8" x14ac:dyDescent="0.3">
      <c r="A3692">
        <v>3607</v>
      </c>
      <c r="B3692" s="3" t="s">
        <v>7305</v>
      </c>
      <c r="C3692" s="3" t="s">
        <v>7306</v>
      </c>
      <c r="D3692" s="6">
        <v>550</v>
      </c>
      <c r="E3692" s="8">
        <v>580</v>
      </c>
      <c r="F3692" t="s">
        <v>18</v>
      </c>
      <c r="G3692" t="s">
        <v>26</v>
      </c>
      <c r="H3692" t="s">
        <v>27</v>
      </c>
      <c r="I3692">
        <v>1450137600</v>
      </c>
      <c r="J3692">
        <v>1448924882</v>
      </c>
      <c r="K3692" t="b">
        <v>0</v>
      </c>
      <c r="L3692">
        <v>20</v>
      </c>
      <c r="M3692" t="b">
        <v>1</v>
      </c>
      <c r="N3692" t="s">
        <v>1088</v>
      </c>
      <c r="O3692">
        <f t="shared" si="285"/>
        <v>105</v>
      </c>
      <c r="P3692">
        <f t="shared" si="286"/>
        <v>29</v>
      </c>
      <c r="Q3692" s="10" t="s">
        <v>8315</v>
      </c>
      <c r="R3692" t="s">
        <v>8316</v>
      </c>
      <c r="S3692" s="13">
        <f t="shared" si="287"/>
        <v>42338.963912037041</v>
      </c>
      <c r="T3692" s="13">
        <f t="shared" si="288"/>
        <v>42353</v>
      </c>
      <c r="U3692">
        <f t="shared" si="289"/>
        <v>2015</v>
      </c>
    </row>
    <row r="3693" spans="1:21" ht="43.2" x14ac:dyDescent="0.3">
      <c r="A3693">
        <v>3821</v>
      </c>
      <c r="B3693" s="3" t="s">
        <v>7730</v>
      </c>
      <c r="C3693" s="3" t="s">
        <v>7731</v>
      </c>
      <c r="D3693" s="6">
        <v>3500</v>
      </c>
      <c r="E3693" s="8">
        <v>3659</v>
      </c>
      <c r="F3693" t="s">
        <v>18</v>
      </c>
      <c r="G3693" t="s">
        <v>19</v>
      </c>
      <c r="H3693" t="s">
        <v>20</v>
      </c>
      <c r="I3693">
        <v>1451881207</v>
      </c>
      <c r="J3693">
        <v>1449116407</v>
      </c>
      <c r="K3693" t="b">
        <v>0</v>
      </c>
      <c r="L3693">
        <v>46</v>
      </c>
      <c r="M3693" t="b">
        <v>1</v>
      </c>
      <c r="N3693" t="s">
        <v>1088</v>
      </c>
      <c r="O3693">
        <f t="shared" si="285"/>
        <v>105</v>
      </c>
      <c r="P3693">
        <f t="shared" si="286"/>
        <v>79.540000000000006</v>
      </c>
      <c r="Q3693" s="10" t="s">
        <v>8315</v>
      </c>
      <c r="R3693" t="s">
        <v>8316</v>
      </c>
      <c r="S3693" s="13">
        <f t="shared" si="287"/>
        <v>42341.180636574078</v>
      </c>
      <c r="T3693" s="13">
        <f t="shared" si="288"/>
        <v>42373.180636574078</v>
      </c>
      <c r="U3693">
        <f t="shared" si="289"/>
        <v>2015</v>
      </c>
    </row>
    <row r="3694" spans="1:21" ht="43.2" x14ac:dyDescent="0.3">
      <c r="A3694">
        <v>2973</v>
      </c>
      <c r="B3694" s="3" t="s">
        <v>6036</v>
      </c>
      <c r="C3694" s="3" t="s">
        <v>6037</v>
      </c>
      <c r="D3694" s="6">
        <v>5000</v>
      </c>
      <c r="E3694" s="8">
        <v>8740</v>
      </c>
      <c r="F3694" t="s">
        <v>18</v>
      </c>
      <c r="G3694" t="s">
        <v>19</v>
      </c>
      <c r="H3694" t="s">
        <v>20</v>
      </c>
      <c r="I3694">
        <v>1451620800</v>
      </c>
      <c r="J3694">
        <v>1449171508</v>
      </c>
      <c r="K3694" t="b">
        <v>0</v>
      </c>
      <c r="L3694">
        <v>33</v>
      </c>
      <c r="M3694" t="b">
        <v>1</v>
      </c>
      <c r="N3694" t="s">
        <v>1088</v>
      </c>
      <c r="O3694">
        <f t="shared" si="285"/>
        <v>175</v>
      </c>
      <c r="P3694">
        <f t="shared" si="286"/>
        <v>264.85000000000002</v>
      </c>
      <c r="Q3694" s="10" t="s">
        <v>8315</v>
      </c>
      <c r="R3694" t="s">
        <v>8316</v>
      </c>
      <c r="S3694" s="13">
        <f t="shared" si="287"/>
        <v>42341.818379629629</v>
      </c>
      <c r="T3694" s="13">
        <f t="shared" si="288"/>
        <v>42370.166666666672</v>
      </c>
      <c r="U3694">
        <f t="shared" si="289"/>
        <v>2015</v>
      </c>
    </row>
    <row r="3695" spans="1:21" ht="43.2" x14ac:dyDescent="0.3">
      <c r="A3695">
        <v>3960</v>
      </c>
      <c r="B3695" s="3" t="s">
        <v>8006</v>
      </c>
      <c r="C3695" s="3" t="s">
        <v>8007</v>
      </c>
      <c r="D3695" s="6">
        <v>3000</v>
      </c>
      <c r="E3695" s="8">
        <v>45</v>
      </c>
      <c r="F3695" t="s">
        <v>359</v>
      </c>
      <c r="G3695" t="s">
        <v>19</v>
      </c>
      <c r="H3695" t="s">
        <v>20</v>
      </c>
      <c r="I3695">
        <v>1451852256</v>
      </c>
      <c r="J3695">
        <v>1449260256</v>
      </c>
      <c r="K3695" t="b">
        <v>0</v>
      </c>
      <c r="L3695">
        <v>4</v>
      </c>
      <c r="M3695" t="b">
        <v>0</v>
      </c>
      <c r="N3695" t="s">
        <v>1088</v>
      </c>
      <c r="O3695">
        <f t="shared" si="285"/>
        <v>2</v>
      </c>
      <c r="P3695">
        <f t="shared" si="286"/>
        <v>11.25</v>
      </c>
      <c r="Q3695" s="10" t="s">
        <v>8315</v>
      </c>
      <c r="R3695" t="s">
        <v>8316</v>
      </c>
      <c r="S3695" s="13">
        <f t="shared" si="287"/>
        <v>42342.845555555556</v>
      </c>
      <c r="T3695" s="13">
        <f t="shared" si="288"/>
        <v>42372.845555555556</v>
      </c>
      <c r="U3695">
        <f t="shared" si="289"/>
        <v>2015</v>
      </c>
    </row>
    <row r="3696" spans="1:21" ht="43.2" x14ac:dyDescent="0.3">
      <c r="A3696">
        <v>4097</v>
      </c>
      <c r="B3696" s="3" t="s">
        <v>8275</v>
      </c>
      <c r="C3696" s="3" t="s">
        <v>8276</v>
      </c>
      <c r="D3696" s="6">
        <v>10000</v>
      </c>
      <c r="E3696" s="8">
        <v>0</v>
      </c>
      <c r="F3696" t="s">
        <v>359</v>
      </c>
      <c r="G3696" t="s">
        <v>26</v>
      </c>
      <c r="H3696" t="s">
        <v>27</v>
      </c>
      <c r="I3696">
        <v>1454284500</v>
      </c>
      <c r="J3696">
        <v>1449431237</v>
      </c>
      <c r="K3696" t="b">
        <v>0</v>
      </c>
      <c r="L3696">
        <v>0</v>
      </c>
      <c r="M3696" t="b">
        <v>0</v>
      </c>
      <c r="N3696" t="s">
        <v>1088</v>
      </c>
      <c r="O3696">
        <f t="shared" si="285"/>
        <v>0</v>
      </c>
      <c r="P3696">
        <f t="shared" si="286"/>
        <v>0</v>
      </c>
      <c r="Q3696" s="10" t="s">
        <v>8315</v>
      </c>
      <c r="R3696" t="s">
        <v>8316</v>
      </c>
      <c r="S3696" s="13">
        <f t="shared" si="287"/>
        <v>42344.824502314819</v>
      </c>
      <c r="T3696" s="13">
        <f t="shared" si="288"/>
        <v>42400.996527777781</v>
      </c>
      <c r="U3696">
        <f t="shared" si="289"/>
        <v>2015</v>
      </c>
    </row>
    <row r="3697" spans="1:21" ht="43.2" x14ac:dyDescent="0.3">
      <c r="A3697">
        <v>4083</v>
      </c>
      <c r="B3697" s="3" t="s">
        <v>8247</v>
      </c>
      <c r="C3697" s="3" t="s">
        <v>8248</v>
      </c>
      <c r="D3697" s="6">
        <v>3500</v>
      </c>
      <c r="E3697" s="8">
        <v>759</v>
      </c>
      <c r="F3697" t="s">
        <v>359</v>
      </c>
      <c r="G3697" t="s">
        <v>19</v>
      </c>
      <c r="H3697" t="s">
        <v>20</v>
      </c>
      <c r="I3697">
        <v>1452795416</v>
      </c>
      <c r="J3697">
        <v>1450203416</v>
      </c>
      <c r="K3697" t="b">
        <v>0</v>
      </c>
      <c r="L3697">
        <v>6</v>
      </c>
      <c r="M3697" t="b">
        <v>0</v>
      </c>
      <c r="N3697" t="s">
        <v>1088</v>
      </c>
      <c r="O3697">
        <f t="shared" si="285"/>
        <v>22</v>
      </c>
      <c r="P3697">
        <f t="shared" si="286"/>
        <v>126.5</v>
      </c>
      <c r="Q3697" s="10" t="s">
        <v>8315</v>
      </c>
      <c r="R3697" t="s">
        <v>8316</v>
      </c>
      <c r="S3697" s="13">
        <f t="shared" si="287"/>
        <v>42353.761759259258</v>
      </c>
      <c r="T3697" s="13">
        <f t="shared" si="288"/>
        <v>42383.761759259258</v>
      </c>
      <c r="U3697">
        <f t="shared" si="289"/>
        <v>2015</v>
      </c>
    </row>
    <row r="3698" spans="1:21" ht="43.2" x14ac:dyDescent="0.3">
      <c r="A3698">
        <v>2912</v>
      </c>
      <c r="B3698" s="3" t="s">
        <v>5913</v>
      </c>
      <c r="C3698" s="3" t="s">
        <v>5914</v>
      </c>
      <c r="D3698" s="6">
        <v>14440</v>
      </c>
      <c r="E3698" s="8">
        <v>2030</v>
      </c>
      <c r="F3698" t="s">
        <v>359</v>
      </c>
      <c r="G3698" t="s">
        <v>19</v>
      </c>
      <c r="H3698" t="s">
        <v>20</v>
      </c>
      <c r="I3698">
        <v>1452827374</v>
      </c>
      <c r="J3698">
        <v>1450235374</v>
      </c>
      <c r="K3698" t="b">
        <v>0</v>
      </c>
      <c r="L3698">
        <v>26</v>
      </c>
      <c r="M3698" t="b">
        <v>0</v>
      </c>
      <c r="N3698" t="s">
        <v>1088</v>
      </c>
      <c r="O3698">
        <f t="shared" si="285"/>
        <v>14</v>
      </c>
      <c r="P3698">
        <f t="shared" si="286"/>
        <v>78.08</v>
      </c>
      <c r="Q3698" s="10" t="s">
        <v>8315</v>
      </c>
      <c r="R3698" t="s">
        <v>8316</v>
      </c>
      <c r="S3698" s="13">
        <f t="shared" si="287"/>
        <v>42354.131643518514</v>
      </c>
      <c r="T3698" s="13">
        <f t="shared" si="288"/>
        <v>42384.131643518514</v>
      </c>
      <c r="U3698">
        <f t="shared" si="289"/>
        <v>2015</v>
      </c>
    </row>
    <row r="3699" spans="1:21" ht="43.2" x14ac:dyDescent="0.3">
      <c r="A3699">
        <v>4113</v>
      </c>
      <c r="B3699" s="3" t="s">
        <v>8306</v>
      </c>
      <c r="C3699" s="3" t="s">
        <v>8307</v>
      </c>
      <c r="D3699" s="6">
        <v>1500</v>
      </c>
      <c r="E3699" s="8">
        <v>3</v>
      </c>
      <c r="F3699" t="s">
        <v>359</v>
      </c>
      <c r="G3699" t="s">
        <v>19</v>
      </c>
      <c r="H3699" t="s">
        <v>20</v>
      </c>
      <c r="I3699">
        <v>1452234840</v>
      </c>
      <c r="J3699">
        <v>1450619123</v>
      </c>
      <c r="K3699" t="b">
        <v>0</v>
      </c>
      <c r="L3699">
        <v>3</v>
      </c>
      <c r="M3699" t="b">
        <v>0</v>
      </c>
      <c r="N3699" t="s">
        <v>1088</v>
      </c>
      <c r="O3699">
        <f t="shared" si="285"/>
        <v>0</v>
      </c>
      <c r="P3699">
        <f t="shared" si="286"/>
        <v>1</v>
      </c>
      <c r="Q3699" s="10" t="s">
        <v>8315</v>
      </c>
      <c r="R3699" t="s">
        <v>8316</v>
      </c>
      <c r="S3699" s="13">
        <f t="shared" si="287"/>
        <v>42358.573182870372</v>
      </c>
      <c r="T3699" s="13">
        <f t="shared" si="288"/>
        <v>42377.273611111115</v>
      </c>
      <c r="U3699">
        <f t="shared" si="289"/>
        <v>2015</v>
      </c>
    </row>
    <row r="3700" spans="1:21" ht="43.2" x14ac:dyDescent="0.3">
      <c r="A3700">
        <v>3919</v>
      </c>
      <c r="B3700" s="3" t="s">
        <v>7925</v>
      </c>
      <c r="C3700" s="3" t="s">
        <v>7926</v>
      </c>
      <c r="D3700" s="6">
        <v>5000</v>
      </c>
      <c r="E3700" s="8">
        <v>90</v>
      </c>
      <c r="F3700" t="s">
        <v>359</v>
      </c>
      <c r="G3700" t="s">
        <v>26</v>
      </c>
      <c r="H3700" t="s">
        <v>27</v>
      </c>
      <c r="I3700">
        <v>1453075200</v>
      </c>
      <c r="J3700">
        <v>1450628773</v>
      </c>
      <c r="K3700" t="b">
        <v>0</v>
      </c>
      <c r="L3700">
        <v>3</v>
      </c>
      <c r="M3700" t="b">
        <v>0</v>
      </c>
      <c r="N3700" t="s">
        <v>1088</v>
      </c>
      <c r="O3700">
        <f t="shared" si="285"/>
        <v>2</v>
      </c>
      <c r="P3700">
        <f t="shared" si="286"/>
        <v>30</v>
      </c>
      <c r="Q3700" s="10" t="s">
        <v>8315</v>
      </c>
      <c r="R3700" t="s">
        <v>8316</v>
      </c>
      <c r="S3700" s="13">
        <f t="shared" si="287"/>
        <v>42358.684872685189</v>
      </c>
      <c r="T3700" s="13">
        <f t="shared" si="288"/>
        <v>42387</v>
      </c>
      <c r="U3700">
        <f t="shared" si="289"/>
        <v>2015</v>
      </c>
    </row>
    <row r="3701" spans="1:21" ht="43.2" x14ac:dyDescent="0.3">
      <c r="A3701">
        <v>2879</v>
      </c>
      <c r="B3701" s="3" t="s">
        <v>5847</v>
      </c>
      <c r="C3701" s="3" t="s">
        <v>5848</v>
      </c>
      <c r="D3701" s="6">
        <v>11200</v>
      </c>
      <c r="E3701" s="8">
        <v>29</v>
      </c>
      <c r="F3701" t="s">
        <v>359</v>
      </c>
      <c r="G3701" t="s">
        <v>19</v>
      </c>
      <c r="H3701" t="s">
        <v>20</v>
      </c>
      <c r="I3701">
        <v>1453310661</v>
      </c>
      <c r="J3701">
        <v>1450718661</v>
      </c>
      <c r="K3701" t="b">
        <v>0</v>
      </c>
      <c r="L3701">
        <v>1</v>
      </c>
      <c r="M3701" t="b">
        <v>0</v>
      </c>
      <c r="N3701" t="s">
        <v>1088</v>
      </c>
      <c r="O3701">
        <f t="shared" si="285"/>
        <v>0</v>
      </c>
      <c r="P3701">
        <f t="shared" si="286"/>
        <v>29</v>
      </c>
      <c r="Q3701" s="10" t="s">
        <v>8315</v>
      </c>
      <c r="R3701" t="s">
        <v>8316</v>
      </c>
      <c r="S3701" s="13">
        <f t="shared" si="287"/>
        <v>42359.725243055553</v>
      </c>
      <c r="T3701" s="13">
        <f t="shared" si="288"/>
        <v>42389.725243055553</v>
      </c>
      <c r="U3701">
        <f t="shared" si="289"/>
        <v>2015</v>
      </c>
    </row>
    <row r="3702" spans="1:21" ht="43.2" x14ac:dyDescent="0.3">
      <c r="A3702">
        <v>3716</v>
      </c>
      <c r="B3702" s="3" t="s">
        <v>7521</v>
      </c>
      <c r="C3702" s="3" t="s">
        <v>7522</v>
      </c>
      <c r="D3702" s="6">
        <v>800</v>
      </c>
      <c r="E3702" s="8">
        <v>1246</v>
      </c>
      <c r="F3702" t="s">
        <v>18</v>
      </c>
      <c r="G3702" t="s">
        <v>19</v>
      </c>
      <c r="H3702" t="s">
        <v>20</v>
      </c>
      <c r="I3702">
        <v>1453411109</v>
      </c>
      <c r="J3702">
        <v>1450819109</v>
      </c>
      <c r="K3702" t="b">
        <v>0</v>
      </c>
      <c r="L3702">
        <v>24</v>
      </c>
      <c r="M3702" t="b">
        <v>1</v>
      </c>
      <c r="N3702" t="s">
        <v>1088</v>
      </c>
      <c r="O3702">
        <f t="shared" si="285"/>
        <v>156</v>
      </c>
      <c r="P3702">
        <f t="shared" si="286"/>
        <v>51.92</v>
      </c>
      <c r="Q3702" s="10" t="s">
        <v>8315</v>
      </c>
      <c r="R3702" t="s">
        <v>8316</v>
      </c>
      <c r="S3702" s="13">
        <f t="shared" si="287"/>
        <v>42360.887835648144</v>
      </c>
      <c r="T3702" s="13">
        <f t="shared" si="288"/>
        <v>42390.887835648144</v>
      </c>
      <c r="U3702">
        <f t="shared" si="289"/>
        <v>2015</v>
      </c>
    </row>
    <row r="3703" spans="1:21" ht="57.6" x14ac:dyDescent="0.3">
      <c r="A3703">
        <v>2855</v>
      </c>
      <c r="B3703" s="3" t="s">
        <v>5799</v>
      </c>
      <c r="C3703" s="3" t="s">
        <v>5800</v>
      </c>
      <c r="D3703" s="6">
        <v>600</v>
      </c>
      <c r="E3703" s="8">
        <v>300</v>
      </c>
      <c r="F3703" t="s">
        <v>359</v>
      </c>
      <c r="G3703" t="s">
        <v>19</v>
      </c>
      <c r="H3703" t="s">
        <v>20</v>
      </c>
      <c r="I3703">
        <v>1454110440</v>
      </c>
      <c r="J3703">
        <v>1451607071</v>
      </c>
      <c r="K3703" t="b">
        <v>0</v>
      </c>
      <c r="L3703">
        <v>5</v>
      </c>
      <c r="M3703" t="b">
        <v>0</v>
      </c>
      <c r="N3703" t="s">
        <v>1088</v>
      </c>
      <c r="O3703">
        <f t="shared" si="285"/>
        <v>50</v>
      </c>
      <c r="P3703">
        <f t="shared" si="286"/>
        <v>60</v>
      </c>
      <c r="Q3703" s="10" t="s">
        <v>8315</v>
      </c>
      <c r="R3703" t="s">
        <v>8316</v>
      </c>
      <c r="S3703" s="13">
        <f t="shared" si="287"/>
        <v>42370.007766203707</v>
      </c>
      <c r="T3703" s="13">
        <f t="shared" si="288"/>
        <v>42398.981944444444</v>
      </c>
      <c r="U3703">
        <f t="shared" si="289"/>
        <v>2016</v>
      </c>
    </row>
    <row r="3704" spans="1:21" ht="57.6" x14ac:dyDescent="0.3">
      <c r="A3704">
        <v>2883</v>
      </c>
      <c r="B3704" s="3" t="s">
        <v>5855</v>
      </c>
      <c r="C3704" s="3" t="s">
        <v>5856</v>
      </c>
      <c r="D3704" s="6">
        <v>10000</v>
      </c>
      <c r="E3704" s="8">
        <v>1908</v>
      </c>
      <c r="F3704" t="s">
        <v>359</v>
      </c>
      <c r="G3704" t="s">
        <v>19</v>
      </c>
      <c r="H3704" t="s">
        <v>20</v>
      </c>
      <c r="I3704">
        <v>1454734740</v>
      </c>
      <c r="J3704">
        <v>1451684437</v>
      </c>
      <c r="K3704" t="b">
        <v>0</v>
      </c>
      <c r="L3704">
        <v>5</v>
      </c>
      <c r="M3704" t="b">
        <v>0</v>
      </c>
      <c r="N3704" t="s">
        <v>1088</v>
      </c>
      <c r="O3704">
        <f t="shared" si="285"/>
        <v>19</v>
      </c>
      <c r="P3704">
        <f t="shared" si="286"/>
        <v>381.6</v>
      </c>
      <c r="Q3704" s="10" t="s">
        <v>8315</v>
      </c>
      <c r="R3704" t="s">
        <v>8316</v>
      </c>
      <c r="S3704" s="13">
        <f t="shared" si="287"/>
        <v>42370.90320601852</v>
      </c>
      <c r="T3704" s="13">
        <f t="shared" si="288"/>
        <v>42406.207638888889</v>
      </c>
      <c r="U3704">
        <f t="shared" si="289"/>
        <v>2016</v>
      </c>
    </row>
    <row r="3705" spans="1:21" ht="43.2" x14ac:dyDescent="0.3">
      <c r="A3705">
        <v>3485</v>
      </c>
      <c r="B3705" s="3" t="s">
        <v>7061</v>
      </c>
      <c r="C3705" s="3" t="s">
        <v>7062</v>
      </c>
      <c r="D3705" s="6">
        <v>1650</v>
      </c>
      <c r="E3705" s="8">
        <v>1660</v>
      </c>
      <c r="F3705" t="s">
        <v>18</v>
      </c>
      <c r="G3705" t="s">
        <v>19</v>
      </c>
      <c r="H3705" t="s">
        <v>20</v>
      </c>
      <c r="I3705">
        <v>1454431080</v>
      </c>
      <c r="J3705">
        <v>1451839080</v>
      </c>
      <c r="K3705" t="b">
        <v>0</v>
      </c>
      <c r="L3705">
        <v>30</v>
      </c>
      <c r="M3705" t="b">
        <v>1</v>
      </c>
      <c r="N3705" t="s">
        <v>1088</v>
      </c>
      <c r="O3705">
        <f t="shared" si="285"/>
        <v>101</v>
      </c>
      <c r="P3705">
        <f t="shared" si="286"/>
        <v>55.33</v>
      </c>
      <c r="Q3705" s="10" t="s">
        <v>8315</v>
      </c>
      <c r="R3705" t="s">
        <v>8316</v>
      </c>
      <c r="S3705" s="13">
        <f t="shared" si="287"/>
        <v>42372.693055555559</v>
      </c>
      <c r="T3705" s="13">
        <f t="shared" si="288"/>
        <v>42402.693055555559</v>
      </c>
      <c r="U3705">
        <f t="shared" si="289"/>
        <v>2016</v>
      </c>
    </row>
    <row r="3706" spans="1:21" ht="57.6" x14ac:dyDescent="0.3">
      <c r="A3706">
        <v>3681</v>
      </c>
      <c r="B3706" s="3" t="s">
        <v>7451</v>
      </c>
      <c r="C3706" s="3" t="s">
        <v>7452</v>
      </c>
      <c r="D3706" s="6">
        <v>1000</v>
      </c>
      <c r="E3706" s="8">
        <v>1119</v>
      </c>
      <c r="F3706" t="s">
        <v>18</v>
      </c>
      <c r="G3706" t="s">
        <v>19</v>
      </c>
      <c r="H3706" t="s">
        <v>20</v>
      </c>
      <c r="I3706">
        <v>1452872290</v>
      </c>
      <c r="J3706">
        <v>1452008290</v>
      </c>
      <c r="K3706" t="b">
        <v>0</v>
      </c>
      <c r="L3706">
        <v>18</v>
      </c>
      <c r="M3706" t="b">
        <v>1</v>
      </c>
      <c r="N3706" t="s">
        <v>1088</v>
      </c>
      <c r="O3706">
        <f t="shared" si="285"/>
        <v>112</v>
      </c>
      <c r="P3706">
        <f t="shared" si="286"/>
        <v>62.17</v>
      </c>
      <c r="Q3706" s="10" t="s">
        <v>8315</v>
      </c>
      <c r="R3706" t="s">
        <v>8316</v>
      </c>
      <c r="S3706" s="13">
        <f t="shared" si="287"/>
        <v>42374.651504629626</v>
      </c>
      <c r="T3706" s="13">
        <f t="shared" si="288"/>
        <v>42384.651504629626</v>
      </c>
      <c r="U3706">
        <f t="shared" si="289"/>
        <v>2016</v>
      </c>
    </row>
    <row r="3707" spans="1:21" ht="57.6" x14ac:dyDescent="0.3">
      <c r="A3707">
        <v>4030</v>
      </c>
      <c r="B3707" s="3" t="s">
        <v>8143</v>
      </c>
      <c r="C3707" s="3" t="s">
        <v>8144</v>
      </c>
      <c r="D3707" s="6">
        <v>2500</v>
      </c>
      <c r="E3707" s="8">
        <v>400</v>
      </c>
      <c r="F3707" t="s">
        <v>359</v>
      </c>
      <c r="G3707" t="s">
        <v>19</v>
      </c>
      <c r="H3707" t="s">
        <v>20</v>
      </c>
      <c r="I3707">
        <v>1454525340</v>
      </c>
      <c r="J3707">
        <v>1452008599</v>
      </c>
      <c r="K3707" t="b">
        <v>0</v>
      </c>
      <c r="L3707">
        <v>6</v>
      </c>
      <c r="M3707" t="b">
        <v>0</v>
      </c>
      <c r="N3707" t="s">
        <v>1088</v>
      </c>
      <c r="O3707">
        <f t="shared" si="285"/>
        <v>16</v>
      </c>
      <c r="P3707">
        <f t="shared" si="286"/>
        <v>66.67</v>
      </c>
      <c r="Q3707" s="10" t="s">
        <v>8315</v>
      </c>
      <c r="R3707" t="s">
        <v>8316</v>
      </c>
      <c r="S3707" s="13">
        <f t="shared" si="287"/>
        <v>42374.655081018514</v>
      </c>
      <c r="T3707" s="13">
        <f t="shared" si="288"/>
        <v>42403.784027777772</v>
      </c>
      <c r="U3707">
        <f t="shared" si="289"/>
        <v>2016</v>
      </c>
    </row>
    <row r="3708" spans="1:21" ht="28.8" x14ac:dyDescent="0.3">
      <c r="A3708">
        <v>3439</v>
      </c>
      <c r="B3708" s="3" t="s">
        <v>6969</v>
      </c>
      <c r="C3708" s="3" t="s">
        <v>6970</v>
      </c>
      <c r="D3708" s="6">
        <v>1200</v>
      </c>
      <c r="E3708" s="8">
        <v>1616.14</v>
      </c>
      <c r="F3708" t="s">
        <v>18</v>
      </c>
      <c r="G3708" t="s">
        <v>19</v>
      </c>
      <c r="H3708" t="s">
        <v>20</v>
      </c>
      <c r="I3708">
        <v>1453179540</v>
      </c>
      <c r="J3708">
        <v>1452030730</v>
      </c>
      <c r="K3708" t="b">
        <v>0</v>
      </c>
      <c r="L3708">
        <v>18</v>
      </c>
      <c r="M3708" t="b">
        <v>1</v>
      </c>
      <c r="N3708" t="s">
        <v>1088</v>
      </c>
      <c r="O3708">
        <f t="shared" si="285"/>
        <v>135</v>
      </c>
      <c r="P3708">
        <f t="shared" si="286"/>
        <v>89.79</v>
      </c>
      <c r="Q3708" s="10" t="s">
        <v>8315</v>
      </c>
      <c r="R3708" t="s">
        <v>8316</v>
      </c>
      <c r="S3708" s="13">
        <f t="shared" si="287"/>
        <v>42374.911226851851</v>
      </c>
      <c r="T3708" s="13">
        <f t="shared" si="288"/>
        <v>42388.207638888889</v>
      </c>
      <c r="U3708">
        <f t="shared" si="289"/>
        <v>2016</v>
      </c>
    </row>
    <row r="3709" spans="1:21" ht="43.2" x14ac:dyDescent="0.3">
      <c r="A3709">
        <v>3832</v>
      </c>
      <c r="B3709" s="3" t="s">
        <v>7752</v>
      </c>
      <c r="C3709" s="3" t="s">
        <v>7753</v>
      </c>
      <c r="D3709" s="6">
        <v>1200</v>
      </c>
      <c r="E3709" s="8">
        <v>1256</v>
      </c>
      <c r="F3709" t="s">
        <v>18</v>
      </c>
      <c r="G3709" t="s">
        <v>19</v>
      </c>
      <c r="H3709" t="s">
        <v>20</v>
      </c>
      <c r="I3709">
        <v>1455936335</v>
      </c>
      <c r="J3709">
        <v>1452048335</v>
      </c>
      <c r="K3709" t="b">
        <v>0</v>
      </c>
      <c r="L3709">
        <v>9</v>
      </c>
      <c r="M3709" t="b">
        <v>1</v>
      </c>
      <c r="N3709" t="s">
        <v>1088</v>
      </c>
      <c r="O3709">
        <f t="shared" si="285"/>
        <v>105</v>
      </c>
      <c r="P3709">
        <f t="shared" si="286"/>
        <v>139.56</v>
      </c>
      <c r="Q3709" s="10" t="s">
        <v>8315</v>
      </c>
      <c r="R3709" t="s">
        <v>8316</v>
      </c>
      <c r="S3709" s="13">
        <f t="shared" si="287"/>
        <v>42375.114988425921</v>
      </c>
      <c r="T3709" s="13">
        <f t="shared" si="288"/>
        <v>42420.114988425921</v>
      </c>
      <c r="U3709">
        <f t="shared" si="289"/>
        <v>2016</v>
      </c>
    </row>
    <row r="3710" spans="1:21" ht="28.8" x14ac:dyDescent="0.3">
      <c r="A3710">
        <v>3397</v>
      </c>
      <c r="B3710" s="3" t="s">
        <v>6885</v>
      </c>
      <c r="C3710" s="3" t="s">
        <v>6886</v>
      </c>
      <c r="D3710" s="6">
        <v>250</v>
      </c>
      <c r="E3710" s="8">
        <v>280</v>
      </c>
      <c r="F3710" t="s">
        <v>18</v>
      </c>
      <c r="G3710" t="s">
        <v>26</v>
      </c>
      <c r="H3710" t="s">
        <v>27</v>
      </c>
      <c r="I3710">
        <v>1455832800</v>
      </c>
      <c r="J3710">
        <v>1452338929</v>
      </c>
      <c r="K3710" t="b">
        <v>0</v>
      </c>
      <c r="L3710">
        <v>24</v>
      </c>
      <c r="M3710" t="b">
        <v>1</v>
      </c>
      <c r="N3710" t="s">
        <v>1088</v>
      </c>
      <c r="O3710">
        <f t="shared" si="285"/>
        <v>112</v>
      </c>
      <c r="P3710">
        <f t="shared" si="286"/>
        <v>11.67</v>
      </c>
      <c r="Q3710" s="10" t="s">
        <v>8315</v>
      </c>
      <c r="R3710" t="s">
        <v>8316</v>
      </c>
      <c r="S3710" s="13">
        <f t="shared" si="287"/>
        <v>42378.478344907402</v>
      </c>
      <c r="T3710" s="13">
        <f t="shared" si="288"/>
        <v>42418.916666666672</v>
      </c>
      <c r="U3710">
        <f t="shared" si="289"/>
        <v>2016</v>
      </c>
    </row>
    <row r="3711" spans="1:21" ht="43.2" x14ac:dyDescent="0.3">
      <c r="A3711">
        <v>3283</v>
      </c>
      <c r="B3711" s="3" t="s">
        <v>6656</v>
      </c>
      <c r="C3711" s="3" t="s">
        <v>6657</v>
      </c>
      <c r="D3711" s="6">
        <v>800</v>
      </c>
      <c r="E3711" s="8">
        <v>838</v>
      </c>
      <c r="F3711" t="s">
        <v>18</v>
      </c>
      <c r="G3711" t="s">
        <v>26</v>
      </c>
      <c r="H3711" t="s">
        <v>27</v>
      </c>
      <c r="I3711">
        <v>1455138000</v>
      </c>
      <c r="J3711">
        <v>1452448298</v>
      </c>
      <c r="K3711" t="b">
        <v>0</v>
      </c>
      <c r="L3711">
        <v>47</v>
      </c>
      <c r="M3711" t="b">
        <v>1</v>
      </c>
      <c r="N3711" t="s">
        <v>1088</v>
      </c>
      <c r="O3711">
        <f t="shared" si="285"/>
        <v>105</v>
      </c>
      <c r="P3711">
        <f t="shared" si="286"/>
        <v>17.829999999999998</v>
      </c>
      <c r="Q3711" s="10" t="s">
        <v>8315</v>
      </c>
      <c r="R3711" t="s">
        <v>8316</v>
      </c>
      <c r="S3711" s="13">
        <f t="shared" si="287"/>
        <v>42379.74418981481</v>
      </c>
      <c r="T3711" s="13">
        <f t="shared" si="288"/>
        <v>42410.875</v>
      </c>
      <c r="U3711">
        <f t="shared" si="289"/>
        <v>2016</v>
      </c>
    </row>
    <row r="3712" spans="1:21" ht="43.2" x14ac:dyDescent="0.3">
      <c r="A3712">
        <v>3432</v>
      </c>
      <c r="B3712" s="3" t="s">
        <v>6955</v>
      </c>
      <c r="C3712" s="3" t="s">
        <v>6956</v>
      </c>
      <c r="D3712" s="6">
        <v>2000</v>
      </c>
      <c r="E3712" s="8">
        <v>2193</v>
      </c>
      <c r="F3712" t="s">
        <v>18</v>
      </c>
      <c r="G3712" t="s">
        <v>19</v>
      </c>
      <c r="H3712" t="s">
        <v>20</v>
      </c>
      <c r="I3712">
        <v>1454709600</v>
      </c>
      <c r="J3712">
        <v>1452520614</v>
      </c>
      <c r="K3712" t="b">
        <v>0</v>
      </c>
      <c r="L3712">
        <v>42</v>
      </c>
      <c r="M3712" t="b">
        <v>1</v>
      </c>
      <c r="N3712" t="s">
        <v>1088</v>
      </c>
      <c r="O3712">
        <f t="shared" si="285"/>
        <v>110</v>
      </c>
      <c r="P3712">
        <f t="shared" si="286"/>
        <v>52.21</v>
      </c>
      <c r="Q3712" s="10" t="s">
        <v>8315</v>
      </c>
      <c r="R3712" t="s">
        <v>8316</v>
      </c>
      <c r="S3712" s="13">
        <f t="shared" si="287"/>
        <v>42380.581180555557</v>
      </c>
      <c r="T3712" s="13">
        <f t="shared" si="288"/>
        <v>42405.916666666672</v>
      </c>
      <c r="U3712">
        <f t="shared" si="289"/>
        <v>2016</v>
      </c>
    </row>
    <row r="3713" spans="1:21" ht="43.2" x14ac:dyDescent="0.3">
      <c r="A3713">
        <v>3284</v>
      </c>
      <c r="B3713" s="3" t="s">
        <v>6658</v>
      </c>
      <c r="C3713" s="3" t="s">
        <v>6659</v>
      </c>
      <c r="D3713" s="6">
        <v>3000</v>
      </c>
      <c r="E3713" s="8">
        <v>3048</v>
      </c>
      <c r="F3713" t="s">
        <v>18</v>
      </c>
      <c r="G3713" t="s">
        <v>19</v>
      </c>
      <c r="H3713" t="s">
        <v>20</v>
      </c>
      <c r="I3713">
        <v>1454047140</v>
      </c>
      <c r="J3713">
        <v>1452546853</v>
      </c>
      <c r="K3713" t="b">
        <v>0</v>
      </c>
      <c r="L3713">
        <v>15</v>
      </c>
      <c r="M3713" t="b">
        <v>1</v>
      </c>
      <c r="N3713" t="s">
        <v>1088</v>
      </c>
      <c r="O3713">
        <f t="shared" si="285"/>
        <v>102</v>
      </c>
      <c r="P3713">
        <f t="shared" si="286"/>
        <v>203.2</v>
      </c>
      <c r="Q3713" s="10" t="s">
        <v>8315</v>
      </c>
      <c r="R3713" t="s">
        <v>8316</v>
      </c>
      <c r="S3713" s="13">
        <f t="shared" si="287"/>
        <v>42380.884872685187</v>
      </c>
      <c r="T3713" s="13">
        <f t="shared" si="288"/>
        <v>42398.249305555553</v>
      </c>
      <c r="U3713">
        <f t="shared" si="289"/>
        <v>2016</v>
      </c>
    </row>
    <row r="3714" spans="1:21" ht="43.2" x14ac:dyDescent="0.3">
      <c r="A3714">
        <v>3650</v>
      </c>
      <c r="B3714" s="3" t="s">
        <v>7390</v>
      </c>
      <c r="C3714" s="3" t="s">
        <v>7391</v>
      </c>
      <c r="D3714" s="6">
        <v>500</v>
      </c>
      <c r="E3714" s="8">
        <v>500</v>
      </c>
      <c r="F3714" t="s">
        <v>18</v>
      </c>
      <c r="G3714" t="s">
        <v>26</v>
      </c>
      <c r="H3714" t="s">
        <v>27</v>
      </c>
      <c r="I3714">
        <v>1454412584</v>
      </c>
      <c r="J3714">
        <v>1452598184</v>
      </c>
      <c r="K3714" t="b">
        <v>0</v>
      </c>
      <c r="L3714">
        <v>17</v>
      </c>
      <c r="M3714" t="b">
        <v>1</v>
      </c>
      <c r="N3714" t="s">
        <v>1088</v>
      </c>
      <c r="O3714">
        <f t="shared" ref="O3714:O3777" si="290">ROUND(E3714/D3714*100,0)</f>
        <v>100</v>
      </c>
      <c r="P3714">
        <f t="shared" si="286"/>
        <v>29.41</v>
      </c>
      <c r="Q3714" s="10" t="s">
        <v>8315</v>
      </c>
      <c r="R3714" t="s">
        <v>8316</v>
      </c>
      <c r="S3714" s="13">
        <f t="shared" si="287"/>
        <v>42381.478981481487</v>
      </c>
      <c r="T3714" s="13">
        <f t="shared" si="288"/>
        <v>42402.478981481487</v>
      </c>
      <c r="U3714">
        <f t="shared" si="289"/>
        <v>2016</v>
      </c>
    </row>
    <row r="3715" spans="1:21" ht="57.6" x14ac:dyDescent="0.3">
      <c r="A3715">
        <v>3722</v>
      </c>
      <c r="B3715" s="3" t="s">
        <v>7533</v>
      </c>
      <c r="C3715" s="3" t="s">
        <v>7534</v>
      </c>
      <c r="D3715" s="6">
        <v>1500</v>
      </c>
      <c r="E3715" s="8">
        <v>1668</v>
      </c>
      <c r="F3715" t="s">
        <v>18</v>
      </c>
      <c r="G3715" t="s">
        <v>161</v>
      </c>
      <c r="H3715" t="s">
        <v>162</v>
      </c>
      <c r="I3715">
        <v>1455231540</v>
      </c>
      <c r="J3715">
        <v>1452614847</v>
      </c>
      <c r="K3715" t="b">
        <v>0</v>
      </c>
      <c r="L3715">
        <v>35</v>
      </c>
      <c r="M3715" t="b">
        <v>1</v>
      </c>
      <c r="N3715" t="s">
        <v>1088</v>
      </c>
      <c r="O3715">
        <f t="shared" si="290"/>
        <v>111</v>
      </c>
      <c r="P3715">
        <f t="shared" ref="P3715:P3778" si="291">IFERROR(ROUND(E3715/L3715,2),0)</f>
        <v>47.66</v>
      </c>
      <c r="Q3715" s="10" t="s">
        <v>8315</v>
      </c>
      <c r="R3715" t="s">
        <v>8316</v>
      </c>
      <c r="S3715" s="13">
        <f t="shared" ref="S3715:S3778" si="292">(((J3715/60)/60)/24)+DATE(1970,1,1)</f>
        <v>42381.671840277777</v>
      </c>
      <c r="T3715" s="13">
        <f t="shared" ref="T3715:T3778" si="293">(((I3715/60)/60)/24)+DATE(1970,1,1)</f>
        <v>42411.957638888889</v>
      </c>
      <c r="U3715">
        <f t="shared" ref="U3715:U3778" si="294">YEAR(S3715)</f>
        <v>2016</v>
      </c>
    </row>
    <row r="3716" spans="1:21" ht="43.2" x14ac:dyDescent="0.3">
      <c r="A3716">
        <v>3313</v>
      </c>
      <c r="B3716" s="3" t="s">
        <v>6716</v>
      </c>
      <c r="C3716" s="3" t="s">
        <v>6717</v>
      </c>
      <c r="D3716" s="6">
        <v>2000</v>
      </c>
      <c r="E3716" s="8">
        <v>2321</v>
      </c>
      <c r="F3716" t="s">
        <v>18</v>
      </c>
      <c r="G3716" t="s">
        <v>19</v>
      </c>
      <c r="H3716" t="s">
        <v>20</v>
      </c>
      <c r="I3716">
        <v>1453856400</v>
      </c>
      <c r="J3716">
        <v>1452664317</v>
      </c>
      <c r="K3716" t="b">
        <v>0</v>
      </c>
      <c r="L3716">
        <v>29</v>
      </c>
      <c r="M3716" t="b">
        <v>1</v>
      </c>
      <c r="N3716" t="s">
        <v>1088</v>
      </c>
      <c r="O3716">
        <f t="shared" si="290"/>
        <v>116</v>
      </c>
      <c r="P3716">
        <f t="shared" si="291"/>
        <v>80.03</v>
      </c>
      <c r="Q3716" s="10" t="s">
        <v>8315</v>
      </c>
      <c r="R3716" t="s">
        <v>8316</v>
      </c>
      <c r="S3716" s="13">
        <f t="shared" si="292"/>
        <v>42382.244409722218</v>
      </c>
      <c r="T3716" s="13">
        <f t="shared" si="293"/>
        <v>42396.041666666672</v>
      </c>
      <c r="U3716">
        <f t="shared" si="294"/>
        <v>2016</v>
      </c>
    </row>
    <row r="3717" spans="1:21" ht="57.6" x14ac:dyDescent="0.3">
      <c r="A3717">
        <v>3605</v>
      </c>
      <c r="B3717" s="3" t="s">
        <v>7301</v>
      </c>
      <c r="C3717" s="3" t="s">
        <v>7302</v>
      </c>
      <c r="D3717" s="6">
        <v>250</v>
      </c>
      <c r="E3717" s="8">
        <v>460</v>
      </c>
      <c r="F3717" t="s">
        <v>18</v>
      </c>
      <c r="G3717" t="s">
        <v>26</v>
      </c>
      <c r="H3717" t="s">
        <v>27</v>
      </c>
      <c r="I3717">
        <v>1455390126</v>
      </c>
      <c r="J3717">
        <v>1452798126</v>
      </c>
      <c r="K3717" t="b">
        <v>0</v>
      </c>
      <c r="L3717">
        <v>15</v>
      </c>
      <c r="M3717" t="b">
        <v>1</v>
      </c>
      <c r="N3717" t="s">
        <v>1088</v>
      </c>
      <c r="O3717">
        <f t="shared" si="290"/>
        <v>184</v>
      </c>
      <c r="P3717">
        <f t="shared" si="291"/>
        <v>30.67</v>
      </c>
      <c r="Q3717" s="10" t="s">
        <v>8315</v>
      </c>
      <c r="R3717" t="s">
        <v>8316</v>
      </c>
      <c r="S3717" s="13">
        <f t="shared" si="292"/>
        <v>42383.793124999997</v>
      </c>
      <c r="T3717" s="13">
        <f t="shared" si="293"/>
        <v>42413.793124999997</v>
      </c>
      <c r="U3717">
        <f t="shared" si="294"/>
        <v>2016</v>
      </c>
    </row>
    <row r="3718" spans="1:21" ht="43.2" x14ac:dyDescent="0.3">
      <c r="A3718">
        <v>2851</v>
      </c>
      <c r="B3718" s="3" t="s">
        <v>5791</v>
      </c>
      <c r="C3718" s="3" t="s">
        <v>5792</v>
      </c>
      <c r="D3718" s="6">
        <v>4500</v>
      </c>
      <c r="E3718" s="8">
        <v>0</v>
      </c>
      <c r="F3718" t="s">
        <v>359</v>
      </c>
      <c r="G3718" t="s">
        <v>2457</v>
      </c>
      <c r="H3718" t="s">
        <v>57</v>
      </c>
      <c r="I3718">
        <v>1454109420</v>
      </c>
      <c r="J3718">
        <v>1453334629</v>
      </c>
      <c r="K3718" t="b">
        <v>0</v>
      </c>
      <c r="L3718">
        <v>0</v>
      </c>
      <c r="M3718" t="b">
        <v>0</v>
      </c>
      <c r="N3718" t="s">
        <v>1088</v>
      </c>
      <c r="O3718">
        <f t="shared" si="290"/>
        <v>0</v>
      </c>
      <c r="P3718">
        <f t="shared" si="291"/>
        <v>0</v>
      </c>
      <c r="Q3718" s="10" t="s">
        <v>8315</v>
      </c>
      <c r="R3718" t="s">
        <v>8316</v>
      </c>
      <c r="S3718" s="13">
        <f t="shared" si="292"/>
        <v>42390.002650462964</v>
      </c>
      <c r="T3718" s="13">
        <f t="shared" si="293"/>
        <v>42398.970138888893</v>
      </c>
      <c r="U3718">
        <f t="shared" si="294"/>
        <v>2016</v>
      </c>
    </row>
    <row r="3719" spans="1:21" ht="43.2" x14ac:dyDescent="0.3">
      <c r="A3719">
        <v>4006</v>
      </c>
      <c r="B3719" s="3" t="s">
        <v>8095</v>
      </c>
      <c r="C3719" s="3" t="s">
        <v>8096</v>
      </c>
      <c r="D3719" s="6">
        <v>30000</v>
      </c>
      <c r="E3719" s="8">
        <v>2</v>
      </c>
      <c r="F3719" t="s">
        <v>359</v>
      </c>
      <c r="G3719" t="s">
        <v>19</v>
      </c>
      <c r="H3719" t="s">
        <v>20</v>
      </c>
      <c r="I3719">
        <v>1455647587</v>
      </c>
      <c r="J3719">
        <v>1453487587</v>
      </c>
      <c r="K3719" t="b">
        <v>0</v>
      </c>
      <c r="L3719">
        <v>1</v>
      </c>
      <c r="M3719" t="b">
        <v>0</v>
      </c>
      <c r="N3719" t="s">
        <v>1088</v>
      </c>
      <c r="O3719">
        <f t="shared" si="290"/>
        <v>0</v>
      </c>
      <c r="P3719">
        <f t="shared" si="291"/>
        <v>2</v>
      </c>
      <c r="Q3719" s="10" t="s">
        <v>8315</v>
      </c>
      <c r="R3719" t="s">
        <v>8316</v>
      </c>
      <c r="S3719" s="13">
        <f t="shared" si="292"/>
        <v>42391.772997685184</v>
      </c>
      <c r="T3719" s="13">
        <f t="shared" si="293"/>
        <v>42416.772997685184</v>
      </c>
      <c r="U3719">
        <f t="shared" si="294"/>
        <v>2016</v>
      </c>
    </row>
    <row r="3720" spans="1:21" ht="57.6" x14ac:dyDescent="0.3">
      <c r="A3720">
        <v>3985</v>
      </c>
      <c r="B3720" s="3" t="s">
        <v>8054</v>
      </c>
      <c r="C3720" s="3" t="s">
        <v>8055</v>
      </c>
      <c r="D3720" s="6">
        <v>2000</v>
      </c>
      <c r="E3720" s="8">
        <v>641</v>
      </c>
      <c r="F3720" t="s">
        <v>359</v>
      </c>
      <c r="G3720" t="s">
        <v>19</v>
      </c>
      <c r="H3720" t="s">
        <v>20</v>
      </c>
      <c r="I3720">
        <v>1456002300</v>
      </c>
      <c r="J3720">
        <v>1454173120</v>
      </c>
      <c r="K3720" t="b">
        <v>0</v>
      </c>
      <c r="L3720">
        <v>19</v>
      </c>
      <c r="M3720" t="b">
        <v>0</v>
      </c>
      <c r="N3720" t="s">
        <v>1088</v>
      </c>
      <c r="O3720">
        <f t="shared" si="290"/>
        <v>32</v>
      </c>
      <c r="P3720">
        <f t="shared" si="291"/>
        <v>33.74</v>
      </c>
      <c r="Q3720" s="10" t="s">
        <v>8315</v>
      </c>
      <c r="R3720" t="s">
        <v>8316</v>
      </c>
      <c r="S3720" s="13">
        <f t="shared" si="292"/>
        <v>42399.707407407404</v>
      </c>
      <c r="T3720" s="13">
        <f t="shared" si="293"/>
        <v>42420.878472222219</v>
      </c>
      <c r="U3720">
        <f t="shared" si="294"/>
        <v>2016</v>
      </c>
    </row>
    <row r="3721" spans="1:21" ht="43.2" x14ac:dyDescent="0.3">
      <c r="A3721">
        <v>3274</v>
      </c>
      <c r="B3721" s="3" t="s">
        <v>6638</v>
      </c>
      <c r="C3721" s="3" t="s">
        <v>6639</v>
      </c>
      <c r="D3721" s="6">
        <v>15500</v>
      </c>
      <c r="E3721" s="8">
        <v>15705</v>
      </c>
      <c r="F3721" t="s">
        <v>18</v>
      </c>
      <c r="G3721" t="s">
        <v>19</v>
      </c>
      <c r="H3721" t="s">
        <v>20</v>
      </c>
      <c r="I3721">
        <v>1458075600</v>
      </c>
      <c r="J3721">
        <v>1454259272</v>
      </c>
      <c r="K3721" t="b">
        <v>1</v>
      </c>
      <c r="L3721">
        <v>286</v>
      </c>
      <c r="M3721" t="b">
        <v>1</v>
      </c>
      <c r="N3721" t="s">
        <v>1088</v>
      </c>
      <c r="O3721">
        <f t="shared" si="290"/>
        <v>101</v>
      </c>
      <c r="P3721">
        <f t="shared" si="291"/>
        <v>54.91</v>
      </c>
      <c r="Q3721" s="10" t="s">
        <v>8315</v>
      </c>
      <c r="R3721" t="s">
        <v>8316</v>
      </c>
      <c r="S3721" s="13">
        <f t="shared" si="292"/>
        <v>42400.704537037032</v>
      </c>
      <c r="T3721" s="13">
        <f t="shared" si="293"/>
        <v>42444.875</v>
      </c>
      <c r="U3721">
        <f t="shared" si="294"/>
        <v>2016</v>
      </c>
    </row>
    <row r="3722" spans="1:21" ht="43.2" x14ac:dyDescent="0.3">
      <c r="A3722">
        <v>4112</v>
      </c>
      <c r="B3722" s="3" t="s">
        <v>8305</v>
      </c>
      <c r="C3722" s="3" t="s">
        <v>5792</v>
      </c>
      <c r="D3722" s="6">
        <v>2500</v>
      </c>
      <c r="E3722" s="8">
        <v>1</v>
      </c>
      <c r="F3722" t="s">
        <v>359</v>
      </c>
      <c r="G3722" t="s">
        <v>2457</v>
      </c>
      <c r="H3722" t="s">
        <v>57</v>
      </c>
      <c r="I3722">
        <v>1456617600</v>
      </c>
      <c r="J3722">
        <v>1454280186</v>
      </c>
      <c r="K3722" t="b">
        <v>0</v>
      </c>
      <c r="L3722">
        <v>1</v>
      </c>
      <c r="M3722" t="b">
        <v>0</v>
      </c>
      <c r="N3722" t="s">
        <v>1088</v>
      </c>
      <c r="O3722">
        <f t="shared" si="290"/>
        <v>0</v>
      </c>
      <c r="P3722">
        <f t="shared" si="291"/>
        <v>1</v>
      </c>
      <c r="Q3722" s="10" t="s">
        <v>8315</v>
      </c>
      <c r="R3722" t="s">
        <v>8316</v>
      </c>
      <c r="S3722" s="13">
        <f t="shared" si="292"/>
        <v>42400.946597222224</v>
      </c>
      <c r="T3722" s="13">
        <f t="shared" si="293"/>
        <v>42428</v>
      </c>
      <c r="U3722">
        <f t="shared" si="294"/>
        <v>2016</v>
      </c>
    </row>
    <row r="3723" spans="1:21" ht="43.2" x14ac:dyDescent="0.3">
      <c r="A3723">
        <v>2820</v>
      </c>
      <c r="B3723" s="3" t="s">
        <v>5729</v>
      </c>
      <c r="C3723" s="3" t="s">
        <v>5730</v>
      </c>
      <c r="D3723" s="6">
        <v>200</v>
      </c>
      <c r="E3723" s="8">
        <v>272</v>
      </c>
      <c r="F3723" t="s">
        <v>18</v>
      </c>
      <c r="G3723" t="s">
        <v>26</v>
      </c>
      <c r="H3723" t="s">
        <v>27</v>
      </c>
      <c r="I3723">
        <v>1456444800</v>
      </c>
      <c r="J3723">
        <v>1454337589</v>
      </c>
      <c r="K3723" t="b">
        <v>0</v>
      </c>
      <c r="L3723">
        <v>20</v>
      </c>
      <c r="M3723" t="b">
        <v>1</v>
      </c>
      <c r="N3723" t="s">
        <v>1088</v>
      </c>
      <c r="O3723">
        <f t="shared" si="290"/>
        <v>136</v>
      </c>
      <c r="P3723">
        <f t="shared" si="291"/>
        <v>13.6</v>
      </c>
      <c r="Q3723" s="10" t="s">
        <v>8315</v>
      </c>
      <c r="R3723" t="s">
        <v>8316</v>
      </c>
      <c r="S3723" s="13">
        <f t="shared" si="292"/>
        <v>42401.610983796301</v>
      </c>
      <c r="T3723" s="13">
        <f t="shared" si="293"/>
        <v>42426</v>
      </c>
      <c r="U3723">
        <f t="shared" si="294"/>
        <v>2016</v>
      </c>
    </row>
    <row r="3724" spans="1:21" ht="43.2" x14ac:dyDescent="0.3">
      <c r="A3724">
        <v>3990</v>
      </c>
      <c r="B3724" s="3" t="s">
        <v>8064</v>
      </c>
      <c r="C3724" s="3" t="s">
        <v>8065</v>
      </c>
      <c r="D3724" s="6">
        <v>1650</v>
      </c>
      <c r="E3724" s="8">
        <v>69</v>
      </c>
      <c r="F3724" t="s">
        <v>359</v>
      </c>
      <c r="G3724" t="s">
        <v>26</v>
      </c>
      <c r="H3724" t="s">
        <v>27</v>
      </c>
      <c r="I3724">
        <v>1456934893</v>
      </c>
      <c r="J3724">
        <v>1454342893</v>
      </c>
      <c r="K3724" t="b">
        <v>0</v>
      </c>
      <c r="L3724">
        <v>3</v>
      </c>
      <c r="M3724" t="b">
        <v>0</v>
      </c>
      <c r="N3724" t="s">
        <v>1088</v>
      </c>
      <c r="O3724">
        <f t="shared" si="290"/>
        <v>4</v>
      </c>
      <c r="P3724">
        <f t="shared" si="291"/>
        <v>23</v>
      </c>
      <c r="Q3724" s="10" t="s">
        <v>8315</v>
      </c>
      <c r="R3724" t="s">
        <v>8316</v>
      </c>
      <c r="S3724" s="13">
        <f t="shared" si="292"/>
        <v>42401.672372685185</v>
      </c>
      <c r="T3724" s="13">
        <f t="shared" si="293"/>
        <v>42431.672372685185</v>
      </c>
      <c r="U3724">
        <f t="shared" si="294"/>
        <v>2016</v>
      </c>
    </row>
    <row r="3725" spans="1:21" ht="43.2" x14ac:dyDescent="0.3">
      <c r="A3725">
        <v>3698</v>
      </c>
      <c r="B3725" s="3" t="s">
        <v>7485</v>
      </c>
      <c r="C3725" s="3" t="s">
        <v>7486</v>
      </c>
      <c r="D3725" s="6">
        <v>5000</v>
      </c>
      <c r="E3725" s="8">
        <v>5526</v>
      </c>
      <c r="F3725" t="s">
        <v>18</v>
      </c>
      <c r="G3725" t="s">
        <v>19</v>
      </c>
      <c r="H3725" t="s">
        <v>20</v>
      </c>
      <c r="I3725">
        <v>1456946487</v>
      </c>
      <c r="J3725">
        <v>1454354487</v>
      </c>
      <c r="K3725" t="b">
        <v>0</v>
      </c>
      <c r="L3725">
        <v>136</v>
      </c>
      <c r="M3725" t="b">
        <v>1</v>
      </c>
      <c r="N3725" t="s">
        <v>1088</v>
      </c>
      <c r="O3725">
        <f t="shared" si="290"/>
        <v>111</v>
      </c>
      <c r="P3725">
        <f t="shared" si="291"/>
        <v>40.630000000000003</v>
      </c>
      <c r="Q3725" s="10" t="s">
        <v>8315</v>
      </c>
      <c r="R3725" t="s">
        <v>8316</v>
      </c>
      <c r="S3725" s="13">
        <f t="shared" si="292"/>
        <v>42401.806562500002</v>
      </c>
      <c r="T3725" s="13">
        <f t="shared" si="293"/>
        <v>42431.806562500002</v>
      </c>
      <c r="U3725">
        <f t="shared" si="294"/>
        <v>2016</v>
      </c>
    </row>
    <row r="3726" spans="1:21" ht="43.2" x14ac:dyDescent="0.3">
      <c r="A3726">
        <v>3725</v>
      </c>
      <c r="B3726" s="3" t="s">
        <v>7539</v>
      </c>
      <c r="C3726" s="3" t="s">
        <v>7540</v>
      </c>
      <c r="D3726" s="6">
        <v>300</v>
      </c>
      <c r="E3726" s="8">
        <v>381</v>
      </c>
      <c r="F3726" t="s">
        <v>18</v>
      </c>
      <c r="G3726" t="s">
        <v>26</v>
      </c>
      <c r="H3726" t="s">
        <v>27</v>
      </c>
      <c r="I3726">
        <v>1455831000</v>
      </c>
      <c r="J3726">
        <v>1454366467</v>
      </c>
      <c r="K3726" t="b">
        <v>0</v>
      </c>
      <c r="L3726">
        <v>15</v>
      </c>
      <c r="M3726" t="b">
        <v>1</v>
      </c>
      <c r="N3726" t="s">
        <v>1088</v>
      </c>
      <c r="O3726">
        <f t="shared" si="290"/>
        <v>127</v>
      </c>
      <c r="P3726">
        <f t="shared" si="291"/>
        <v>25.4</v>
      </c>
      <c r="Q3726" s="10" t="s">
        <v>8315</v>
      </c>
      <c r="R3726" t="s">
        <v>8316</v>
      </c>
      <c r="S3726" s="13">
        <f t="shared" si="292"/>
        <v>42401.945219907408</v>
      </c>
      <c r="T3726" s="13">
        <f t="shared" si="293"/>
        <v>42418.895833333328</v>
      </c>
      <c r="U3726">
        <f t="shared" si="294"/>
        <v>2016</v>
      </c>
    </row>
    <row r="3727" spans="1:21" ht="28.8" x14ac:dyDescent="0.3">
      <c r="A3727">
        <v>3447</v>
      </c>
      <c r="B3727" s="3" t="s">
        <v>6985</v>
      </c>
      <c r="C3727" s="3" t="s">
        <v>6986</v>
      </c>
      <c r="D3727" s="6">
        <v>1000</v>
      </c>
      <c r="E3727" s="8">
        <v>1078</v>
      </c>
      <c r="F3727" t="s">
        <v>18</v>
      </c>
      <c r="G3727" t="s">
        <v>19</v>
      </c>
      <c r="H3727" t="s">
        <v>20</v>
      </c>
      <c r="I3727">
        <v>1458332412</v>
      </c>
      <c r="J3727">
        <v>1454448012</v>
      </c>
      <c r="K3727" t="b">
        <v>0</v>
      </c>
      <c r="L3727">
        <v>14</v>
      </c>
      <c r="M3727" t="b">
        <v>1</v>
      </c>
      <c r="N3727" t="s">
        <v>1088</v>
      </c>
      <c r="O3727">
        <f t="shared" si="290"/>
        <v>108</v>
      </c>
      <c r="P3727">
        <f t="shared" si="291"/>
        <v>77</v>
      </c>
      <c r="Q3727" s="10" t="s">
        <v>8315</v>
      </c>
      <c r="R3727" t="s">
        <v>8316</v>
      </c>
      <c r="S3727" s="13">
        <f t="shared" si="292"/>
        <v>42402.889027777783</v>
      </c>
      <c r="T3727" s="13">
        <f t="shared" si="293"/>
        <v>42447.847361111111</v>
      </c>
      <c r="U3727">
        <f t="shared" si="294"/>
        <v>2016</v>
      </c>
    </row>
    <row r="3728" spans="1:21" ht="28.8" x14ac:dyDescent="0.3">
      <c r="A3728">
        <v>3866</v>
      </c>
      <c r="B3728" s="3" t="s">
        <v>7820</v>
      </c>
      <c r="C3728" s="3" t="s">
        <v>7821</v>
      </c>
      <c r="D3728" s="6">
        <v>2000</v>
      </c>
      <c r="E3728" s="8">
        <v>11</v>
      </c>
      <c r="F3728" t="s">
        <v>359</v>
      </c>
      <c r="G3728" t="s">
        <v>19</v>
      </c>
      <c r="H3728" t="s">
        <v>20</v>
      </c>
      <c r="I3728">
        <v>1458703740</v>
      </c>
      <c r="J3728">
        <v>1454453021</v>
      </c>
      <c r="K3728" t="b">
        <v>0</v>
      </c>
      <c r="L3728">
        <v>2</v>
      </c>
      <c r="M3728" t="b">
        <v>0</v>
      </c>
      <c r="N3728" t="s">
        <v>1088</v>
      </c>
      <c r="O3728">
        <f t="shared" si="290"/>
        <v>1</v>
      </c>
      <c r="P3728">
        <f t="shared" si="291"/>
        <v>5.5</v>
      </c>
      <c r="Q3728" s="10" t="s">
        <v>8315</v>
      </c>
      <c r="R3728" t="s">
        <v>8316</v>
      </c>
      <c r="S3728" s="13">
        <f t="shared" si="292"/>
        <v>42402.947002314817</v>
      </c>
      <c r="T3728" s="13">
        <f t="shared" si="293"/>
        <v>42452.145138888889</v>
      </c>
      <c r="U3728">
        <f t="shared" si="294"/>
        <v>2016</v>
      </c>
    </row>
    <row r="3729" spans="1:21" ht="43.2" x14ac:dyDescent="0.3">
      <c r="A3729">
        <v>3420</v>
      </c>
      <c r="B3729" s="3" t="s">
        <v>6931</v>
      </c>
      <c r="C3729" s="3" t="s">
        <v>6932</v>
      </c>
      <c r="D3729" s="6">
        <v>700</v>
      </c>
      <c r="E3729" s="8">
        <v>966</v>
      </c>
      <c r="F3729" t="s">
        <v>18</v>
      </c>
      <c r="G3729" t="s">
        <v>26</v>
      </c>
      <c r="H3729" t="s">
        <v>27</v>
      </c>
      <c r="I3729">
        <v>1455408000</v>
      </c>
      <c r="J3729">
        <v>1454638202</v>
      </c>
      <c r="K3729" t="b">
        <v>0</v>
      </c>
      <c r="L3729">
        <v>34</v>
      </c>
      <c r="M3729" t="b">
        <v>1</v>
      </c>
      <c r="N3729" t="s">
        <v>1088</v>
      </c>
      <c r="O3729">
        <f t="shared" si="290"/>
        <v>138</v>
      </c>
      <c r="P3729">
        <f t="shared" si="291"/>
        <v>28.41</v>
      </c>
      <c r="Q3729" s="10" t="s">
        <v>8315</v>
      </c>
      <c r="R3729" t="s">
        <v>8316</v>
      </c>
      <c r="S3729" s="13">
        <f t="shared" si="292"/>
        <v>42405.090300925927</v>
      </c>
      <c r="T3729" s="13">
        <f t="shared" si="293"/>
        <v>42414</v>
      </c>
      <c r="U3729">
        <f t="shared" si="294"/>
        <v>2016</v>
      </c>
    </row>
    <row r="3730" spans="1:21" ht="43.2" x14ac:dyDescent="0.3">
      <c r="A3730">
        <v>4023</v>
      </c>
      <c r="B3730" s="3" t="s">
        <v>8129</v>
      </c>
      <c r="C3730" s="3" t="s">
        <v>8130</v>
      </c>
      <c r="D3730" s="6">
        <v>7000</v>
      </c>
      <c r="E3730" s="8">
        <v>0</v>
      </c>
      <c r="F3730" t="s">
        <v>359</v>
      </c>
      <c r="G3730" t="s">
        <v>19</v>
      </c>
      <c r="H3730" t="s">
        <v>20</v>
      </c>
      <c r="I3730">
        <v>1458860363</v>
      </c>
      <c r="J3730">
        <v>1454975963</v>
      </c>
      <c r="K3730" t="b">
        <v>0</v>
      </c>
      <c r="L3730">
        <v>0</v>
      </c>
      <c r="M3730" t="b">
        <v>0</v>
      </c>
      <c r="N3730" t="s">
        <v>1088</v>
      </c>
      <c r="O3730">
        <f t="shared" si="290"/>
        <v>0</v>
      </c>
      <c r="P3730">
        <f t="shared" si="291"/>
        <v>0</v>
      </c>
      <c r="Q3730" s="10" t="s">
        <v>8315</v>
      </c>
      <c r="R3730" t="s">
        <v>8316</v>
      </c>
      <c r="S3730" s="13">
        <f t="shared" si="292"/>
        <v>42408.999571759254</v>
      </c>
      <c r="T3730" s="13">
        <f t="shared" si="293"/>
        <v>42453.957905092597</v>
      </c>
      <c r="U3730">
        <f t="shared" si="294"/>
        <v>2016</v>
      </c>
    </row>
    <row r="3731" spans="1:21" ht="43.2" x14ac:dyDescent="0.3">
      <c r="A3731">
        <v>3405</v>
      </c>
      <c r="B3731" s="3" t="s">
        <v>6901</v>
      </c>
      <c r="C3731" s="3" t="s">
        <v>6902</v>
      </c>
      <c r="D3731" s="6">
        <v>350</v>
      </c>
      <c r="E3731" s="8">
        <v>481.5</v>
      </c>
      <c r="F3731" t="s">
        <v>18</v>
      </c>
      <c r="G3731" t="s">
        <v>26</v>
      </c>
      <c r="H3731" t="s">
        <v>27</v>
      </c>
      <c r="I3731">
        <v>1456876740</v>
      </c>
      <c r="J3731">
        <v>1455063886</v>
      </c>
      <c r="K3731" t="b">
        <v>0</v>
      </c>
      <c r="L3731">
        <v>17</v>
      </c>
      <c r="M3731" t="b">
        <v>1</v>
      </c>
      <c r="N3731" t="s">
        <v>1088</v>
      </c>
      <c r="O3731">
        <f t="shared" si="290"/>
        <v>138</v>
      </c>
      <c r="P3731">
        <f t="shared" si="291"/>
        <v>28.32</v>
      </c>
      <c r="Q3731" s="10" t="s">
        <v>8315</v>
      </c>
      <c r="R3731" t="s">
        <v>8316</v>
      </c>
      <c r="S3731" s="13">
        <f t="shared" si="292"/>
        <v>42410.017199074078</v>
      </c>
      <c r="T3731" s="13">
        <f t="shared" si="293"/>
        <v>42430.999305555553</v>
      </c>
      <c r="U3731">
        <f t="shared" si="294"/>
        <v>2016</v>
      </c>
    </row>
    <row r="3732" spans="1:21" ht="43.2" x14ac:dyDescent="0.3">
      <c r="A3732">
        <v>3548</v>
      </c>
      <c r="B3732" s="3" t="s">
        <v>7187</v>
      </c>
      <c r="C3732" s="3" t="s">
        <v>7188</v>
      </c>
      <c r="D3732" s="6">
        <v>2100</v>
      </c>
      <c r="E3732" s="8">
        <v>2140</v>
      </c>
      <c r="F3732" t="s">
        <v>18</v>
      </c>
      <c r="G3732" t="s">
        <v>19</v>
      </c>
      <c r="H3732" t="s">
        <v>20</v>
      </c>
      <c r="I3732">
        <v>1457139600</v>
      </c>
      <c r="J3732">
        <v>1455230214</v>
      </c>
      <c r="K3732" t="b">
        <v>0</v>
      </c>
      <c r="L3732">
        <v>13</v>
      </c>
      <c r="M3732" t="b">
        <v>1</v>
      </c>
      <c r="N3732" t="s">
        <v>1088</v>
      </c>
      <c r="O3732">
        <f t="shared" si="290"/>
        <v>102</v>
      </c>
      <c r="P3732">
        <f t="shared" si="291"/>
        <v>164.62</v>
      </c>
      <c r="Q3732" s="10" t="s">
        <v>8315</v>
      </c>
      <c r="R3732" t="s">
        <v>8316</v>
      </c>
      <c r="S3732" s="13">
        <f t="shared" si="292"/>
        <v>42411.942291666666</v>
      </c>
      <c r="T3732" s="13">
        <f t="shared" si="293"/>
        <v>42434.041666666672</v>
      </c>
      <c r="U3732">
        <f t="shared" si="294"/>
        <v>2016</v>
      </c>
    </row>
    <row r="3733" spans="1:21" ht="43.2" x14ac:dyDescent="0.3">
      <c r="A3733">
        <v>3965</v>
      </c>
      <c r="B3733" s="3" t="s">
        <v>8016</v>
      </c>
      <c r="C3733" s="3" t="s">
        <v>8017</v>
      </c>
      <c r="D3733" s="6">
        <v>2000</v>
      </c>
      <c r="E3733" s="8">
        <v>285</v>
      </c>
      <c r="F3733" t="s">
        <v>359</v>
      </c>
      <c r="G3733" t="s">
        <v>19</v>
      </c>
      <c r="H3733" t="s">
        <v>20</v>
      </c>
      <c r="I3733">
        <v>1460608780</v>
      </c>
      <c r="J3733">
        <v>1455428380</v>
      </c>
      <c r="K3733" t="b">
        <v>0</v>
      </c>
      <c r="L3733">
        <v>4</v>
      </c>
      <c r="M3733" t="b">
        <v>0</v>
      </c>
      <c r="N3733" t="s">
        <v>1088</v>
      </c>
      <c r="O3733">
        <f t="shared" si="290"/>
        <v>14</v>
      </c>
      <c r="P3733">
        <f t="shared" si="291"/>
        <v>71.25</v>
      </c>
      <c r="Q3733" s="10" t="s">
        <v>8315</v>
      </c>
      <c r="R3733" t="s">
        <v>8316</v>
      </c>
      <c r="S3733" s="13">
        <f t="shared" si="292"/>
        <v>42414.235879629632</v>
      </c>
      <c r="T3733" s="13">
        <f t="shared" si="293"/>
        <v>42474.194212962961</v>
      </c>
      <c r="U3733">
        <f t="shared" si="294"/>
        <v>2016</v>
      </c>
    </row>
    <row r="3734" spans="1:21" ht="43.2" x14ac:dyDescent="0.3">
      <c r="A3734">
        <v>3932</v>
      </c>
      <c r="B3734" s="3" t="s">
        <v>7951</v>
      </c>
      <c r="C3734" s="3" t="s">
        <v>7952</v>
      </c>
      <c r="D3734" s="6">
        <v>12000</v>
      </c>
      <c r="E3734" s="8">
        <v>1</v>
      </c>
      <c r="F3734" t="s">
        <v>359</v>
      </c>
      <c r="G3734" t="s">
        <v>19</v>
      </c>
      <c r="H3734" t="s">
        <v>20</v>
      </c>
      <c r="I3734">
        <v>1458097364</v>
      </c>
      <c r="J3734">
        <v>1455508964</v>
      </c>
      <c r="K3734" t="b">
        <v>0</v>
      </c>
      <c r="L3734">
        <v>1</v>
      </c>
      <c r="M3734" t="b">
        <v>0</v>
      </c>
      <c r="N3734" t="s">
        <v>1088</v>
      </c>
      <c r="O3734">
        <f t="shared" si="290"/>
        <v>0</v>
      </c>
      <c r="P3734">
        <f t="shared" si="291"/>
        <v>1</v>
      </c>
      <c r="Q3734" s="10" t="s">
        <v>8315</v>
      </c>
      <c r="R3734" t="s">
        <v>8316</v>
      </c>
      <c r="S3734" s="13">
        <f t="shared" si="292"/>
        <v>42415.168564814812</v>
      </c>
      <c r="T3734" s="13">
        <f t="shared" si="293"/>
        <v>42445.126898148148</v>
      </c>
      <c r="U3734">
        <f t="shared" si="294"/>
        <v>2016</v>
      </c>
    </row>
    <row r="3735" spans="1:21" ht="43.2" x14ac:dyDescent="0.3">
      <c r="A3735">
        <v>2915</v>
      </c>
      <c r="B3735" s="3" t="s">
        <v>5919</v>
      </c>
      <c r="C3735" s="3" t="s">
        <v>5920</v>
      </c>
      <c r="D3735" s="6">
        <v>1000</v>
      </c>
      <c r="E3735" s="8">
        <v>611</v>
      </c>
      <c r="F3735" t="s">
        <v>359</v>
      </c>
      <c r="G3735" t="s">
        <v>26</v>
      </c>
      <c r="H3735" t="s">
        <v>27</v>
      </c>
      <c r="I3735">
        <v>1458117190</v>
      </c>
      <c r="J3735">
        <v>1455528790</v>
      </c>
      <c r="K3735" t="b">
        <v>0</v>
      </c>
      <c r="L3735">
        <v>3</v>
      </c>
      <c r="M3735" t="b">
        <v>0</v>
      </c>
      <c r="N3735" t="s">
        <v>1088</v>
      </c>
      <c r="O3735">
        <f t="shared" si="290"/>
        <v>61</v>
      </c>
      <c r="P3735">
        <f t="shared" si="291"/>
        <v>203.67</v>
      </c>
      <c r="Q3735" s="10" t="s">
        <v>8315</v>
      </c>
      <c r="R3735" t="s">
        <v>8316</v>
      </c>
      <c r="S3735" s="13">
        <f t="shared" si="292"/>
        <v>42415.398032407407</v>
      </c>
      <c r="T3735" s="13">
        <f t="shared" si="293"/>
        <v>42445.356365740736</v>
      </c>
      <c r="U3735">
        <f t="shared" si="294"/>
        <v>2016</v>
      </c>
    </row>
    <row r="3736" spans="1:21" ht="43.2" x14ac:dyDescent="0.3">
      <c r="A3736">
        <v>2891</v>
      </c>
      <c r="B3736" s="3" t="s">
        <v>5871</v>
      </c>
      <c r="C3736" s="3" t="s">
        <v>5872</v>
      </c>
      <c r="D3736" s="6">
        <v>10000</v>
      </c>
      <c r="E3736" s="8">
        <v>273</v>
      </c>
      <c r="F3736" t="s">
        <v>359</v>
      </c>
      <c r="G3736" t="s">
        <v>19</v>
      </c>
      <c r="H3736" t="s">
        <v>20</v>
      </c>
      <c r="I3736">
        <v>1460751128</v>
      </c>
      <c r="J3736">
        <v>1455570728</v>
      </c>
      <c r="K3736" t="b">
        <v>0</v>
      </c>
      <c r="L3736">
        <v>10</v>
      </c>
      <c r="M3736" t="b">
        <v>0</v>
      </c>
      <c r="N3736" t="s">
        <v>1088</v>
      </c>
      <c r="O3736">
        <f t="shared" si="290"/>
        <v>3</v>
      </c>
      <c r="P3736">
        <f t="shared" si="291"/>
        <v>27.3</v>
      </c>
      <c r="Q3736" s="10" t="s">
        <v>8315</v>
      </c>
      <c r="R3736" t="s">
        <v>8316</v>
      </c>
      <c r="S3736" s="13">
        <f t="shared" si="292"/>
        <v>42415.883425925931</v>
      </c>
      <c r="T3736" s="13">
        <f t="shared" si="293"/>
        <v>42475.84175925926</v>
      </c>
      <c r="U3736">
        <f t="shared" si="294"/>
        <v>2016</v>
      </c>
    </row>
    <row r="3737" spans="1:21" ht="57.6" x14ac:dyDescent="0.3">
      <c r="A3737">
        <v>2794</v>
      </c>
      <c r="B3737" s="3" t="s">
        <v>5677</v>
      </c>
      <c r="C3737" s="3" t="s">
        <v>5678</v>
      </c>
      <c r="D3737" s="6">
        <v>50</v>
      </c>
      <c r="E3737" s="8">
        <v>75</v>
      </c>
      <c r="F3737" t="s">
        <v>18</v>
      </c>
      <c r="G3737" t="s">
        <v>26</v>
      </c>
      <c r="H3737" t="s">
        <v>27</v>
      </c>
      <c r="I3737">
        <v>1457031600</v>
      </c>
      <c r="J3737">
        <v>1455640559</v>
      </c>
      <c r="K3737" t="b">
        <v>0</v>
      </c>
      <c r="L3737">
        <v>3</v>
      </c>
      <c r="M3737" t="b">
        <v>1</v>
      </c>
      <c r="N3737" t="s">
        <v>1088</v>
      </c>
      <c r="O3737">
        <f t="shared" si="290"/>
        <v>150</v>
      </c>
      <c r="P3737">
        <f t="shared" si="291"/>
        <v>25</v>
      </c>
      <c r="Q3737" s="10" t="s">
        <v>8315</v>
      </c>
      <c r="R3737" t="s">
        <v>8316</v>
      </c>
      <c r="S3737" s="13">
        <f t="shared" si="292"/>
        <v>42416.691655092596</v>
      </c>
      <c r="T3737" s="13">
        <f t="shared" si="293"/>
        <v>42432.791666666672</v>
      </c>
      <c r="U3737">
        <f t="shared" si="294"/>
        <v>2016</v>
      </c>
    </row>
    <row r="3738" spans="1:21" ht="28.8" x14ac:dyDescent="0.3">
      <c r="A3738">
        <v>3597</v>
      </c>
      <c r="B3738" s="3" t="s">
        <v>7285</v>
      </c>
      <c r="C3738" s="3" t="s">
        <v>7286</v>
      </c>
      <c r="D3738" s="6">
        <v>2500</v>
      </c>
      <c r="E3738" s="8">
        <v>2565</v>
      </c>
      <c r="F3738" t="s">
        <v>18</v>
      </c>
      <c r="G3738" t="s">
        <v>19</v>
      </c>
      <c r="H3738" t="s">
        <v>20</v>
      </c>
      <c r="I3738">
        <v>1456984740</v>
      </c>
      <c r="J3738">
        <v>1455717790</v>
      </c>
      <c r="K3738" t="b">
        <v>0</v>
      </c>
      <c r="L3738">
        <v>33</v>
      </c>
      <c r="M3738" t="b">
        <v>1</v>
      </c>
      <c r="N3738" t="s">
        <v>1088</v>
      </c>
      <c r="O3738">
        <f t="shared" si="290"/>
        <v>103</v>
      </c>
      <c r="P3738">
        <f t="shared" si="291"/>
        <v>77.73</v>
      </c>
      <c r="Q3738" s="10" t="s">
        <v>8315</v>
      </c>
      <c r="R3738" t="s">
        <v>8316</v>
      </c>
      <c r="S3738" s="13">
        <f t="shared" si="292"/>
        <v>42417.585532407407</v>
      </c>
      <c r="T3738" s="13">
        <f t="shared" si="293"/>
        <v>42432.249305555553</v>
      </c>
      <c r="U3738">
        <f t="shared" si="294"/>
        <v>2016</v>
      </c>
    </row>
    <row r="3739" spans="1:21" ht="43.2" x14ac:dyDescent="0.3">
      <c r="A3739">
        <v>4019</v>
      </c>
      <c r="B3739" s="3" t="s">
        <v>8121</v>
      </c>
      <c r="C3739" s="3" t="s">
        <v>8122</v>
      </c>
      <c r="D3739" s="6">
        <v>3500</v>
      </c>
      <c r="E3739" s="8">
        <v>29</v>
      </c>
      <c r="F3739" t="s">
        <v>359</v>
      </c>
      <c r="G3739" t="s">
        <v>19</v>
      </c>
      <c r="H3739" t="s">
        <v>20</v>
      </c>
      <c r="I3739">
        <v>1460737680</v>
      </c>
      <c r="J3739">
        <v>1455725596</v>
      </c>
      <c r="K3739" t="b">
        <v>0</v>
      </c>
      <c r="L3739">
        <v>4</v>
      </c>
      <c r="M3739" t="b">
        <v>0</v>
      </c>
      <c r="N3739" t="s">
        <v>1088</v>
      </c>
      <c r="O3739">
        <f t="shared" si="290"/>
        <v>1</v>
      </c>
      <c r="P3739">
        <f t="shared" si="291"/>
        <v>7.25</v>
      </c>
      <c r="Q3739" s="10" t="s">
        <v>8315</v>
      </c>
      <c r="R3739" t="s">
        <v>8316</v>
      </c>
      <c r="S3739" s="13">
        <f t="shared" si="292"/>
        <v>42417.675879629634</v>
      </c>
      <c r="T3739" s="13">
        <f t="shared" si="293"/>
        <v>42475.686111111107</v>
      </c>
      <c r="U3739">
        <f t="shared" si="294"/>
        <v>2016</v>
      </c>
    </row>
    <row r="3740" spans="1:21" ht="43.2" x14ac:dyDescent="0.3">
      <c r="A3740">
        <v>3583</v>
      </c>
      <c r="B3740" s="3" t="s">
        <v>7257</v>
      </c>
      <c r="C3740" s="3" t="s">
        <v>7258</v>
      </c>
      <c r="D3740" s="6">
        <v>3000</v>
      </c>
      <c r="E3740" s="8">
        <v>3255</v>
      </c>
      <c r="F3740" t="s">
        <v>18</v>
      </c>
      <c r="G3740" t="s">
        <v>19</v>
      </c>
      <c r="H3740" t="s">
        <v>20</v>
      </c>
      <c r="I3740">
        <v>1460970805</v>
      </c>
      <c r="J3740">
        <v>1455790405</v>
      </c>
      <c r="K3740" t="b">
        <v>0</v>
      </c>
      <c r="L3740">
        <v>24</v>
      </c>
      <c r="M3740" t="b">
        <v>1</v>
      </c>
      <c r="N3740" t="s">
        <v>1088</v>
      </c>
      <c r="O3740">
        <f t="shared" si="290"/>
        <v>109</v>
      </c>
      <c r="P3740">
        <f t="shared" si="291"/>
        <v>135.63</v>
      </c>
      <c r="Q3740" s="10" t="s">
        <v>8315</v>
      </c>
      <c r="R3740" t="s">
        <v>8316</v>
      </c>
      <c r="S3740" s="13">
        <f t="shared" si="292"/>
        <v>42418.425983796296</v>
      </c>
      <c r="T3740" s="13">
        <f t="shared" si="293"/>
        <v>42478.384317129632</v>
      </c>
      <c r="U3740">
        <f t="shared" si="294"/>
        <v>2016</v>
      </c>
    </row>
    <row r="3741" spans="1:21" ht="43.2" x14ac:dyDescent="0.3">
      <c r="A3741">
        <v>4014</v>
      </c>
      <c r="B3741" s="3" t="s">
        <v>8111</v>
      </c>
      <c r="C3741" s="3" t="s">
        <v>8112</v>
      </c>
      <c r="D3741" s="6">
        <v>9000</v>
      </c>
      <c r="E3741" s="8">
        <v>0</v>
      </c>
      <c r="F3741" t="s">
        <v>359</v>
      </c>
      <c r="G3741" t="s">
        <v>19</v>
      </c>
      <c r="H3741" t="s">
        <v>20</v>
      </c>
      <c r="I3741">
        <v>1457157269</v>
      </c>
      <c r="J3741">
        <v>1455861269</v>
      </c>
      <c r="K3741" t="b">
        <v>0</v>
      </c>
      <c r="L3741">
        <v>0</v>
      </c>
      <c r="M3741" t="b">
        <v>0</v>
      </c>
      <c r="N3741" t="s">
        <v>1088</v>
      </c>
      <c r="O3741">
        <f t="shared" si="290"/>
        <v>0</v>
      </c>
      <c r="P3741">
        <f t="shared" si="291"/>
        <v>0</v>
      </c>
      <c r="Q3741" s="10" t="s">
        <v>8315</v>
      </c>
      <c r="R3741" t="s">
        <v>8316</v>
      </c>
      <c r="S3741" s="13">
        <f t="shared" si="292"/>
        <v>42419.246168981481</v>
      </c>
      <c r="T3741" s="13">
        <f t="shared" si="293"/>
        <v>42434.246168981481</v>
      </c>
      <c r="U3741">
        <f t="shared" si="294"/>
        <v>2016</v>
      </c>
    </row>
    <row r="3742" spans="1:21" ht="57.6" x14ac:dyDescent="0.3">
      <c r="A3742">
        <v>3500</v>
      </c>
      <c r="B3742" s="3" t="s">
        <v>7091</v>
      </c>
      <c r="C3742" s="3" t="s">
        <v>7092</v>
      </c>
      <c r="D3742" s="6">
        <v>1000</v>
      </c>
      <c r="E3742" s="8">
        <v>1063</v>
      </c>
      <c r="F3742" t="s">
        <v>18</v>
      </c>
      <c r="G3742" t="s">
        <v>19</v>
      </c>
      <c r="H3742" t="s">
        <v>20</v>
      </c>
      <c r="I3742">
        <v>1457326740</v>
      </c>
      <c r="J3742">
        <v>1455919438</v>
      </c>
      <c r="K3742" t="b">
        <v>0</v>
      </c>
      <c r="L3742">
        <v>42</v>
      </c>
      <c r="M3742" t="b">
        <v>1</v>
      </c>
      <c r="N3742" t="s">
        <v>1088</v>
      </c>
      <c r="O3742">
        <f t="shared" si="290"/>
        <v>106</v>
      </c>
      <c r="P3742">
        <f t="shared" si="291"/>
        <v>25.31</v>
      </c>
      <c r="Q3742" s="10" t="s">
        <v>8315</v>
      </c>
      <c r="R3742" t="s">
        <v>8316</v>
      </c>
      <c r="S3742" s="13">
        <f t="shared" si="292"/>
        <v>42419.91942129629</v>
      </c>
      <c r="T3742" s="13">
        <f t="shared" si="293"/>
        <v>42436.207638888889</v>
      </c>
      <c r="U3742">
        <f t="shared" si="294"/>
        <v>2016</v>
      </c>
    </row>
    <row r="3743" spans="1:21" ht="43.2" x14ac:dyDescent="0.3">
      <c r="A3743">
        <v>3466</v>
      </c>
      <c r="B3743" s="3" t="s">
        <v>7023</v>
      </c>
      <c r="C3743" s="3" t="s">
        <v>7024</v>
      </c>
      <c r="D3743" s="6">
        <v>3500</v>
      </c>
      <c r="E3743" s="8">
        <v>4450</v>
      </c>
      <c r="F3743" t="s">
        <v>18</v>
      </c>
      <c r="G3743" t="s">
        <v>19</v>
      </c>
      <c r="H3743" t="s">
        <v>20</v>
      </c>
      <c r="I3743">
        <v>1461108450</v>
      </c>
      <c r="J3743">
        <v>1455928050</v>
      </c>
      <c r="K3743" t="b">
        <v>0</v>
      </c>
      <c r="L3743">
        <v>61</v>
      </c>
      <c r="M3743" t="b">
        <v>1</v>
      </c>
      <c r="N3743" t="s">
        <v>1088</v>
      </c>
      <c r="O3743">
        <f t="shared" si="290"/>
        <v>127</v>
      </c>
      <c r="P3743">
        <f t="shared" si="291"/>
        <v>72.95</v>
      </c>
      <c r="Q3743" s="10" t="s">
        <v>8315</v>
      </c>
      <c r="R3743" t="s">
        <v>8316</v>
      </c>
      <c r="S3743" s="13">
        <f t="shared" si="292"/>
        <v>42420.019097222219</v>
      </c>
      <c r="T3743" s="13">
        <f t="shared" si="293"/>
        <v>42479.977430555555</v>
      </c>
      <c r="U3743">
        <f t="shared" si="294"/>
        <v>2016</v>
      </c>
    </row>
    <row r="3744" spans="1:21" ht="43.2" x14ac:dyDescent="0.3">
      <c r="A3744">
        <v>4061</v>
      </c>
      <c r="B3744" s="3" t="s">
        <v>8204</v>
      </c>
      <c r="C3744" s="3" t="s">
        <v>8205</v>
      </c>
      <c r="D3744" s="6">
        <v>525</v>
      </c>
      <c r="E3744" s="8">
        <v>0</v>
      </c>
      <c r="F3744" t="s">
        <v>359</v>
      </c>
      <c r="G3744" t="s">
        <v>19</v>
      </c>
      <c r="H3744" t="s">
        <v>20</v>
      </c>
      <c r="I3744">
        <v>1461205423</v>
      </c>
      <c r="J3744">
        <v>1456025023</v>
      </c>
      <c r="K3744" t="b">
        <v>0</v>
      </c>
      <c r="L3744">
        <v>0</v>
      </c>
      <c r="M3744" t="b">
        <v>0</v>
      </c>
      <c r="N3744" t="s">
        <v>1088</v>
      </c>
      <c r="O3744">
        <f t="shared" si="290"/>
        <v>0</v>
      </c>
      <c r="P3744">
        <f t="shared" si="291"/>
        <v>0</v>
      </c>
      <c r="Q3744" s="10" t="s">
        <v>8315</v>
      </c>
      <c r="R3744" t="s">
        <v>8316</v>
      </c>
      <c r="S3744" s="13">
        <f t="shared" si="292"/>
        <v>42421.141469907408</v>
      </c>
      <c r="T3744" s="13">
        <f t="shared" si="293"/>
        <v>42481.099803240737</v>
      </c>
      <c r="U3744">
        <f t="shared" si="294"/>
        <v>2016</v>
      </c>
    </row>
    <row r="3745" spans="1:21" ht="43.2" x14ac:dyDescent="0.3">
      <c r="A3745">
        <v>3364</v>
      </c>
      <c r="B3745" s="3" t="s">
        <v>6819</v>
      </c>
      <c r="C3745" s="3" t="s">
        <v>6820</v>
      </c>
      <c r="D3745" s="6">
        <v>3000</v>
      </c>
      <c r="E3745" s="8">
        <v>3178</v>
      </c>
      <c r="F3745" t="s">
        <v>18</v>
      </c>
      <c r="G3745" t="s">
        <v>26</v>
      </c>
      <c r="H3745" t="s">
        <v>27</v>
      </c>
      <c r="I3745">
        <v>1458075600</v>
      </c>
      <c r="J3745">
        <v>1456183649</v>
      </c>
      <c r="K3745" t="b">
        <v>0</v>
      </c>
      <c r="L3745">
        <v>72</v>
      </c>
      <c r="M3745" t="b">
        <v>1</v>
      </c>
      <c r="N3745" t="s">
        <v>1088</v>
      </c>
      <c r="O3745">
        <f t="shared" si="290"/>
        <v>106</v>
      </c>
      <c r="P3745">
        <f t="shared" si="291"/>
        <v>44.14</v>
      </c>
      <c r="Q3745" s="10" t="s">
        <v>8315</v>
      </c>
      <c r="R3745" t="s">
        <v>8316</v>
      </c>
      <c r="S3745" s="13">
        <f t="shared" si="292"/>
        <v>42422.977418981478</v>
      </c>
      <c r="T3745" s="13">
        <f t="shared" si="293"/>
        <v>42444.875</v>
      </c>
      <c r="U3745">
        <f t="shared" si="294"/>
        <v>2016</v>
      </c>
    </row>
    <row r="3746" spans="1:21" ht="57.6" x14ac:dyDescent="0.3">
      <c r="A3746">
        <v>1296</v>
      </c>
      <c r="B3746" s="3" t="s">
        <v>2661</v>
      </c>
      <c r="C3746" s="3" t="s">
        <v>2662</v>
      </c>
      <c r="D3746" s="6">
        <v>850</v>
      </c>
      <c r="E3746" s="8">
        <v>1200</v>
      </c>
      <c r="F3746" t="s">
        <v>18</v>
      </c>
      <c r="G3746" t="s">
        <v>26</v>
      </c>
      <c r="H3746" t="s">
        <v>27</v>
      </c>
      <c r="I3746">
        <v>1457914373</v>
      </c>
      <c r="J3746">
        <v>1456189973</v>
      </c>
      <c r="K3746" t="b">
        <v>0</v>
      </c>
      <c r="L3746">
        <v>23</v>
      </c>
      <c r="M3746" t="b">
        <v>1</v>
      </c>
      <c r="N3746" t="s">
        <v>1088</v>
      </c>
      <c r="O3746">
        <f t="shared" si="290"/>
        <v>141</v>
      </c>
      <c r="P3746">
        <f t="shared" si="291"/>
        <v>52.17</v>
      </c>
      <c r="Q3746" s="10" t="s">
        <v>8315</v>
      </c>
      <c r="R3746" t="s">
        <v>8316</v>
      </c>
      <c r="S3746" s="13">
        <f t="shared" si="292"/>
        <v>42423.050613425927</v>
      </c>
      <c r="T3746" s="13">
        <f t="shared" si="293"/>
        <v>42443.008946759262</v>
      </c>
      <c r="U3746">
        <f t="shared" si="294"/>
        <v>2016</v>
      </c>
    </row>
    <row r="3747" spans="1:21" ht="43.2" x14ac:dyDescent="0.3">
      <c r="A3747">
        <v>2976</v>
      </c>
      <c r="B3747" s="3" t="s">
        <v>6042</v>
      </c>
      <c r="C3747" s="3" t="s">
        <v>6043</v>
      </c>
      <c r="D3747" s="6">
        <v>70</v>
      </c>
      <c r="E3747" s="8">
        <v>120</v>
      </c>
      <c r="F3747" t="s">
        <v>18</v>
      </c>
      <c r="G3747" t="s">
        <v>26</v>
      </c>
      <c r="H3747" t="s">
        <v>27</v>
      </c>
      <c r="I3747">
        <v>1457870400</v>
      </c>
      <c r="J3747">
        <v>1456421530</v>
      </c>
      <c r="K3747" t="b">
        <v>0</v>
      </c>
      <c r="L3747">
        <v>14</v>
      </c>
      <c r="M3747" t="b">
        <v>1</v>
      </c>
      <c r="N3747" t="s">
        <v>1088</v>
      </c>
      <c r="O3747">
        <f t="shared" si="290"/>
        <v>171</v>
      </c>
      <c r="P3747">
        <f t="shared" si="291"/>
        <v>8.57</v>
      </c>
      <c r="Q3747" s="10" t="s">
        <v>8315</v>
      </c>
      <c r="R3747" t="s">
        <v>8316</v>
      </c>
      <c r="S3747" s="13">
        <f t="shared" si="292"/>
        <v>42425.730671296296</v>
      </c>
      <c r="T3747" s="13">
        <f t="shared" si="293"/>
        <v>42442.5</v>
      </c>
      <c r="U3747">
        <f t="shared" si="294"/>
        <v>2016</v>
      </c>
    </row>
    <row r="3748" spans="1:21" ht="43.2" x14ac:dyDescent="0.3">
      <c r="A3748">
        <v>3276</v>
      </c>
      <c r="B3748" s="3" t="s">
        <v>6642</v>
      </c>
      <c r="C3748" s="3" t="s">
        <v>6643</v>
      </c>
      <c r="D3748" s="6">
        <v>4500</v>
      </c>
      <c r="E3748" s="8">
        <v>5258</v>
      </c>
      <c r="F3748" t="s">
        <v>18</v>
      </c>
      <c r="G3748" t="s">
        <v>161</v>
      </c>
      <c r="H3748" t="s">
        <v>162</v>
      </c>
      <c r="I3748">
        <v>1459483140</v>
      </c>
      <c r="J3748">
        <v>1456526879</v>
      </c>
      <c r="K3748" t="b">
        <v>1</v>
      </c>
      <c r="L3748">
        <v>100</v>
      </c>
      <c r="M3748" t="b">
        <v>1</v>
      </c>
      <c r="N3748" t="s">
        <v>1088</v>
      </c>
      <c r="O3748">
        <f t="shared" si="290"/>
        <v>117</v>
      </c>
      <c r="P3748">
        <f t="shared" si="291"/>
        <v>52.58</v>
      </c>
      <c r="Q3748" s="10" t="s">
        <v>8315</v>
      </c>
      <c r="R3748" t="s">
        <v>8316</v>
      </c>
      <c r="S3748" s="13">
        <f t="shared" si="292"/>
        <v>42426.949988425928</v>
      </c>
      <c r="T3748" s="13">
        <f t="shared" si="293"/>
        <v>42461.165972222225</v>
      </c>
      <c r="U3748">
        <f t="shared" si="294"/>
        <v>2016</v>
      </c>
    </row>
    <row r="3749" spans="1:21" ht="43.2" x14ac:dyDescent="0.3">
      <c r="A3749">
        <v>3609</v>
      </c>
      <c r="B3749" s="3" t="s">
        <v>7309</v>
      </c>
      <c r="C3749" s="3" t="s">
        <v>7310</v>
      </c>
      <c r="D3749" s="6">
        <v>1960</v>
      </c>
      <c r="E3749" s="8">
        <v>3005</v>
      </c>
      <c r="F3749" t="s">
        <v>18</v>
      </c>
      <c r="G3749" t="s">
        <v>26</v>
      </c>
      <c r="H3749" t="s">
        <v>27</v>
      </c>
      <c r="I3749">
        <v>1459378085</v>
      </c>
      <c r="J3749">
        <v>1456789685</v>
      </c>
      <c r="K3749" t="b">
        <v>0</v>
      </c>
      <c r="L3749">
        <v>21</v>
      </c>
      <c r="M3749" t="b">
        <v>1</v>
      </c>
      <c r="N3749" t="s">
        <v>1088</v>
      </c>
      <c r="O3749">
        <f t="shared" si="290"/>
        <v>153</v>
      </c>
      <c r="P3749">
        <f t="shared" si="291"/>
        <v>143.1</v>
      </c>
      <c r="Q3749" s="10" t="s">
        <v>8315</v>
      </c>
      <c r="R3749" t="s">
        <v>8316</v>
      </c>
      <c r="S3749" s="13">
        <f t="shared" si="292"/>
        <v>42429.991724537031</v>
      </c>
      <c r="T3749" s="13">
        <f t="shared" si="293"/>
        <v>42459.950057870374</v>
      </c>
      <c r="U3749">
        <f t="shared" si="294"/>
        <v>2016</v>
      </c>
    </row>
    <row r="3750" spans="1:21" ht="43.2" x14ac:dyDescent="0.3">
      <c r="A3750">
        <v>3748</v>
      </c>
      <c r="B3750" s="3" t="s">
        <v>7585</v>
      </c>
      <c r="C3750" s="3" t="s">
        <v>7586</v>
      </c>
      <c r="D3750" s="6">
        <v>5000</v>
      </c>
      <c r="E3750" s="8">
        <v>5176</v>
      </c>
      <c r="F3750" t="s">
        <v>18</v>
      </c>
      <c r="G3750" t="s">
        <v>19</v>
      </c>
      <c r="H3750" t="s">
        <v>20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7587</v>
      </c>
      <c r="C3751" s="3" t="s">
        <v>7588</v>
      </c>
      <c r="D3751" s="6">
        <v>500</v>
      </c>
      <c r="E3751" s="8">
        <v>525</v>
      </c>
      <c r="F3751" t="s">
        <v>18</v>
      </c>
      <c r="G3751" t="s">
        <v>19</v>
      </c>
      <c r="H3751" t="s">
        <v>20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7589</v>
      </c>
      <c r="C3752" s="3" t="s">
        <v>7590</v>
      </c>
      <c r="D3752" s="6">
        <v>6000</v>
      </c>
      <c r="E3752" s="8">
        <v>6027</v>
      </c>
      <c r="F3752" t="s">
        <v>18</v>
      </c>
      <c r="G3752" t="s">
        <v>19</v>
      </c>
      <c r="H3752" t="s">
        <v>20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7591</v>
      </c>
      <c r="C3753" s="3" t="s">
        <v>7592</v>
      </c>
      <c r="D3753" s="6">
        <v>1000</v>
      </c>
      <c r="E3753" s="8">
        <v>1326</v>
      </c>
      <c r="F3753" t="s">
        <v>18</v>
      </c>
      <c r="G3753" t="s">
        <v>19</v>
      </c>
      <c r="H3753" t="s">
        <v>20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7593</v>
      </c>
      <c r="C3754" s="3" t="s">
        <v>7594</v>
      </c>
      <c r="D3754" s="6">
        <v>500</v>
      </c>
      <c r="E3754" s="8">
        <v>565</v>
      </c>
      <c r="F3754" t="s">
        <v>18</v>
      </c>
      <c r="G3754" t="s">
        <v>26</v>
      </c>
      <c r="H3754" t="s">
        <v>27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7595</v>
      </c>
      <c r="C3755" s="3" t="s">
        <v>7596</v>
      </c>
      <c r="D3755" s="6">
        <v>5000</v>
      </c>
      <c r="E3755" s="8">
        <v>5167</v>
      </c>
      <c r="F3755" t="s">
        <v>18</v>
      </c>
      <c r="G3755" t="s">
        <v>19</v>
      </c>
      <c r="H3755" t="s">
        <v>20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7597</v>
      </c>
      <c r="C3756" s="3" t="s">
        <v>7598</v>
      </c>
      <c r="D3756" s="6">
        <v>2500</v>
      </c>
      <c r="E3756" s="8">
        <v>3000</v>
      </c>
      <c r="F3756" t="s">
        <v>18</v>
      </c>
      <c r="G3756" t="s">
        <v>19</v>
      </c>
      <c r="H3756" t="s">
        <v>20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7599</v>
      </c>
      <c r="C3757" s="3" t="s">
        <v>7600</v>
      </c>
      <c r="D3757" s="6">
        <v>550</v>
      </c>
      <c r="E3757" s="8">
        <v>713</v>
      </c>
      <c r="F3757" t="s">
        <v>18</v>
      </c>
      <c r="G3757" t="s">
        <v>26</v>
      </c>
      <c r="H3757" t="s">
        <v>27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7601</v>
      </c>
      <c r="C3758" s="3" t="s">
        <v>7602</v>
      </c>
      <c r="D3758" s="6">
        <v>4500</v>
      </c>
      <c r="E3758" s="8">
        <v>4550</v>
      </c>
      <c r="F3758" t="s">
        <v>18</v>
      </c>
      <c r="G3758" t="s">
        <v>19</v>
      </c>
      <c r="H3758" t="s">
        <v>20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7603</v>
      </c>
      <c r="C3759" s="3" t="s">
        <v>7604</v>
      </c>
      <c r="D3759" s="6">
        <v>3500</v>
      </c>
      <c r="E3759" s="8">
        <v>3798</v>
      </c>
      <c r="F3759" t="s">
        <v>18</v>
      </c>
      <c r="G3759" t="s">
        <v>19</v>
      </c>
      <c r="H3759" t="s">
        <v>20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7605</v>
      </c>
      <c r="C3760" s="3" t="s">
        <v>7606</v>
      </c>
      <c r="D3760" s="6">
        <v>1500</v>
      </c>
      <c r="E3760" s="8">
        <v>1535</v>
      </c>
      <c r="F3760" t="s">
        <v>18</v>
      </c>
      <c r="G3760" t="s">
        <v>19</v>
      </c>
      <c r="H3760" t="s">
        <v>20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7607</v>
      </c>
      <c r="C3761" s="3" t="s">
        <v>7608</v>
      </c>
      <c r="D3761" s="6">
        <v>4000</v>
      </c>
      <c r="E3761" s="8">
        <v>4409.7700000000004</v>
      </c>
      <c r="F3761" t="s">
        <v>18</v>
      </c>
      <c r="G3761" t="s">
        <v>19</v>
      </c>
      <c r="H3761" t="s">
        <v>20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7609</v>
      </c>
      <c r="C3762" s="3" t="s">
        <v>7610</v>
      </c>
      <c r="D3762" s="6">
        <v>5000</v>
      </c>
      <c r="E3762" s="8">
        <v>5050.7700000000004</v>
      </c>
      <c r="F3762" t="s">
        <v>18</v>
      </c>
      <c r="G3762" t="s">
        <v>19</v>
      </c>
      <c r="H3762" t="s">
        <v>20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7611</v>
      </c>
      <c r="C3763" s="3" t="s">
        <v>7612</v>
      </c>
      <c r="D3763" s="6">
        <v>500</v>
      </c>
      <c r="E3763" s="8">
        <v>500</v>
      </c>
      <c r="F3763" t="s">
        <v>18</v>
      </c>
      <c r="G3763" t="s">
        <v>26</v>
      </c>
      <c r="H3763" t="s">
        <v>27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7613</v>
      </c>
      <c r="C3764" s="3" t="s">
        <v>7614</v>
      </c>
      <c r="D3764" s="6">
        <v>1250</v>
      </c>
      <c r="E3764" s="8">
        <v>1328</v>
      </c>
      <c r="F3764" t="s">
        <v>18</v>
      </c>
      <c r="G3764" t="s">
        <v>26</v>
      </c>
      <c r="H3764" t="s">
        <v>27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7615</v>
      </c>
      <c r="C3765" s="3" t="s">
        <v>7616</v>
      </c>
      <c r="D3765" s="6">
        <v>5000</v>
      </c>
      <c r="E3765" s="8">
        <v>5000</v>
      </c>
      <c r="F3765" t="s">
        <v>18</v>
      </c>
      <c r="G3765" t="s">
        <v>19</v>
      </c>
      <c r="H3765" t="s">
        <v>20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7617</v>
      </c>
      <c r="C3766" s="3" t="s">
        <v>7618</v>
      </c>
      <c r="D3766" s="6">
        <v>1500</v>
      </c>
      <c r="E3766" s="8">
        <v>1500</v>
      </c>
      <c r="F3766" t="s">
        <v>18</v>
      </c>
      <c r="G3766" t="s">
        <v>19</v>
      </c>
      <c r="H3766" t="s">
        <v>20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7619</v>
      </c>
      <c r="C3767" s="3" t="s">
        <v>7620</v>
      </c>
      <c r="D3767" s="6">
        <v>7000</v>
      </c>
      <c r="E3767" s="8">
        <v>7942</v>
      </c>
      <c r="F3767" t="s">
        <v>18</v>
      </c>
      <c r="G3767" t="s">
        <v>19</v>
      </c>
      <c r="H3767" t="s">
        <v>20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7621</v>
      </c>
      <c r="C3768" s="3" t="s">
        <v>7622</v>
      </c>
      <c r="D3768" s="6">
        <v>10000</v>
      </c>
      <c r="E3768" s="8">
        <v>10265.01</v>
      </c>
      <c r="F3768" t="s">
        <v>18</v>
      </c>
      <c r="G3768" t="s">
        <v>19</v>
      </c>
      <c r="H3768" t="s">
        <v>20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7623</v>
      </c>
      <c r="C3769" s="3" t="s">
        <v>7624</v>
      </c>
      <c r="D3769" s="6">
        <v>2000</v>
      </c>
      <c r="E3769" s="8">
        <v>2335</v>
      </c>
      <c r="F3769" t="s">
        <v>18</v>
      </c>
      <c r="G3769" t="s">
        <v>19</v>
      </c>
      <c r="H3769" t="s">
        <v>20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7625</v>
      </c>
      <c r="C3770" s="3" t="s">
        <v>7626</v>
      </c>
      <c r="D3770" s="6">
        <v>4000</v>
      </c>
      <c r="E3770" s="8">
        <v>4306.1099999999997</v>
      </c>
      <c r="F3770" t="s">
        <v>18</v>
      </c>
      <c r="G3770" t="s">
        <v>19</v>
      </c>
      <c r="H3770" t="s">
        <v>20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7627</v>
      </c>
      <c r="C3771" s="3" t="s">
        <v>7628</v>
      </c>
      <c r="D3771" s="6">
        <v>1100</v>
      </c>
      <c r="E3771" s="8">
        <v>1100</v>
      </c>
      <c r="F3771" t="s">
        <v>18</v>
      </c>
      <c r="G3771" t="s">
        <v>19</v>
      </c>
      <c r="H3771" t="s">
        <v>20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7629</v>
      </c>
      <c r="C3772" s="3" t="s">
        <v>7630</v>
      </c>
      <c r="D3772" s="6">
        <v>2000</v>
      </c>
      <c r="E3772" s="8">
        <v>2000</v>
      </c>
      <c r="F3772" t="s">
        <v>18</v>
      </c>
      <c r="G3772" t="s">
        <v>26</v>
      </c>
      <c r="H3772" t="s">
        <v>27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7631</v>
      </c>
      <c r="C3773" s="3" t="s">
        <v>7632</v>
      </c>
      <c r="D3773" s="6">
        <v>1000</v>
      </c>
      <c r="E3773" s="8">
        <v>1460</v>
      </c>
      <c r="F3773" t="s">
        <v>18</v>
      </c>
      <c r="G3773" t="s">
        <v>19</v>
      </c>
      <c r="H3773" t="s">
        <v>20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7633</v>
      </c>
      <c r="C3774" s="3" t="s">
        <v>7634</v>
      </c>
      <c r="D3774" s="6">
        <v>5000</v>
      </c>
      <c r="E3774" s="8">
        <v>5510</v>
      </c>
      <c r="F3774" t="s">
        <v>18</v>
      </c>
      <c r="G3774" t="s">
        <v>19</v>
      </c>
      <c r="H3774" t="s">
        <v>20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7635</v>
      </c>
      <c r="C3775" s="3" t="s">
        <v>7636</v>
      </c>
      <c r="D3775" s="6">
        <v>5000</v>
      </c>
      <c r="E3775" s="8">
        <v>5410</v>
      </c>
      <c r="F3775" t="s">
        <v>18</v>
      </c>
      <c r="G3775" t="s">
        <v>19</v>
      </c>
      <c r="H3775" t="s">
        <v>20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7637</v>
      </c>
      <c r="C3776" s="3" t="s">
        <v>7638</v>
      </c>
      <c r="D3776" s="6">
        <v>2500</v>
      </c>
      <c r="E3776" s="8">
        <v>2500</v>
      </c>
      <c r="F3776" t="s">
        <v>18</v>
      </c>
      <c r="G3776" t="s">
        <v>161</v>
      </c>
      <c r="H3776" t="s">
        <v>162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7639</v>
      </c>
      <c r="C3777" s="3" t="s">
        <v>7640</v>
      </c>
      <c r="D3777" s="6">
        <v>2000</v>
      </c>
      <c r="E3777" s="8">
        <v>2005</v>
      </c>
      <c r="F3777" t="s">
        <v>18</v>
      </c>
      <c r="G3777" t="s">
        <v>19</v>
      </c>
      <c r="H3777" t="s">
        <v>20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7641</v>
      </c>
      <c r="C3778" s="3" t="s">
        <v>7642</v>
      </c>
      <c r="D3778" s="6">
        <v>8000</v>
      </c>
      <c r="E3778" s="8">
        <v>8537</v>
      </c>
      <c r="F3778" t="s">
        <v>18</v>
      </c>
      <c r="G3778" t="s">
        <v>19</v>
      </c>
      <c r="H3778" t="s">
        <v>20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7643</v>
      </c>
      <c r="C3779" s="3" t="s">
        <v>7644</v>
      </c>
      <c r="D3779" s="6">
        <v>2000</v>
      </c>
      <c r="E3779" s="8">
        <v>2864</v>
      </c>
      <c r="F3779" t="s">
        <v>18</v>
      </c>
      <c r="G3779" t="s">
        <v>19</v>
      </c>
      <c r="H3779" t="s">
        <v>20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7645</v>
      </c>
      <c r="C3780" s="3" t="s">
        <v>7646</v>
      </c>
      <c r="D3780" s="6">
        <v>2400</v>
      </c>
      <c r="E3780" s="8">
        <v>2521</v>
      </c>
      <c r="F3780" t="s">
        <v>18</v>
      </c>
      <c r="G3780" t="s">
        <v>19</v>
      </c>
      <c r="H3780" t="s">
        <v>20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7647</v>
      </c>
      <c r="C3781" s="3" t="s">
        <v>7648</v>
      </c>
      <c r="D3781" s="6">
        <v>15000</v>
      </c>
      <c r="E3781" s="8">
        <v>15597</v>
      </c>
      <c r="F3781" t="s">
        <v>18</v>
      </c>
      <c r="G3781" t="s">
        <v>19</v>
      </c>
      <c r="H3781" t="s">
        <v>20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7649</v>
      </c>
      <c r="C3782" s="3" t="s">
        <v>7650</v>
      </c>
      <c r="D3782" s="6">
        <v>2500</v>
      </c>
      <c r="E3782" s="8">
        <v>3000</v>
      </c>
      <c r="F3782" t="s">
        <v>18</v>
      </c>
      <c r="G3782" t="s">
        <v>19</v>
      </c>
      <c r="H3782" t="s">
        <v>20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7651</v>
      </c>
      <c r="C3783" s="3" t="s">
        <v>7652</v>
      </c>
      <c r="D3783" s="6">
        <v>4500</v>
      </c>
      <c r="E3783" s="8">
        <v>4935</v>
      </c>
      <c r="F3783" t="s">
        <v>18</v>
      </c>
      <c r="G3783" t="s">
        <v>19</v>
      </c>
      <c r="H3783" t="s">
        <v>20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7653</v>
      </c>
      <c r="C3784" s="3" t="s">
        <v>7654</v>
      </c>
      <c r="D3784" s="6">
        <v>2000</v>
      </c>
      <c r="E3784" s="8">
        <v>2035</v>
      </c>
      <c r="F3784" t="s">
        <v>18</v>
      </c>
      <c r="G3784" t="s">
        <v>26</v>
      </c>
      <c r="H3784" t="s">
        <v>27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7655</v>
      </c>
      <c r="C3785" s="3" t="s">
        <v>7656</v>
      </c>
      <c r="D3785" s="6">
        <v>1200</v>
      </c>
      <c r="E3785" s="8">
        <v>1547</v>
      </c>
      <c r="F3785" t="s">
        <v>18</v>
      </c>
      <c r="G3785" t="s">
        <v>19</v>
      </c>
      <c r="H3785" t="s">
        <v>20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7657</v>
      </c>
      <c r="C3786" s="3" t="s">
        <v>7658</v>
      </c>
      <c r="D3786" s="6">
        <v>1000</v>
      </c>
      <c r="E3786" s="8">
        <v>1150</v>
      </c>
      <c r="F3786" t="s">
        <v>18</v>
      </c>
      <c r="G3786" t="s">
        <v>161</v>
      </c>
      <c r="H3786" t="s">
        <v>162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7659</v>
      </c>
      <c r="C3787" s="3" t="s">
        <v>7660</v>
      </c>
      <c r="D3787" s="6">
        <v>2000</v>
      </c>
      <c r="E3787" s="8">
        <v>3015</v>
      </c>
      <c r="F3787" t="s">
        <v>18</v>
      </c>
      <c r="G3787" t="s">
        <v>26</v>
      </c>
      <c r="H3787" t="s">
        <v>27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7661</v>
      </c>
      <c r="C3788" s="3" t="s">
        <v>7662</v>
      </c>
      <c r="D3788" s="6">
        <v>6000</v>
      </c>
      <c r="E3788" s="8">
        <v>6658</v>
      </c>
      <c r="F3788" t="s">
        <v>18</v>
      </c>
      <c r="G3788" t="s">
        <v>19</v>
      </c>
      <c r="H3788" t="s">
        <v>20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7663</v>
      </c>
      <c r="C3789" s="3" t="s">
        <v>7664</v>
      </c>
      <c r="D3789" s="6">
        <v>350</v>
      </c>
      <c r="E3789" s="8">
        <v>351</v>
      </c>
      <c r="F3789" t="s">
        <v>18</v>
      </c>
      <c r="G3789" t="s">
        <v>19</v>
      </c>
      <c r="H3789" t="s">
        <v>20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7665</v>
      </c>
      <c r="C3790" s="3" t="s">
        <v>7666</v>
      </c>
      <c r="D3790" s="6">
        <v>75000</v>
      </c>
      <c r="E3790" s="8">
        <v>500</v>
      </c>
      <c r="F3790" t="s">
        <v>359</v>
      </c>
      <c r="G3790" t="s">
        <v>19</v>
      </c>
      <c r="H3790" t="s">
        <v>20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7667</v>
      </c>
      <c r="C3791" s="3" t="s">
        <v>7668</v>
      </c>
      <c r="D3791" s="6">
        <v>3550</v>
      </c>
      <c r="E3791" s="8">
        <v>116</v>
      </c>
      <c r="F3791" t="s">
        <v>359</v>
      </c>
      <c r="G3791" t="s">
        <v>26</v>
      </c>
      <c r="H3791" t="s">
        <v>27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7669</v>
      </c>
      <c r="C3792" s="3" t="s">
        <v>7670</v>
      </c>
      <c r="D3792" s="6">
        <v>15000</v>
      </c>
      <c r="E3792" s="8">
        <v>0</v>
      </c>
      <c r="F3792" t="s">
        <v>359</v>
      </c>
      <c r="G3792" t="s">
        <v>19</v>
      </c>
      <c r="H3792" t="s">
        <v>20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7671</v>
      </c>
      <c r="C3793" s="3" t="s">
        <v>7672</v>
      </c>
      <c r="D3793" s="6">
        <v>1500</v>
      </c>
      <c r="E3793" s="8">
        <v>0</v>
      </c>
      <c r="F3793" t="s">
        <v>359</v>
      </c>
      <c r="G3793" t="s">
        <v>19</v>
      </c>
      <c r="H3793" t="s">
        <v>20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7673</v>
      </c>
      <c r="C3794" s="3" t="s">
        <v>7674</v>
      </c>
      <c r="D3794" s="6">
        <v>12500</v>
      </c>
      <c r="E3794" s="8">
        <v>35</v>
      </c>
      <c r="F3794" t="s">
        <v>359</v>
      </c>
      <c r="G3794" t="s">
        <v>19</v>
      </c>
      <c r="H3794" t="s">
        <v>20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7675</v>
      </c>
      <c r="C3795" s="3" t="s">
        <v>7676</v>
      </c>
      <c r="D3795" s="6">
        <v>7000</v>
      </c>
      <c r="E3795" s="8">
        <v>4176</v>
      </c>
      <c r="F3795" t="s">
        <v>359</v>
      </c>
      <c r="G3795" t="s">
        <v>19</v>
      </c>
      <c r="H3795" t="s">
        <v>20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7677</v>
      </c>
      <c r="C3796" s="3" t="s">
        <v>7678</v>
      </c>
      <c r="D3796" s="6">
        <v>5000</v>
      </c>
      <c r="E3796" s="8">
        <v>50</v>
      </c>
      <c r="F3796" t="s">
        <v>359</v>
      </c>
      <c r="G3796" t="s">
        <v>26</v>
      </c>
      <c r="H3796" t="s">
        <v>27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7679</v>
      </c>
      <c r="C3797" s="3" t="s">
        <v>7680</v>
      </c>
      <c r="D3797" s="6">
        <v>600</v>
      </c>
      <c r="E3797" s="8">
        <v>10</v>
      </c>
      <c r="F3797" t="s">
        <v>359</v>
      </c>
      <c r="G3797" t="s">
        <v>26</v>
      </c>
      <c r="H3797" t="s">
        <v>27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7681</v>
      </c>
      <c r="C3798" s="3" t="s">
        <v>7682</v>
      </c>
      <c r="D3798" s="6">
        <v>22500</v>
      </c>
      <c r="E3798" s="8">
        <v>1</v>
      </c>
      <c r="F3798" t="s">
        <v>359</v>
      </c>
      <c r="G3798" t="s">
        <v>19</v>
      </c>
      <c r="H3798" t="s">
        <v>20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7683</v>
      </c>
      <c r="C3799" s="3" t="s">
        <v>7684</v>
      </c>
      <c r="D3799" s="6">
        <v>6000</v>
      </c>
      <c r="E3799" s="8">
        <v>5380</v>
      </c>
      <c r="F3799" t="s">
        <v>359</v>
      </c>
      <c r="G3799" t="s">
        <v>19</v>
      </c>
      <c r="H3799" t="s">
        <v>20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7685</v>
      </c>
      <c r="C3800" s="3" t="s">
        <v>7686</v>
      </c>
      <c r="D3800" s="6">
        <v>70000</v>
      </c>
      <c r="E3800" s="8">
        <v>1025</v>
      </c>
      <c r="F3800" t="s">
        <v>359</v>
      </c>
      <c r="G3800" t="s">
        <v>19</v>
      </c>
      <c r="H3800" t="s">
        <v>20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7687</v>
      </c>
      <c r="C3801" s="3" t="s">
        <v>7688</v>
      </c>
      <c r="D3801" s="6">
        <v>10000</v>
      </c>
      <c r="E3801" s="8">
        <v>402</v>
      </c>
      <c r="F3801" t="s">
        <v>359</v>
      </c>
      <c r="G3801" t="s">
        <v>19</v>
      </c>
      <c r="H3801" t="s">
        <v>20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7689</v>
      </c>
      <c r="C3802" s="3" t="s">
        <v>7690</v>
      </c>
      <c r="D3802" s="6">
        <v>22000</v>
      </c>
      <c r="E3802" s="8">
        <v>881</v>
      </c>
      <c r="F3802" t="s">
        <v>359</v>
      </c>
      <c r="G3802" t="s">
        <v>19</v>
      </c>
      <c r="H3802" t="s">
        <v>20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7691</v>
      </c>
      <c r="C3803" s="3" t="s">
        <v>7692</v>
      </c>
      <c r="D3803" s="6">
        <v>5000</v>
      </c>
      <c r="E3803" s="8">
        <v>426</v>
      </c>
      <c r="F3803" t="s">
        <v>359</v>
      </c>
      <c r="G3803" t="s">
        <v>19</v>
      </c>
      <c r="H3803" t="s">
        <v>20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7693</v>
      </c>
      <c r="C3804" s="3" t="s">
        <v>7694</v>
      </c>
      <c r="D3804" s="6">
        <v>3000</v>
      </c>
      <c r="E3804" s="8">
        <v>0</v>
      </c>
      <c r="F3804" t="s">
        <v>359</v>
      </c>
      <c r="G3804" t="s">
        <v>19</v>
      </c>
      <c r="H3804" t="s">
        <v>20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7695</v>
      </c>
      <c r="C3805" s="3" t="s">
        <v>7696</v>
      </c>
      <c r="D3805" s="6">
        <v>12000</v>
      </c>
      <c r="E3805" s="8">
        <v>2358</v>
      </c>
      <c r="F3805" t="s">
        <v>359</v>
      </c>
      <c r="G3805" t="s">
        <v>19</v>
      </c>
      <c r="H3805" t="s">
        <v>20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7697</v>
      </c>
      <c r="C3806" s="3" t="s">
        <v>7698</v>
      </c>
      <c r="D3806" s="6">
        <v>8000</v>
      </c>
      <c r="E3806" s="8">
        <v>0</v>
      </c>
      <c r="F3806" t="s">
        <v>359</v>
      </c>
      <c r="G3806" t="s">
        <v>19</v>
      </c>
      <c r="H3806" t="s">
        <v>20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7699</v>
      </c>
      <c r="C3807" s="3" t="s">
        <v>7700</v>
      </c>
      <c r="D3807" s="6">
        <v>150000</v>
      </c>
      <c r="E3807" s="8">
        <v>3</v>
      </c>
      <c r="F3807" t="s">
        <v>359</v>
      </c>
      <c r="G3807" t="s">
        <v>19</v>
      </c>
      <c r="H3807" t="s">
        <v>20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7701</v>
      </c>
      <c r="C3808" s="3" t="s">
        <v>7702</v>
      </c>
      <c r="D3808" s="6">
        <v>7500</v>
      </c>
      <c r="E3808" s="8">
        <v>5</v>
      </c>
      <c r="F3808" t="s">
        <v>359</v>
      </c>
      <c r="G3808" t="s">
        <v>52</v>
      </c>
      <c r="H3808" t="s">
        <v>53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7703</v>
      </c>
      <c r="C3809" s="3" t="s">
        <v>7704</v>
      </c>
      <c r="D3809" s="6">
        <v>1500</v>
      </c>
      <c r="E3809" s="8">
        <v>455</v>
      </c>
      <c r="F3809" t="s">
        <v>359</v>
      </c>
      <c r="G3809" t="s">
        <v>19</v>
      </c>
      <c r="H3809" t="s">
        <v>20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3">
      <c r="A3810">
        <v>522</v>
      </c>
      <c r="B3810" s="3" t="s">
        <v>1091</v>
      </c>
      <c r="C3810" s="3" t="s">
        <v>1092</v>
      </c>
      <c r="D3810" s="6">
        <v>3000</v>
      </c>
      <c r="E3810" s="8">
        <v>3440</v>
      </c>
      <c r="F3810" t="s">
        <v>18</v>
      </c>
      <c r="G3810" t="s">
        <v>19</v>
      </c>
      <c r="H3810" t="s">
        <v>20</v>
      </c>
      <c r="I3810">
        <v>1458518325</v>
      </c>
      <c r="J3810">
        <v>1456793925</v>
      </c>
      <c r="K3810" t="b">
        <v>0</v>
      </c>
      <c r="L3810">
        <v>31</v>
      </c>
      <c r="M3810" t="b">
        <v>1</v>
      </c>
      <c r="N3810" t="s">
        <v>1088</v>
      </c>
      <c r="O3810">
        <f t="shared" si="295"/>
        <v>115</v>
      </c>
      <c r="P3810">
        <f t="shared" si="296"/>
        <v>110.97</v>
      </c>
      <c r="Q3810" s="10" t="s">
        <v>8315</v>
      </c>
      <c r="R3810" t="s">
        <v>8316</v>
      </c>
      <c r="S3810" s="13">
        <f t="shared" si="297"/>
        <v>42430.040798611109</v>
      </c>
      <c r="T3810" s="13">
        <f t="shared" si="298"/>
        <v>42449.999131944445</v>
      </c>
      <c r="U3810">
        <f t="shared" si="299"/>
        <v>2016</v>
      </c>
    </row>
    <row r="3811" spans="1:21" ht="43.2" x14ac:dyDescent="0.3">
      <c r="A3811">
        <v>3579</v>
      </c>
      <c r="B3811" s="3" t="s">
        <v>7249</v>
      </c>
      <c r="C3811" s="3" t="s">
        <v>7250</v>
      </c>
      <c r="D3811" s="6">
        <v>500</v>
      </c>
      <c r="E3811" s="8">
        <v>500</v>
      </c>
      <c r="F3811" t="s">
        <v>18</v>
      </c>
      <c r="G3811" t="s">
        <v>26</v>
      </c>
      <c r="H3811" t="s">
        <v>27</v>
      </c>
      <c r="I3811">
        <v>1459444656</v>
      </c>
      <c r="J3811">
        <v>1456856256</v>
      </c>
      <c r="K3811" t="b">
        <v>0</v>
      </c>
      <c r="L3811">
        <v>14</v>
      </c>
      <c r="M3811" t="b">
        <v>1</v>
      </c>
      <c r="N3811" t="s">
        <v>1088</v>
      </c>
      <c r="O3811">
        <f t="shared" si="295"/>
        <v>100</v>
      </c>
      <c r="P3811">
        <f t="shared" si="296"/>
        <v>35.71</v>
      </c>
      <c r="Q3811" s="10" t="s">
        <v>8315</v>
      </c>
      <c r="R3811" t="s">
        <v>8316</v>
      </c>
      <c r="S3811" s="13">
        <f t="shared" si="297"/>
        <v>42430.762222222227</v>
      </c>
      <c r="T3811" s="13">
        <f t="shared" si="298"/>
        <v>42460.720555555556</v>
      </c>
      <c r="U3811">
        <f t="shared" si="299"/>
        <v>2016</v>
      </c>
    </row>
    <row r="3812" spans="1:21" ht="43.2" x14ac:dyDescent="0.3">
      <c r="A3812">
        <v>3502</v>
      </c>
      <c r="B3812" s="3" t="s">
        <v>7095</v>
      </c>
      <c r="C3812" s="3" t="s">
        <v>7096</v>
      </c>
      <c r="D3812" s="6">
        <v>4000</v>
      </c>
      <c r="E3812" s="8">
        <v>4216</v>
      </c>
      <c r="F3812" t="s">
        <v>18</v>
      </c>
      <c r="G3812" t="s">
        <v>19</v>
      </c>
      <c r="H3812" t="s">
        <v>20</v>
      </c>
      <c r="I3812">
        <v>1458100740</v>
      </c>
      <c r="J3812">
        <v>1456862924</v>
      </c>
      <c r="K3812" t="b">
        <v>0</v>
      </c>
      <c r="L3812">
        <v>31</v>
      </c>
      <c r="M3812" t="b">
        <v>1</v>
      </c>
      <c r="N3812" t="s">
        <v>1088</v>
      </c>
      <c r="O3812">
        <f t="shared" si="295"/>
        <v>105</v>
      </c>
      <c r="P3812">
        <f t="shared" si="296"/>
        <v>136</v>
      </c>
      <c r="Q3812" s="10" t="s">
        <v>8315</v>
      </c>
      <c r="R3812" t="s">
        <v>8316</v>
      </c>
      <c r="S3812" s="13">
        <f t="shared" si="297"/>
        <v>42430.839398148149</v>
      </c>
      <c r="T3812" s="13">
        <f t="shared" si="298"/>
        <v>42445.165972222225</v>
      </c>
      <c r="U3812">
        <f t="shared" si="299"/>
        <v>2016</v>
      </c>
    </row>
    <row r="3813" spans="1:21" ht="57.6" x14ac:dyDescent="0.3">
      <c r="A3813">
        <v>3279</v>
      </c>
      <c r="B3813" s="3" t="s">
        <v>6648</v>
      </c>
      <c r="C3813" s="3" t="s">
        <v>6649</v>
      </c>
      <c r="D3813" s="6">
        <v>5800</v>
      </c>
      <c r="E3813" s="8">
        <v>6628</v>
      </c>
      <c r="F3813" t="s">
        <v>18</v>
      </c>
      <c r="G3813" t="s">
        <v>19</v>
      </c>
      <c r="H3813" t="s">
        <v>20</v>
      </c>
      <c r="I3813">
        <v>1459474059</v>
      </c>
      <c r="J3813">
        <v>1456885659</v>
      </c>
      <c r="K3813" t="b">
        <v>0</v>
      </c>
      <c r="L3813">
        <v>63</v>
      </c>
      <c r="M3813" t="b">
        <v>1</v>
      </c>
      <c r="N3813" t="s">
        <v>1088</v>
      </c>
      <c r="O3813">
        <f t="shared" si="295"/>
        <v>114</v>
      </c>
      <c r="P3813">
        <f t="shared" si="296"/>
        <v>105.21</v>
      </c>
      <c r="Q3813" s="10" t="s">
        <v>8315</v>
      </c>
      <c r="R3813" t="s">
        <v>8316</v>
      </c>
      <c r="S3813" s="13">
        <f t="shared" si="297"/>
        <v>42431.102534722217</v>
      </c>
      <c r="T3813" s="13">
        <f t="shared" si="298"/>
        <v>42461.06086805556</v>
      </c>
      <c r="U3813">
        <f t="shared" si="299"/>
        <v>2016</v>
      </c>
    </row>
    <row r="3814" spans="1:21" ht="28.8" x14ac:dyDescent="0.3">
      <c r="A3814">
        <v>3318</v>
      </c>
      <c r="B3814" s="3" t="s">
        <v>6726</v>
      </c>
      <c r="C3814" s="3" t="s">
        <v>6727</v>
      </c>
      <c r="D3814" s="6">
        <v>2000</v>
      </c>
      <c r="E3814" s="8">
        <v>2512</v>
      </c>
      <c r="F3814" t="s">
        <v>18</v>
      </c>
      <c r="G3814" t="s">
        <v>161</v>
      </c>
      <c r="H3814" t="s">
        <v>162</v>
      </c>
      <c r="I3814">
        <v>1460341800</v>
      </c>
      <c r="J3814">
        <v>1456902893</v>
      </c>
      <c r="K3814" t="b">
        <v>0</v>
      </c>
      <c r="L3814">
        <v>32</v>
      </c>
      <c r="M3814" t="b">
        <v>1</v>
      </c>
      <c r="N3814" t="s">
        <v>1088</v>
      </c>
      <c r="O3814">
        <f t="shared" si="295"/>
        <v>126</v>
      </c>
      <c r="P3814">
        <f t="shared" si="296"/>
        <v>78.5</v>
      </c>
      <c r="Q3814" s="10" t="s">
        <v>8315</v>
      </c>
      <c r="R3814" t="s">
        <v>8316</v>
      </c>
      <c r="S3814" s="13">
        <f t="shared" si="297"/>
        <v>42431.302002314813</v>
      </c>
      <c r="T3814" s="13">
        <f t="shared" si="298"/>
        <v>42471.104166666672</v>
      </c>
      <c r="U3814">
        <f t="shared" si="299"/>
        <v>2016</v>
      </c>
    </row>
    <row r="3815" spans="1:21" ht="43.2" x14ac:dyDescent="0.3">
      <c r="A3815">
        <v>3840</v>
      </c>
      <c r="B3815" s="3" t="s">
        <v>7768</v>
      </c>
      <c r="C3815" s="3" t="s">
        <v>7769</v>
      </c>
      <c r="D3815" s="6">
        <v>1</v>
      </c>
      <c r="E3815" s="8">
        <v>65</v>
      </c>
      <c r="F3815" t="s">
        <v>18</v>
      </c>
      <c r="G3815" t="s">
        <v>26</v>
      </c>
      <c r="H3815" t="s">
        <v>27</v>
      </c>
      <c r="I3815">
        <v>1459180229</v>
      </c>
      <c r="J3815">
        <v>1457023829</v>
      </c>
      <c r="K3815" t="b">
        <v>0</v>
      </c>
      <c r="L3815">
        <v>3</v>
      </c>
      <c r="M3815" t="b">
        <v>1</v>
      </c>
      <c r="N3815" t="s">
        <v>1088</v>
      </c>
      <c r="O3815">
        <f t="shared" si="295"/>
        <v>6500</v>
      </c>
      <c r="P3815">
        <f t="shared" si="296"/>
        <v>21.67</v>
      </c>
      <c r="Q3815" s="10" t="s">
        <v>8315</v>
      </c>
      <c r="R3815" t="s">
        <v>8316</v>
      </c>
      <c r="S3815" s="13">
        <f t="shared" si="297"/>
        <v>42432.701724537037</v>
      </c>
      <c r="T3815" s="13">
        <f t="shared" si="298"/>
        <v>42457.660057870366</v>
      </c>
      <c r="U3815">
        <f t="shared" si="299"/>
        <v>2016</v>
      </c>
    </row>
    <row r="3816" spans="1:21" ht="43.2" x14ac:dyDescent="0.3">
      <c r="A3816">
        <v>3930</v>
      </c>
      <c r="B3816" s="3" t="s">
        <v>7947</v>
      </c>
      <c r="C3816" s="3" t="s">
        <v>7948</v>
      </c>
      <c r="D3816" s="6">
        <v>10000</v>
      </c>
      <c r="E3816" s="8">
        <v>0</v>
      </c>
      <c r="F3816" t="s">
        <v>359</v>
      </c>
      <c r="G3816" t="s">
        <v>52</v>
      </c>
      <c r="H3816" t="s">
        <v>53</v>
      </c>
      <c r="I3816">
        <v>1459490400</v>
      </c>
      <c r="J3816">
        <v>1457078868</v>
      </c>
      <c r="K3816" t="b">
        <v>0</v>
      </c>
      <c r="L3816">
        <v>0</v>
      </c>
      <c r="M3816" t="b">
        <v>0</v>
      </c>
      <c r="N3816" t="s">
        <v>1088</v>
      </c>
      <c r="O3816">
        <f t="shared" si="295"/>
        <v>0</v>
      </c>
      <c r="P3816">
        <f t="shared" si="296"/>
        <v>0</v>
      </c>
      <c r="Q3816" s="10" t="s">
        <v>8315</v>
      </c>
      <c r="R3816" t="s">
        <v>8316</v>
      </c>
      <c r="S3816" s="13">
        <f t="shared" si="297"/>
        <v>42433.338749999995</v>
      </c>
      <c r="T3816" s="13">
        <f t="shared" si="298"/>
        <v>42461.25</v>
      </c>
      <c r="U3816">
        <f t="shared" si="299"/>
        <v>2016</v>
      </c>
    </row>
    <row r="3817" spans="1:21" ht="43.2" x14ac:dyDescent="0.3">
      <c r="A3817">
        <v>3562</v>
      </c>
      <c r="B3817" s="3" t="s">
        <v>7215</v>
      </c>
      <c r="C3817" s="3" t="s">
        <v>7216</v>
      </c>
      <c r="D3817" s="6">
        <v>315</v>
      </c>
      <c r="E3817" s="8">
        <v>469</v>
      </c>
      <c r="F3817" t="s">
        <v>18</v>
      </c>
      <c r="G3817" t="s">
        <v>26</v>
      </c>
      <c r="H3817" t="s">
        <v>27</v>
      </c>
      <c r="I3817">
        <v>1457906400</v>
      </c>
      <c r="J3817">
        <v>1457115427</v>
      </c>
      <c r="K3817" t="b">
        <v>0</v>
      </c>
      <c r="L3817">
        <v>31</v>
      </c>
      <c r="M3817" t="b">
        <v>1</v>
      </c>
      <c r="N3817" t="s">
        <v>1088</v>
      </c>
      <c r="O3817">
        <f t="shared" si="295"/>
        <v>149</v>
      </c>
      <c r="P3817">
        <f t="shared" si="296"/>
        <v>15.13</v>
      </c>
      <c r="Q3817" s="10" t="s">
        <v>8315</v>
      </c>
      <c r="R3817" t="s">
        <v>8316</v>
      </c>
      <c r="S3817" s="13">
        <f t="shared" si="297"/>
        <v>42433.761886574073</v>
      </c>
      <c r="T3817" s="13">
        <f t="shared" si="298"/>
        <v>42442.916666666672</v>
      </c>
      <c r="U3817">
        <f t="shared" si="299"/>
        <v>2016</v>
      </c>
    </row>
    <row r="3818" spans="1:21" ht="43.2" x14ac:dyDescent="0.3">
      <c r="A3818">
        <v>3951</v>
      </c>
      <c r="B3818" s="3" t="s">
        <v>7989</v>
      </c>
      <c r="C3818" s="3" t="s">
        <v>5792</v>
      </c>
      <c r="D3818" s="6">
        <v>200000</v>
      </c>
      <c r="E3818" s="8">
        <v>1</v>
      </c>
      <c r="F3818" t="s">
        <v>359</v>
      </c>
      <c r="G3818" t="s">
        <v>2457</v>
      </c>
      <c r="H3818" t="s">
        <v>57</v>
      </c>
      <c r="I3818">
        <v>1462301342</v>
      </c>
      <c r="J3818">
        <v>1457120942</v>
      </c>
      <c r="K3818" t="b">
        <v>0</v>
      </c>
      <c r="L3818">
        <v>1</v>
      </c>
      <c r="M3818" t="b">
        <v>0</v>
      </c>
      <c r="N3818" t="s">
        <v>1088</v>
      </c>
      <c r="O3818">
        <f t="shared" si="295"/>
        <v>0</v>
      </c>
      <c r="P3818">
        <f t="shared" si="296"/>
        <v>1</v>
      </c>
      <c r="Q3818" s="10" t="s">
        <v>8315</v>
      </c>
      <c r="R3818" t="s">
        <v>8316</v>
      </c>
      <c r="S3818" s="13">
        <f t="shared" si="297"/>
        <v>42433.825717592597</v>
      </c>
      <c r="T3818" s="13">
        <f t="shared" si="298"/>
        <v>42493.784050925926</v>
      </c>
      <c r="U3818">
        <f t="shared" si="299"/>
        <v>2016</v>
      </c>
    </row>
    <row r="3819" spans="1:21" ht="43.2" x14ac:dyDescent="0.3">
      <c r="A3819">
        <v>4048</v>
      </c>
      <c r="B3819" s="3" t="s">
        <v>8178</v>
      </c>
      <c r="C3819" s="3" t="s">
        <v>8179</v>
      </c>
      <c r="D3819" s="6">
        <v>17000</v>
      </c>
      <c r="E3819" s="8">
        <v>3001</v>
      </c>
      <c r="F3819" t="s">
        <v>359</v>
      </c>
      <c r="G3819" t="s">
        <v>26</v>
      </c>
      <c r="H3819" t="s">
        <v>27</v>
      </c>
      <c r="I3819">
        <v>1460373187</v>
      </c>
      <c r="J3819">
        <v>1457352787</v>
      </c>
      <c r="K3819" t="b">
        <v>0</v>
      </c>
      <c r="L3819">
        <v>91</v>
      </c>
      <c r="M3819" t="b">
        <v>0</v>
      </c>
      <c r="N3819" t="s">
        <v>1088</v>
      </c>
      <c r="O3819">
        <f t="shared" si="295"/>
        <v>18</v>
      </c>
      <c r="P3819">
        <f t="shared" si="296"/>
        <v>32.979999999999997</v>
      </c>
      <c r="Q3819" s="10" t="s">
        <v>8315</v>
      </c>
      <c r="R3819" t="s">
        <v>8316</v>
      </c>
      <c r="S3819" s="13">
        <f t="shared" si="297"/>
        <v>42436.509108796294</v>
      </c>
      <c r="T3819" s="13">
        <f t="shared" si="298"/>
        <v>42471.467442129629</v>
      </c>
      <c r="U3819">
        <f t="shared" si="299"/>
        <v>2016</v>
      </c>
    </row>
    <row r="3820" spans="1:21" ht="43.2" x14ac:dyDescent="0.3">
      <c r="A3820">
        <v>3336</v>
      </c>
      <c r="B3820" s="3" t="s">
        <v>6762</v>
      </c>
      <c r="C3820" s="3" t="s">
        <v>6763</v>
      </c>
      <c r="D3820" s="6">
        <v>250</v>
      </c>
      <c r="E3820" s="8">
        <v>250</v>
      </c>
      <c r="F3820" t="s">
        <v>18</v>
      </c>
      <c r="G3820" t="s">
        <v>26</v>
      </c>
      <c r="H3820" t="s">
        <v>27</v>
      </c>
      <c r="I3820">
        <v>1459845246</v>
      </c>
      <c r="J3820">
        <v>1457429646</v>
      </c>
      <c r="K3820" t="b">
        <v>0</v>
      </c>
      <c r="L3820">
        <v>9</v>
      </c>
      <c r="M3820" t="b">
        <v>1</v>
      </c>
      <c r="N3820" t="s">
        <v>1088</v>
      </c>
      <c r="O3820">
        <f t="shared" si="295"/>
        <v>100</v>
      </c>
      <c r="P3820">
        <f t="shared" si="296"/>
        <v>27.78</v>
      </c>
      <c r="Q3820" s="10" t="s">
        <v>8315</v>
      </c>
      <c r="R3820" t="s">
        <v>8316</v>
      </c>
      <c r="S3820" s="13">
        <f t="shared" si="297"/>
        <v>42437.398680555561</v>
      </c>
      <c r="T3820" s="13">
        <f t="shared" si="298"/>
        <v>42465.35701388889</v>
      </c>
      <c r="U3820">
        <f t="shared" si="299"/>
        <v>2016</v>
      </c>
    </row>
    <row r="3821" spans="1:21" ht="28.8" x14ac:dyDescent="0.3">
      <c r="A3821">
        <v>4000</v>
      </c>
      <c r="B3821" s="3" t="s">
        <v>8084</v>
      </c>
      <c r="C3821" s="3" t="s">
        <v>8085</v>
      </c>
      <c r="D3821" s="6">
        <v>8000</v>
      </c>
      <c r="E3821" s="8">
        <v>10</v>
      </c>
      <c r="F3821" t="s">
        <v>359</v>
      </c>
      <c r="G3821" t="s">
        <v>19</v>
      </c>
      <c r="H3821" t="s">
        <v>20</v>
      </c>
      <c r="I3821">
        <v>1462631358</v>
      </c>
      <c r="J3821">
        <v>1457450958</v>
      </c>
      <c r="K3821" t="b">
        <v>0</v>
      </c>
      <c r="L3821">
        <v>1</v>
      </c>
      <c r="M3821" t="b">
        <v>0</v>
      </c>
      <c r="N3821" t="s">
        <v>1088</v>
      </c>
      <c r="O3821">
        <f t="shared" si="295"/>
        <v>0</v>
      </c>
      <c r="P3821">
        <f t="shared" si="296"/>
        <v>10</v>
      </c>
      <c r="Q3821" s="10" t="s">
        <v>8315</v>
      </c>
      <c r="R3821" t="s">
        <v>8316</v>
      </c>
      <c r="S3821" s="13">
        <f t="shared" si="297"/>
        <v>42437.64534722222</v>
      </c>
      <c r="T3821" s="13">
        <f t="shared" si="298"/>
        <v>42497.603680555556</v>
      </c>
      <c r="U3821">
        <f t="shared" si="299"/>
        <v>2016</v>
      </c>
    </row>
    <row r="3822" spans="1:21" ht="57.6" x14ac:dyDescent="0.3">
      <c r="A3822">
        <v>3950</v>
      </c>
      <c r="B3822" s="3" t="s">
        <v>7987</v>
      </c>
      <c r="C3822" s="3" t="s">
        <v>7988</v>
      </c>
      <c r="D3822" s="6">
        <v>4000</v>
      </c>
      <c r="E3822" s="8">
        <v>25</v>
      </c>
      <c r="F3822" t="s">
        <v>359</v>
      </c>
      <c r="G3822" t="s">
        <v>19</v>
      </c>
      <c r="H3822" t="s">
        <v>20</v>
      </c>
      <c r="I3822">
        <v>1460140500</v>
      </c>
      <c r="J3822">
        <v>1457628680</v>
      </c>
      <c r="K3822" t="b">
        <v>0</v>
      </c>
      <c r="L3822">
        <v>1</v>
      </c>
      <c r="M3822" t="b">
        <v>0</v>
      </c>
      <c r="N3822" t="s">
        <v>1088</v>
      </c>
      <c r="O3822">
        <f t="shared" si="295"/>
        <v>1</v>
      </c>
      <c r="P3822">
        <f t="shared" si="296"/>
        <v>25</v>
      </c>
      <c r="Q3822" s="10" t="s">
        <v>8315</v>
      </c>
      <c r="R3822" t="s">
        <v>8316</v>
      </c>
      <c r="S3822" s="13">
        <f t="shared" si="297"/>
        <v>42439.702314814815</v>
      </c>
      <c r="T3822" s="13">
        <f t="shared" si="298"/>
        <v>42468.774305555555</v>
      </c>
      <c r="U3822">
        <f t="shared" si="299"/>
        <v>2016</v>
      </c>
    </row>
    <row r="3823" spans="1:21" ht="57.6" x14ac:dyDescent="0.3">
      <c r="A3823">
        <v>3654</v>
      </c>
      <c r="B3823" s="3" t="s">
        <v>7397</v>
      </c>
      <c r="C3823" s="3" t="s">
        <v>7398</v>
      </c>
      <c r="D3823" s="6">
        <v>1500</v>
      </c>
      <c r="E3823" s="8">
        <v>2616</v>
      </c>
      <c r="F3823" t="s">
        <v>18</v>
      </c>
      <c r="G3823" t="s">
        <v>26</v>
      </c>
      <c r="H3823" t="s">
        <v>27</v>
      </c>
      <c r="I3823">
        <v>1459702800</v>
      </c>
      <c r="J3823">
        <v>1457690386</v>
      </c>
      <c r="K3823" t="b">
        <v>0</v>
      </c>
      <c r="L3823">
        <v>38</v>
      </c>
      <c r="M3823" t="b">
        <v>1</v>
      </c>
      <c r="N3823" t="s">
        <v>1088</v>
      </c>
      <c r="O3823">
        <f t="shared" si="295"/>
        <v>174</v>
      </c>
      <c r="P3823">
        <f t="shared" si="296"/>
        <v>68.84</v>
      </c>
      <c r="Q3823" s="10" t="s">
        <v>8315</v>
      </c>
      <c r="R3823" t="s">
        <v>8316</v>
      </c>
      <c r="S3823" s="13">
        <f t="shared" si="297"/>
        <v>42440.416504629626</v>
      </c>
      <c r="T3823" s="13">
        <f t="shared" si="298"/>
        <v>42463.708333333328</v>
      </c>
      <c r="U3823">
        <f t="shared" si="299"/>
        <v>2016</v>
      </c>
    </row>
    <row r="3824" spans="1:21" ht="43.2" x14ac:dyDescent="0.3">
      <c r="A3824">
        <v>3530</v>
      </c>
      <c r="B3824" s="3" t="s">
        <v>7151</v>
      </c>
      <c r="C3824" s="3" t="s">
        <v>7152</v>
      </c>
      <c r="D3824" s="6">
        <v>2750</v>
      </c>
      <c r="E3824" s="8">
        <v>2750</v>
      </c>
      <c r="F3824" t="s">
        <v>18</v>
      </c>
      <c r="G3824" t="s">
        <v>26</v>
      </c>
      <c r="H3824" t="s">
        <v>27</v>
      </c>
      <c r="I3824">
        <v>1460318400</v>
      </c>
      <c r="J3824">
        <v>1457881057</v>
      </c>
      <c r="K3824" t="b">
        <v>0</v>
      </c>
      <c r="L3824">
        <v>22</v>
      </c>
      <c r="M3824" t="b">
        <v>1</v>
      </c>
      <c r="N3824" t="s">
        <v>1088</v>
      </c>
      <c r="O3824">
        <f t="shared" si="295"/>
        <v>100</v>
      </c>
      <c r="P3824">
        <f t="shared" si="296"/>
        <v>125</v>
      </c>
      <c r="Q3824" s="10" t="s">
        <v>8315</v>
      </c>
      <c r="R3824" t="s">
        <v>8316</v>
      </c>
      <c r="S3824" s="13">
        <f t="shared" si="297"/>
        <v>42442.623344907406</v>
      </c>
      <c r="T3824" s="13">
        <f t="shared" si="298"/>
        <v>42470.833333333328</v>
      </c>
      <c r="U3824">
        <f t="shared" si="299"/>
        <v>2016</v>
      </c>
    </row>
    <row r="3825" spans="1:21" ht="43.2" x14ac:dyDescent="0.3">
      <c r="A3825">
        <v>3490</v>
      </c>
      <c r="B3825" s="3" t="s">
        <v>7071</v>
      </c>
      <c r="C3825" s="3" t="s">
        <v>7072</v>
      </c>
      <c r="D3825" s="6">
        <v>1000</v>
      </c>
      <c r="E3825" s="8">
        <v>1275</v>
      </c>
      <c r="F3825" t="s">
        <v>18</v>
      </c>
      <c r="G3825" t="s">
        <v>19</v>
      </c>
      <c r="H3825" t="s">
        <v>20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1088</v>
      </c>
      <c r="O3825">
        <f t="shared" si="295"/>
        <v>128</v>
      </c>
      <c r="P3825">
        <f t="shared" si="296"/>
        <v>47.22</v>
      </c>
      <c r="Q3825" s="10" t="s">
        <v>8315</v>
      </c>
      <c r="R3825" t="s">
        <v>8316</v>
      </c>
      <c r="S3825" s="13">
        <f t="shared" si="297"/>
        <v>42443.802361111113</v>
      </c>
      <c r="T3825" s="13">
        <f t="shared" si="298"/>
        <v>42473.802361111113</v>
      </c>
      <c r="U3825">
        <f t="shared" si="299"/>
        <v>2016</v>
      </c>
    </row>
    <row r="3826" spans="1:21" ht="43.2" x14ac:dyDescent="0.3">
      <c r="A3826">
        <v>2907</v>
      </c>
      <c r="B3826" s="3" t="s">
        <v>5903</v>
      </c>
      <c r="C3826" s="3" t="s">
        <v>5904</v>
      </c>
      <c r="D3826" s="6">
        <v>2500</v>
      </c>
      <c r="E3826" s="8">
        <v>2</v>
      </c>
      <c r="F3826" t="s">
        <v>359</v>
      </c>
      <c r="G3826" t="s">
        <v>19</v>
      </c>
      <c r="H3826" t="s">
        <v>20</v>
      </c>
      <c r="I3826">
        <v>1463259837</v>
      </c>
      <c r="J3826">
        <v>1458075837</v>
      </c>
      <c r="K3826" t="b">
        <v>0</v>
      </c>
      <c r="L3826">
        <v>2</v>
      </c>
      <c r="M3826" t="b">
        <v>0</v>
      </c>
      <c r="N3826" t="s">
        <v>1088</v>
      </c>
      <c r="O3826">
        <f t="shared" si="295"/>
        <v>0</v>
      </c>
      <c r="P3826">
        <f t="shared" si="296"/>
        <v>1</v>
      </c>
      <c r="Q3826" s="10" t="s">
        <v>8315</v>
      </c>
      <c r="R3826" t="s">
        <v>8316</v>
      </c>
      <c r="S3826" s="13">
        <f t="shared" si="297"/>
        <v>42444.877743055549</v>
      </c>
      <c r="T3826" s="13">
        <f t="shared" si="298"/>
        <v>42504.877743055549</v>
      </c>
      <c r="U3826">
        <f t="shared" si="299"/>
        <v>2016</v>
      </c>
    </row>
    <row r="3827" spans="1:21" ht="43.2" x14ac:dyDescent="0.3">
      <c r="A3827">
        <v>3282</v>
      </c>
      <c r="B3827" s="3" t="s">
        <v>6654</v>
      </c>
      <c r="C3827" s="3" t="s">
        <v>6655</v>
      </c>
      <c r="D3827" s="6">
        <v>31000</v>
      </c>
      <c r="E3827" s="8">
        <v>31820.5</v>
      </c>
      <c r="F3827" t="s">
        <v>18</v>
      </c>
      <c r="G3827" t="s">
        <v>19</v>
      </c>
      <c r="H3827" t="s">
        <v>20</v>
      </c>
      <c r="I3827">
        <v>1461904788</v>
      </c>
      <c r="J3827">
        <v>1458103188</v>
      </c>
      <c r="K3827" t="b">
        <v>0</v>
      </c>
      <c r="L3827">
        <v>237</v>
      </c>
      <c r="M3827" t="b">
        <v>1</v>
      </c>
      <c r="N3827" t="s">
        <v>1088</v>
      </c>
      <c r="O3827">
        <f t="shared" si="295"/>
        <v>103</v>
      </c>
      <c r="P3827">
        <f t="shared" si="296"/>
        <v>134.26</v>
      </c>
      <c r="Q3827" s="10" t="s">
        <v>8315</v>
      </c>
      <c r="R3827" t="s">
        <v>8316</v>
      </c>
      <c r="S3827" s="13">
        <f t="shared" si="297"/>
        <v>42445.19430555556</v>
      </c>
      <c r="T3827" s="13">
        <f t="shared" si="298"/>
        <v>42489.19430555556</v>
      </c>
      <c r="U3827">
        <f t="shared" si="299"/>
        <v>2016</v>
      </c>
    </row>
    <row r="3828" spans="1:21" ht="43.2" x14ac:dyDescent="0.3">
      <c r="A3828">
        <v>4058</v>
      </c>
      <c r="B3828" s="3" t="s">
        <v>8198</v>
      </c>
      <c r="C3828" s="3" t="s">
        <v>8199</v>
      </c>
      <c r="D3828" s="6">
        <v>3750</v>
      </c>
      <c r="E3828" s="8">
        <v>95</v>
      </c>
      <c r="F3828" t="s">
        <v>359</v>
      </c>
      <c r="G3828" t="s">
        <v>19</v>
      </c>
      <c r="H3828" t="s">
        <v>20</v>
      </c>
      <c r="I3828">
        <v>1459483140</v>
      </c>
      <c r="J3828">
        <v>1458178044</v>
      </c>
      <c r="K3828" t="b">
        <v>0</v>
      </c>
      <c r="L3828">
        <v>4</v>
      </c>
      <c r="M3828" t="b">
        <v>0</v>
      </c>
      <c r="N3828" t="s">
        <v>1088</v>
      </c>
      <c r="O3828">
        <f t="shared" si="295"/>
        <v>3</v>
      </c>
      <c r="P3828">
        <f t="shared" si="296"/>
        <v>23.75</v>
      </c>
      <c r="Q3828" s="10" t="s">
        <v>8315</v>
      </c>
      <c r="R3828" t="s">
        <v>8316</v>
      </c>
      <c r="S3828" s="13">
        <f t="shared" si="297"/>
        <v>42446.060694444444</v>
      </c>
      <c r="T3828" s="13">
        <f t="shared" si="298"/>
        <v>42461.165972222225</v>
      </c>
      <c r="U3828">
        <f t="shared" si="299"/>
        <v>2016</v>
      </c>
    </row>
    <row r="3829" spans="1:21" ht="57.6" x14ac:dyDescent="0.3">
      <c r="A3829">
        <v>3392</v>
      </c>
      <c r="B3829" s="3" t="s">
        <v>6875</v>
      </c>
      <c r="C3829" s="3" t="s">
        <v>6876</v>
      </c>
      <c r="D3829" s="6">
        <v>500</v>
      </c>
      <c r="E3829" s="8">
        <v>500</v>
      </c>
      <c r="F3829" t="s">
        <v>18</v>
      </c>
      <c r="G3829" t="s">
        <v>26</v>
      </c>
      <c r="H3829" t="s">
        <v>27</v>
      </c>
      <c r="I3829">
        <v>1462565855</v>
      </c>
      <c r="J3829">
        <v>1458245855</v>
      </c>
      <c r="K3829" t="b">
        <v>0</v>
      </c>
      <c r="L3829">
        <v>12</v>
      </c>
      <c r="M3829" t="b">
        <v>1</v>
      </c>
      <c r="N3829" t="s">
        <v>1088</v>
      </c>
      <c r="O3829">
        <f t="shared" si="295"/>
        <v>100</v>
      </c>
      <c r="P3829">
        <f t="shared" si="296"/>
        <v>41.67</v>
      </c>
      <c r="Q3829" s="10" t="s">
        <v>8315</v>
      </c>
      <c r="R3829" t="s">
        <v>8316</v>
      </c>
      <c r="S3829" s="13">
        <f t="shared" si="297"/>
        <v>42446.845543981486</v>
      </c>
      <c r="T3829" s="13">
        <f t="shared" si="298"/>
        <v>42496.845543981486</v>
      </c>
      <c r="U3829">
        <f t="shared" si="299"/>
        <v>2016</v>
      </c>
    </row>
    <row r="3830" spans="1:21" ht="43.2" x14ac:dyDescent="0.3">
      <c r="A3830">
        <v>3231</v>
      </c>
      <c r="B3830" s="3" t="s">
        <v>6552</v>
      </c>
      <c r="C3830" s="3" t="s">
        <v>6553</v>
      </c>
      <c r="D3830" s="6">
        <v>1000</v>
      </c>
      <c r="E3830" s="8">
        <v>1610</v>
      </c>
      <c r="F3830" t="s">
        <v>18</v>
      </c>
      <c r="G3830" t="s">
        <v>19</v>
      </c>
      <c r="H3830" t="s">
        <v>20</v>
      </c>
      <c r="I3830">
        <v>1460846347</v>
      </c>
      <c r="J3830">
        <v>1458254347</v>
      </c>
      <c r="K3830" t="b">
        <v>0</v>
      </c>
      <c r="L3830">
        <v>28</v>
      </c>
      <c r="M3830" t="b">
        <v>1</v>
      </c>
      <c r="N3830" t="s">
        <v>1088</v>
      </c>
      <c r="O3830">
        <f t="shared" si="295"/>
        <v>161</v>
      </c>
      <c r="P3830">
        <f t="shared" si="296"/>
        <v>57.5</v>
      </c>
      <c r="Q3830" s="10" t="s">
        <v>8315</v>
      </c>
      <c r="R3830" t="s">
        <v>8316</v>
      </c>
      <c r="S3830" s="13">
        <f t="shared" si="297"/>
        <v>42446.943831018521</v>
      </c>
      <c r="T3830" s="13">
        <f t="shared" si="298"/>
        <v>42476.943831018521</v>
      </c>
      <c r="U3830">
        <f t="shared" si="299"/>
        <v>2016</v>
      </c>
    </row>
    <row r="3831" spans="1:21" ht="57.6" x14ac:dyDescent="0.3">
      <c r="A3831">
        <v>3970</v>
      </c>
      <c r="B3831" s="3" t="s">
        <v>8026</v>
      </c>
      <c r="C3831" s="3" t="s">
        <v>8027</v>
      </c>
      <c r="D3831" s="6">
        <v>15000</v>
      </c>
      <c r="E3831" s="8">
        <v>11</v>
      </c>
      <c r="F3831" t="s">
        <v>359</v>
      </c>
      <c r="G3831" t="s">
        <v>19</v>
      </c>
      <c r="H3831" t="s">
        <v>20</v>
      </c>
      <c r="I3831">
        <v>1460925811</v>
      </c>
      <c r="J3831">
        <v>1458333811</v>
      </c>
      <c r="K3831" t="b">
        <v>0</v>
      </c>
      <c r="L3831">
        <v>2</v>
      </c>
      <c r="M3831" t="b">
        <v>0</v>
      </c>
      <c r="N3831" t="s">
        <v>1088</v>
      </c>
      <c r="O3831">
        <f t="shared" si="295"/>
        <v>0</v>
      </c>
      <c r="P3831">
        <f t="shared" si="296"/>
        <v>5.5</v>
      </c>
      <c r="Q3831" s="10" t="s">
        <v>8315</v>
      </c>
      <c r="R3831" t="s">
        <v>8316</v>
      </c>
      <c r="S3831" s="13">
        <f t="shared" si="297"/>
        <v>42447.863553240735</v>
      </c>
      <c r="T3831" s="13">
        <f t="shared" si="298"/>
        <v>42477.863553240735</v>
      </c>
      <c r="U3831">
        <f t="shared" si="299"/>
        <v>2016</v>
      </c>
    </row>
    <row r="3832" spans="1:21" ht="57.6" x14ac:dyDescent="0.3">
      <c r="A3832">
        <v>3602</v>
      </c>
      <c r="B3832" s="3" t="s">
        <v>7295</v>
      </c>
      <c r="C3832" s="3" t="s">
        <v>7296</v>
      </c>
      <c r="D3832" s="6">
        <v>4000</v>
      </c>
      <c r="E3832" s="8">
        <v>4002</v>
      </c>
      <c r="F3832" t="s">
        <v>18</v>
      </c>
      <c r="G3832" t="s">
        <v>19</v>
      </c>
      <c r="H3832" t="s">
        <v>20</v>
      </c>
      <c r="I3832">
        <v>1463520479</v>
      </c>
      <c r="J3832">
        <v>1458336479</v>
      </c>
      <c r="K3832" t="b">
        <v>0</v>
      </c>
      <c r="L3832">
        <v>49</v>
      </c>
      <c r="M3832" t="b">
        <v>1</v>
      </c>
      <c r="N3832" t="s">
        <v>1088</v>
      </c>
      <c r="O3832">
        <f t="shared" si="295"/>
        <v>100</v>
      </c>
      <c r="P3832">
        <f t="shared" si="296"/>
        <v>81.67</v>
      </c>
      <c r="Q3832" s="10" t="s">
        <v>8315</v>
      </c>
      <c r="R3832" t="s">
        <v>8316</v>
      </c>
      <c r="S3832" s="13">
        <f t="shared" si="297"/>
        <v>42447.894432870366</v>
      </c>
      <c r="T3832" s="13">
        <f t="shared" si="298"/>
        <v>42507.894432870366</v>
      </c>
      <c r="U3832">
        <f t="shared" si="299"/>
        <v>2016</v>
      </c>
    </row>
    <row r="3833" spans="1:21" ht="43.2" x14ac:dyDescent="0.3">
      <c r="A3833">
        <v>3661</v>
      </c>
      <c r="B3833" s="3" t="s">
        <v>7411</v>
      </c>
      <c r="C3833" s="3" t="s">
        <v>7412</v>
      </c>
      <c r="D3833" s="6">
        <v>3000</v>
      </c>
      <c r="E3833" s="8">
        <v>3330</v>
      </c>
      <c r="F3833" t="s">
        <v>18</v>
      </c>
      <c r="G3833" t="s">
        <v>19</v>
      </c>
      <c r="H3833" t="s">
        <v>20</v>
      </c>
      <c r="I3833">
        <v>1460260800</v>
      </c>
      <c r="J3833">
        <v>1458336672</v>
      </c>
      <c r="K3833" t="b">
        <v>0</v>
      </c>
      <c r="L3833">
        <v>36</v>
      </c>
      <c r="M3833" t="b">
        <v>1</v>
      </c>
      <c r="N3833" t="s">
        <v>1088</v>
      </c>
      <c r="O3833">
        <f t="shared" si="295"/>
        <v>111</v>
      </c>
      <c r="P3833">
        <f t="shared" si="296"/>
        <v>92.5</v>
      </c>
      <c r="Q3833" s="10" t="s">
        <v>8315</v>
      </c>
      <c r="R3833" t="s">
        <v>8316</v>
      </c>
      <c r="S3833" s="13">
        <f t="shared" si="297"/>
        <v>42447.896666666667</v>
      </c>
      <c r="T3833" s="13">
        <f t="shared" si="298"/>
        <v>42470.166666666672</v>
      </c>
      <c r="U3833">
        <f t="shared" si="299"/>
        <v>2016</v>
      </c>
    </row>
    <row r="3834" spans="1:21" ht="57.6" x14ac:dyDescent="0.3">
      <c r="A3834">
        <v>3419</v>
      </c>
      <c r="B3834" s="3" t="s">
        <v>6929</v>
      </c>
      <c r="C3834" s="3" t="s">
        <v>6930</v>
      </c>
      <c r="D3834" s="6">
        <v>2750</v>
      </c>
      <c r="E3834" s="8">
        <v>2930</v>
      </c>
      <c r="F3834" t="s">
        <v>18</v>
      </c>
      <c r="G3834" t="s">
        <v>2457</v>
      </c>
      <c r="H3834" t="s">
        <v>57</v>
      </c>
      <c r="I3834">
        <v>1459978200</v>
      </c>
      <c r="J3834">
        <v>1458416585</v>
      </c>
      <c r="K3834" t="b">
        <v>0</v>
      </c>
      <c r="L3834">
        <v>46</v>
      </c>
      <c r="M3834" t="b">
        <v>1</v>
      </c>
      <c r="N3834" t="s">
        <v>1088</v>
      </c>
      <c r="O3834">
        <f t="shared" si="295"/>
        <v>107</v>
      </c>
      <c r="P3834">
        <f t="shared" si="296"/>
        <v>63.7</v>
      </c>
      <c r="Q3834" s="10" t="s">
        <v>8315</v>
      </c>
      <c r="R3834" t="s">
        <v>8316</v>
      </c>
      <c r="S3834" s="13">
        <f t="shared" si="297"/>
        <v>42448.821585648147</v>
      </c>
      <c r="T3834" s="13">
        <f t="shared" si="298"/>
        <v>42466.895833333328</v>
      </c>
      <c r="U3834">
        <f t="shared" si="299"/>
        <v>2016</v>
      </c>
    </row>
    <row r="3835" spans="1:21" ht="43.2" x14ac:dyDescent="0.3">
      <c r="A3835">
        <v>3582</v>
      </c>
      <c r="B3835" s="3" t="s">
        <v>7255</v>
      </c>
      <c r="C3835" s="3" t="s">
        <v>7256</v>
      </c>
      <c r="D3835" s="6">
        <v>1000</v>
      </c>
      <c r="E3835" s="8">
        <v>2870</v>
      </c>
      <c r="F3835" t="s">
        <v>18</v>
      </c>
      <c r="G3835" t="s">
        <v>19</v>
      </c>
      <c r="H3835" t="s">
        <v>20</v>
      </c>
      <c r="I3835">
        <v>1459822682</v>
      </c>
      <c r="J3835">
        <v>1458613082</v>
      </c>
      <c r="K3835" t="b">
        <v>0</v>
      </c>
      <c r="L3835">
        <v>49</v>
      </c>
      <c r="M3835" t="b">
        <v>1</v>
      </c>
      <c r="N3835" t="s">
        <v>1088</v>
      </c>
      <c r="O3835">
        <f t="shared" si="295"/>
        <v>287</v>
      </c>
      <c r="P3835">
        <f t="shared" si="296"/>
        <v>58.57</v>
      </c>
      <c r="Q3835" s="10" t="s">
        <v>8315</v>
      </c>
      <c r="R3835" t="s">
        <v>8316</v>
      </c>
      <c r="S3835" s="13">
        <f t="shared" si="297"/>
        <v>42451.095856481479</v>
      </c>
      <c r="T3835" s="13">
        <f t="shared" si="298"/>
        <v>42465.095856481479</v>
      </c>
      <c r="U3835">
        <f t="shared" si="299"/>
        <v>2016</v>
      </c>
    </row>
    <row r="3836" spans="1:21" ht="43.2" x14ac:dyDescent="0.3">
      <c r="A3836">
        <v>2809</v>
      </c>
      <c r="B3836" s="3" t="s">
        <v>5707</v>
      </c>
      <c r="C3836" s="3" t="s">
        <v>5708</v>
      </c>
      <c r="D3836" s="6">
        <v>2500</v>
      </c>
      <c r="E3836" s="8">
        <v>2560</v>
      </c>
      <c r="F3836" t="s">
        <v>18</v>
      </c>
      <c r="G3836" t="s">
        <v>19</v>
      </c>
      <c r="H3836" t="s">
        <v>20</v>
      </c>
      <c r="I3836">
        <v>1459348740</v>
      </c>
      <c r="J3836">
        <v>1458647725</v>
      </c>
      <c r="K3836" t="b">
        <v>0</v>
      </c>
      <c r="L3836">
        <v>21</v>
      </c>
      <c r="M3836" t="b">
        <v>1</v>
      </c>
      <c r="N3836" t="s">
        <v>1088</v>
      </c>
      <c r="O3836">
        <f t="shared" si="295"/>
        <v>102</v>
      </c>
      <c r="P3836">
        <f t="shared" si="296"/>
        <v>121.9</v>
      </c>
      <c r="Q3836" s="10" t="s">
        <v>8315</v>
      </c>
      <c r="R3836" t="s">
        <v>8316</v>
      </c>
      <c r="S3836" s="13">
        <f t="shared" si="297"/>
        <v>42451.496817129635</v>
      </c>
      <c r="T3836" s="13">
        <f t="shared" si="298"/>
        <v>42459.610416666663</v>
      </c>
      <c r="U3836">
        <f t="shared" si="299"/>
        <v>2016</v>
      </c>
    </row>
    <row r="3837" spans="1:21" ht="43.2" x14ac:dyDescent="0.3">
      <c r="A3837">
        <v>3968</v>
      </c>
      <c r="B3837" s="3" t="s">
        <v>8022</v>
      </c>
      <c r="C3837" s="3" t="s">
        <v>8023</v>
      </c>
      <c r="D3837" s="6">
        <v>5000</v>
      </c>
      <c r="E3837" s="8">
        <v>527</v>
      </c>
      <c r="F3837" t="s">
        <v>359</v>
      </c>
      <c r="G3837" t="s">
        <v>19</v>
      </c>
      <c r="H3837" t="s">
        <v>20</v>
      </c>
      <c r="I3837">
        <v>1463945673</v>
      </c>
      <c r="J3837">
        <v>1458761673</v>
      </c>
      <c r="K3837" t="b">
        <v>0</v>
      </c>
      <c r="L3837">
        <v>11</v>
      </c>
      <c r="M3837" t="b">
        <v>0</v>
      </c>
      <c r="N3837" t="s">
        <v>1088</v>
      </c>
      <c r="O3837">
        <f t="shared" si="295"/>
        <v>11</v>
      </c>
      <c r="P3837">
        <f t="shared" si="296"/>
        <v>47.91</v>
      </c>
      <c r="Q3837" s="10" t="s">
        <v>8315</v>
      </c>
      <c r="R3837" t="s">
        <v>8316</v>
      </c>
      <c r="S3837" s="13">
        <f t="shared" si="297"/>
        <v>42452.815659722226</v>
      </c>
      <c r="T3837" s="13">
        <f t="shared" si="298"/>
        <v>42512.815659722226</v>
      </c>
      <c r="U3837">
        <f t="shared" si="299"/>
        <v>2016</v>
      </c>
    </row>
    <row r="3838" spans="1:21" ht="43.2" x14ac:dyDescent="0.3">
      <c r="A3838">
        <v>3308</v>
      </c>
      <c r="B3838" s="3" t="s">
        <v>6706</v>
      </c>
      <c r="C3838" s="3" t="s">
        <v>6707</v>
      </c>
      <c r="D3838" s="6">
        <v>3500</v>
      </c>
      <c r="E3838" s="8">
        <v>4280</v>
      </c>
      <c r="F3838" t="s">
        <v>18</v>
      </c>
      <c r="G3838" t="s">
        <v>19</v>
      </c>
      <c r="H3838" t="s">
        <v>20</v>
      </c>
      <c r="I3838">
        <v>1460581365</v>
      </c>
      <c r="J3838">
        <v>1458766965</v>
      </c>
      <c r="K3838" t="b">
        <v>0</v>
      </c>
      <c r="L3838">
        <v>57</v>
      </c>
      <c r="M3838" t="b">
        <v>1</v>
      </c>
      <c r="N3838" t="s">
        <v>1088</v>
      </c>
      <c r="O3838">
        <f t="shared" si="295"/>
        <v>122</v>
      </c>
      <c r="P3838">
        <f t="shared" si="296"/>
        <v>75.09</v>
      </c>
      <c r="Q3838" s="10" t="s">
        <v>8315</v>
      </c>
      <c r="R3838" t="s">
        <v>8316</v>
      </c>
      <c r="S3838" s="13">
        <f t="shared" si="297"/>
        <v>42452.876909722225</v>
      </c>
      <c r="T3838" s="13">
        <f t="shared" si="298"/>
        <v>42473.876909722225</v>
      </c>
      <c r="U3838">
        <f t="shared" si="299"/>
        <v>2016</v>
      </c>
    </row>
    <row r="3839" spans="1:21" ht="43.2" x14ac:dyDescent="0.3">
      <c r="A3839">
        <v>3343</v>
      </c>
      <c r="B3839" s="3" t="s">
        <v>6776</v>
      </c>
      <c r="C3839" s="3" t="s">
        <v>6777</v>
      </c>
      <c r="D3839" s="6">
        <v>700</v>
      </c>
      <c r="E3839" s="8">
        <v>1200</v>
      </c>
      <c r="F3839" t="s">
        <v>18</v>
      </c>
      <c r="G3839" t="s">
        <v>26</v>
      </c>
      <c r="H3839" t="s">
        <v>27</v>
      </c>
      <c r="I3839">
        <v>1460553480</v>
      </c>
      <c r="J3839">
        <v>1458770384</v>
      </c>
      <c r="K3839" t="b">
        <v>0</v>
      </c>
      <c r="L3839">
        <v>23</v>
      </c>
      <c r="M3839" t="b">
        <v>1</v>
      </c>
      <c r="N3839" t="s">
        <v>1088</v>
      </c>
      <c r="O3839">
        <f t="shared" si="295"/>
        <v>171</v>
      </c>
      <c r="P3839">
        <f t="shared" si="296"/>
        <v>52.17</v>
      </c>
      <c r="Q3839" s="10" t="s">
        <v>8315</v>
      </c>
      <c r="R3839" t="s">
        <v>8316</v>
      </c>
      <c r="S3839" s="13">
        <f t="shared" si="297"/>
        <v>42452.916481481487</v>
      </c>
      <c r="T3839" s="13">
        <f t="shared" si="298"/>
        <v>42473.554166666669</v>
      </c>
      <c r="U3839">
        <f t="shared" si="299"/>
        <v>2016</v>
      </c>
    </row>
    <row r="3840" spans="1:21" ht="43.2" x14ac:dyDescent="0.3">
      <c r="A3840">
        <v>2849</v>
      </c>
      <c r="B3840" s="3" t="s">
        <v>5787</v>
      </c>
      <c r="C3840" s="3" t="s">
        <v>5788</v>
      </c>
      <c r="D3840" s="6">
        <v>500</v>
      </c>
      <c r="E3840" s="8">
        <v>5</v>
      </c>
      <c r="F3840" t="s">
        <v>359</v>
      </c>
      <c r="G3840" t="s">
        <v>26</v>
      </c>
      <c r="H3840" t="s">
        <v>27</v>
      </c>
      <c r="I3840">
        <v>1461406600</v>
      </c>
      <c r="J3840">
        <v>1458814600</v>
      </c>
      <c r="K3840" t="b">
        <v>0</v>
      </c>
      <c r="L3840">
        <v>1</v>
      </c>
      <c r="M3840" t="b">
        <v>0</v>
      </c>
      <c r="N3840" t="s">
        <v>1088</v>
      </c>
      <c r="O3840">
        <f t="shared" si="295"/>
        <v>1</v>
      </c>
      <c r="P3840">
        <f t="shared" si="296"/>
        <v>5</v>
      </c>
      <c r="Q3840" s="10" t="s">
        <v>8315</v>
      </c>
      <c r="R3840" t="s">
        <v>8316</v>
      </c>
      <c r="S3840" s="13">
        <f t="shared" si="297"/>
        <v>42453.428240740745</v>
      </c>
      <c r="T3840" s="13">
        <f t="shared" si="298"/>
        <v>42483.428240740745</v>
      </c>
      <c r="U3840">
        <f t="shared" si="299"/>
        <v>2016</v>
      </c>
    </row>
    <row r="3841" spans="1:21" ht="43.2" x14ac:dyDescent="0.3">
      <c r="A3841">
        <v>2847</v>
      </c>
      <c r="B3841" s="3" t="s">
        <v>5783</v>
      </c>
      <c r="C3841" s="3" t="s">
        <v>5784</v>
      </c>
      <c r="D3841" s="6">
        <v>2000</v>
      </c>
      <c r="E3841" s="8">
        <v>0</v>
      </c>
      <c r="F3841" t="s">
        <v>359</v>
      </c>
      <c r="G3841" t="s">
        <v>19</v>
      </c>
      <c r="H3841" t="s">
        <v>20</v>
      </c>
      <c r="I3841">
        <v>1464031265</v>
      </c>
      <c r="J3841">
        <v>1458847265</v>
      </c>
      <c r="K3841" t="b">
        <v>0</v>
      </c>
      <c r="L3841">
        <v>0</v>
      </c>
      <c r="M3841" t="b">
        <v>0</v>
      </c>
      <c r="N3841" t="s">
        <v>1088</v>
      </c>
      <c r="O3841">
        <f t="shared" si="295"/>
        <v>0</v>
      </c>
      <c r="P3841">
        <f t="shared" si="296"/>
        <v>0</v>
      </c>
      <c r="Q3841" s="10" t="s">
        <v>8315</v>
      </c>
      <c r="R3841" t="s">
        <v>8316</v>
      </c>
      <c r="S3841" s="13">
        <f t="shared" si="297"/>
        <v>42453.806307870371</v>
      </c>
      <c r="T3841" s="13">
        <f t="shared" si="298"/>
        <v>42513.806307870371</v>
      </c>
      <c r="U3841">
        <f t="shared" si="299"/>
        <v>2016</v>
      </c>
    </row>
    <row r="3842" spans="1:21" ht="43.2" x14ac:dyDescent="0.3">
      <c r="A3842">
        <v>3956</v>
      </c>
      <c r="B3842" s="3" t="s">
        <v>7998</v>
      </c>
      <c r="C3842" s="3" t="s">
        <v>7999</v>
      </c>
      <c r="D3842" s="6">
        <v>5500</v>
      </c>
      <c r="E3842" s="8">
        <v>0</v>
      </c>
      <c r="F3842" t="s">
        <v>359</v>
      </c>
      <c r="G3842" t="s">
        <v>19</v>
      </c>
      <c r="H3842" t="s">
        <v>20</v>
      </c>
      <c r="I3842">
        <v>1461543600</v>
      </c>
      <c r="J3842">
        <v>1459203727</v>
      </c>
      <c r="K3842" t="b">
        <v>0</v>
      </c>
      <c r="L3842">
        <v>0</v>
      </c>
      <c r="M3842" t="b">
        <v>0</v>
      </c>
      <c r="N3842" t="s">
        <v>1088</v>
      </c>
      <c r="O3842">
        <f t="shared" ref="O3842:O3905" si="300">ROUND(E3842/D3842*100,0)</f>
        <v>0</v>
      </c>
      <c r="P3842">
        <f t="shared" si="296"/>
        <v>0</v>
      </c>
      <c r="Q3842" s="10" t="s">
        <v>8315</v>
      </c>
      <c r="R3842" t="s">
        <v>8316</v>
      </c>
      <c r="S3842" s="13">
        <f t="shared" si="297"/>
        <v>42457.932025462964</v>
      </c>
      <c r="T3842" s="13">
        <f t="shared" si="298"/>
        <v>42485.013888888891</v>
      </c>
      <c r="U3842">
        <f t="shared" si="299"/>
        <v>2016</v>
      </c>
    </row>
    <row r="3843" spans="1:21" ht="57.6" x14ac:dyDescent="0.3">
      <c r="A3843">
        <v>3469</v>
      </c>
      <c r="B3843" s="3" t="s">
        <v>7029</v>
      </c>
      <c r="C3843" s="3" t="s">
        <v>7030</v>
      </c>
      <c r="D3843" s="6">
        <v>2800</v>
      </c>
      <c r="E3843" s="8">
        <v>3175</v>
      </c>
      <c r="F3843" t="s">
        <v>18</v>
      </c>
      <c r="G3843" t="s">
        <v>19</v>
      </c>
      <c r="H3843" t="s">
        <v>20</v>
      </c>
      <c r="I3843">
        <v>1461857045</v>
      </c>
      <c r="J3843">
        <v>1459265045</v>
      </c>
      <c r="K3843" t="b">
        <v>0</v>
      </c>
      <c r="L3843">
        <v>63</v>
      </c>
      <c r="M3843" t="b">
        <v>1</v>
      </c>
      <c r="N3843" t="s">
        <v>1088</v>
      </c>
      <c r="O3843">
        <f t="shared" si="300"/>
        <v>113</v>
      </c>
      <c r="P3843">
        <f t="shared" ref="P3843:P3906" si="301">IFERROR(ROUND(E3843/L3843,2),0)</f>
        <v>50.4</v>
      </c>
      <c r="Q3843" s="10" t="s">
        <v>8315</v>
      </c>
      <c r="R3843" t="s">
        <v>8316</v>
      </c>
      <c r="S3843" s="13">
        <f t="shared" ref="S3843:S3906" si="302">(((J3843/60)/60)/24)+DATE(1970,1,1)</f>
        <v>42458.641724537039</v>
      </c>
      <c r="T3843" s="13">
        <f t="shared" ref="T3843:T3906" si="303">(((I3843/60)/60)/24)+DATE(1970,1,1)</f>
        <v>42488.641724537039</v>
      </c>
      <c r="U3843">
        <f t="shared" ref="U3843:U3906" si="304">YEAR(S3843)</f>
        <v>2016</v>
      </c>
    </row>
    <row r="3844" spans="1:21" ht="43.2" x14ac:dyDescent="0.3">
      <c r="A3844">
        <v>1298</v>
      </c>
      <c r="B3844" s="3" t="s">
        <v>2665</v>
      </c>
      <c r="C3844" s="3" t="s">
        <v>2666</v>
      </c>
      <c r="D3844" s="6">
        <v>2000</v>
      </c>
      <c r="E3844" s="8">
        <v>2093</v>
      </c>
      <c r="F3844" t="s">
        <v>18</v>
      </c>
      <c r="G3844" t="s">
        <v>26</v>
      </c>
      <c r="H3844" t="s">
        <v>27</v>
      </c>
      <c r="I3844">
        <v>1461860432</v>
      </c>
      <c r="J3844">
        <v>1459268432</v>
      </c>
      <c r="K3844" t="b">
        <v>0</v>
      </c>
      <c r="L3844">
        <v>33</v>
      </c>
      <c r="M3844" t="b">
        <v>1</v>
      </c>
      <c r="N3844" t="s">
        <v>1088</v>
      </c>
      <c r="O3844">
        <f t="shared" si="300"/>
        <v>105</v>
      </c>
      <c r="P3844">
        <f t="shared" si="301"/>
        <v>63.42</v>
      </c>
      <c r="Q3844" s="10" t="s">
        <v>8315</v>
      </c>
      <c r="R3844" t="s">
        <v>8316</v>
      </c>
      <c r="S3844" s="13">
        <f t="shared" si="302"/>
        <v>42458.680925925932</v>
      </c>
      <c r="T3844" s="13">
        <f t="shared" si="303"/>
        <v>42488.680925925932</v>
      </c>
      <c r="U3844">
        <f t="shared" si="304"/>
        <v>2016</v>
      </c>
    </row>
    <row r="3845" spans="1:21" ht="57.6" x14ac:dyDescent="0.3">
      <c r="A3845">
        <v>3498</v>
      </c>
      <c r="B3845" s="3" t="s">
        <v>7087</v>
      </c>
      <c r="C3845" s="3" t="s">
        <v>7088</v>
      </c>
      <c r="D3845" s="6">
        <v>1650</v>
      </c>
      <c r="E3845" s="8">
        <v>1690</v>
      </c>
      <c r="F3845" t="s">
        <v>18</v>
      </c>
      <c r="G3845" t="s">
        <v>161</v>
      </c>
      <c r="H3845" t="s">
        <v>162</v>
      </c>
      <c r="I3845">
        <v>1464471840</v>
      </c>
      <c r="J3845">
        <v>1459309704</v>
      </c>
      <c r="K3845" t="b">
        <v>0</v>
      </c>
      <c r="L3845">
        <v>42</v>
      </c>
      <c r="M3845" t="b">
        <v>1</v>
      </c>
      <c r="N3845" t="s">
        <v>1088</v>
      </c>
      <c r="O3845">
        <f t="shared" si="300"/>
        <v>102</v>
      </c>
      <c r="P3845">
        <f t="shared" si="301"/>
        <v>40.24</v>
      </c>
      <c r="Q3845" s="10" t="s">
        <v>8315</v>
      </c>
      <c r="R3845" t="s">
        <v>8316</v>
      </c>
      <c r="S3845" s="13">
        <f t="shared" si="302"/>
        <v>42459.15861111111</v>
      </c>
      <c r="T3845" s="13">
        <f t="shared" si="303"/>
        <v>42518.905555555553</v>
      </c>
      <c r="U3845">
        <f t="shared" si="304"/>
        <v>2016</v>
      </c>
    </row>
    <row r="3846" spans="1:21" ht="43.2" x14ac:dyDescent="0.3">
      <c r="A3846">
        <v>3526</v>
      </c>
      <c r="B3846" s="3" t="s">
        <v>7143</v>
      </c>
      <c r="C3846" s="3" t="s">
        <v>7144</v>
      </c>
      <c r="D3846" s="6">
        <v>3300</v>
      </c>
      <c r="E3846" s="8">
        <v>3366</v>
      </c>
      <c r="F3846" t="s">
        <v>18</v>
      </c>
      <c r="G3846" t="s">
        <v>19</v>
      </c>
      <c r="H3846" t="s">
        <v>20</v>
      </c>
      <c r="I3846">
        <v>1461823140</v>
      </c>
      <c r="J3846">
        <v>1459411371</v>
      </c>
      <c r="K3846" t="b">
        <v>0</v>
      </c>
      <c r="L3846">
        <v>34</v>
      </c>
      <c r="M3846" t="b">
        <v>1</v>
      </c>
      <c r="N3846" t="s">
        <v>1088</v>
      </c>
      <c r="O3846">
        <f t="shared" si="300"/>
        <v>102</v>
      </c>
      <c r="P3846">
        <f t="shared" si="301"/>
        <v>99</v>
      </c>
      <c r="Q3846" s="10" t="s">
        <v>8315</v>
      </c>
      <c r="R3846" t="s">
        <v>8316</v>
      </c>
      <c r="S3846" s="13">
        <f t="shared" si="302"/>
        <v>42460.335312499999</v>
      </c>
      <c r="T3846" s="13">
        <f t="shared" si="303"/>
        <v>42488.249305555553</v>
      </c>
      <c r="U3846">
        <f t="shared" si="304"/>
        <v>2016</v>
      </c>
    </row>
    <row r="3847" spans="1:21" ht="43.2" x14ac:dyDescent="0.3">
      <c r="A3847">
        <v>3578</v>
      </c>
      <c r="B3847" s="3" t="s">
        <v>7247</v>
      </c>
      <c r="C3847" s="3" t="s">
        <v>7248</v>
      </c>
      <c r="D3847" s="6">
        <v>1500</v>
      </c>
      <c r="E3847" s="8">
        <v>1500.2</v>
      </c>
      <c r="F3847" t="s">
        <v>18</v>
      </c>
      <c r="G3847" t="s">
        <v>26</v>
      </c>
      <c r="H3847" t="s">
        <v>27</v>
      </c>
      <c r="I3847">
        <v>1462037777</v>
      </c>
      <c r="J3847">
        <v>1459445777</v>
      </c>
      <c r="K3847" t="b">
        <v>0</v>
      </c>
      <c r="L3847">
        <v>37</v>
      </c>
      <c r="M3847" t="b">
        <v>1</v>
      </c>
      <c r="N3847" t="s">
        <v>1088</v>
      </c>
      <c r="O3847">
        <f t="shared" si="300"/>
        <v>100</v>
      </c>
      <c r="P3847">
        <f t="shared" si="301"/>
        <v>40.549999999999997</v>
      </c>
      <c r="Q3847" s="10" t="s">
        <v>8315</v>
      </c>
      <c r="R3847" t="s">
        <v>8316</v>
      </c>
      <c r="S3847" s="13">
        <f t="shared" si="302"/>
        <v>42460.733530092592</v>
      </c>
      <c r="T3847" s="13">
        <f t="shared" si="303"/>
        <v>42490.733530092592</v>
      </c>
      <c r="U3847">
        <f t="shared" si="304"/>
        <v>2016</v>
      </c>
    </row>
    <row r="3848" spans="1:21" ht="43.2" x14ac:dyDescent="0.3">
      <c r="A3848">
        <v>3627</v>
      </c>
      <c r="B3848" s="3" t="s">
        <v>7344</v>
      </c>
      <c r="C3848" s="3" t="s">
        <v>7345</v>
      </c>
      <c r="D3848" s="6">
        <v>2000</v>
      </c>
      <c r="E3848" s="8">
        <v>2000</v>
      </c>
      <c r="F3848" t="s">
        <v>18</v>
      </c>
      <c r="G3848" t="s">
        <v>19</v>
      </c>
      <c r="H3848" t="s">
        <v>20</v>
      </c>
      <c r="I3848">
        <v>1463803140</v>
      </c>
      <c r="J3848">
        <v>1459446487</v>
      </c>
      <c r="K3848" t="b">
        <v>0</v>
      </c>
      <c r="L3848">
        <v>29</v>
      </c>
      <c r="M3848" t="b">
        <v>1</v>
      </c>
      <c r="N3848" t="s">
        <v>1088</v>
      </c>
      <c r="O3848">
        <f t="shared" si="300"/>
        <v>100</v>
      </c>
      <c r="P3848">
        <f t="shared" si="301"/>
        <v>68.97</v>
      </c>
      <c r="Q3848" s="10" t="s">
        <v>8315</v>
      </c>
      <c r="R3848" t="s">
        <v>8316</v>
      </c>
      <c r="S3848" s="13">
        <f t="shared" si="302"/>
        <v>42460.741747685184</v>
      </c>
      <c r="T3848" s="13">
        <f t="shared" si="303"/>
        <v>42511.165972222225</v>
      </c>
      <c r="U3848">
        <f t="shared" si="304"/>
        <v>2016</v>
      </c>
    </row>
    <row r="3849" spans="1:21" ht="43.2" x14ac:dyDescent="0.3">
      <c r="A3849">
        <v>3835</v>
      </c>
      <c r="B3849" s="3" t="s">
        <v>7758</v>
      </c>
      <c r="C3849" s="3" t="s">
        <v>7759</v>
      </c>
      <c r="D3849" s="6">
        <v>200</v>
      </c>
      <c r="E3849" s="8">
        <v>320</v>
      </c>
      <c r="F3849" t="s">
        <v>18</v>
      </c>
      <c r="G3849" t="s">
        <v>26</v>
      </c>
      <c r="H3849" t="s">
        <v>27</v>
      </c>
      <c r="I3849">
        <v>1461278208</v>
      </c>
      <c r="J3849">
        <v>1459463808</v>
      </c>
      <c r="K3849" t="b">
        <v>0</v>
      </c>
      <c r="L3849">
        <v>8</v>
      </c>
      <c r="M3849" t="b">
        <v>1</v>
      </c>
      <c r="N3849" t="s">
        <v>1088</v>
      </c>
      <c r="O3849">
        <f t="shared" si="300"/>
        <v>160</v>
      </c>
      <c r="P3849">
        <f t="shared" si="301"/>
        <v>40</v>
      </c>
      <c r="Q3849" s="10" t="s">
        <v>8315</v>
      </c>
      <c r="R3849" t="s">
        <v>8316</v>
      </c>
      <c r="S3849" s="13">
        <f t="shared" si="302"/>
        <v>42460.94222222222</v>
      </c>
      <c r="T3849" s="13">
        <f t="shared" si="303"/>
        <v>42481.94222222222</v>
      </c>
      <c r="U3849">
        <f t="shared" si="304"/>
        <v>2016</v>
      </c>
    </row>
    <row r="3850" spans="1:21" ht="43.2" x14ac:dyDescent="0.3">
      <c r="A3850">
        <v>2882</v>
      </c>
      <c r="B3850" s="3" t="s">
        <v>5853</v>
      </c>
      <c r="C3850" s="3" t="s">
        <v>5854</v>
      </c>
      <c r="D3850" s="6">
        <v>750</v>
      </c>
      <c r="E3850" s="8">
        <v>252</v>
      </c>
      <c r="F3850" t="s">
        <v>359</v>
      </c>
      <c r="G3850" t="s">
        <v>19</v>
      </c>
      <c r="H3850" t="s">
        <v>20</v>
      </c>
      <c r="I3850">
        <v>1462112318</v>
      </c>
      <c r="J3850">
        <v>1459520318</v>
      </c>
      <c r="K3850" t="b">
        <v>0</v>
      </c>
      <c r="L3850">
        <v>4</v>
      </c>
      <c r="M3850" t="b">
        <v>0</v>
      </c>
      <c r="N3850" t="s">
        <v>1088</v>
      </c>
      <c r="O3850">
        <f t="shared" si="300"/>
        <v>34</v>
      </c>
      <c r="P3850">
        <f t="shared" si="301"/>
        <v>63</v>
      </c>
      <c r="Q3850" s="10" t="s">
        <v>8315</v>
      </c>
      <c r="R3850" t="s">
        <v>8316</v>
      </c>
      <c r="S3850" s="13">
        <f t="shared" si="302"/>
        <v>42461.596273148149</v>
      </c>
      <c r="T3850" s="13">
        <f t="shared" si="303"/>
        <v>42491.596273148149</v>
      </c>
      <c r="U3850">
        <f t="shared" si="304"/>
        <v>2016</v>
      </c>
    </row>
    <row r="3851" spans="1:21" ht="43.2" x14ac:dyDescent="0.3">
      <c r="A3851">
        <v>3704</v>
      </c>
      <c r="B3851" s="3" t="s">
        <v>7497</v>
      </c>
      <c r="C3851" s="3" t="s">
        <v>7498</v>
      </c>
      <c r="D3851" s="6">
        <v>300</v>
      </c>
      <c r="E3851" s="8">
        <v>409.01</v>
      </c>
      <c r="F3851" t="s">
        <v>18</v>
      </c>
      <c r="G3851" t="s">
        <v>26</v>
      </c>
      <c r="H3851" t="s">
        <v>27</v>
      </c>
      <c r="I3851">
        <v>1464712394</v>
      </c>
      <c r="J3851">
        <v>1459528394</v>
      </c>
      <c r="K3851" t="b">
        <v>0</v>
      </c>
      <c r="L3851">
        <v>27</v>
      </c>
      <c r="M3851" t="b">
        <v>1</v>
      </c>
      <c r="N3851" t="s">
        <v>1088</v>
      </c>
      <c r="O3851">
        <f t="shared" si="300"/>
        <v>136</v>
      </c>
      <c r="P3851">
        <f t="shared" si="301"/>
        <v>15.15</v>
      </c>
      <c r="Q3851" s="10" t="s">
        <v>8315</v>
      </c>
      <c r="R3851" t="s">
        <v>8316</v>
      </c>
      <c r="S3851" s="13">
        <f t="shared" si="302"/>
        <v>42461.689745370371</v>
      </c>
      <c r="T3851" s="13">
        <f t="shared" si="303"/>
        <v>42521.689745370371</v>
      </c>
      <c r="U3851">
        <f t="shared" si="304"/>
        <v>2016</v>
      </c>
    </row>
    <row r="3852" spans="1:21" ht="43.2" x14ac:dyDescent="0.3">
      <c r="A3852">
        <v>1297</v>
      </c>
      <c r="B3852" s="3" t="s">
        <v>2663</v>
      </c>
      <c r="C3852" s="3" t="s">
        <v>2664</v>
      </c>
      <c r="D3852" s="6">
        <v>20000</v>
      </c>
      <c r="E3852" s="8">
        <v>21905</v>
      </c>
      <c r="F3852" t="s">
        <v>18</v>
      </c>
      <c r="G3852" t="s">
        <v>19</v>
      </c>
      <c r="H3852" t="s">
        <v>20</v>
      </c>
      <c r="I3852">
        <v>1462125358</v>
      </c>
      <c r="J3852">
        <v>1459533358</v>
      </c>
      <c r="K3852" t="b">
        <v>0</v>
      </c>
      <c r="L3852">
        <v>238</v>
      </c>
      <c r="M3852" t="b">
        <v>1</v>
      </c>
      <c r="N3852" t="s">
        <v>1088</v>
      </c>
      <c r="O3852">
        <f t="shared" si="300"/>
        <v>110</v>
      </c>
      <c r="P3852">
        <f t="shared" si="301"/>
        <v>92.04</v>
      </c>
      <c r="Q3852" s="10" t="s">
        <v>8315</v>
      </c>
      <c r="R3852" t="s">
        <v>8316</v>
      </c>
      <c r="S3852" s="13">
        <f t="shared" si="302"/>
        <v>42461.747199074074</v>
      </c>
      <c r="T3852" s="13">
        <f t="shared" si="303"/>
        <v>42491.747199074074</v>
      </c>
      <c r="U3852">
        <f t="shared" si="304"/>
        <v>2016</v>
      </c>
    </row>
    <row r="3853" spans="1:21" ht="43.2" x14ac:dyDescent="0.3">
      <c r="A3853">
        <v>3726</v>
      </c>
      <c r="B3853" s="3" t="s">
        <v>7541</v>
      </c>
      <c r="C3853" s="3" t="s">
        <v>7542</v>
      </c>
      <c r="D3853" s="6">
        <v>850</v>
      </c>
      <c r="E3853" s="8">
        <v>2879</v>
      </c>
      <c r="F3853" t="s">
        <v>18</v>
      </c>
      <c r="G3853" t="s">
        <v>19</v>
      </c>
      <c r="H3853" t="s">
        <v>20</v>
      </c>
      <c r="I3853">
        <v>1461963600</v>
      </c>
      <c r="J3853">
        <v>1459567371</v>
      </c>
      <c r="K3853" t="b">
        <v>0</v>
      </c>
      <c r="L3853">
        <v>46</v>
      </c>
      <c r="M3853" t="b">
        <v>1</v>
      </c>
      <c r="N3853" t="s">
        <v>1088</v>
      </c>
      <c r="O3853">
        <f t="shared" si="300"/>
        <v>339</v>
      </c>
      <c r="P3853">
        <f t="shared" si="301"/>
        <v>62.59</v>
      </c>
      <c r="Q3853" s="10" t="s">
        <v>8315</v>
      </c>
      <c r="R3853" t="s">
        <v>8316</v>
      </c>
      <c r="S3853" s="13">
        <f t="shared" si="302"/>
        <v>42462.140868055561</v>
      </c>
      <c r="T3853" s="13">
        <f t="shared" si="303"/>
        <v>42489.875</v>
      </c>
      <c r="U3853">
        <f t="shared" si="304"/>
        <v>2016</v>
      </c>
    </row>
    <row r="3854" spans="1:21" ht="43.2" x14ac:dyDescent="0.3">
      <c r="A3854">
        <v>3550</v>
      </c>
      <c r="B3854" s="3" t="s">
        <v>7191</v>
      </c>
      <c r="C3854" s="3" t="s">
        <v>7192</v>
      </c>
      <c r="D3854" s="6">
        <v>2500</v>
      </c>
      <c r="E3854" s="8">
        <v>2620</v>
      </c>
      <c r="F3854" t="s">
        <v>18</v>
      </c>
      <c r="G3854" t="s">
        <v>26</v>
      </c>
      <c r="H3854" t="s">
        <v>27</v>
      </c>
      <c r="I3854">
        <v>1462224398</v>
      </c>
      <c r="J3854">
        <v>1459632398</v>
      </c>
      <c r="K3854" t="b">
        <v>0</v>
      </c>
      <c r="L3854">
        <v>64</v>
      </c>
      <c r="M3854" t="b">
        <v>1</v>
      </c>
      <c r="N3854" t="s">
        <v>1088</v>
      </c>
      <c r="O3854">
        <f t="shared" si="300"/>
        <v>105</v>
      </c>
      <c r="P3854">
        <f t="shared" si="301"/>
        <v>40.94</v>
      </c>
      <c r="Q3854" s="10" t="s">
        <v>8315</v>
      </c>
      <c r="R3854" t="s">
        <v>8316</v>
      </c>
      <c r="S3854" s="13">
        <f t="shared" si="302"/>
        <v>42462.893495370372</v>
      </c>
      <c r="T3854" s="13">
        <f t="shared" si="303"/>
        <v>42492.893495370372</v>
      </c>
      <c r="U3854">
        <f t="shared" si="304"/>
        <v>2016</v>
      </c>
    </row>
    <row r="3855" spans="1:21" ht="43.2" x14ac:dyDescent="0.3">
      <c r="A3855">
        <v>3232</v>
      </c>
      <c r="B3855" s="3" t="s">
        <v>6554</v>
      </c>
      <c r="C3855" s="3" t="s">
        <v>6555</v>
      </c>
      <c r="D3855" s="6">
        <v>1000</v>
      </c>
      <c r="E3855" s="8">
        <v>1312</v>
      </c>
      <c r="F3855" t="s">
        <v>18</v>
      </c>
      <c r="G3855" t="s">
        <v>19</v>
      </c>
      <c r="H3855" t="s">
        <v>20</v>
      </c>
      <c r="I3855">
        <v>1462334340</v>
      </c>
      <c r="J3855">
        <v>1459711917</v>
      </c>
      <c r="K3855" t="b">
        <v>1</v>
      </c>
      <c r="L3855">
        <v>26</v>
      </c>
      <c r="M3855" t="b">
        <v>1</v>
      </c>
      <c r="N3855" t="s">
        <v>1088</v>
      </c>
      <c r="O3855">
        <f t="shared" si="300"/>
        <v>131</v>
      </c>
      <c r="P3855">
        <f t="shared" si="301"/>
        <v>50.46</v>
      </c>
      <c r="Q3855" s="10" t="s">
        <v>8315</v>
      </c>
      <c r="R3855" t="s">
        <v>8316</v>
      </c>
      <c r="S3855" s="13">
        <f t="shared" si="302"/>
        <v>42463.81385416667</v>
      </c>
      <c r="T3855" s="13">
        <f t="shared" si="303"/>
        <v>42494.165972222225</v>
      </c>
      <c r="U3855">
        <f t="shared" si="304"/>
        <v>2016</v>
      </c>
    </row>
    <row r="3856" spans="1:21" ht="43.2" x14ac:dyDescent="0.3">
      <c r="A3856">
        <v>2875</v>
      </c>
      <c r="B3856" s="3" t="s">
        <v>5839</v>
      </c>
      <c r="C3856" s="3" t="s">
        <v>5840</v>
      </c>
      <c r="D3856" s="6">
        <v>20000</v>
      </c>
      <c r="E3856" s="8">
        <v>7</v>
      </c>
      <c r="F3856" t="s">
        <v>359</v>
      </c>
      <c r="G3856" t="s">
        <v>19</v>
      </c>
      <c r="H3856" t="s">
        <v>20</v>
      </c>
      <c r="I3856">
        <v>1462417493</v>
      </c>
      <c r="J3856">
        <v>1459825493</v>
      </c>
      <c r="K3856" t="b">
        <v>0</v>
      </c>
      <c r="L3856">
        <v>3</v>
      </c>
      <c r="M3856" t="b">
        <v>0</v>
      </c>
      <c r="N3856" t="s">
        <v>1088</v>
      </c>
      <c r="O3856">
        <f t="shared" si="300"/>
        <v>0</v>
      </c>
      <c r="P3856">
        <f t="shared" si="301"/>
        <v>2.33</v>
      </c>
      <c r="Q3856" s="10" t="s">
        <v>8315</v>
      </c>
      <c r="R3856" t="s">
        <v>8316</v>
      </c>
      <c r="S3856" s="13">
        <f t="shared" si="302"/>
        <v>42465.128391203703</v>
      </c>
      <c r="T3856" s="13">
        <f t="shared" si="303"/>
        <v>42495.128391203703</v>
      </c>
      <c r="U3856">
        <f t="shared" si="304"/>
        <v>2016</v>
      </c>
    </row>
    <row r="3857" spans="1:21" ht="43.2" x14ac:dyDescent="0.3">
      <c r="A3857">
        <v>3724</v>
      </c>
      <c r="B3857" s="3" t="s">
        <v>7537</v>
      </c>
      <c r="C3857" s="3" t="s">
        <v>7538</v>
      </c>
      <c r="D3857" s="6">
        <v>4300</v>
      </c>
      <c r="E3857" s="8">
        <v>4409.55</v>
      </c>
      <c r="F3857" t="s">
        <v>18</v>
      </c>
      <c r="G3857" t="s">
        <v>26</v>
      </c>
      <c r="H3857" t="s">
        <v>27</v>
      </c>
      <c r="I3857">
        <v>1462402800</v>
      </c>
      <c r="J3857">
        <v>1459856860</v>
      </c>
      <c r="K3857" t="b">
        <v>0</v>
      </c>
      <c r="L3857">
        <v>89</v>
      </c>
      <c r="M3857" t="b">
        <v>1</v>
      </c>
      <c r="N3857" t="s">
        <v>1088</v>
      </c>
      <c r="O3857">
        <f t="shared" si="300"/>
        <v>103</v>
      </c>
      <c r="P3857">
        <f t="shared" si="301"/>
        <v>49.55</v>
      </c>
      <c r="Q3857" s="10" t="s">
        <v>8315</v>
      </c>
      <c r="R3857" t="s">
        <v>8316</v>
      </c>
      <c r="S3857" s="13">
        <f t="shared" si="302"/>
        <v>42465.491435185191</v>
      </c>
      <c r="T3857" s="13">
        <f t="shared" si="303"/>
        <v>42494.958333333328</v>
      </c>
      <c r="U3857">
        <f t="shared" si="304"/>
        <v>2016</v>
      </c>
    </row>
    <row r="3858" spans="1:21" ht="43.2" x14ac:dyDescent="0.3">
      <c r="A3858">
        <v>3315</v>
      </c>
      <c r="B3858" s="3" t="s">
        <v>6720</v>
      </c>
      <c r="C3858" s="3" t="s">
        <v>6721</v>
      </c>
      <c r="D3858" s="6">
        <v>4000</v>
      </c>
      <c r="E3858" s="8">
        <v>4400</v>
      </c>
      <c r="F3858" t="s">
        <v>18</v>
      </c>
      <c r="G3858" t="s">
        <v>26</v>
      </c>
      <c r="H3858" t="s">
        <v>27</v>
      </c>
      <c r="I3858">
        <v>1462519041</v>
      </c>
      <c r="J3858">
        <v>1459927041</v>
      </c>
      <c r="K3858" t="b">
        <v>0</v>
      </c>
      <c r="L3858">
        <v>89</v>
      </c>
      <c r="M3858" t="b">
        <v>1</v>
      </c>
      <c r="N3858" t="s">
        <v>1088</v>
      </c>
      <c r="O3858">
        <f t="shared" si="300"/>
        <v>110</v>
      </c>
      <c r="P3858">
        <f t="shared" si="301"/>
        <v>49.44</v>
      </c>
      <c r="Q3858" s="10" t="s">
        <v>8315</v>
      </c>
      <c r="R3858" t="s">
        <v>8316</v>
      </c>
      <c r="S3858" s="13">
        <f t="shared" si="302"/>
        <v>42466.303715277783</v>
      </c>
      <c r="T3858" s="13">
        <f t="shared" si="303"/>
        <v>42496.303715277783</v>
      </c>
      <c r="U3858">
        <f t="shared" si="304"/>
        <v>2016</v>
      </c>
    </row>
    <row r="3859" spans="1:21" ht="43.2" x14ac:dyDescent="0.3">
      <c r="A3859">
        <v>3348</v>
      </c>
      <c r="B3859" s="3" t="s">
        <v>6622</v>
      </c>
      <c r="C3859" s="3" t="s">
        <v>6786</v>
      </c>
      <c r="D3859" s="6">
        <v>5500</v>
      </c>
      <c r="E3859" s="8">
        <v>5516</v>
      </c>
      <c r="F3859" t="s">
        <v>18</v>
      </c>
      <c r="G3859" t="s">
        <v>19</v>
      </c>
      <c r="H3859" t="s">
        <v>20</v>
      </c>
      <c r="I3859">
        <v>1461988740</v>
      </c>
      <c r="J3859">
        <v>1459949080</v>
      </c>
      <c r="K3859" t="b">
        <v>0</v>
      </c>
      <c r="L3859">
        <v>79</v>
      </c>
      <c r="M3859" t="b">
        <v>1</v>
      </c>
      <c r="N3859" t="s">
        <v>1088</v>
      </c>
      <c r="O3859">
        <f t="shared" si="300"/>
        <v>100</v>
      </c>
      <c r="P3859">
        <f t="shared" si="301"/>
        <v>69.819999999999993</v>
      </c>
      <c r="Q3859" s="10" t="s">
        <v>8315</v>
      </c>
      <c r="R3859" t="s">
        <v>8316</v>
      </c>
      <c r="S3859" s="13">
        <f t="shared" si="302"/>
        <v>42466.558796296296</v>
      </c>
      <c r="T3859" s="13">
        <f t="shared" si="303"/>
        <v>42490.165972222225</v>
      </c>
      <c r="U3859">
        <f t="shared" si="304"/>
        <v>2016</v>
      </c>
    </row>
    <row r="3860" spans="1:21" ht="57.6" x14ac:dyDescent="0.3">
      <c r="A3860">
        <v>3171</v>
      </c>
      <c r="B3860" s="3" t="s">
        <v>6432</v>
      </c>
      <c r="C3860" s="3" t="s">
        <v>6433</v>
      </c>
      <c r="D3860" s="6">
        <v>7000</v>
      </c>
      <c r="E3860" s="8">
        <v>7617</v>
      </c>
      <c r="F3860" t="s">
        <v>18</v>
      </c>
      <c r="G3860" t="s">
        <v>26</v>
      </c>
      <c r="H3860" t="s">
        <v>27</v>
      </c>
      <c r="I3860">
        <v>1462545358</v>
      </c>
      <c r="J3860">
        <v>1459953358</v>
      </c>
      <c r="K3860" t="b">
        <v>1</v>
      </c>
      <c r="L3860">
        <v>117</v>
      </c>
      <c r="M3860" t="b">
        <v>1</v>
      </c>
      <c r="N3860" t="s">
        <v>1088</v>
      </c>
      <c r="O3860">
        <f t="shared" si="300"/>
        <v>109</v>
      </c>
      <c r="P3860">
        <f t="shared" si="301"/>
        <v>65.099999999999994</v>
      </c>
      <c r="Q3860" s="10" t="s">
        <v>8315</v>
      </c>
      <c r="R3860" t="s">
        <v>8316</v>
      </c>
      <c r="S3860" s="13">
        <f t="shared" si="302"/>
        <v>42466.608310185184</v>
      </c>
      <c r="T3860" s="13">
        <f t="shared" si="303"/>
        <v>42496.608310185184</v>
      </c>
      <c r="U3860">
        <f t="shared" si="304"/>
        <v>2016</v>
      </c>
    </row>
    <row r="3861" spans="1:21" ht="43.2" x14ac:dyDescent="0.3">
      <c r="A3861">
        <v>3415</v>
      </c>
      <c r="B3861" s="3" t="s">
        <v>6921</v>
      </c>
      <c r="C3861" s="3" t="s">
        <v>6922</v>
      </c>
      <c r="D3861" s="6">
        <v>200</v>
      </c>
      <c r="E3861" s="8">
        <v>200</v>
      </c>
      <c r="F3861" t="s">
        <v>18</v>
      </c>
      <c r="G3861" t="s">
        <v>19</v>
      </c>
      <c r="H3861" t="s">
        <v>20</v>
      </c>
      <c r="I3861">
        <v>1460935800</v>
      </c>
      <c r="J3861">
        <v>1459999656</v>
      </c>
      <c r="K3861" t="b">
        <v>0</v>
      </c>
      <c r="L3861">
        <v>9</v>
      </c>
      <c r="M3861" t="b">
        <v>1</v>
      </c>
      <c r="N3861" t="s">
        <v>1088</v>
      </c>
      <c r="O3861">
        <f t="shared" si="300"/>
        <v>100</v>
      </c>
      <c r="P3861">
        <f t="shared" si="301"/>
        <v>22.22</v>
      </c>
      <c r="Q3861" s="10" t="s">
        <v>8315</v>
      </c>
      <c r="R3861" t="s">
        <v>8316</v>
      </c>
      <c r="S3861" s="13">
        <f t="shared" si="302"/>
        <v>42467.144166666665</v>
      </c>
      <c r="T3861" s="13">
        <f t="shared" si="303"/>
        <v>42477.979166666672</v>
      </c>
      <c r="U3861">
        <f t="shared" si="304"/>
        <v>2016</v>
      </c>
    </row>
    <row r="3862" spans="1:21" ht="57.6" x14ac:dyDescent="0.3">
      <c r="A3862">
        <v>3986</v>
      </c>
      <c r="B3862" s="3" t="s">
        <v>8056</v>
      </c>
      <c r="C3862" s="3" t="s">
        <v>8057</v>
      </c>
      <c r="D3862" s="6">
        <v>5000</v>
      </c>
      <c r="E3862" s="8">
        <v>488</v>
      </c>
      <c r="F3862" t="s">
        <v>359</v>
      </c>
      <c r="G3862" t="s">
        <v>26</v>
      </c>
      <c r="H3862" t="s">
        <v>27</v>
      </c>
      <c r="I3862">
        <v>1462539840</v>
      </c>
      <c r="J3862">
        <v>1460034594</v>
      </c>
      <c r="K3862" t="b">
        <v>0</v>
      </c>
      <c r="L3862">
        <v>13</v>
      </c>
      <c r="M3862" t="b">
        <v>0</v>
      </c>
      <c r="N3862" t="s">
        <v>1088</v>
      </c>
      <c r="O3862">
        <f t="shared" si="300"/>
        <v>10</v>
      </c>
      <c r="P3862">
        <f t="shared" si="301"/>
        <v>37.54</v>
      </c>
      <c r="Q3862" s="10" t="s">
        <v>8315</v>
      </c>
      <c r="R3862" t="s">
        <v>8316</v>
      </c>
      <c r="S3862" s="13">
        <f t="shared" si="302"/>
        <v>42467.548541666663</v>
      </c>
      <c r="T3862" s="13">
        <f t="shared" si="303"/>
        <v>42496.544444444444</v>
      </c>
      <c r="U3862">
        <f t="shared" si="304"/>
        <v>2016</v>
      </c>
    </row>
    <row r="3863" spans="1:21" ht="43.2" x14ac:dyDescent="0.3">
      <c r="A3863">
        <v>3327</v>
      </c>
      <c r="B3863" s="3" t="s">
        <v>6744</v>
      </c>
      <c r="C3863" s="3" t="s">
        <v>6745</v>
      </c>
      <c r="D3863" s="6">
        <v>800</v>
      </c>
      <c r="E3863" s="8">
        <v>810</v>
      </c>
      <c r="F3863" t="s">
        <v>18</v>
      </c>
      <c r="G3863" t="s">
        <v>26</v>
      </c>
      <c r="H3863" t="s">
        <v>27</v>
      </c>
      <c r="I3863">
        <v>1462697966</v>
      </c>
      <c r="J3863">
        <v>1460105966</v>
      </c>
      <c r="K3863" t="b">
        <v>0</v>
      </c>
      <c r="L3863">
        <v>33</v>
      </c>
      <c r="M3863" t="b">
        <v>1</v>
      </c>
      <c r="N3863" t="s">
        <v>1088</v>
      </c>
      <c r="O3863">
        <f t="shared" si="300"/>
        <v>101</v>
      </c>
      <c r="P3863">
        <f t="shared" si="301"/>
        <v>24.55</v>
      </c>
      <c r="Q3863" s="10" t="s">
        <v>8315</v>
      </c>
      <c r="R3863" t="s">
        <v>8316</v>
      </c>
      <c r="S3863" s="13">
        <f t="shared" si="302"/>
        <v>42468.374606481477</v>
      </c>
      <c r="T3863" s="13">
        <f t="shared" si="303"/>
        <v>42498.374606481477</v>
      </c>
      <c r="U3863">
        <f t="shared" si="304"/>
        <v>2016</v>
      </c>
    </row>
    <row r="3864" spans="1:21" ht="43.2" x14ac:dyDescent="0.3">
      <c r="A3864">
        <v>3973</v>
      </c>
      <c r="B3864" s="3" t="s">
        <v>8032</v>
      </c>
      <c r="C3864" s="3" t="s">
        <v>8033</v>
      </c>
      <c r="D3864" s="6">
        <v>5000</v>
      </c>
      <c r="E3864" s="8">
        <v>3905</v>
      </c>
      <c r="F3864" t="s">
        <v>359</v>
      </c>
      <c r="G3864" t="s">
        <v>19</v>
      </c>
      <c r="H3864" t="s">
        <v>20</v>
      </c>
      <c r="I3864">
        <v>1462766400</v>
      </c>
      <c r="J3864">
        <v>1460219110</v>
      </c>
      <c r="K3864" t="b">
        <v>0</v>
      </c>
      <c r="L3864">
        <v>37</v>
      </c>
      <c r="M3864" t="b">
        <v>0</v>
      </c>
      <c r="N3864" t="s">
        <v>1088</v>
      </c>
      <c r="O3864">
        <f t="shared" si="300"/>
        <v>78</v>
      </c>
      <c r="P3864">
        <f t="shared" si="301"/>
        <v>105.54</v>
      </c>
      <c r="Q3864" s="10" t="s">
        <v>8315</v>
      </c>
      <c r="R3864" t="s">
        <v>8316</v>
      </c>
      <c r="S3864" s="13">
        <f t="shared" si="302"/>
        <v>42469.68414351852</v>
      </c>
      <c r="T3864" s="13">
        <f t="shared" si="303"/>
        <v>42499.166666666672</v>
      </c>
      <c r="U3864">
        <f t="shared" si="304"/>
        <v>2016</v>
      </c>
    </row>
    <row r="3865" spans="1:21" ht="43.2" x14ac:dyDescent="0.3">
      <c r="A3865">
        <v>532</v>
      </c>
      <c r="B3865" s="3" t="s">
        <v>1111</v>
      </c>
      <c r="C3865" s="3" t="s">
        <v>1112</v>
      </c>
      <c r="D3865" s="6">
        <v>10000</v>
      </c>
      <c r="E3865" s="8">
        <v>12325</v>
      </c>
      <c r="F3865" t="s">
        <v>18</v>
      </c>
      <c r="G3865" t="s">
        <v>19</v>
      </c>
      <c r="H3865" t="s">
        <v>20</v>
      </c>
      <c r="I3865">
        <v>1463098208</v>
      </c>
      <c r="J3865">
        <v>1460506208</v>
      </c>
      <c r="K3865" t="b">
        <v>0</v>
      </c>
      <c r="L3865">
        <v>173</v>
      </c>
      <c r="M3865" t="b">
        <v>1</v>
      </c>
      <c r="N3865" t="s">
        <v>1088</v>
      </c>
      <c r="O3865">
        <f t="shared" si="300"/>
        <v>123</v>
      </c>
      <c r="P3865">
        <f t="shared" si="301"/>
        <v>71.239999999999995</v>
      </c>
      <c r="Q3865" s="10" t="s">
        <v>8315</v>
      </c>
      <c r="R3865" t="s">
        <v>8316</v>
      </c>
      <c r="S3865" s="13">
        <f t="shared" si="302"/>
        <v>42473.007037037038</v>
      </c>
      <c r="T3865" s="13">
        <f t="shared" si="303"/>
        <v>42503.007037037038</v>
      </c>
      <c r="U3865">
        <f t="shared" si="304"/>
        <v>2016</v>
      </c>
    </row>
    <row r="3866" spans="1:21" ht="43.2" x14ac:dyDescent="0.3">
      <c r="A3866">
        <v>538</v>
      </c>
      <c r="B3866" s="3" t="s">
        <v>1123</v>
      </c>
      <c r="C3866" s="3" t="s">
        <v>1124</v>
      </c>
      <c r="D3866" s="6">
        <v>5000</v>
      </c>
      <c r="E3866" s="8">
        <v>15121</v>
      </c>
      <c r="F3866" t="s">
        <v>18</v>
      </c>
      <c r="G3866" t="s">
        <v>19</v>
      </c>
      <c r="H3866" t="s">
        <v>20</v>
      </c>
      <c r="I3866">
        <v>1463166263</v>
      </c>
      <c r="J3866">
        <v>1460574263</v>
      </c>
      <c r="K3866" t="b">
        <v>0</v>
      </c>
      <c r="L3866">
        <v>60</v>
      </c>
      <c r="M3866" t="b">
        <v>1</v>
      </c>
      <c r="N3866" t="s">
        <v>1088</v>
      </c>
      <c r="O3866">
        <f t="shared" si="300"/>
        <v>302</v>
      </c>
      <c r="P3866">
        <f t="shared" si="301"/>
        <v>252.02</v>
      </c>
      <c r="Q3866" s="10" t="s">
        <v>8315</v>
      </c>
      <c r="R3866" t="s">
        <v>8316</v>
      </c>
      <c r="S3866" s="13">
        <f t="shared" si="302"/>
        <v>42473.794710648144</v>
      </c>
      <c r="T3866" s="13">
        <f t="shared" si="303"/>
        <v>42503.794710648144</v>
      </c>
      <c r="U3866">
        <f t="shared" si="304"/>
        <v>2016</v>
      </c>
    </row>
    <row r="3867" spans="1:21" ht="43.2" x14ac:dyDescent="0.3">
      <c r="A3867">
        <v>3307</v>
      </c>
      <c r="B3867" s="3" t="s">
        <v>6704</v>
      </c>
      <c r="C3867" s="3" t="s">
        <v>6705</v>
      </c>
      <c r="D3867" s="6">
        <v>1000</v>
      </c>
      <c r="E3867" s="8">
        <v>1066.8</v>
      </c>
      <c r="F3867" t="s">
        <v>18</v>
      </c>
      <c r="G3867" t="s">
        <v>19</v>
      </c>
      <c r="H3867" t="s">
        <v>20</v>
      </c>
      <c r="I3867">
        <v>1463275339</v>
      </c>
      <c r="J3867">
        <v>1460683339</v>
      </c>
      <c r="K3867" t="b">
        <v>0</v>
      </c>
      <c r="L3867">
        <v>20</v>
      </c>
      <c r="M3867" t="b">
        <v>1</v>
      </c>
      <c r="N3867" t="s">
        <v>1088</v>
      </c>
      <c r="O3867">
        <f t="shared" si="300"/>
        <v>107</v>
      </c>
      <c r="P3867">
        <f t="shared" si="301"/>
        <v>53.34</v>
      </c>
      <c r="Q3867" s="10" t="s">
        <v>8315</v>
      </c>
      <c r="R3867" t="s">
        <v>8316</v>
      </c>
      <c r="S3867" s="13">
        <f t="shared" si="302"/>
        <v>42475.057164351849</v>
      </c>
      <c r="T3867" s="13">
        <f t="shared" si="303"/>
        <v>42505.057164351849</v>
      </c>
      <c r="U3867">
        <f t="shared" si="304"/>
        <v>2016</v>
      </c>
    </row>
    <row r="3868" spans="1:21" ht="43.2" x14ac:dyDescent="0.3">
      <c r="A3868">
        <v>4102</v>
      </c>
      <c r="B3868" s="3" t="s">
        <v>8285</v>
      </c>
      <c r="C3868" s="3" t="s">
        <v>8286</v>
      </c>
      <c r="D3868" s="6">
        <v>500</v>
      </c>
      <c r="E3868" s="8">
        <v>137</v>
      </c>
      <c r="F3868" t="s">
        <v>359</v>
      </c>
      <c r="G3868" t="s">
        <v>19</v>
      </c>
      <c r="H3868" t="s">
        <v>20</v>
      </c>
      <c r="I3868">
        <v>1463343673</v>
      </c>
      <c r="J3868">
        <v>1460751673</v>
      </c>
      <c r="K3868" t="b">
        <v>0</v>
      </c>
      <c r="L3868">
        <v>6</v>
      </c>
      <c r="M3868" t="b">
        <v>0</v>
      </c>
      <c r="N3868" t="s">
        <v>1088</v>
      </c>
      <c r="O3868">
        <f t="shared" si="300"/>
        <v>27</v>
      </c>
      <c r="P3868">
        <f t="shared" si="301"/>
        <v>22.83</v>
      </c>
      <c r="Q3868" s="10" t="s">
        <v>8315</v>
      </c>
      <c r="R3868" t="s">
        <v>8316</v>
      </c>
      <c r="S3868" s="13">
        <f t="shared" si="302"/>
        <v>42475.848067129627</v>
      </c>
      <c r="T3868" s="13">
        <f t="shared" si="303"/>
        <v>42505.848067129627</v>
      </c>
      <c r="U3868">
        <f t="shared" si="304"/>
        <v>2016</v>
      </c>
    </row>
    <row r="3869" spans="1:21" ht="43.2" x14ac:dyDescent="0.3">
      <c r="A3869">
        <v>3508</v>
      </c>
      <c r="B3869" s="3" t="s">
        <v>7107</v>
      </c>
      <c r="C3869" s="3" t="s">
        <v>7108</v>
      </c>
      <c r="D3869" s="6">
        <v>100</v>
      </c>
      <c r="E3869" s="8">
        <v>180</v>
      </c>
      <c r="F3869" t="s">
        <v>18</v>
      </c>
      <c r="G3869" t="s">
        <v>26</v>
      </c>
      <c r="H3869" t="s">
        <v>27</v>
      </c>
      <c r="I3869">
        <v>1462914000</v>
      </c>
      <c r="J3869">
        <v>1460914253</v>
      </c>
      <c r="K3869" t="b">
        <v>0</v>
      </c>
      <c r="L3869">
        <v>15</v>
      </c>
      <c r="M3869" t="b">
        <v>1</v>
      </c>
      <c r="N3869" t="s">
        <v>1088</v>
      </c>
      <c r="O3869">
        <f t="shared" si="300"/>
        <v>180</v>
      </c>
      <c r="P3869">
        <f t="shared" si="301"/>
        <v>12</v>
      </c>
      <c r="Q3869" s="10" t="s">
        <v>8315</v>
      </c>
      <c r="R3869" t="s">
        <v>8316</v>
      </c>
      <c r="S3869" s="13">
        <f t="shared" si="302"/>
        <v>42477.729780092588</v>
      </c>
      <c r="T3869" s="13">
        <f t="shared" si="303"/>
        <v>42500.875</v>
      </c>
      <c r="U3869">
        <f t="shared" si="304"/>
        <v>2016</v>
      </c>
    </row>
    <row r="3870" spans="1:21" x14ac:dyDescent="0.3">
      <c r="A3870">
        <v>3868</v>
      </c>
      <c r="B3870" s="3" t="s">
        <v>7824</v>
      </c>
      <c r="C3870" s="3" t="s">
        <v>7825</v>
      </c>
      <c r="D3870" s="6">
        <v>5000</v>
      </c>
      <c r="E3870" s="8">
        <v>10</v>
      </c>
      <c r="F3870" t="s">
        <v>274</v>
      </c>
      <c r="G3870" t="s">
        <v>26</v>
      </c>
      <c r="H3870" t="s">
        <v>27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7826</v>
      </c>
      <c r="C3871" s="3" t="s">
        <v>7827</v>
      </c>
      <c r="D3871" s="6">
        <v>13111</v>
      </c>
      <c r="E3871" s="8">
        <v>452</v>
      </c>
      <c r="F3871" t="s">
        <v>274</v>
      </c>
      <c r="G3871" t="s">
        <v>19</v>
      </c>
      <c r="H3871" t="s">
        <v>20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7828</v>
      </c>
      <c r="C3872" s="3" t="s">
        <v>7829</v>
      </c>
      <c r="D3872" s="6">
        <v>10000</v>
      </c>
      <c r="E3872" s="8">
        <v>1500</v>
      </c>
      <c r="F3872" t="s">
        <v>274</v>
      </c>
      <c r="G3872" t="s">
        <v>19</v>
      </c>
      <c r="H3872" t="s">
        <v>20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7830</v>
      </c>
      <c r="C3873" s="3" t="s">
        <v>7831</v>
      </c>
      <c r="D3873" s="6">
        <v>1500</v>
      </c>
      <c r="E3873" s="8">
        <v>40</v>
      </c>
      <c r="F3873" t="s">
        <v>274</v>
      </c>
      <c r="G3873" t="s">
        <v>19</v>
      </c>
      <c r="H3873" t="s">
        <v>20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7832</v>
      </c>
      <c r="C3874" s="3" t="s">
        <v>7833</v>
      </c>
      <c r="D3874" s="6">
        <v>15000</v>
      </c>
      <c r="E3874" s="8">
        <v>0</v>
      </c>
      <c r="F3874" t="s">
        <v>274</v>
      </c>
      <c r="G3874" t="s">
        <v>19</v>
      </c>
      <c r="H3874" t="s">
        <v>20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7834</v>
      </c>
      <c r="C3875" s="3" t="s">
        <v>7835</v>
      </c>
      <c r="D3875" s="6">
        <v>5500</v>
      </c>
      <c r="E3875" s="8">
        <v>0</v>
      </c>
      <c r="F3875" t="s">
        <v>274</v>
      </c>
      <c r="G3875" t="s">
        <v>19</v>
      </c>
      <c r="H3875" t="s">
        <v>20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7836</v>
      </c>
      <c r="C3876" s="3" t="s">
        <v>7837</v>
      </c>
      <c r="D3876" s="6">
        <v>620</v>
      </c>
      <c r="E3876" s="8">
        <v>0</v>
      </c>
      <c r="F3876" t="s">
        <v>274</v>
      </c>
      <c r="G3876" t="s">
        <v>82</v>
      </c>
      <c r="H3876" t="s">
        <v>83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7838</v>
      </c>
      <c r="C3877" s="3" t="s">
        <v>7839</v>
      </c>
      <c r="D3877" s="6">
        <v>30000</v>
      </c>
      <c r="E3877" s="8">
        <v>0</v>
      </c>
      <c r="F3877" t="s">
        <v>274</v>
      </c>
      <c r="G3877" t="s">
        <v>311</v>
      </c>
      <c r="H3877" t="s">
        <v>312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7840</v>
      </c>
      <c r="C3878" s="3" t="s">
        <v>7841</v>
      </c>
      <c r="D3878" s="6">
        <v>3900</v>
      </c>
      <c r="E3878" s="8">
        <v>2059</v>
      </c>
      <c r="F3878" t="s">
        <v>274</v>
      </c>
      <c r="G3878" t="s">
        <v>26</v>
      </c>
      <c r="H3878" t="s">
        <v>27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7842</v>
      </c>
      <c r="C3879" s="3" t="s">
        <v>7843</v>
      </c>
      <c r="D3879" s="6">
        <v>25000</v>
      </c>
      <c r="E3879" s="8">
        <v>1241</v>
      </c>
      <c r="F3879" t="s">
        <v>274</v>
      </c>
      <c r="G3879" t="s">
        <v>19</v>
      </c>
      <c r="H3879" t="s">
        <v>20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7844</v>
      </c>
      <c r="C3880" s="3" t="s">
        <v>7845</v>
      </c>
      <c r="D3880" s="6">
        <v>18000</v>
      </c>
      <c r="E3880" s="8">
        <v>10</v>
      </c>
      <c r="F3880" t="s">
        <v>274</v>
      </c>
      <c r="G3880" t="s">
        <v>19</v>
      </c>
      <c r="H3880" t="s">
        <v>20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7846</v>
      </c>
      <c r="C3881" s="3" t="s">
        <v>7847</v>
      </c>
      <c r="D3881" s="6">
        <v>15000</v>
      </c>
      <c r="E3881" s="8">
        <v>0</v>
      </c>
      <c r="F3881" t="s">
        <v>274</v>
      </c>
      <c r="G3881" t="s">
        <v>26</v>
      </c>
      <c r="H3881" t="s">
        <v>27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7848</v>
      </c>
      <c r="C3882" s="3" t="s">
        <v>7849</v>
      </c>
      <c r="D3882" s="6">
        <v>7500</v>
      </c>
      <c r="E3882" s="8">
        <v>980</v>
      </c>
      <c r="F3882" t="s">
        <v>274</v>
      </c>
      <c r="G3882" t="s">
        <v>26</v>
      </c>
      <c r="H3882" t="s">
        <v>27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7850</v>
      </c>
      <c r="C3883" s="3" t="s">
        <v>7851</v>
      </c>
      <c r="D3883" s="6">
        <v>500</v>
      </c>
      <c r="E3883" s="8">
        <v>25</v>
      </c>
      <c r="F3883" t="s">
        <v>274</v>
      </c>
      <c r="G3883" t="s">
        <v>19</v>
      </c>
      <c r="H3883" t="s">
        <v>20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7852</v>
      </c>
      <c r="C3884" s="3" t="s">
        <v>7853</v>
      </c>
      <c r="D3884" s="6">
        <v>30000</v>
      </c>
      <c r="E3884" s="8">
        <v>0</v>
      </c>
      <c r="F3884" t="s">
        <v>274</v>
      </c>
      <c r="G3884" t="s">
        <v>52</v>
      </c>
      <c r="H3884" t="s">
        <v>53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7854</v>
      </c>
      <c r="C3885" s="3" t="s">
        <v>7855</v>
      </c>
      <c r="D3885" s="6">
        <v>15000</v>
      </c>
      <c r="E3885" s="8">
        <v>0</v>
      </c>
      <c r="F3885" t="s">
        <v>274</v>
      </c>
      <c r="G3885" t="s">
        <v>26</v>
      </c>
      <c r="H3885" t="s">
        <v>27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7856</v>
      </c>
      <c r="C3886" s="3" t="s">
        <v>7857</v>
      </c>
      <c r="D3886" s="6">
        <v>10000</v>
      </c>
      <c r="E3886" s="8">
        <v>0</v>
      </c>
      <c r="F3886" t="s">
        <v>274</v>
      </c>
      <c r="G3886" t="s">
        <v>19</v>
      </c>
      <c r="H3886" t="s">
        <v>20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7858</v>
      </c>
      <c r="C3887" s="3" t="s">
        <v>7859</v>
      </c>
      <c r="D3887" s="6">
        <v>375000</v>
      </c>
      <c r="E3887" s="8">
        <v>0</v>
      </c>
      <c r="F3887" t="s">
        <v>274</v>
      </c>
      <c r="G3887" t="s">
        <v>19</v>
      </c>
      <c r="H3887" t="s">
        <v>20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7860</v>
      </c>
      <c r="C3888" s="3">
        <v>1</v>
      </c>
      <c r="D3888" s="6">
        <v>10000</v>
      </c>
      <c r="E3888" s="8">
        <v>0</v>
      </c>
      <c r="F3888" t="s">
        <v>274</v>
      </c>
      <c r="G3888" t="s">
        <v>52</v>
      </c>
      <c r="H3888" t="s">
        <v>53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7861</v>
      </c>
      <c r="C3889" s="3" t="s">
        <v>7862</v>
      </c>
      <c r="D3889" s="6">
        <v>2000</v>
      </c>
      <c r="E3889" s="8">
        <v>35</v>
      </c>
      <c r="F3889" t="s">
        <v>274</v>
      </c>
      <c r="G3889" t="s">
        <v>19</v>
      </c>
      <c r="H3889" t="s">
        <v>20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57.6" x14ac:dyDescent="0.3">
      <c r="A3890">
        <v>4066</v>
      </c>
      <c r="B3890" s="3" t="s">
        <v>8214</v>
      </c>
      <c r="C3890" s="3" t="s">
        <v>8215</v>
      </c>
      <c r="D3890" s="6">
        <v>15000</v>
      </c>
      <c r="E3890" s="8">
        <v>25</v>
      </c>
      <c r="F3890" t="s">
        <v>359</v>
      </c>
      <c r="G3890" t="s">
        <v>19</v>
      </c>
      <c r="H3890" t="s">
        <v>20</v>
      </c>
      <c r="I3890">
        <v>1463619388</v>
      </c>
      <c r="J3890">
        <v>1461027388</v>
      </c>
      <c r="K3890" t="b">
        <v>0</v>
      </c>
      <c r="L3890">
        <v>1</v>
      </c>
      <c r="M3890" t="b">
        <v>0</v>
      </c>
      <c r="N3890" t="s">
        <v>1088</v>
      </c>
      <c r="O3890">
        <f t="shared" si="300"/>
        <v>0</v>
      </c>
      <c r="P3890">
        <f t="shared" si="301"/>
        <v>25</v>
      </c>
      <c r="Q3890" s="10" t="s">
        <v>8315</v>
      </c>
      <c r="R3890" t="s">
        <v>8316</v>
      </c>
      <c r="S3890" s="13">
        <f t="shared" si="302"/>
        <v>42479.039212962962</v>
      </c>
      <c r="T3890" s="13">
        <f t="shared" si="303"/>
        <v>42509.039212962962</v>
      </c>
      <c r="U3890">
        <f t="shared" si="304"/>
        <v>2016</v>
      </c>
    </row>
    <row r="3891" spans="1:21" ht="43.2" x14ac:dyDescent="0.3">
      <c r="A3891">
        <v>3353</v>
      </c>
      <c r="B3891" s="3" t="s">
        <v>6795</v>
      </c>
      <c r="C3891" s="3" t="s">
        <v>6796</v>
      </c>
      <c r="D3891" s="6">
        <v>500</v>
      </c>
      <c r="E3891" s="8">
        <v>1575</v>
      </c>
      <c r="F3891" t="s">
        <v>18</v>
      </c>
      <c r="G3891" t="s">
        <v>26</v>
      </c>
      <c r="H3891" t="s">
        <v>27</v>
      </c>
      <c r="I3891">
        <v>1462230000</v>
      </c>
      <c r="J3891">
        <v>1461061350</v>
      </c>
      <c r="K3891" t="b">
        <v>0</v>
      </c>
      <c r="L3891">
        <v>44</v>
      </c>
      <c r="M3891" t="b">
        <v>1</v>
      </c>
      <c r="N3891" t="s">
        <v>1088</v>
      </c>
      <c r="O3891">
        <f t="shared" si="300"/>
        <v>315</v>
      </c>
      <c r="P3891">
        <f t="shared" si="301"/>
        <v>35.799999999999997</v>
      </c>
      <c r="Q3891" s="10" t="s">
        <v>8315</v>
      </c>
      <c r="R3891" t="s">
        <v>8316</v>
      </c>
      <c r="S3891" s="13">
        <f t="shared" si="302"/>
        <v>42479.432291666672</v>
      </c>
      <c r="T3891" s="13">
        <f t="shared" si="303"/>
        <v>42492.958333333328</v>
      </c>
      <c r="U3891">
        <f t="shared" si="304"/>
        <v>2016</v>
      </c>
    </row>
    <row r="3892" spans="1:21" ht="43.2" x14ac:dyDescent="0.3">
      <c r="A3892">
        <v>3697</v>
      </c>
      <c r="B3892" s="3" t="s">
        <v>7483</v>
      </c>
      <c r="C3892" s="3" t="s">
        <v>7484</v>
      </c>
      <c r="D3892" s="6">
        <v>2000</v>
      </c>
      <c r="E3892" s="8">
        <v>2160</v>
      </c>
      <c r="F3892" t="s">
        <v>18</v>
      </c>
      <c r="G3892" t="s">
        <v>26</v>
      </c>
      <c r="H3892" t="s">
        <v>27</v>
      </c>
      <c r="I3892">
        <v>1462878648</v>
      </c>
      <c r="J3892">
        <v>1461064248</v>
      </c>
      <c r="K3892" t="b">
        <v>0</v>
      </c>
      <c r="L3892">
        <v>30</v>
      </c>
      <c r="M3892" t="b">
        <v>1</v>
      </c>
      <c r="N3892" t="s">
        <v>1088</v>
      </c>
      <c r="O3892">
        <f t="shared" si="300"/>
        <v>108</v>
      </c>
      <c r="P3892">
        <f t="shared" si="301"/>
        <v>72</v>
      </c>
      <c r="Q3892" s="10" t="s">
        <v>8315</v>
      </c>
      <c r="R3892" t="s">
        <v>8316</v>
      </c>
      <c r="S3892" s="13">
        <f t="shared" si="302"/>
        <v>42479.465833333335</v>
      </c>
      <c r="T3892" s="13">
        <f t="shared" si="303"/>
        <v>42500.465833333335</v>
      </c>
      <c r="U3892">
        <f t="shared" si="304"/>
        <v>2016</v>
      </c>
    </row>
    <row r="3893" spans="1:21" ht="43.2" x14ac:dyDescent="0.3">
      <c r="A3893">
        <v>3547</v>
      </c>
      <c r="B3893" s="3" t="s">
        <v>7185</v>
      </c>
      <c r="C3893" s="3" t="s">
        <v>7186</v>
      </c>
      <c r="D3893" s="6">
        <v>35000</v>
      </c>
      <c r="E3893" s="8">
        <v>40043.25</v>
      </c>
      <c r="F3893" t="s">
        <v>18</v>
      </c>
      <c r="G3893" t="s">
        <v>19</v>
      </c>
      <c r="H3893" t="s">
        <v>20</v>
      </c>
      <c r="I3893">
        <v>1463198340</v>
      </c>
      <c r="J3893">
        <v>1461117201</v>
      </c>
      <c r="K3893" t="b">
        <v>0</v>
      </c>
      <c r="L3893">
        <v>336</v>
      </c>
      <c r="M3893" t="b">
        <v>1</v>
      </c>
      <c r="N3893" t="s">
        <v>1088</v>
      </c>
      <c r="O3893">
        <f t="shared" si="300"/>
        <v>114</v>
      </c>
      <c r="P3893">
        <f t="shared" si="301"/>
        <v>119.18</v>
      </c>
      <c r="Q3893" s="10" t="s">
        <v>8315</v>
      </c>
      <c r="R3893" t="s">
        <v>8316</v>
      </c>
      <c r="S3893" s="13">
        <f t="shared" si="302"/>
        <v>42480.078715277778</v>
      </c>
      <c r="T3893" s="13">
        <f t="shared" si="303"/>
        <v>42504.165972222225</v>
      </c>
      <c r="U3893">
        <f t="shared" si="304"/>
        <v>2016</v>
      </c>
    </row>
    <row r="3894" spans="1:21" ht="43.2" x14ac:dyDescent="0.3">
      <c r="A3894">
        <v>3459</v>
      </c>
      <c r="B3894" s="3" t="s">
        <v>7009</v>
      </c>
      <c r="C3894" s="3" t="s">
        <v>7010</v>
      </c>
      <c r="D3894" s="6">
        <v>500</v>
      </c>
      <c r="E3894" s="8">
        <v>631</v>
      </c>
      <c r="F3894" t="s">
        <v>18</v>
      </c>
      <c r="G3894" t="s">
        <v>26</v>
      </c>
      <c r="H3894" t="s">
        <v>27</v>
      </c>
      <c r="I3894">
        <v>1463743860</v>
      </c>
      <c r="J3894">
        <v>1461151860</v>
      </c>
      <c r="K3894" t="b">
        <v>0</v>
      </c>
      <c r="L3894">
        <v>36</v>
      </c>
      <c r="M3894" t="b">
        <v>1</v>
      </c>
      <c r="N3894" t="s">
        <v>1088</v>
      </c>
      <c r="O3894">
        <f t="shared" si="300"/>
        <v>126</v>
      </c>
      <c r="P3894">
        <f t="shared" si="301"/>
        <v>17.53</v>
      </c>
      <c r="Q3894" s="10" t="s">
        <v>8315</v>
      </c>
      <c r="R3894" t="s">
        <v>8316</v>
      </c>
      <c r="S3894" s="13">
        <f t="shared" si="302"/>
        <v>42480.479861111111</v>
      </c>
      <c r="T3894" s="13">
        <f t="shared" si="303"/>
        <v>42510.479861111111</v>
      </c>
      <c r="U3894">
        <f t="shared" si="304"/>
        <v>2016</v>
      </c>
    </row>
    <row r="3895" spans="1:21" ht="57.6" x14ac:dyDescent="0.3">
      <c r="A3895">
        <v>2860</v>
      </c>
      <c r="B3895" s="3" t="s">
        <v>5809</v>
      </c>
      <c r="C3895" s="3" t="s">
        <v>5810</v>
      </c>
      <c r="D3895" s="6">
        <v>4000</v>
      </c>
      <c r="E3895" s="8">
        <v>266</v>
      </c>
      <c r="F3895" t="s">
        <v>359</v>
      </c>
      <c r="G3895" t="s">
        <v>19</v>
      </c>
      <c r="H3895" t="s">
        <v>20</v>
      </c>
      <c r="I3895">
        <v>1466363576</v>
      </c>
      <c r="J3895">
        <v>1461179576</v>
      </c>
      <c r="K3895" t="b">
        <v>0</v>
      </c>
      <c r="L3895">
        <v>9</v>
      </c>
      <c r="M3895" t="b">
        <v>0</v>
      </c>
      <c r="N3895" t="s">
        <v>1088</v>
      </c>
      <c r="O3895">
        <f t="shared" si="300"/>
        <v>7</v>
      </c>
      <c r="P3895">
        <f t="shared" si="301"/>
        <v>29.56</v>
      </c>
      <c r="Q3895" s="10" t="s">
        <v>8315</v>
      </c>
      <c r="R3895" t="s">
        <v>8316</v>
      </c>
      <c r="S3895" s="13">
        <f t="shared" si="302"/>
        <v>42480.800648148142</v>
      </c>
      <c r="T3895" s="13">
        <f t="shared" si="303"/>
        <v>42540.800648148142</v>
      </c>
      <c r="U3895">
        <f t="shared" si="304"/>
        <v>2016</v>
      </c>
    </row>
    <row r="3896" spans="1:21" ht="43.2" x14ac:dyDescent="0.3">
      <c r="A3896">
        <v>533</v>
      </c>
      <c r="B3896" s="3" t="s">
        <v>1113</v>
      </c>
      <c r="C3896" s="3" t="s">
        <v>1114</v>
      </c>
      <c r="D3896" s="6">
        <v>2000</v>
      </c>
      <c r="E3896" s="8">
        <v>2004</v>
      </c>
      <c r="F3896" t="s">
        <v>18</v>
      </c>
      <c r="G3896" t="s">
        <v>26</v>
      </c>
      <c r="H3896" t="s">
        <v>27</v>
      </c>
      <c r="I3896">
        <v>1463394365</v>
      </c>
      <c r="J3896">
        <v>1461320765</v>
      </c>
      <c r="K3896" t="b">
        <v>0</v>
      </c>
      <c r="L3896">
        <v>17</v>
      </c>
      <c r="M3896" t="b">
        <v>1</v>
      </c>
      <c r="N3896" t="s">
        <v>1088</v>
      </c>
      <c r="O3896">
        <f t="shared" si="300"/>
        <v>100</v>
      </c>
      <c r="P3896">
        <f t="shared" si="301"/>
        <v>117.88</v>
      </c>
      <c r="Q3896" s="10" t="s">
        <v>8315</v>
      </c>
      <c r="R3896" t="s">
        <v>8316</v>
      </c>
      <c r="S3896" s="13">
        <f t="shared" si="302"/>
        <v>42482.43478009259</v>
      </c>
      <c r="T3896" s="13">
        <f t="shared" si="303"/>
        <v>42506.43478009259</v>
      </c>
      <c r="U3896">
        <f t="shared" si="304"/>
        <v>2016</v>
      </c>
    </row>
    <row r="3897" spans="1:21" ht="43.2" x14ac:dyDescent="0.3">
      <c r="A3897">
        <v>3604</v>
      </c>
      <c r="B3897" s="3" t="s">
        <v>7299</v>
      </c>
      <c r="C3897" s="3" t="s">
        <v>7300</v>
      </c>
      <c r="D3897" s="6">
        <v>3000</v>
      </c>
      <c r="E3897" s="8">
        <v>3385</v>
      </c>
      <c r="F3897" t="s">
        <v>18</v>
      </c>
      <c r="G3897" t="s">
        <v>19</v>
      </c>
      <c r="H3897" t="s">
        <v>20</v>
      </c>
      <c r="I3897">
        <v>1461913140</v>
      </c>
      <c r="J3897">
        <v>1461370956</v>
      </c>
      <c r="K3897" t="b">
        <v>0</v>
      </c>
      <c r="L3897">
        <v>69</v>
      </c>
      <c r="M3897" t="b">
        <v>1</v>
      </c>
      <c r="N3897" t="s">
        <v>1088</v>
      </c>
      <c r="O3897">
        <f t="shared" si="300"/>
        <v>113</v>
      </c>
      <c r="P3897">
        <f t="shared" si="301"/>
        <v>49.06</v>
      </c>
      <c r="Q3897" s="10" t="s">
        <v>8315</v>
      </c>
      <c r="R3897" t="s">
        <v>8316</v>
      </c>
      <c r="S3897" s="13">
        <f t="shared" si="302"/>
        <v>42483.015694444446</v>
      </c>
      <c r="T3897" s="13">
        <f t="shared" si="303"/>
        <v>42489.290972222225</v>
      </c>
      <c r="U3897">
        <f t="shared" si="304"/>
        <v>2016</v>
      </c>
    </row>
    <row r="3898" spans="1:21" ht="43.2" x14ac:dyDescent="0.3">
      <c r="A3898">
        <v>1300</v>
      </c>
      <c r="B3898" s="3" t="s">
        <v>2669</v>
      </c>
      <c r="C3898" s="3" t="s">
        <v>2670</v>
      </c>
      <c r="D3898" s="6">
        <v>3000</v>
      </c>
      <c r="E3898" s="8">
        <v>4050</v>
      </c>
      <c r="F3898" t="s">
        <v>18</v>
      </c>
      <c r="G3898" t="s">
        <v>19</v>
      </c>
      <c r="H3898" t="s">
        <v>20</v>
      </c>
      <c r="I3898">
        <v>1464807420</v>
      </c>
      <c r="J3898">
        <v>1461427938</v>
      </c>
      <c r="K3898" t="b">
        <v>0</v>
      </c>
      <c r="L3898">
        <v>24</v>
      </c>
      <c r="M3898" t="b">
        <v>1</v>
      </c>
      <c r="N3898" t="s">
        <v>1088</v>
      </c>
      <c r="O3898">
        <f t="shared" si="300"/>
        <v>135</v>
      </c>
      <c r="P3898">
        <f t="shared" si="301"/>
        <v>168.75</v>
      </c>
      <c r="Q3898" s="10" t="s">
        <v>8315</v>
      </c>
      <c r="R3898" t="s">
        <v>8316</v>
      </c>
      <c r="S3898" s="13">
        <f t="shared" si="302"/>
        <v>42483.675208333334</v>
      </c>
      <c r="T3898" s="13">
        <f t="shared" si="303"/>
        <v>42522.789583333331</v>
      </c>
      <c r="U3898">
        <f t="shared" si="304"/>
        <v>2016</v>
      </c>
    </row>
    <row r="3899" spans="1:21" ht="57.6" x14ac:dyDescent="0.3">
      <c r="A3899">
        <v>3347</v>
      </c>
      <c r="B3899" s="3" t="s">
        <v>6784</v>
      </c>
      <c r="C3899" s="3" t="s">
        <v>6785</v>
      </c>
      <c r="D3899" s="6">
        <v>2000</v>
      </c>
      <c r="E3899" s="8">
        <v>2389</v>
      </c>
      <c r="F3899" t="s">
        <v>18</v>
      </c>
      <c r="G3899" t="s">
        <v>26</v>
      </c>
      <c r="H3899" t="s">
        <v>27</v>
      </c>
      <c r="I3899">
        <v>1462741200</v>
      </c>
      <c r="J3899">
        <v>1461503654</v>
      </c>
      <c r="K3899" t="b">
        <v>0</v>
      </c>
      <c r="L3899">
        <v>22</v>
      </c>
      <c r="M3899" t="b">
        <v>1</v>
      </c>
      <c r="N3899" t="s">
        <v>1088</v>
      </c>
      <c r="O3899">
        <f t="shared" si="300"/>
        <v>119</v>
      </c>
      <c r="P3899">
        <f t="shared" si="301"/>
        <v>108.59</v>
      </c>
      <c r="Q3899" s="10" t="s">
        <v>8315</v>
      </c>
      <c r="R3899" t="s">
        <v>8316</v>
      </c>
      <c r="S3899" s="13">
        <f t="shared" si="302"/>
        <v>42484.551550925928</v>
      </c>
      <c r="T3899" s="13">
        <f t="shared" si="303"/>
        <v>42498.875</v>
      </c>
      <c r="U3899">
        <f t="shared" si="304"/>
        <v>2016</v>
      </c>
    </row>
    <row r="3900" spans="1:21" ht="43.2" x14ac:dyDescent="0.3">
      <c r="A3900">
        <v>3811</v>
      </c>
      <c r="B3900" s="3" t="s">
        <v>7711</v>
      </c>
      <c r="C3900" s="3" t="s">
        <v>7712</v>
      </c>
      <c r="D3900" s="6">
        <v>250</v>
      </c>
      <c r="E3900" s="8">
        <v>825</v>
      </c>
      <c r="F3900" t="s">
        <v>18</v>
      </c>
      <c r="G3900" t="s">
        <v>26</v>
      </c>
      <c r="H3900" t="s">
        <v>27</v>
      </c>
      <c r="I3900">
        <v>1464692400</v>
      </c>
      <c r="J3900">
        <v>1461769373</v>
      </c>
      <c r="K3900" t="b">
        <v>0</v>
      </c>
      <c r="L3900">
        <v>19</v>
      </c>
      <c r="M3900" t="b">
        <v>1</v>
      </c>
      <c r="N3900" t="s">
        <v>1088</v>
      </c>
      <c r="O3900">
        <f t="shared" si="300"/>
        <v>330</v>
      </c>
      <c r="P3900">
        <f t="shared" si="301"/>
        <v>43.42</v>
      </c>
      <c r="Q3900" s="10" t="s">
        <v>8315</v>
      </c>
      <c r="R3900" t="s">
        <v>8316</v>
      </c>
      <c r="S3900" s="13">
        <f t="shared" si="302"/>
        <v>42487.62700231481</v>
      </c>
      <c r="T3900" s="13">
        <f t="shared" si="303"/>
        <v>42521.458333333328</v>
      </c>
      <c r="U3900">
        <f t="shared" si="304"/>
        <v>2016</v>
      </c>
    </row>
    <row r="3901" spans="1:21" ht="43.2" x14ac:dyDescent="0.3">
      <c r="A3901">
        <v>3355</v>
      </c>
      <c r="B3901" s="3" t="s">
        <v>6799</v>
      </c>
      <c r="C3901" s="3" t="s">
        <v>6800</v>
      </c>
      <c r="D3901" s="6">
        <v>1750</v>
      </c>
      <c r="E3901" s="8">
        <v>2210</v>
      </c>
      <c r="F3901" t="s">
        <v>18</v>
      </c>
      <c r="G3901" t="s">
        <v>26</v>
      </c>
      <c r="H3901" t="s">
        <v>27</v>
      </c>
      <c r="I3901">
        <v>1462879020</v>
      </c>
      <c r="J3901">
        <v>1461941527</v>
      </c>
      <c r="K3901" t="b">
        <v>0</v>
      </c>
      <c r="L3901">
        <v>15</v>
      </c>
      <c r="M3901" t="b">
        <v>1</v>
      </c>
      <c r="N3901" t="s">
        <v>1088</v>
      </c>
      <c r="O3901">
        <f t="shared" si="300"/>
        <v>126</v>
      </c>
      <c r="P3901">
        <f t="shared" si="301"/>
        <v>147.33000000000001</v>
      </c>
      <c r="Q3901" s="10" t="s">
        <v>8315</v>
      </c>
      <c r="R3901" t="s">
        <v>8316</v>
      </c>
      <c r="S3901" s="13">
        <f t="shared" si="302"/>
        <v>42489.619525462964</v>
      </c>
      <c r="T3901" s="13">
        <f t="shared" si="303"/>
        <v>42500.470138888893</v>
      </c>
      <c r="U3901">
        <f t="shared" si="304"/>
        <v>2016</v>
      </c>
    </row>
    <row r="3902" spans="1:21" ht="57.6" x14ac:dyDescent="0.3">
      <c r="A3902">
        <v>3694</v>
      </c>
      <c r="B3902" s="3" t="s">
        <v>7477</v>
      </c>
      <c r="C3902" s="3" t="s">
        <v>7478</v>
      </c>
      <c r="D3902" s="6">
        <v>3500</v>
      </c>
      <c r="E3902" s="8">
        <v>3760</v>
      </c>
      <c r="F3902" t="s">
        <v>18</v>
      </c>
      <c r="G3902" t="s">
        <v>19</v>
      </c>
      <c r="H3902" t="s">
        <v>20</v>
      </c>
      <c r="I3902">
        <v>1465178400</v>
      </c>
      <c r="J3902">
        <v>1461985967</v>
      </c>
      <c r="K3902" t="b">
        <v>0</v>
      </c>
      <c r="L3902">
        <v>60</v>
      </c>
      <c r="M3902" t="b">
        <v>1</v>
      </c>
      <c r="N3902" t="s">
        <v>1088</v>
      </c>
      <c r="O3902">
        <f t="shared" si="300"/>
        <v>107</v>
      </c>
      <c r="P3902">
        <f t="shared" si="301"/>
        <v>62.67</v>
      </c>
      <c r="Q3902" s="10" t="s">
        <v>8315</v>
      </c>
      <c r="R3902" t="s">
        <v>8316</v>
      </c>
      <c r="S3902" s="13">
        <f t="shared" si="302"/>
        <v>42490.133877314816</v>
      </c>
      <c r="T3902" s="13">
        <f t="shared" si="303"/>
        <v>42527.083333333328</v>
      </c>
      <c r="U3902">
        <f t="shared" si="304"/>
        <v>2016</v>
      </c>
    </row>
    <row r="3903" spans="1:21" ht="43.2" x14ac:dyDescent="0.3">
      <c r="A3903">
        <v>3507</v>
      </c>
      <c r="B3903" s="3" t="s">
        <v>7105</v>
      </c>
      <c r="C3903" s="3" t="s">
        <v>7106</v>
      </c>
      <c r="D3903" s="6">
        <v>10000</v>
      </c>
      <c r="E3903" s="8">
        <v>10440</v>
      </c>
      <c r="F3903" t="s">
        <v>18</v>
      </c>
      <c r="G3903" t="s">
        <v>19</v>
      </c>
      <c r="H3903" t="s">
        <v>20</v>
      </c>
      <c r="I3903">
        <v>1464732537</v>
      </c>
      <c r="J3903">
        <v>1462140537</v>
      </c>
      <c r="K3903" t="b">
        <v>0</v>
      </c>
      <c r="L3903">
        <v>72</v>
      </c>
      <c r="M3903" t="b">
        <v>1</v>
      </c>
      <c r="N3903" t="s">
        <v>1088</v>
      </c>
      <c r="O3903">
        <f t="shared" si="300"/>
        <v>104</v>
      </c>
      <c r="P3903">
        <f t="shared" si="301"/>
        <v>145</v>
      </c>
      <c r="Q3903" s="10" t="s">
        <v>8315</v>
      </c>
      <c r="R3903" t="s">
        <v>8316</v>
      </c>
      <c r="S3903" s="13">
        <f t="shared" si="302"/>
        <v>42491.92288194444</v>
      </c>
      <c r="T3903" s="13">
        <f t="shared" si="303"/>
        <v>42521.92288194444</v>
      </c>
      <c r="U3903">
        <f t="shared" si="304"/>
        <v>2016</v>
      </c>
    </row>
    <row r="3904" spans="1:21" ht="43.2" x14ac:dyDescent="0.3">
      <c r="A3904">
        <v>524</v>
      </c>
      <c r="B3904" s="3" t="s">
        <v>1095</v>
      </c>
      <c r="C3904" s="3" t="s">
        <v>1096</v>
      </c>
      <c r="D3904" s="6">
        <v>3500</v>
      </c>
      <c r="E3904" s="8">
        <v>3803.55</v>
      </c>
      <c r="F3904" t="s">
        <v>18</v>
      </c>
      <c r="G3904" t="s">
        <v>26</v>
      </c>
      <c r="H3904" t="s">
        <v>27</v>
      </c>
      <c r="I3904">
        <v>1464801169</v>
      </c>
      <c r="J3904">
        <v>1462209169</v>
      </c>
      <c r="K3904" t="b">
        <v>0</v>
      </c>
      <c r="L3904">
        <v>130</v>
      </c>
      <c r="M3904" t="b">
        <v>1</v>
      </c>
      <c r="N3904" t="s">
        <v>1088</v>
      </c>
      <c r="O3904">
        <f t="shared" si="300"/>
        <v>109</v>
      </c>
      <c r="P3904">
        <f t="shared" si="301"/>
        <v>29.26</v>
      </c>
      <c r="Q3904" s="10" t="s">
        <v>8315</v>
      </c>
      <c r="R3904" t="s">
        <v>8316</v>
      </c>
      <c r="S3904" s="13">
        <f t="shared" si="302"/>
        <v>42492.717233796298</v>
      </c>
      <c r="T3904" s="13">
        <f t="shared" si="303"/>
        <v>42522.717233796298</v>
      </c>
      <c r="U3904">
        <f t="shared" si="304"/>
        <v>2016</v>
      </c>
    </row>
    <row r="3905" spans="1:21" ht="43.2" x14ac:dyDescent="0.3">
      <c r="A3905">
        <v>2843</v>
      </c>
      <c r="B3905" s="3" t="s">
        <v>5775</v>
      </c>
      <c r="C3905" s="3" t="s">
        <v>5776</v>
      </c>
      <c r="D3905" s="6">
        <v>1200</v>
      </c>
      <c r="E3905" s="8">
        <v>0</v>
      </c>
      <c r="F3905" t="s">
        <v>359</v>
      </c>
      <c r="G3905" t="s">
        <v>19</v>
      </c>
      <c r="H3905" t="s">
        <v>20</v>
      </c>
      <c r="I3905">
        <v>1465790400</v>
      </c>
      <c r="J3905">
        <v>1462210950</v>
      </c>
      <c r="K3905" t="b">
        <v>0</v>
      </c>
      <c r="L3905">
        <v>0</v>
      </c>
      <c r="M3905" t="b">
        <v>0</v>
      </c>
      <c r="N3905" t="s">
        <v>1088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42492.737847222219</v>
      </c>
      <c r="T3905" s="13">
        <f t="shared" si="303"/>
        <v>42534.166666666672</v>
      </c>
      <c r="U3905">
        <f t="shared" si="304"/>
        <v>2016</v>
      </c>
    </row>
    <row r="3906" spans="1:21" ht="43.2" x14ac:dyDescent="0.3">
      <c r="A3906">
        <v>3915</v>
      </c>
      <c r="B3906" s="3" t="s">
        <v>7917</v>
      </c>
      <c r="C3906" s="3" t="s">
        <v>7918</v>
      </c>
      <c r="D3906" s="6">
        <v>1500</v>
      </c>
      <c r="E3906" s="8">
        <v>5</v>
      </c>
      <c r="F3906" t="s">
        <v>359</v>
      </c>
      <c r="G3906" t="s">
        <v>26</v>
      </c>
      <c r="H3906" t="s">
        <v>27</v>
      </c>
      <c r="I3906">
        <v>1464824309</v>
      </c>
      <c r="J3906">
        <v>1462232309</v>
      </c>
      <c r="K3906" t="b">
        <v>0</v>
      </c>
      <c r="L3906">
        <v>1</v>
      </c>
      <c r="M3906" t="b">
        <v>0</v>
      </c>
      <c r="N3906" t="s">
        <v>1088</v>
      </c>
      <c r="O3906">
        <f t="shared" ref="O3906:O3969" si="305">ROUND(E3906/D3906*100,0)</f>
        <v>0</v>
      </c>
      <c r="P3906">
        <f t="shared" si="301"/>
        <v>5</v>
      </c>
      <c r="Q3906" s="10" t="s">
        <v>8315</v>
      </c>
      <c r="R3906" t="s">
        <v>8316</v>
      </c>
      <c r="S3906" s="13">
        <f t="shared" si="302"/>
        <v>42492.98505787037</v>
      </c>
      <c r="T3906" s="13">
        <f t="shared" si="303"/>
        <v>42522.98505787037</v>
      </c>
      <c r="U3906">
        <f t="shared" si="304"/>
        <v>2016</v>
      </c>
    </row>
    <row r="3907" spans="1:21" ht="57.6" x14ac:dyDescent="0.3">
      <c r="A3907">
        <v>3306</v>
      </c>
      <c r="B3907" s="3" t="s">
        <v>6702</v>
      </c>
      <c r="C3907" s="3" t="s">
        <v>6703</v>
      </c>
      <c r="D3907" s="6">
        <v>1500</v>
      </c>
      <c r="E3907" s="8">
        <v>2630</v>
      </c>
      <c r="F3907" t="s">
        <v>18</v>
      </c>
      <c r="G3907" t="s">
        <v>19</v>
      </c>
      <c r="H3907" t="s">
        <v>20</v>
      </c>
      <c r="I3907">
        <v>1465527600</v>
      </c>
      <c r="J3907">
        <v>1462252542</v>
      </c>
      <c r="K3907" t="b">
        <v>0</v>
      </c>
      <c r="L3907">
        <v>54</v>
      </c>
      <c r="M3907" t="b">
        <v>1</v>
      </c>
      <c r="N3907" t="s">
        <v>1088</v>
      </c>
      <c r="O3907">
        <f t="shared" si="305"/>
        <v>175</v>
      </c>
      <c r="P3907">
        <f t="shared" ref="P3907:P3970" si="306">IFERROR(ROUND(E3907/L3907,2),0)</f>
        <v>48.7</v>
      </c>
      <c r="Q3907" s="10" t="s">
        <v>8315</v>
      </c>
      <c r="R3907" t="s">
        <v>8316</v>
      </c>
      <c r="S3907" s="13">
        <f t="shared" ref="S3907:S3970" si="307">(((J3907/60)/60)/24)+DATE(1970,1,1)</f>
        <v>42493.219236111108</v>
      </c>
      <c r="T3907" s="13">
        <f t="shared" ref="T3907:T3970" si="308">(((I3907/60)/60)/24)+DATE(1970,1,1)</f>
        <v>42531.125</v>
      </c>
      <c r="U3907">
        <f t="shared" ref="U3907:U3970" si="309">YEAR(S3907)</f>
        <v>2016</v>
      </c>
    </row>
    <row r="3908" spans="1:21" ht="43.2" x14ac:dyDescent="0.3">
      <c r="A3908">
        <v>3974</v>
      </c>
      <c r="B3908" s="3" t="s">
        <v>8034</v>
      </c>
      <c r="C3908" s="3" t="s">
        <v>8035</v>
      </c>
      <c r="D3908" s="6">
        <v>1000</v>
      </c>
      <c r="E3908" s="8">
        <v>320</v>
      </c>
      <c r="F3908" t="s">
        <v>359</v>
      </c>
      <c r="G3908" t="s">
        <v>26</v>
      </c>
      <c r="H3908" t="s">
        <v>27</v>
      </c>
      <c r="I3908">
        <v>1464872848</v>
      </c>
      <c r="J3908">
        <v>1462280848</v>
      </c>
      <c r="K3908" t="b">
        <v>0</v>
      </c>
      <c r="L3908">
        <v>11</v>
      </c>
      <c r="M3908" t="b">
        <v>0</v>
      </c>
      <c r="N3908" t="s">
        <v>1088</v>
      </c>
      <c r="O3908">
        <f t="shared" si="305"/>
        <v>32</v>
      </c>
      <c r="P3908">
        <f t="shared" si="306"/>
        <v>29.09</v>
      </c>
      <c r="Q3908" s="10" t="s">
        <v>8315</v>
      </c>
      <c r="R3908" t="s">
        <v>8316</v>
      </c>
      <c r="S3908" s="13">
        <f t="shared" si="307"/>
        <v>42493.546851851846</v>
      </c>
      <c r="T3908" s="13">
        <f t="shared" si="308"/>
        <v>42523.546851851846</v>
      </c>
      <c r="U3908">
        <f t="shared" si="309"/>
        <v>2016</v>
      </c>
    </row>
    <row r="3909" spans="1:21" ht="43.2" x14ac:dyDescent="0.3">
      <c r="A3909">
        <v>3675</v>
      </c>
      <c r="B3909" s="3" t="s">
        <v>7439</v>
      </c>
      <c r="C3909" s="3" t="s">
        <v>7440</v>
      </c>
      <c r="D3909" s="6">
        <v>50</v>
      </c>
      <c r="E3909" s="8">
        <v>70</v>
      </c>
      <c r="F3909" t="s">
        <v>18</v>
      </c>
      <c r="G3909" t="s">
        <v>26</v>
      </c>
      <c r="H3909" t="s">
        <v>27</v>
      </c>
      <c r="I3909">
        <v>1463353200</v>
      </c>
      <c r="J3909">
        <v>1462285182</v>
      </c>
      <c r="K3909" t="b">
        <v>0</v>
      </c>
      <c r="L3909">
        <v>3</v>
      </c>
      <c r="M3909" t="b">
        <v>1</v>
      </c>
      <c r="N3909" t="s">
        <v>1088</v>
      </c>
      <c r="O3909">
        <f t="shared" si="305"/>
        <v>140</v>
      </c>
      <c r="P3909">
        <f t="shared" si="306"/>
        <v>23.33</v>
      </c>
      <c r="Q3909" s="10" t="s">
        <v>8315</v>
      </c>
      <c r="R3909" t="s">
        <v>8316</v>
      </c>
      <c r="S3909" s="13">
        <f t="shared" si="307"/>
        <v>42493.597013888888</v>
      </c>
      <c r="T3909" s="13">
        <f t="shared" si="308"/>
        <v>42505.958333333328</v>
      </c>
      <c r="U3909">
        <f t="shared" si="309"/>
        <v>2016</v>
      </c>
    </row>
    <row r="3910" spans="1:21" ht="43.2" x14ac:dyDescent="0.3">
      <c r="A3910">
        <v>3916</v>
      </c>
      <c r="B3910" s="3" t="s">
        <v>7919</v>
      </c>
      <c r="C3910" s="3" t="s">
        <v>7920</v>
      </c>
      <c r="D3910" s="6">
        <v>2000</v>
      </c>
      <c r="E3910" s="8">
        <v>0</v>
      </c>
      <c r="F3910" t="s">
        <v>359</v>
      </c>
      <c r="G3910" t="s">
        <v>311</v>
      </c>
      <c r="H3910" t="s">
        <v>312</v>
      </c>
      <c r="I3910">
        <v>1464952752</v>
      </c>
      <c r="J3910">
        <v>1462360752</v>
      </c>
      <c r="K3910" t="b">
        <v>0</v>
      </c>
      <c r="L3910">
        <v>0</v>
      </c>
      <c r="M3910" t="b">
        <v>0</v>
      </c>
      <c r="N3910" t="s">
        <v>1088</v>
      </c>
      <c r="O3910">
        <f t="shared" si="305"/>
        <v>0</v>
      </c>
      <c r="P3910">
        <f t="shared" si="306"/>
        <v>0</v>
      </c>
      <c r="Q3910" s="10" t="s">
        <v>8315</v>
      </c>
      <c r="R3910" t="s">
        <v>8316</v>
      </c>
      <c r="S3910" s="13">
        <f t="shared" si="307"/>
        <v>42494.471666666665</v>
      </c>
      <c r="T3910" s="13">
        <f t="shared" si="308"/>
        <v>42524.471666666665</v>
      </c>
      <c r="U3910">
        <f t="shared" si="309"/>
        <v>2016</v>
      </c>
    </row>
    <row r="3911" spans="1:21" ht="43.2" x14ac:dyDescent="0.3">
      <c r="A3911">
        <v>3389</v>
      </c>
      <c r="B3911" s="3" t="s">
        <v>6869</v>
      </c>
      <c r="C3911" s="3" t="s">
        <v>6870</v>
      </c>
      <c r="D3911" s="6">
        <v>10000</v>
      </c>
      <c r="E3911" s="8">
        <v>11450</v>
      </c>
      <c r="F3911" t="s">
        <v>18</v>
      </c>
      <c r="G3911" t="s">
        <v>19</v>
      </c>
      <c r="H3911" t="s">
        <v>20</v>
      </c>
      <c r="I3911">
        <v>1464960682</v>
      </c>
      <c r="J3911">
        <v>1462368682</v>
      </c>
      <c r="K3911" t="b">
        <v>0</v>
      </c>
      <c r="L3911">
        <v>62</v>
      </c>
      <c r="M3911" t="b">
        <v>1</v>
      </c>
      <c r="N3911" t="s">
        <v>1088</v>
      </c>
      <c r="O3911">
        <f t="shared" si="305"/>
        <v>115</v>
      </c>
      <c r="P3911">
        <f t="shared" si="306"/>
        <v>184.68</v>
      </c>
      <c r="Q3911" s="10" t="s">
        <v>8315</v>
      </c>
      <c r="R3911" t="s">
        <v>8316</v>
      </c>
      <c r="S3911" s="13">
        <f t="shared" si="307"/>
        <v>42494.563449074078</v>
      </c>
      <c r="T3911" s="13">
        <f t="shared" si="308"/>
        <v>42524.563449074078</v>
      </c>
      <c r="U3911">
        <f t="shared" si="309"/>
        <v>2016</v>
      </c>
    </row>
    <row r="3912" spans="1:21" ht="57.6" x14ac:dyDescent="0.3">
      <c r="A3912">
        <v>2827</v>
      </c>
      <c r="B3912" s="3" t="s">
        <v>5743</v>
      </c>
      <c r="C3912" s="3" t="s">
        <v>5744</v>
      </c>
      <c r="D3912" s="6">
        <v>2000</v>
      </c>
      <c r="E3912" s="8">
        <v>2405</v>
      </c>
      <c r="F3912" t="s">
        <v>18</v>
      </c>
      <c r="G3912" t="s">
        <v>19</v>
      </c>
      <c r="H3912" t="s">
        <v>20</v>
      </c>
      <c r="I3912">
        <v>1464971400</v>
      </c>
      <c r="J3912">
        <v>1462379066</v>
      </c>
      <c r="K3912" t="b">
        <v>0</v>
      </c>
      <c r="L3912">
        <v>23</v>
      </c>
      <c r="M3912" t="b">
        <v>1</v>
      </c>
      <c r="N3912" t="s">
        <v>1088</v>
      </c>
      <c r="O3912">
        <f t="shared" si="305"/>
        <v>120</v>
      </c>
      <c r="P3912">
        <f t="shared" si="306"/>
        <v>104.57</v>
      </c>
      <c r="Q3912" s="10" t="s">
        <v>8315</v>
      </c>
      <c r="R3912" t="s">
        <v>8316</v>
      </c>
      <c r="S3912" s="13">
        <f t="shared" si="307"/>
        <v>42494.683634259258</v>
      </c>
      <c r="T3912" s="13">
        <f t="shared" si="308"/>
        <v>42524.6875</v>
      </c>
      <c r="U3912">
        <f t="shared" si="309"/>
        <v>2016</v>
      </c>
    </row>
    <row r="3913" spans="1:21" ht="43.2" x14ac:dyDescent="0.3">
      <c r="A3913">
        <v>2829</v>
      </c>
      <c r="B3913" s="3" t="s">
        <v>5747</v>
      </c>
      <c r="C3913" s="3" t="s">
        <v>5748</v>
      </c>
      <c r="D3913" s="6">
        <v>2500</v>
      </c>
      <c r="E3913" s="8">
        <v>2663</v>
      </c>
      <c r="F3913" t="s">
        <v>18</v>
      </c>
      <c r="G3913" t="s">
        <v>26</v>
      </c>
      <c r="H3913" t="s">
        <v>27</v>
      </c>
      <c r="I3913">
        <v>1464863118</v>
      </c>
      <c r="J3913">
        <v>1462443918</v>
      </c>
      <c r="K3913" t="b">
        <v>0</v>
      </c>
      <c r="L3913">
        <v>76</v>
      </c>
      <c r="M3913" t="b">
        <v>1</v>
      </c>
      <c r="N3913" t="s">
        <v>1088</v>
      </c>
      <c r="O3913">
        <f t="shared" si="305"/>
        <v>107</v>
      </c>
      <c r="P3913">
        <f t="shared" si="306"/>
        <v>35.04</v>
      </c>
      <c r="Q3913" s="10" t="s">
        <v>8315</v>
      </c>
      <c r="R3913" t="s">
        <v>8316</v>
      </c>
      <c r="S3913" s="13">
        <f t="shared" si="307"/>
        <v>42495.434236111112</v>
      </c>
      <c r="T3913" s="13">
        <f t="shared" si="308"/>
        <v>42523.434236111112</v>
      </c>
      <c r="U3913">
        <f t="shared" si="309"/>
        <v>2016</v>
      </c>
    </row>
    <row r="3914" spans="1:21" ht="43.2" x14ac:dyDescent="0.3">
      <c r="A3914">
        <v>4098</v>
      </c>
      <c r="B3914" s="3" t="s">
        <v>8277</v>
      </c>
      <c r="C3914" s="3" t="s">
        <v>8278</v>
      </c>
      <c r="D3914" s="6">
        <v>75000</v>
      </c>
      <c r="E3914" s="8">
        <v>0</v>
      </c>
      <c r="F3914" t="s">
        <v>359</v>
      </c>
      <c r="G3914" t="s">
        <v>19</v>
      </c>
      <c r="H3914" t="s">
        <v>20</v>
      </c>
      <c r="I3914">
        <v>1465060797</v>
      </c>
      <c r="J3914">
        <v>1462468797</v>
      </c>
      <c r="K3914" t="b">
        <v>0</v>
      </c>
      <c r="L3914">
        <v>0</v>
      </c>
      <c r="M3914" t="b">
        <v>0</v>
      </c>
      <c r="N3914" t="s">
        <v>1088</v>
      </c>
      <c r="O3914">
        <f t="shared" si="305"/>
        <v>0</v>
      </c>
      <c r="P3914">
        <f t="shared" si="306"/>
        <v>0</v>
      </c>
      <c r="Q3914" s="10" t="s">
        <v>8315</v>
      </c>
      <c r="R3914" t="s">
        <v>8316</v>
      </c>
      <c r="S3914" s="13">
        <f t="shared" si="307"/>
        <v>42495.722187499996</v>
      </c>
      <c r="T3914" s="13">
        <f t="shared" si="308"/>
        <v>42525.722187499996</v>
      </c>
      <c r="U3914">
        <f t="shared" si="309"/>
        <v>2016</v>
      </c>
    </row>
    <row r="3915" spans="1:21" ht="43.2" x14ac:dyDescent="0.3">
      <c r="A3915">
        <v>3352</v>
      </c>
      <c r="B3915" s="3" t="s">
        <v>6793</v>
      </c>
      <c r="C3915" s="3" t="s">
        <v>6794</v>
      </c>
      <c r="D3915" s="6">
        <v>5000</v>
      </c>
      <c r="E3915" s="8">
        <v>5376</v>
      </c>
      <c r="F3915" t="s">
        <v>18</v>
      </c>
      <c r="G3915" t="s">
        <v>26</v>
      </c>
      <c r="H3915" t="s">
        <v>27</v>
      </c>
      <c r="I3915">
        <v>1467414000</v>
      </c>
      <c r="J3915">
        <v>1462492178</v>
      </c>
      <c r="K3915" t="b">
        <v>0</v>
      </c>
      <c r="L3915">
        <v>70</v>
      </c>
      <c r="M3915" t="b">
        <v>1</v>
      </c>
      <c r="N3915" t="s">
        <v>1088</v>
      </c>
      <c r="O3915">
        <f t="shared" si="305"/>
        <v>108</v>
      </c>
      <c r="P3915">
        <f t="shared" si="306"/>
        <v>76.8</v>
      </c>
      <c r="Q3915" s="10" t="s">
        <v>8315</v>
      </c>
      <c r="R3915" t="s">
        <v>8316</v>
      </c>
      <c r="S3915" s="13">
        <f t="shared" si="307"/>
        <v>42495.992800925931</v>
      </c>
      <c r="T3915" s="13">
        <f t="shared" si="308"/>
        <v>42552.958333333328</v>
      </c>
      <c r="U3915">
        <f t="shared" si="309"/>
        <v>2016</v>
      </c>
    </row>
    <row r="3916" spans="1:21" ht="57.6" x14ac:dyDescent="0.3">
      <c r="A3916">
        <v>4037</v>
      </c>
      <c r="B3916" s="3" t="s">
        <v>8156</v>
      </c>
      <c r="C3916" s="3" t="s">
        <v>8157</v>
      </c>
      <c r="D3916" s="6">
        <v>700</v>
      </c>
      <c r="E3916" s="8">
        <v>80</v>
      </c>
      <c r="F3916" t="s">
        <v>359</v>
      </c>
      <c r="G3916" t="s">
        <v>19</v>
      </c>
      <c r="H3916" t="s">
        <v>20</v>
      </c>
      <c r="I3916">
        <v>1464099900</v>
      </c>
      <c r="J3916">
        <v>1462585315</v>
      </c>
      <c r="K3916" t="b">
        <v>0</v>
      </c>
      <c r="L3916">
        <v>2</v>
      </c>
      <c r="M3916" t="b">
        <v>0</v>
      </c>
      <c r="N3916" t="s">
        <v>1088</v>
      </c>
      <c r="O3916">
        <f t="shared" si="305"/>
        <v>11</v>
      </c>
      <c r="P3916">
        <f t="shared" si="306"/>
        <v>40</v>
      </c>
      <c r="Q3916" s="10" t="s">
        <v>8315</v>
      </c>
      <c r="R3916" t="s">
        <v>8316</v>
      </c>
      <c r="S3916" s="13">
        <f t="shared" si="307"/>
        <v>42497.070775462969</v>
      </c>
      <c r="T3916" s="13">
        <f t="shared" si="308"/>
        <v>42514.600694444445</v>
      </c>
      <c r="U3916">
        <f t="shared" si="309"/>
        <v>2016</v>
      </c>
    </row>
    <row r="3917" spans="1:21" ht="43.2" x14ac:dyDescent="0.3">
      <c r="A3917">
        <v>3813</v>
      </c>
      <c r="B3917" s="3" t="s">
        <v>7715</v>
      </c>
      <c r="C3917" s="3" t="s">
        <v>7716</v>
      </c>
      <c r="D3917" s="6">
        <v>2100</v>
      </c>
      <c r="E3917" s="8">
        <v>2119.9899999999998</v>
      </c>
      <c r="F3917" t="s">
        <v>18</v>
      </c>
      <c r="G3917" t="s">
        <v>19</v>
      </c>
      <c r="H3917" t="s">
        <v>20</v>
      </c>
      <c r="I3917">
        <v>1465940580</v>
      </c>
      <c r="J3917">
        <v>1462603021</v>
      </c>
      <c r="K3917" t="b">
        <v>0</v>
      </c>
      <c r="L3917">
        <v>27</v>
      </c>
      <c r="M3917" t="b">
        <v>1</v>
      </c>
      <c r="N3917" t="s">
        <v>1088</v>
      </c>
      <c r="O3917">
        <f t="shared" si="305"/>
        <v>101</v>
      </c>
      <c r="P3917">
        <f t="shared" si="306"/>
        <v>78.52</v>
      </c>
      <c r="Q3917" s="10" t="s">
        <v>8315</v>
      </c>
      <c r="R3917" t="s">
        <v>8316</v>
      </c>
      <c r="S3917" s="13">
        <f t="shared" si="307"/>
        <v>42497.275706018518</v>
      </c>
      <c r="T3917" s="13">
        <f t="shared" si="308"/>
        <v>42535.904861111107</v>
      </c>
      <c r="U3917">
        <f t="shared" si="309"/>
        <v>2016</v>
      </c>
    </row>
    <row r="3918" spans="1:21" ht="43.2" x14ac:dyDescent="0.3">
      <c r="A3918">
        <v>3317</v>
      </c>
      <c r="B3918" s="3" t="s">
        <v>6724</v>
      </c>
      <c r="C3918" s="3" t="s">
        <v>6725</v>
      </c>
      <c r="D3918" s="6">
        <v>1050</v>
      </c>
      <c r="E3918" s="8">
        <v>1115</v>
      </c>
      <c r="F3918" t="s">
        <v>18</v>
      </c>
      <c r="G3918" t="s">
        <v>19</v>
      </c>
      <c r="H3918" t="s">
        <v>20</v>
      </c>
      <c r="I3918">
        <v>1465347424</v>
      </c>
      <c r="J3918">
        <v>1462755424</v>
      </c>
      <c r="K3918" t="b">
        <v>0</v>
      </c>
      <c r="L3918">
        <v>18</v>
      </c>
      <c r="M3918" t="b">
        <v>1</v>
      </c>
      <c r="N3918" t="s">
        <v>1088</v>
      </c>
      <c r="O3918">
        <f t="shared" si="305"/>
        <v>106</v>
      </c>
      <c r="P3918">
        <f t="shared" si="306"/>
        <v>61.94</v>
      </c>
      <c r="Q3918" s="10" t="s">
        <v>8315</v>
      </c>
      <c r="R3918" t="s">
        <v>8316</v>
      </c>
      <c r="S3918" s="13">
        <f t="shared" si="307"/>
        <v>42499.039629629624</v>
      </c>
      <c r="T3918" s="13">
        <f t="shared" si="308"/>
        <v>42529.039629629624</v>
      </c>
      <c r="U3918">
        <f t="shared" si="309"/>
        <v>2016</v>
      </c>
    </row>
    <row r="3919" spans="1:21" ht="43.2" x14ac:dyDescent="0.3">
      <c r="A3919">
        <v>3657</v>
      </c>
      <c r="B3919" s="3" t="s">
        <v>7403</v>
      </c>
      <c r="C3919" s="3" t="s">
        <v>7404</v>
      </c>
      <c r="D3919" s="6">
        <v>2000</v>
      </c>
      <c r="E3919" s="8">
        <v>2215</v>
      </c>
      <c r="F3919" t="s">
        <v>18</v>
      </c>
      <c r="G3919" t="s">
        <v>311</v>
      </c>
      <c r="H3919" t="s">
        <v>312</v>
      </c>
      <c r="I3919">
        <v>1464817320</v>
      </c>
      <c r="J3919">
        <v>1462806419</v>
      </c>
      <c r="K3919" t="b">
        <v>0</v>
      </c>
      <c r="L3919">
        <v>20</v>
      </c>
      <c r="M3919" t="b">
        <v>1</v>
      </c>
      <c r="N3919" t="s">
        <v>1088</v>
      </c>
      <c r="O3919">
        <f t="shared" si="305"/>
        <v>111</v>
      </c>
      <c r="P3919">
        <f t="shared" si="306"/>
        <v>110.75</v>
      </c>
      <c r="Q3919" s="10" t="s">
        <v>8315</v>
      </c>
      <c r="R3919" t="s">
        <v>8316</v>
      </c>
      <c r="S3919" s="13">
        <f t="shared" si="307"/>
        <v>42499.629849537043</v>
      </c>
      <c r="T3919" s="13">
        <f t="shared" si="308"/>
        <v>42522.904166666667</v>
      </c>
      <c r="U3919">
        <f t="shared" si="309"/>
        <v>2016</v>
      </c>
    </row>
    <row r="3920" spans="1:21" ht="57.6" x14ac:dyDescent="0.3">
      <c r="A3920">
        <v>2908</v>
      </c>
      <c r="B3920" s="3" t="s">
        <v>5905</v>
      </c>
      <c r="C3920" s="3" t="s">
        <v>5906</v>
      </c>
      <c r="D3920" s="6">
        <v>9600</v>
      </c>
      <c r="E3920" s="8">
        <v>264</v>
      </c>
      <c r="F3920" t="s">
        <v>359</v>
      </c>
      <c r="G3920" t="s">
        <v>19</v>
      </c>
      <c r="H3920" t="s">
        <v>20</v>
      </c>
      <c r="I3920">
        <v>1465407219</v>
      </c>
      <c r="J3920">
        <v>1462815219</v>
      </c>
      <c r="K3920" t="b">
        <v>0</v>
      </c>
      <c r="L3920">
        <v>5</v>
      </c>
      <c r="M3920" t="b">
        <v>0</v>
      </c>
      <c r="N3920" t="s">
        <v>1088</v>
      </c>
      <c r="O3920">
        <f t="shared" si="305"/>
        <v>3</v>
      </c>
      <c r="P3920">
        <f t="shared" si="306"/>
        <v>52.8</v>
      </c>
      <c r="Q3920" s="10" t="s">
        <v>8315</v>
      </c>
      <c r="R3920" t="s">
        <v>8316</v>
      </c>
      <c r="S3920" s="13">
        <f t="shared" si="307"/>
        <v>42499.731701388882</v>
      </c>
      <c r="T3920" s="13">
        <f t="shared" si="308"/>
        <v>42529.731701388882</v>
      </c>
      <c r="U3920">
        <f t="shared" si="309"/>
        <v>2016</v>
      </c>
    </row>
    <row r="3921" spans="1:21" ht="43.2" x14ac:dyDescent="0.3">
      <c r="A3921">
        <v>3410</v>
      </c>
      <c r="B3921" s="3" t="s">
        <v>6911</v>
      </c>
      <c r="C3921" s="3" t="s">
        <v>6912</v>
      </c>
      <c r="D3921" s="6">
        <v>3000</v>
      </c>
      <c r="E3921" s="8">
        <v>3255</v>
      </c>
      <c r="F3921" t="s">
        <v>18</v>
      </c>
      <c r="G3921" t="s">
        <v>19</v>
      </c>
      <c r="H3921" t="s">
        <v>20</v>
      </c>
      <c r="I3921">
        <v>1465196400</v>
      </c>
      <c r="J3921">
        <v>1462841990</v>
      </c>
      <c r="K3921" t="b">
        <v>0</v>
      </c>
      <c r="L3921">
        <v>40</v>
      </c>
      <c r="M3921" t="b">
        <v>1</v>
      </c>
      <c r="N3921" t="s">
        <v>1088</v>
      </c>
      <c r="O3921">
        <f t="shared" si="305"/>
        <v>109</v>
      </c>
      <c r="P3921">
        <f t="shared" si="306"/>
        <v>81.38</v>
      </c>
      <c r="Q3921" s="10" t="s">
        <v>8315</v>
      </c>
      <c r="R3921" t="s">
        <v>8316</v>
      </c>
      <c r="S3921" s="13">
        <f t="shared" si="307"/>
        <v>42500.041550925926</v>
      </c>
      <c r="T3921" s="13">
        <f t="shared" si="308"/>
        <v>42527.291666666672</v>
      </c>
      <c r="U3921">
        <f t="shared" si="309"/>
        <v>2016</v>
      </c>
    </row>
    <row r="3922" spans="1:21" ht="43.2" x14ac:dyDescent="0.3">
      <c r="A3922">
        <v>3587</v>
      </c>
      <c r="B3922" s="3" t="s">
        <v>7265</v>
      </c>
      <c r="C3922" s="3" t="s">
        <v>7266</v>
      </c>
      <c r="D3922" s="6">
        <v>500</v>
      </c>
      <c r="E3922" s="8">
        <v>633</v>
      </c>
      <c r="F3922" t="s">
        <v>18</v>
      </c>
      <c r="G3922" t="s">
        <v>26</v>
      </c>
      <c r="H3922" t="s">
        <v>27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1088</v>
      </c>
      <c r="O3922">
        <f t="shared" si="305"/>
        <v>127</v>
      </c>
      <c r="P3922">
        <f t="shared" si="306"/>
        <v>22.61</v>
      </c>
      <c r="Q3922" s="10" t="s">
        <v>8315</v>
      </c>
      <c r="R3922" t="s">
        <v>8316</v>
      </c>
      <c r="S3922" s="13">
        <f t="shared" si="307"/>
        <v>42503.539976851855</v>
      </c>
      <c r="T3922" s="13">
        <f t="shared" si="308"/>
        <v>42548.791666666672</v>
      </c>
      <c r="U3922">
        <f t="shared" si="309"/>
        <v>2016</v>
      </c>
    </row>
    <row r="3923" spans="1:21" ht="43.2" x14ac:dyDescent="0.3">
      <c r="A3923">
        <v>3225</v>
      </c>
      <c r="B3923" s="3" t="s">
        <v>6540</v>
      </c>
      <c r="C3923" s="3" t="s">
        <v>6541</v>
      </c>
      <c r="D3923" s="6">
        <v>2000</v>
      </c>
      <c r="E3923" s="8">
        <v>2047</v>
      </c>
      <c r="F3923" t="s">
        <v>18</v>
      </c>
      <c r="G3923" t="s">
        <v>19</v>
      </c>
      <c r="H3923" t="s">
        <v>20</v>
      </c>
      <c r="I3923">
        <v>1464987600</v>
      </c>
      <c r="J3923">
        <v>1463145938</v>
      </c>
      <c r="K3923" t="b">
        <v>1</v>
      </c>
      <c r="L3923">
        <v>39</v>
      </c>
      <c r="M3923" t="b">
        <v>1</v>
      </c>
      <c r="N3923" t="s">
        <v>1088</v>
      </c>
      <c r="O3923">
        <f t="shared" si="305"/>
        <v>102</v>
      </c>
      <c r="P3923">
        <f t="shared" si="306"/>
        <v>52.49</v>
      </c>
      <c r="Q3923" s="10" t="s">
        <v>8315</v>
      </c>
      <c r="R3923" t="s">
        <v>8316</v>
      </c>
      <c r="S3923" s="13">
        <f t="shared" si="307"/>
        <v>42503.559467592597</v>
      </c>
      <c r="T3923" s="13">
        <f t="shared" si="308"/>
        <v>42524.875</v>
      </c>
      <c r="U3923">
        <f t="shared" si="309"/>
        <v>2016</v>
      </c>
    </row>
    <row r="3924" spans="1:21" ht="43.2" x14ac:dyDescent="0.3">
      <c r="A3924">
        <v>3830</v>
      </c>
      <c r="B3924" s="3" t="s">
        <v>7748</v>
      </c>
      <c r="C3924" s="3" t="s">
        <v>7749</v>
      </c>
      <c r="D3924" s="6">
        <v>100</v>
      </c>
      <c r="E3924" s="8">
        <v>225</v>
      </c>
      <c r="F3924" t="s">
        <v>18</v>
      </c>
      <c r="G3924" t="s">
        <v>19</v>
      </c>
      <c r="H3924" t="s">
        <v>20</v>
      </c>
      <c r="I3924">
        <v>1464371211</v>
      </c>
      <c r="J3924">
        <v>1463161611</v>
      </c>
      <c r="K3924" t="b">
        <v>0</v>
      </c>
      <c r="L3924">
        <v>3</v>
      </c>
      <c r="M3924" t="b">
        <v>1</v>
      </c>
      <c r="N3924" t="s">
        <v>1088</v>
      </c>
      <c r="O3924">
        <f t="shared" si="305"/>
        <v>225</v>
      </c>
      <c r="P3924">
        <f t="shared" si="306"/>
        <v>75</v>
      </c>
      <c r="Q3924" s="10" t="s">
        <v>8315</v>
      </c>
      <c r="R3924" t="s">
        <v>8316</v>
      </c>
      <c r="S3924" s="13">
        <f t="shared" si="307"/>
        <v>42503.740868055553</v>
      </c>
      <c r="T3924" s="13">
        <f t="shared" si="308"/>
        <v>42517.740868055553</v>
      </c>
      <c r="U3924">
        <f t="shared" si="309"/>
        <v>2016</v>
      </c>
    </row>
    <row r="3925" spans="1:21" ht="43.2" x14ac:dyDescent="0.3">
      <c r="A3925">
        <v>3713</v>
      </c>
      <c r="B3925" s="3" t="s">
        <v>7515</v>
      </c>
      <c r="C3925" s="3" t="s">
        <v>7516</v>
      </c>
      <c r="D3925" s="6">
        <v>2000</v>
      </c>
      <c r="E3925" s="8">
        <v>2030</v>
      </c>
      <c r="F3925" t="s">
        <v>18</v>
      </c>
      <c r="G3925" t="s">
        <v>19</v>
      </c>
      <c r="H3925" t="s">
        <v>20</v>
      </c>
      <c r="I3925">
        <v>1465062166</v>
      </c>
      <c r="J3925">
        <v>1463334166</v>
      </c>
      <c r="K3925" t="b">
        <v>0</v>
      </c>
      <c r="L3925">
        <v>19</v>
      </c>
      <c r="M3925" t="b">
        <v>1</v>
      </c>
      <c r="N3925" t="s">
        <v>1088</v>
      </c>
      <c r="O3925">
        <f t="shared" si="305"/>
        <v>102</v>
      </c>
      <c r="P3925">
        <f t="shared" si="306"/>
        <v>106.84</v>
      </c>
      <c r="Q3925" s="10" t="s">
        <v>8315</v>
      </c>
      <c r="R3925" t="s">
        <v>8316</v>
      </c>
      <c r="S3925" s="13">
        <f t="shared" si="307"/>
        <v>42505.738032407404</v>
      </c>
      <c r="T3925" s="13">
        <f t="shared" si="308"/>
        <v>42525.738032407404</v>
      </c>
      <c r="U3925">
        <f t="shared" si="309"/>
        <v>2016</v>
      </c>
    </row>
    <row r="3926" spans="1:21" ht="43.2" x14ac:dyDescent="0.3">
      <c r="A3926">
        <v>3288</v>
      </c>
      <c r="B3926" s="3" t="s">
        <v>6666</v>
      </c>
      <c r="C3926" s="3" t="s">
        <v>6667</v>
      </c>
      <c r="D3926" s="6">
        <v>10000</v>
      </c>
      <c r="E3926" s="8">
        <v>10026.49</v>
      </c>
      <c r="F3926" t="s">
        <v>18</v>
      </c>
      <c r="G3926" t="s">
        <v>26</v>
      </c>
      <c r="H3926" t="s">
        <v>27</v>
      </c>
      <c r="I3926">
        <v>1466463600</v>
      </c>
      <c r="J3926">
        <v>1463337315</v>
      </c>
      <c r="K3926" t="b">
        <v>0</v>
      </c>
      <c r="L3926">
        <v>207</v>
      </c>
      <c r="M3926" t="b">
        <v>1</v>
      </c>
      <c r="N3926" t="s">
        <v>1088</v>
      </c>
      <c r="O3926">
        <f t="shared" si="305"/>
        <v>100</v>
      </c>
      <c r="P3926">
        <f t="shared" si="306"/>
        <v>48.44</v>
      </c>
      <c r="Q3926" s="10" t="s">
        <v>8315</v>
      </c>
      <c r="R3926" t="s">
        <v>8316</v>
      </c>
      <c r="S3926" s="13">
        <f t="shared" si="307"/>
        <v>42505.774479166663</v>
      </c>
      <c r="T3926" s="13">
        <f t="shared" si="308"/>
        <v>42541.958333333328</v>
      </c>
      <c r="U3926">
        <f t="shared" si="309"/>
        <v>2016</v>
      </c>
    </row>
    <row r="3927" spans="1:21" ht="43.2" x14ac:dyDescent="0.3">
      <c r="A3927">
        <v>3608</v>
      </c>
      <c r="B3927" s="3" t="s">
        <v>7307</v>
      </c>
      <c r="C3927" s="3" t="s">
        <v>7308</v>
      </c>
      <c r="D3927" s="6">
        <v>800</v>
      </c>
      <c r="E3927" s="8">
        <v>800</v>
      </c>
      <c r="F3927" t="s">
        <v>18</v>
      </c>
      <c r="G3927" t="s">
        <v>26</v>
      </c>
      <c r="H3927" t="s">
        <v>27</v>
      </c>
      <c r="I3927">
        <v>1466172000</v>
      </c>
      <c r="J3927">
        <v>1463418090</v>
      </c>
      <c r="K3927" t="b">
        <v>0</v>
      </c>
      <c r="L3927">
        <v>27</v>
      </c>
      <c r="M3927" t="b">
        <v>1</v>
      </c>
      <c r="N3927" t="s">
        <v>1088</v>
      </c>
      <c r="O3927">
        <f t="shared" si="305"/>
        <v>100</v>
      </c>
      <c r="P3927">
        <f t="shared" si="306"/>
        <v>29.63</v>
      </c>
      <c r="Q3927" s="10" t="s">
        <v>8315</v>
      </c>
      <c r="R3927" t="s">
        <v>8316</v>
      </c>
      <c r="S3927" s="13">
        <f t="shared" si="307"/>
        <v>42506.709375000006</v>
      </c>
      <c r="T3927" s="13">
        <f t="shared" si="308"/>
        <v>42538.583333333328</v>
      </c>
      <c r="U3927">
        <f t="shared" si="309"/>
        <v>2016</v>
      </c>
    </row>
    <row r="3928" spans="1:21" ht="57.6" x14ac:dyDescent="0.3">
      <c r="A3928">
        <v>3484</v>
      </c>
      <c r="B3928" s="3" t="s">
        <v>7059</v>
      </c>
      <c r="C3928" s="3" t="s">
        <v>7060</v>
      </c>
      <c r="D3928" s="6">
        <v>2500</v>
      </c>
      <c r="E3928" s="8">
        <v>2856</v>
      </c>
      <c r="F3928" t="s">
        <v>18</v>
      </c>
      <c r="G3928" t="s">
        <v>19</v>
      </c>
      <c r="H3928" t="s">
        <v>20</v>
      </c>
      <c r="I3928">
        <v>1466014499</v>
      </c>
      <c r="J3928">
        <v>1463422499</v>
      </c>
      <c r="K3928" t="b">
        <v>0</v>
      </c>
      <c r="L3928">
        <v>44</v>
      </c>
      <c r="M3928" t="b">
        <v>1</v>
      </c>
      <c r="N3928" t="s">
        <v>1088</v>
      </c>
      <c r="O3928">
        <f t="shared" si="305"/>
        <v>114</v>
      </c>
      <c r="P3928">
        <f t="shared" si="306"/>
        <v>64.91</v>
      </c>
      <c r="Q3928" s="10" t="s">
        <v>8315</v>
      </c>
      <c r="R3928" t="s">
        <v>8316</v>
      </c>
      <c r="S3928" s="13">
        <f t="shared" si="307"/>
        <v>42506.760405092587</v>
      </c>
      <c r="T3928" s="13">
        <f t="shared" si="308"/>
        <v>42536.760405092587</v>
      </c>
      <c r="U3928">
        <f t="shared" si="309"/>
        <v>2016</v>
      </c>
    </row>
    <row r="3929" spans="1:21" ht="43.2" x14ac:dyDescent="0.3">
      <c r="A3929">
        <v>2799</v>
      </c>
      <c r="B3929" s="3" t="s">
        <v>5687</v>
      </c>
      <c r="C3929" s="3" t="s">
        <v>5688</v>
      </c>
      <c r="D3929" s="6">
        <v>5000</v>
      </c>
      <c r="E3929" s="8">
        <v>5831.74</v>
      </c>
      <c r="F3929" t="s">
        <v>18</v>
      </c>
      <c r="G3929" t="s">
        <v>26</v>
      </c>
      <c r="H3929" t="s">
        <v>27</v>
      </c>
      <c r="I3929">
        <v>1466179200</v>
      </c>
      <c r="J3929">
        <v>1463466070</v>
      </c>
      <c r="K3929" t="b">
        <v>0</v>
      </c>
      <c r="L3929">
        <v>130</v>
      </c>
      <c r="M3929" t="b">
        <v>1</v>
      </c>
      <c r="N3929" t="s">
        <v>1088</v>
      </c>
      <c r="O3929">
        <f t="shared" si="305"/>
        <v>117</v>
      </c>
      <c r="P3929">
        <f t="shared" si="306"/>
        <v>44.86</v>
      </c>
      <c r="Q3929" s="10" t="s">
        <v>8315</v>
      </c>
      <c r="R3929" t="s">
        <v>8316</v>
      </c>
      <c r="S3929" s="13">
        <f t="shared" si="307"/>
        <v>42507.264699074076</v>
      </c>
      <c r="T3929" s="13">
        <f t="shared" si="308"/>
        <v>42538.666666666672</v>
      </c>
      <c r="U3929">
        <f t="shared" si="309"/>
        <v>2016</v>
      </c>
    </row>
    <row r="3930" spans="1:21" ht="43.2" x14ac:dyDescent="0.3">
      <c r="A3930">
        <v>3981</v>
      </c>
      <c r="B3930" s="3" t="s">
        <v>6807</v>
      </c>
      <c r="C3930" s="3" t="s">
        <v>6808</v>
      </c>
      <c r="D3930" s="6">
        <v>30000</v>
      </c>
      <c r="E3930" s="8">
        <v>1225</v>
      </c>
      <c r="F3930" t="s">
        <v>359</v>
      </c>
      <c r="G3930" t="s">
        <v>19</v>
      </c>
      <c r="H3930" t="s">
        <v>20</v>
      </c>
      <c r="I3930">
        <v>1468729149</v>
      </c>
      <c r="J3930">
        <v>1463545149</v>
      </c>
      <c r="K3930" t="b">
        <v>0</v>
      </c>
      <c r="L3930">
        <v>7</v>
      </c>
      <c r="M3930" t="b">
        <v>0</v>
      </c>
      <c r="N3930" t="s">
        <v>1088</v>
      </c>
      <c r="O3930">
        <f t="shared" si="305"/>
        <v>4</v>
      </c>
      <c r="P3930">
        <f t="shared" si="306"/>
        <v>175</v>
      </c>
      <c r="Q3930" s="10" t="s">
        <v>8315</v>
      </c>
      <c r="R3930" t="s">
        <v>8316</v>
      </c>
      <c r="S3930" s="13">
        <f t="shared" si="307"/>
        <v>42508.179965277777</v>
      </c>
      <c r="T3930" s="13">
        <f t="shared" si="308"/>
        <v>42568.179965277777</v>
      </c>
      <c r="U3930">
        <f t="shared" si="309"/>
        <v>2016</v>
      </c>
    </row>
    <row r="3931" spans="1:21" ht="43.2" x14ac:dyDescent="0.3">
      <c r="A3931">
        <v>3867</v>
      </c>
      <c r="B3931" s="3" t="s">
        <v>7822</v>
      </c>
      <c r="C3931" s="3" t="s">
        <v>7823</v>
      </c>
      <c r="D3931" s="6">
        <v>2000</v>
      </c>
      <c r="E3931" s="8">
        <v>251</v>
      </c>
      <c r="F3931" t="s">
        <v>359</v>
      </c>
      <c r="G3931" t="s">
        <v>19</v>
      </c>
      <c r="H3931" t="s">
        <v>20</v>
      </c>
      <c r="I3931">
        <v>1466278339</v>
      </c>
      <c r="J3931">
        <v>1463686339</v>
      </c>
      <c r="K3931" t="b">
        <v>0</v>
      </c>
      <c r="L3931">
        <v>5</v>
      </c>
      <c r="M3931" t="b">
        <v>0</v>
      </c>
      <c r="N3931" t="s">
        <v>1088</v>
      </c>
      <c r="O3931">
        <f t="shared" si="305"/>
        <v>13</v>
      </c>
      <c r="P3931">
        <f t="shared" si="306"/>
        <v>50.2</v>
      </c>
      <c r="Q3931" s="10" t="s">
        <v>8315</v>
      </c>
      <c r="R3931" t="s">
        <v>8316</v>
      </c>
      <c r="S3931" s="13">
        <f t="shared" si="307"/>
        <v>42509.814108796301</v>
      </c>
      <c r="T3931" s="13">
        <f t="shared" si="308"/>
        <v>42539.814108796301</v>
      </c>
      <c r="U3931">
        <f t="shared" si="309"/>
        <v>2016</v>
      </c>
    </row>
    <row r="3932" spans="1:21" ht="43.2" x14ac:dyDescent="0.3">
      <c r="A3932">
        <v>3341</v>
      </c>
      <c r="B3932" s="3" t="s">
        <v>6772</v>
      </c>
      <c r="C3932" s="3" t="s">
        <v>6773</v>
      </c>
      <c r="D3932" s="6">
        <v>3350</v>
      </c>
      <c r="E3932" s="8">
        <v>3350</v>
      </c>
      <c r="F3932" t="s">
        <v>18</v>
      </c>
      <c r="G3932" t="s">
        <v>26</v>
      </c>
      <c r="H3932" t="s">
        <v>27</v>
      </c>
      <c r="I3932">
        <v>1465750800</v>
      </c>
      <c r="J3932">
        <v>1463771421</v>
      </c>
      <c r="K3932" t="b">
        <v>0</v>
      </c>
      <c r="L3932">
        <v>28</v>
      </c>
      <c r="M3932" t="b">
        <v>1</v>
      </c>
      <c r="N3932" t="s">
        <v>1088</v>
      </c>
      <c r="O3932">
        <f t="shared" si="305"/>
        <v>100</v>
      </c>
      <c r="P3932">
        <f t="shared" si="306"/>
        <v>119.64</v>
      </c>
      <c r="Q3932" s="10" t="s">
        <v>8315</v>
      </c>
      <c r="R3932" t="s">
        <v>8316</v>
      </c>
      <c r="S3932" s="13">
        <f t="shared" si="307"/>
        <v>42510.798854166671</v>
      </c>
      <c r="T3932" s="13">
        <f t="shared" si="308"/>
        <v>42533.708333333328</v>
      </c>
      <c r="U3932">
        <f t="shared" si="309"/>
        <v>2016</v>
      </c>
    </row>
    <row r="3933" spans="1:21" ht="43.2" x14ac:dyDescent="0.3">
      <c r="A3933">
        <v>4079</v>
      </c>
      <c r="B3933" s="3" t="s">
        <v>8239</v>
      </c>
      <c r="C3933" s="3" t="s">
        <v>8240</v>
      </c>
      <c r="D3933" s="6">
        <v>3000</v>
      </c>
      <c r="E3933" s="8">
        <v>5</v>
      </c>
      <c r="F3933" t="s">
        <v>359</v>
      </c>
      <c r="G3933" t="s">
        <v>19</v>
      </c>
      <c r="H3933" t="s">
        <v>20</v>
      </c>
      <c r="I3933">
        <v>1466375521</v>
      </c>
      <c r="J3933">
        <v>1463783521</v>
      </c>
      <c r="K3933" t="b">
        <v>0</v>
      </c>
      <c r="L3933">
        <v>1</v>
      </c>
      <c r="M3933" t="b">
        <v>0</v>
      </c>
      <c r="N3933" t="s">
        <v>1088</v>
      </c>
      <c r="O3933">
        <f t="shared" si="305"/>
        <v>0</v>
      </c>
      <c r="P3933">
        <f t="shared" si="306"/>
        <v>5</v>
      </c>
      <c r="Q3933" s="10" t="s">
        <v>8315</v>
      </c>
      <c r="R3933" t="s">
        <v>8316</v>
      </c>
      <c r="S3933" s="13">
        <f t="shared" si="307"/>
        <v>42510.938900462963</v>
      </c>
      <c r="T3933" s="13">
        <f t="shared" si="308"/>
        <v>42540.938900462963</v>
      </c>
      <c r="U3933">
        <f t="shared" si="309"/>
        <v>2016</v>
      </c>
    </row>
    <row r="3934" spans="1:21" ht="43.2" x14ac:dyDescent="0.3">
      <c r="A3934">
        <v>4080</v>
      </c>
      <c r="B3934" s="3" t="s">
        <v>8241</v>
      </c>
      <c r="C3934" s="3" t="s">
        <v>8242</v>
      </c>
      <c r="D3934" s="6">
        <v>3000</v>
      </c>
      <c r="E3934" s="8">
        <v>0</v>
      </c>
      <c r="F3934" t="s">
        <v>359</v>
      </c>
      <c r="G3934" t="s">
        <v>19</v>
      </c>
      <c r="H3934" t="s">
        <v>20</v>
      </c>
      <c r="I3934">
        <v>1465930440</v>
      </c>
      <c r="J3934">
        <v>1463849116</v>
      </c>
      <c r="K3934" t="b">
        <v>0</v>
      </c>
      <c r="L3934">
        <v>0</v>
      </c>
      <c r="M3934" t="b">
        <v>0</v>
      </c>
      <c r="N3934" t="s">
        <v>1088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3">
        <f t="shared" si="307"/>
        <v>42511.698101851856</v>
      </c>
      <c r="T3934" s="13">
        <f t="shared" si="308"/>
        <v>42535.787500000006</v>
      </c>
      <c r="U3934">
        <f t="shared" si="309"/>
        <v>2016</v>
      </c>
    </row>
    <row r="3935" spans="1:21" ht="57.6" x14ac:dyDescent="0.3">
      <c r="A3935">
        <v>3497</v>
      </c>
      <c r="B3935" s="3" t="s">
        <v>7085</v>
      </c>
      <c r="C3935" s="3" t="s">
        <v>7086</v>
      </c>
      <c r="D3935" s="6">
        <v>1551</v>
      </c>
      <c r="E3935" s="8">
        <v>1686</v>
      </c>
      <c r="F3935" t="s">
        <v>18</v>
      </c>
      <c r="G3935" t="s">
        <v>19</v>
      </c>
      <c r="H3935" t="s">
        <v>20</v>
      </c>
      <c r="I3935">
        <v>1464904800</v>
      </c>
      <c r="J3935">
        <v>1463852904</v>
      </c>
      <c r="K3935" t="b">
        <v>0</v>
      </c>
      <c r="L3935">
        <v>49</v>
      </c>
      <c r="M3935" t="b">
        <v>1</v>
      </c>
      <c r="N3935" t="s">
        <v>1088</v>
      </c>
      <c r="O3935">
        <f t="shared" si="305"/>
        <v>109</v>
      </c>
      <c r="P3935">
        <f t="shared" si="306"/>
        <v>34.409999999999997</v>
      </c>
      <c r="Q3935" s="10" t="s">
        <v>8315</v>
      </c>
      <c r="R3935" t="s">
        <v>8316</v>
      </c>
      <c r="S3935" s="13">
        <f t="shared" si="307"/>
        <v>42511.741944444439</v>
      </c>
      <c r="T3935" s="13">
        <f t="shared" si="308"/>
        <v>42523.916666666672</v>
      </c>
      <c r="U3935">
        <f t="shared" si="309"/>
        <v>2016</v>
      </c>
    </row>
    <row r="3936" spans="1:21" ht="43.2" x14ac:dyDescent="0.3">
      <c r="A3936">
        <v>3324</v>
      </c>
      <c r="B3936" s="3" t="s">
        <v>6738</v>
      </c>
      <c r="C3936" s="3" t="s">
        <v>6739</v>
      </c>
      <c r="D3936" s="6">
        <v>1500</v>
      </c>
      <c r="E3936" s="8">
        <v>1525</v>
      </c>
      <c r="F3936" t="s">
        <v>18</v>
      </c>
      <c r="G3936" t="s">
        <v>2457</v>
      </c>
      <c r="H3936" t="s">
        <v>57</v>
      </c>
      <c r="I3936">
        <v>1465135190</v>
      </c>
      <c r="J3936">
        <v>1463925590</v>
      </c>
      <c r="K3936" t="b">
        <v>0</v>
      </c>
      <c r="L3936">
        <v>10</v>
      </c>
      <c r="M3936" t="b">
        <v>1</v>
      </c>
      <c r="N3936" t="s">
        <v>1088</v>
      </c>
      <c r="O3936">
        <f t="shared" si="305"/>
        <v>102</v>
      </c>
      <c r="P3936">
        <f t="shared" si="306"/>
        <v>152.5</v>
      </c>
      <c r="Q3936" s="10" t="s">
        <v>8315</v>
      </c>
      <c r="R3936" t="s">
        <v>8316</v>
      </c>
      <c r="S3936" s="13">
        <f t="shared" si="307"/>
        <v>42512.58321759259</v>
      </c>
      <c r="T3936" s="13">
        <f t="shared" si="308"/>
        <v>42526.58321759259</v>
      </c>
      <c r="U3936">
        <f t="shared" si="309"/>
        <v>2016</v>
      </c>
    </row>
    <row r="3937" spans="1:21" ht="43.2" x14ac:dyDescent="0.3">
      <c r="A3937">
        <v>4110</v>
      </c>
      <c r="B3937" s="3" t="s">
        <v>8301</v>
      </c>
      <c r="C3937" s="3" t="s">
        <v>8302</v>
      </c>
      <c r="D3937" s="6">
        <v>300</v>
      </c>
      <c r="E3937" s="8">
        <v>86</v>
      </c>
      <c r="F3937" t="s">
        <v>359</v>
      </c>
      <c r="G3937" t="s">
        <v>26</v>
      </c>
      <c r="H3937" t="s">
        <v>27</v>
      </c>
      <c r="I3937">
        <v>1469113351</v>
      </c>
      <c r="J3937">
        <v>1463929351</v>
      </c>
      <c r="K3937" t="b">
        <v>0</v>
      </c>
      <c r="L3937">
        <v>6</v>
      </c>
      <c r="M3937" t="b">
        <v>0</v>
      </c>
      <c r="N3937" t="s">
        <v>1088</v>
      </c>
      <c r="O3937">
        <f t="shared" si="305"/>
        <v>29</v>
      </c>
      <c r="P3937">
        <f t="shared" si="306"/>
        <v>14.33</v>
      </c>
      <c r="Q3937" s="10" t="s">
        <v>8315</v>
      </c>
      <c r="R3937" t="s">
        <v>8316</v>
      </c>
      <c r="S3937" s="13">
        <f t="shared" si="307"/>
        <v>42512.626747685179</v>
      </c>
      <c r="T3937" s="13">
        <f t="shared" si="308"/>
        <v>42572.626747685179</v>
      </c>
      <c r="U3937">
        <f t="shared" si="309"/>
        <v>2016</v>
      </c>
    </row>
    <row r="3938" spans="1:21" ht="43.2" x14ac:dyDescent="0.3">
      <c r="A3938">
        <v>3320</v>
      </c>
      <c r="B3938" s="3" t="s">
        <v>6730</v>
      </c>
      <c r="C3938" s="3" t="s">
        <v>6731</v>
      </c>
      <c r="D3938" s="6">
        <v>2500</v>
      </c>
      <c r="E3938" s="8">
        <v>2525</v>
      </c>
      <c r="F3938" t="s">
        <v>18</v>
      </c>
      <c r="G3938" t="s">
        <v>19</v>
      </c>
      <c r="H3938" t="s">
        <v>20</v>
      </c>
      <c r="I3938">
        <v>1466557557</v>
      </c>
      <c r="J3938">
        <v>1463965557</v>
      </c>
      <c r="K3938" t="b">
        <v>0</v>
      </c>
      <c r="L3938">
        <v>38</v>
      </c>
      <c r="M3938" t="b">
        <v>1</v>
      </c>
      <c r="N3938" t="s">
        <v>1088</v>
      </c>
      <c r="O3938">
        <f t="shared" si="305"/>
        <v>101</v>
      </c>
      <c r="P3938">
        <f t="shared" si="306"/>
        <v>66.45</v>
      </c>
      <c r="Q3938" s="10" t="s">
        <v>8315</v>
      </c>
      <c r="R3938" t="s">
        <v>8316</v>
      </c>
      <c r="S3938" s="13">
        <f t="shared" si="307"/>
        <v>42513.045798611114</v>
      </c>
      <c r="T3938" s="13">
        <f t="shared" si="308"/>
        <v>42543.045798611114</v>
      </c>
      <c r="U3938">
        <f t="shared" si="309"/>
        <v>2016</v>
      </c>
    </row>
    <row r="3939" spans="1:21" ht="43.2" x14ac:dyDescent="0.3">
      <c r="A3939">
        <v>3349</v>
      </c>
      <c r="B3939" s="3" t="s">
        <v>6787</v>
      </c>
      <c r="C3939" s="3" t="s">
        <v>6788</v>
      </c>
      <c r="D3939" s="6">
        <v>1000</v>
      </c>
      <c r="E3939" s="8">
        <v>1534</v>
      </c>
      <c r="F3939" t="s">
        <v>18</v>
      </c>
      <c r="G3939" t="s">
        <v>19</v>
      </c>
      <c r="H3939" t="s">
        <v>20</v>
      </c>
      <c r="I3939">
        <v>1465837200</v>
      </c>
      <c r="J3939">
        <v>1463971172</v>
      </c>
      <c r="K3939" t="b">
        <v>0</v>
      </c>
      <c r="L3939">
        <v>14</v>
      </c>
      <c r="M3939" t="b">
        <v>1</v>
      </c>
      <c r="N3939" t="s">
        <v>1088</v>
      </c>
      <c r="O3939">
        <f t="shared" si="305"/>
        <v>153</v>
      </c>
      <c r="P3939">
        <f t="shared" si="306"/>
        <v>109.57</v>
      </c>
      <c r="Q3939" s="10" t="s">
        <v>8315</v>
      </c>
      <c r="R3939" t="s">
        <v>8316</v>
      </c>
      <c r="S3939" s="13">
        <f t="shared" si="307"/>
        <v>42513.110787037032</v>
      </c>
      <c r="T3939" s="13">
        <f t="shared" si="308"/>
        <v>42534.708333333328</v>
      </c>
      <c r="U3939">
        <f t="shared" si="309"/>
        <v>2016</v>
      </c>
    </row>
    <row r="3940" spans="1:21" ht="43.2" x14ac:dyDescent="0.3">
      <c r="A3940">
        <v>3957</v>
      </c>
      <c r="B3940" s="3" t="s">
        <v>8000</v>
      </c>
      <c r="C3940" s="3" t="s">
        <v>8001</v>
      </c>
      <c r="D3940" s="6">
        <v>28000</v>
      </c>
      <c r="E3940" s="8">
        <v>7</v>
      </c>
      <c r="F3940" t="s">
        <v>359</v>
      </c>
      <c r="G3940" t="s">
        <v>19</v>
      </c>
      <c r="H3940" t="s">
        <v>20</v>
      </c>
      <c r="I3940">
        <v>1468020354</v>
      </c>
      <c r="J3940">
        <v>1464045954</v>
      </c>
      <c r="K3940" t="b">
        <v>0</v>
      </c>
      <c r="L3940">
        <v>1</v>
      </c>
      <c r="M3940" t="b">
        <v>0</v>
      </c>
      <c r="N3940" t="s">
        <v>1088</v>
      </c>
      <c r="O3940">
        <f t="shared" si="305"/>
        <v>0</v>
      </c>
      <c r="P3940">
        <f t="shared" si="306"/>
        <v>7</v>
      </c>
      <c r="Q3940" s="10" t="s">
        <v>8315</v>
      </c>
      <c r="R3940" t="s">
        <v>8316</v>
      </c>
      <c r="S3940" s="13">
        <f t="shared" si="307"/>
        <v>42513.976319444439</v>
      </c>
      <c r="T3940" s="13">
        <f t="shared" si="308"/>
        <v>42559.976319444439</v>
      </c>
      <c r="U3940">
        <f t="shared" si="309"/>
        <v>2016</v>
      </c>
    </row>
    <row r="3941" spans="1:21" ht="43.2" x14ac:dyDescent="0.3">
      <c r="A3941">
        <v>2899</v>
      </c>
      <c r="B3941" s="3" t="s">
        <v>5887</v>
      </c>
      <c r="C3941" s="3" t="s">
        <v>5888</v>
      </c>
      <c r="D3941" s="6">
        <v>10000</v>
      </c>
      <c r="E3941" s="8">
        <v>0</v>
      </c>
      <c r="F3941" t="s">
        <v>359</v>
      </c>
      <c r="G3941" t="s">
        <v>19</v>
      </c>
      <c r="H3941" t="s">
        <v>20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1088</v>
      </c>
      <c r="O3941">
        <f t="shared" si="305"/>
        <v>0</v>
      </c>
      <c r="P3941">
        <f t="shared" si="306"/>
        <v>0</v>
      </c>
      <c r="Q3941" s="10" t="s">
        <v>8315</v>
      </c>
      <c r="R3941" t="s">
        <v>8316</v>
      </c>
      <c r="S3941" s="13">
        <f t="shared" si="307"/>
        <v>42515.078217592592</v>
      </c>
      <c r="T3941" s="13">
        <f t="shared" si="308"/>
        <v>42575.078217592592</v>
      </c>
      <c r="U3941">
        <f t="shared" si="309"/>
        <v>2016</v>
      </c>
    </row>
    <row r="3942" spans="1:21" ht="57.6" x14ac:dyDescent="0.3">
      <c r="A3942">
        <v>3540</v>
      </c>
      <c r="B3942" s="3" t="s">
        <v>7171</v>
      </c>
      <c r="C3942" s="3" t="s">
        <v>7172</v>
      </c>
      <c r="D3942" s="6">
        <v>300</v>
      </c>
      <c r="E3942" s="8">
        <v>369</v>
      </c>
      <c r="F3942" t="s">
        <v>18</v>
      </c>
      <c r="G3942" t="s">
        <v>26</v>
      </c>
      <c r="H3942" t="s">
        <v>27</v>
      </c>
      <c r="I3942">
        <v>1466899491</v>
      </c>
      <c r="J3942">
        <v>1464307491</v>
      </c>
      <c r="K3942" t="b">
        <v>0</v>
      </c>
      <c r="L3942">
        <v>8</v>
      </c>
      <c r="M3942" t="b">
        <v>1</v>
      </c>
      <c r="N3942" t="s">
        <v>1088</v>
      </c>
      <c r="O3942">
        <f t="shared" si="305"/>
        <v>123</v>
      </c>
      <c r="P3942">
        <f t="shared" si="306"/>
        <v>46.13</v>
      </c>
      <c r="Q3942" s="10" t="s">
        <v>8315</v>
      </c>
      <c r="R3942" t="s">
        <v>8316</v>
      </c>
      <c r="S3942" s="13">
        <f t="shared" si="307"/>
        <v>42517.003368055557</v>
      </c>
      <c r="T3942" s="13">
        <f t="shared" si="308"/>
        <v>42547.003368055557</v>
      </c>
      <c r="U3942">
        <f t="shared" si="309"/>
        <v>2016</v>
      </c>
    </row>
    <row r="3943" spans="1:21" ht="43.2" x14ac:dyDescent="0.3">
      <c r="A3943">
        <v>3322</v>
      </c>
      <c r="B3943" s="3" t="s">
        <v>6734</v>
      </c>
      <c r="C3943" s="3" t="s">
        <v>6735</v>
      </c>
      <c r="D3943" s="6">
        <v>3300</v>
      </c>
      <c r="E3943" s="8">
        <v>3350</v>
      </c>
      <c r="F3943" t="s">
        <v>18</v>
      </c>
      <c r="G3943" t="s">
        <v>19</v>
      </c>
      <c r="H3943" t="s">
        <v>20</v>
      </c>
      <c r="I3943">
        <v>1466567700</v>
      </c>
      <c r="J3943">
        <v>1464653696</v>
      </c>
      <c r="K3943" t="b">
        <v>0</v>
      </c>
      <c r="L3943">
        <v>23</v>
      </c>
      <c r="M3943" t="b">
        <v>1</v>
      </c>
      <c r="N3943" t="s">
        <v>1088</v>
      </c>
      <c r="O3943">
        <f t="shared" si="305"/>
        <v>102</v>
      </c>
      <c r="P3943">
        <f t="shared" si="306"/>
        <v>145.65</v>
      </c>
      <c r="Q3943" s="10" t="s">
        <v>8315</v>
      </c>
      <c r="R3943" t="s">
        <v>8316</v>
      </c>
      <c r="S3943" s="13">
        <f t="shared" si="307"/>
        <v>42521.010370370372</v>
      </c>
      <c r="T3943" s="13">
        <f t="shared" si="308"/>
        <v>42543.163194444445</v>
      </c>
      <c r="U3943">
        <f t="shared" si="309"/>
        <v>2016</v>
      </c>
    </row>
    <row r="3944" spans="1:21" ht="43.2" x14ac:dyDescent="0.3">
      <c r="A3944">
        <v>3444</v>
      </c>
      <c r="B3944" s="3" t="s">
        <v>6979</v>
      </c>
      <c r="C3944" s="3" t="s">
        <v>6980</v>
      </c>
      <c r="D3944" s="6">
        <v>300</v>
      </c>
      <c r="E3944" s="8">
        <v>867</v>
      </c>
      <c r="F3944" t="s">
        <v>18</v>
      </c>
      <c r="G3944" t="s">
        <v>52</v>
      </c>
      <c r="H3944" t="s">
        <v>53</v>
      </c>
      <c r="I3944">
        <v>1465394340</v>
      </c>
      <c r="J3944">
        <v>1464677986</v>
      </c>
      <c r="K3944" t="b">
        <v>0</v>
      </c>
      <c r="L3944">
        <v>20</v>
      </c>
      <c r="M3944" t="b">
        <v>1</v>
      </c>
      <c r="N3944" t="s">
        <v>1088</v>
      </c>
      <c r="O3944">
        <f t="shared" si="305"/>
        <v>289</v>
      </c>
      <c r="P3944">
        <f t="shared" si="306"/>
        <v>43.35</v>
      </c>
      <c r="Q3944" s="10" t="s">
        <v>8315</v>
      </c>
      <c r="R3944" t="s">
        <v>8316</v>
      </c>
      <c r="S3944" s="13">
        <f t="shared" si="307"/>
        <v>42521.291504629626</v>
      </c>
      <c r="T3944" s="13">
        <f t="shared" si="308"/>
        <v>42529.582638888889</v>
      </c>
      <c r="U3944">
        <f t="shared" si="309"/>
        <v>2016</v>
      </c>
    </row>
    <row r="3945" spans="1:21" x14ac:dyDescent="0.3">
      <c r="A3945">
        <v>3531</v>
      </c>
      <c r="B3945" s="3" t="s">
        <v>7153</v>
      </c>
      <c r="C3945" s="3" t="s">
        <v>7154</v>
      </c>
      <c r="D3945" s="6">
        <v>1000</v>
      </c>
      <c r="E3945" s="8">
        <v>1280</v>
      </c>
      <c r="F3945" t="s">
        <v>18</v>
      </c>
      <c r="G3945" t="s">
        <v>19</v>
      </c>
      <c r="H3945" t="s">
        <v>20</v>
      </c>
      <c r="I3945">
        <v>1467301334</v>
      </c>
      <c r="J3945">
        <v>1464709334</v>
      </c>
      <c r="K3945" t="b">
        <v>0</v>
      </c>
      <c r="L3945">
        <v>26</v>
      </c>
      <c r="M3945" t="b">
        <v>1</v>
      </c>
      <c r="N3945" t="s">
        <v>1088</v>
      </c>
      <c r="O3945">
        <f t="shared" si="305"/>
        <v>128</v>
      </c>
      <c r="P3945">
        <f t="shared" si="306"/>
        <v>49.23</v>
      </c>
      <c r="Q3945" s="10" t="s">
        <v>8315</v>
      </c>
      <c r="R3945" t="s">
        <v>8316</v>
      </c>
      <c r="S3945" s="13">
        <f t="shared" si="307"/>
        <v>42521.654328703706</v>
      </c>
      <c r="T3945" s="13">
        <f t="shared" si="308"/>
        <v>42551.654328703706</v>
      </c>
      <c r="U3945">
        <f t="shared" si="309"/>
        <v>2016</v>
      </c>
    </row>
    <row r="3946" spans="1:21" ht="43.2" x14ac:dyDescent="0.3">
      <c r="A3946">
        <v>3235</v>
      </c>
      <c r="B3946" s="3" t="s">
        <v>6560</v>
      </c>
      <c r="C3946" s="3" t="s">
        <v>6561</v>
      </c>
      <c r="D3946" s="6">
        <v>15000</v>
      </c>
      <c r="E3946" s="8">
        <v>15481</v>
      </c>
      <c r="F3946" t="s">
        <v>18</v>
      </c>
      <c r="G3946" t="s">
        <v>19</v>
      </c>
      <c r="H3946" t="s">
        <v>20</v>
      </c>
      <c r="I3946">
        <v>1467361251</v>
      </c>
      <c r="J3946">
        <v>1464769251</v>
      </c>
      <c r="K3946" t="b">
        <v>1</v>
      </c>
      <c r="L3946">
        <v>181</v>
      </c>
      <c r="M3946" t="b">
        <v>1</v>
      </c>
      <c r="N3946" t="s">
        <v>1088</v>
      </c>
      <c r="O3946">
        <f t="shared" si="305"/>
        <v>103</v>
      </c>
      <c r="P3946">
        <f t="shared" si="306"/>
        <v>85.53</v>
      </c>
      <c r="Q3946" s="10" t="s">
        <v>8315</v>
      </c>
      <c r="R3946" t="s">
        <v>8316</v>
      </c>
      <c r="S3946" s="13">
        <f t="shared" si="307"/>
        <v>42522.347812499997</v>
      </c>
      <c r="T3946" s="13">
        <f t="shared" si="308"/>
        <v>42552.347812499997</v>
      </c>
      <c r="U3946">
        <f t="shared" si="309"/>
        <v>2016</v>
      </c>
    </row>
    <row r="3947" spans="1:21" ht="43.2" x14ac:dyDescent="0.3">
      <c r="A3947">
        <v>3664</v>
      </c>
      <c r="B3947" s="3" t="s">
        <v>7417</v>
      </c>
      <c r="C3947" s="3" t="s">
        <v>7418</v>
      </c>
      <c r="D3947" s="6">
        <v>800</v>
      </c>
      <c r="E3947" s="8">
        <v>875</v>
      </c>
      <c r="F3947" t="s">
        <v>18</v>
      </c>
      <c r="G3947" t="s">
        <v>19</v>
      </c>
      <c r="H3947" t="s">
        <v>20</v>
      </c>
      <c r="I3947">
        <v>1466056689</v>
      </c>
      <c r="J3947">
        <v>1464847089</v>
      </c>
      <c r="K3947" t="b">
        <v>0</v>
      </c>
      <c r="L3947">
        <v>19</v>
      </c>
      <c r="M3947" t="b">
        <v>1</v>
      </c>
      <c r="N3947" t="s">
        <v>1088</v>
      </c>
      <c r="O3947">
        <f t="shared" si="305"/>
        <v>109</v>
      </c>
      <c r="P3947">
        <f t="shared" si="306"/>
        <v>46.05</v>
      </c>
      <c r="Q3947" s="10" t="s">
        <v>8315</v>
      </c>
      <c r="R3947" t="s">
        <v>8316</v>
      </c>
      <c r="S3947" s="13">
        <f t="shared" si="307"/>
        <v>42523.248715277776</v>
      </c>
      <c r="T3947" s="13">
        <f t="shared" si="308"/>
        <v>42537.248715277776</v>
      </c>
      <c r="U3947">
        <f t="shared" si="309"/>
        <v>2016</v>
      </c>
    </row>
    <row r="3948" spans="1:21" ht="43.2" x14ac:dyDescent="0.3">
      <c r="A3948">
        <v>4062</v>
      </c>
      <c r="B3948" s="3" t="s">
        <v>8206</v>
      </c>
      <c r="C3948" s="3" t="s">
        <v>8207</v>
      </c>
      <c r="D3948" s="6">
        <v>20000</v>
      </c>
      <c r="E3948" s="8">
        <v>490</v>
      </c>
      <c r="F3948" t="s">
        <v>359</v>
      </c>
      <c r="G3948" t="s">
        <v>19</v>
      </c>
      <c r="H3948" t="s">
        <v>20</v>
      </c>
      <c r="I3948">
        <v>1467481468</v>
      </c>
      <c r="J3948">
        <v>1464889468</v>
      </c>
      <c r="K3948" t="b">
        <v>0</v>
      </c>
      <c r="L3948">
        <v>3</v>
      </c>
      <c r="M3948" t="b">
        <v>0</v>
      </c>
      <c r="N3948" t="s">
        <v>1088</v>
      </c>
      <c r="O3948">
        <f t="shared" si="305"/>
        <v>2</v>
      </c>
      <c r="P3948">
        <f t="shared" si="306"/>
        <v>163.33000000000001</v>
      </c>
      <c r="Q3948" s="10" t="s">
        <v>8315</v>
      </c>
      <c r="R3948" t="s">
        <v>8316</v>
      </c>
      <c r="S3948" s="13">
        <f t="shared" si="307"/>
        <v>42523.739212962959</v>
      </c>
      <c r="T3948" s="13">
        <f t="shared" si="308"/>
        <v>42553.739212962959</v>
      </c>
      <c r="U3948">
        <f t="shared" si="309"/>
        <v>2016</v>
      </c>
    </row>
    <row r="3949" spans="1:21" ht="57.6" x14ac:dyDescent="0.3">
      <c r="A3949">
        <v>3702</v>
      </c>
      <c r="B3949" s="3" t="s">
        <v>7493</v>
      </c>
      <c r="C3949" s="3" t="s">
        <v>7494</v>
      </c>
      <c r="D3949" s="6">
        <v>3000</v>
      </c>
      <c r="E3949" s="8">
        <v>3275</v>
      </c>
      <c r="F3949" t="s">
        <v>18</v>
      </c>
      <c r="G3949" t="s">
        <v>26</v>
      </c>
      <c r="H3949" t="s">
        <v>27</v>
      </c>
      <c r="I3949">
        <v>1468191540</v>
      </c>
      <c r="J3949">
        <v>1464958484</v>
      </c>
      <c r="K3949" t="b">
        <v>0</v>
      </c>
      <c r="L3949">
        <v>21</v>
      </c>
      <c r="M3949" t="b">
        <v>1</v>
      </c>
      <c r="N3949" t="s">
        <v>1088</v>
      </c>
      <c r="O3949">
        <f t="shared" si="305"/>
        <v>109</v>
      </c>
      <c r="P3949">
        <f t="shared" si="306"/>
        <v>155.94999999999999</v>
      </c>
      <c r="Q3949" s="10" t="s">
        <v>8315</v>
      </c>
      <c r="R3949" t="s">
        <v>8316</v>
      </c>
      <c r="S3949" s="13">
        <f t="shared" si="307"/>
        <v>42524.53800925926</v>
      </c>
      <c r="T3949" s="13">
        <f t="shared" si="308"/>
        <v>42561.957638888889</v>
      </c>
      <c r="U3949">
        <f t="shared" si="309"/>
        <v>2016</v>
      </c>
    </row>
    <row r="3950" spans="1:21" ht="43.2" x14ac:dyDescent="0.3">
      <c r="A3950">
        <v>3383</v>
      </c>
      <c r="B3950" s="3" t="s">
        <v>6857</v>
      </c>
      <c r="C3950" s="3" t="s">
        <v>6858</v>
      </c>
      <c r="D3950" s="6">
        <v>1750</v>
      </c>
      <c r="E3950" s="8">
        <v>1955</v>
      </c>
      <c r="F3950" t="s">
        <v>18</v>
      </c>
      <c r="G3950" t="s">
        <v>19</v>
      </c>
      <c r="H3950" t="s">
        <v>20</v>
      </c>
      <c r="I3950">
        <v>1466707620</v>
      </c>
      <c r="J3950">
        <v>1464979620</v>
      </c>
      <c r="K3950" t="b">
        <v>0</v>
      </c>
      <c r="L3950">
        <v>30</v>
      </c>
      <c r="M3950" t="b">
        <v>1</v>
      </c>
      <c r="N3950" t="s">
        <v>1088</v>
      </c>
      <c r="O3950">
        <f t="shared" si="305"/>
        <v>112</v>
      </c>
      <c r="P3950">
        <f t="shared" si="306"/>
        <v>65.17</v>
      </c>
      <c r="Q3950" s="10" t="s">
        <v>8315</v>
      </c>
      <c r="R3950" t="s">
        <v>8316</v>
      </c>
      <c r="S3950" s="13">
        <f t="shared" si="307"/>
        <v>42524.782638888893</v>
      </c>
      <c r="T3950" s="13">
        <f t="shared" si="308"/>
        <v>42544.782638888893</v>
      </c>
      <c r="U3950">
        <f t="shared" si="309"/>
        <v>2016</v>
      </c>
    </row>
    <row r="3951" spans="1:21" ht="28.8" x14ac:dyDescent="0.3">
      <c r="A3951">
        <v>3470</v>
      </c>
      <c r="B3951" s="3" t="s">
        <v>7031</v>
      </c>
      <c r="C3951" s="3" t="s">
        <v>7032</v>
      </c>
      <c r="D3951" s="6">
        <v>250</v>
      </c>
      <c r="E3951" s="8">
        <v>375</v>
      </c>
      <c r="F3951" t="s">
        <v>18</v>
      </c>
      <c r="G3951" t="s">
        <v>19</v>
      </c>
      <c r="H3951" t="s">
        <v>20</v>
      </c>
      <c r="I3951">
        <v>1468618680</v>
      </c>
      <c r="J3951">
        <v>1465345902</v>
      </c>
      <c r="K3951" t="b">
        <v>0</v>
      </c>
      <c r="L3951">
        <v>9</v>
      </c>
      <c r="M3951" t="b">
        <v>1</v>
      </c>
      <c r="N3951" t="s">
        <v>1088</v>
      </c>
      <c r="O3951">
        <f t="shared" si="305"/>
        <v>150</v>
      </c>
      <c r="P3951">
        <f t="shared" si="306"/>
        <v>41.67</v>
      </c>
      <c r="Q3951" s="10" t="s">
        <v>8315</v>
      </c>
      <c r="R3951" t="s">
        <v>8316</v>
      </c>
      <c r="S3951" s="13">
        <f t="shared" si="307"/>
        <v>42529.022013888884</v>
      </c>
      <c r="T3951" s="13">
        <f t="shared" si="308"/>
        <v>42566.901388888888</v>
      </c>
      <c r="U3951">
        <f t="shared" si="309"/>
        <v>2016</v>
      </c>
    </row>
    <row r="3952" spans="1:21" ht="57.6" x14ac:dyDescent="0.3">
      <c r="A3952">
        <v>2867</v>
      </c>
      <c r="B3952" s="3" t="s">
        <v>5823</v>
      </c>
      <c r="C3952" s="3" t="s">
        <v>5824</v>
      </c>
      <c r="D3952" s="6">
        <v>2500</v>
      </c>
      <c r="E3952" s="8">
        <v>504</v>
      </c>
      <c r="F3952" t="s">
        <v>359</v>
      </c>
      <c r="G3952" t="s">
        <v>19</v>
      </c>
      <c r="H3952" t="s">
        <v>20</v>
      </c>
      <c r="I3952">
        <v>1467604800</v>
      </c>
      <c r="J3952">
        <v>1465533672</v>
      </c>
      <c r="K3952" t="b">
        <v>0</v>
      </c>
      <c r="L3952">
        <v>10</v>
      </c>
      <c r="M3952" t="b">
        <v>0</v>
      </c>
      <c r="N3952" t="s">
        <v>1088</v>
      </c>
      <c r="O3952">
        <f t="shared" si="305"/>
        <v>20</v>
      </c>
      <c r="P3952">
        <f t="shared" si="306"/>
        <v>50.4</v>
      </c>
      <c r="Q3952" s="10" t="s">
        <v>8315</v>
      </c>
      <c r="R3952" t="s">
        <v>8316</v>
      </c>
      <c r="S3952" s="13">
        <f t="shared" si="307"/>
        <v>42531.195277777777</v>
      </c>
      <c r="T3952" s="13">
        <f t="shared" si="308"/>
        <v>42555.166666666672</v>
      </c>
      <c r="U3952">
        <f t="shared" si="309"/>
        <v>2016</v>
      </c>
    </row>
    <row r="3953" spans="1:21" ht="43.2" x14ac:dyDescent="0.3">
      <c r="A3953">
        <v>3449</v>
      </c>
      <c r="B3953" s="3" t="s">
        <v>6989</v>
      </c>
      <c r="C3953" s="3" t="s">
        <v>6990</v>
      </c>
      <c r="D3953" s="6">
        <v>800</v>
      </c>
      <c r="E3953" s="8">
        <v>1365</v>
      </c>
      <c r="F3953" t="s">
        <v>18</v>
      </c>
      <c r="G3953" t="s">
        <v>19</v>
      </c>
      <c r="H3953" t="s">
        <v>20</v>
      </c>
      <c r="I3953">
        <v>1468036800</v>
      </c>
      <c r="J3953">
        <v>1465607738</v>
      </c>
      <c r="K3953" t="b">
        <v>0</v>
      </c>
      <c r="L3953">
        <v>20</v>
      </c>
      <c r="M3953" t="b">
        <v>1</v>
      </c>
      <c r="N3953" t="s">
        <v>1088</v>
      </c>
      <c r="O3953">
        <f t="shared" si="305"/>
        <v>171</v>
      </c>
      <c r="P3953">
        <f t="shared" si="306"/>
        <v>68.25</v>
      </c>
      <c r="Q3953" s="10" t="s">
        <v>8315</v>
      </c>
      <c r="R3953" t="s">
        <v>8316</v>
      </c>
      <c r="S3953" s="13">
        <f t="shared" si="307"/>
        <v>42532.052523148144</v>
      </c>
      <c r="T3953" s="13">
        <f t="shared" si="308"/>
        <v>42560.166666666672</v>
      </c>
      <c r="U3953">
        <f t="shared" si="309"/>
        <v>2016</v>
      </c>
    </row>
    <row r="3954" spans="1:21" ht="43.2" x14ac:dyDescent="0.3">
      <c r="A3954">
        <v>3937</v>
      </c>
      <c r="B3954" s="3" t="s">
        <v>7961</v>
      </c>
      <c r="C3954" s="3" t="s">
        <v>7962</v>
      </c>
      <c r="D3954" s="6">
        <v>2885</v>
      </c>
      <c r="E3954" s="8">
        <v>2485</v>
      </c>
      <c r="F3954" t="s">
        <v>359</v>
      </c>
      <c r="G3954" t="s">
        <v>19</v>
      </c>
      <c r="H3954" t="s">
        <v>20</v>
      </c>
      <c r="I3954">
        <v>1468249760</v>
      </c>
      <c r="J3954">
        <v>1465830560</v>
      </c>
      <c r="K3954" t="b">
        <v>0</v>
      </c>
      <c r="L3954">
        <v>10</v>
      </c>
      <c r="M3954" t="b">
        <v>0</v>
      </c>
      <c r="N3954" t="s">
        <v>1088</v>
      </c>
      <c r="O3954">
        <f t="shared" si="305"/>
        <v>86</v>
      </c>
      <c r="P3954">
        <f t="shared" si="306"/>
        <v>248.5</v>
      </c>
      <c r="Q3954" s="10" t="s">
        <v>8315</v>
      </c>
      <c r="R3954" t="s">
        <v>8316</v>
      </c>
      <c r="S3954" s="13">
        <f t="shared" si="307"/>
        <v>42534.631481481483</v>
      </c>
      <c r="T3954" s="13">
        <f t="shared" si="308"/>
        <v>42562.631481481483</v>
      </c>
      <c r="U3954">
        <f t="shared" si="309"/>
        <v>2016</v>
      </c>
    </row>
    <row r="3955" spans="1:21" ht="43.2" x14ac:dyDescent="0.3">
      <c r="A3955">
        <v>3975</v>
      </c>
      <c r="B3955" s="3" t="s">
        <v>8036</v>
      </c>
      <c r="C3955" s="3" t="s">
        <v>8037</v>
      </c>
      <c r="D3955" s="6">
        <v>678</v>
      </c>
      <c r="E3955" s="8">
        <v>0</v>
      </c>
      <c r="F3955" t="s">
        <v>359</v>
      </c>
      <c r="G3955" t="s">
        <v>19</v>
      </c>
      <c r="H3955" t="s">
        <v>20</v>
      </c>
      <c r="I3955">
        <v>1468442898</v>
      </c>
      <c r="J3955">
        <v>1465850898</v>
      </c>
      <c r="K3955" t="b">
        <v>0</v>
      </c>
      <c r="L3955">
        <v>0</v>
      </c>
      <c r="M3955" t="b">
        <v>0</v>
      </c>
      <c r="N3955" t="s">
        <v>1088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42534.866875</v>
      </c>
      <c r="T3955" s="13">
        <f t="shared" si="308"/>
        <v>42564.866875</v>
      </c>
      <c r="U3955">
        <f t="shared" si="309"/>
        <v>2016</v>
      </c>
    </row>
    <row r="3956" spans="1:21" ht="43.2" x14ac:dyDescent="0.3">
      <c r="A3956">
        <v>4056</v>
      </c>
      <c r="B3956" s="3" t="s">
        <v>8194</v>
      </c>
      <c r="C3956" s="3" t="s">
        <v>8195</v>
      </c>
      <c r="D3956" s="6">
        <v>1500</v>
      </c>
      <c r="E3956" s="8">
        <v>795</v>
      </c>
      <c r="F3956" t="s">
        <v>359</v>
      </c>
      <c r="G3956" t="s">
        <v>19</v>
      </c>
      <c r="H3956" t="s">
        <v>20</v>
      </c>
      <c r="I3956">
        <v>1467575940</v>
      </c>
      <c r="J3956">
        <v>1465856639</v>
      </c>
      <c r="K3956" t="b">
        <v>0</v>
      </c>
      <c r="L3956">
        <v>9</v>
      </c>
      <c r="M3956" t="b">
        <v>0</v>
      </c>
      <c r="N3956" t="s">
        <v>1088</v>
      </c>
      <c r="O3956">
        <f t="shared" si="305"/>
        <v>53</v>
      </c>
      <c r="P3956">
        <f t="shared" si="306"/>
        <v>88.33</v>
      </c>
      <c r="Q3956" s="10" t="s">
        <v>8315</v>
      </c>
      <c r="R3956" t="s">
        <v>8316</v>
      </c>
      <c r="S3956" s="13">
        <f t="shared" si="307"/>
        <v>42534.933321759265</v>
      </c>
      <c r="T3956" s="13">
        <f t="shared" si="308"/>
        <v>42554.832638888889</v>
      </c>
      <c r="U3956">
        <f t="shared" si="309"/>
        <v>2016</v>
      </c>
    </row>
    <row r="3957" spans="1:21" ht="43.2" x14ac:dyDescent="0.3">
      <c r="A3957">
        <v>539</v>
      </c>
      <c r="B3957" s="3" t="s">
        <v>1125</v>
      </c>
      <c r="C3957" s="3" t="s">
        <v>1126</v>
      </c>
      <c r="D3957" s="6">
        <v>500</v>
      </c>
      <c r="E3957" s="8">
        <v>503.22</v>
      </c>
      <c r="F3957" t="s">
        <v>18</v>
      </c>
      <c r="G3957" t="s">
        <v>26</v>
      </c>
      <c r="H3957" t="s">
        <v>27</v>
      </c>
      <c r="I3957">
        <v>1467681107</v>
      </c>
      <c r="J3957">
        <v>1465866707</v>
      </c>
      <c r="K3957" t="b">
        <v>0</v>
      </c>
      <c r="L3957">
        <v>20</v>
      </c>
      <c r="M3957" t="b">
        <v>1</v>
      </c>
      <c r="N3957" t="s">
        <v>1088</v>
      </c>
      <c r="O3957">
        <f t="shared" si="305"/>
        <v>101</v>
      </c>
      <c r="P3957">
        <f t="shared" si="306"/>
        <v>25.16</v>
      </c>
      <c r="Q3957" s="10" t="s">
        <v>8315</v>
      </c>
      <c r="R3957" t="s">
        <v>8316</v>
      </c>
      <c r="S3957" s="13">
        <f t="shared" si="307"/>
        <v>42535.049849537041</v>
      </c>
      <c r="T3957" s="13">
        <f t="shared" si="308"/>
        <v>42556.049849537041</v>
      </c>
      <c r="U3957">
        <f t="shared" si="309"/>
        <v>2016</v>
      </c>
    </row>
    <row r="3958" spans="1:21" ht="43.2" x14ac:dyDescent="0.3">
      <c r="A3958">
        <v>3453</v>
      </c>
      <c r="B3958" s="3" t="s">
        <v>6997</v>
      </c>
      <c r="C3958" s="3" t="s">
        <v>6998</v>
      </c>
      <c r="D3958" s="6">
        <v>300</v>
      </c>
      <c r="E3958" s="8">
        <v>385</v>
      </c>
      <c r="F3958" t="s">
        <v>18</v>
      </c>
      <c r="G3958" t="s">
        <v>26</v>
      </c>
      <c r="H3958" t="s">
        <v>27</v>
      </c>
      <c r="I3958">
        <v>1471130956</v>
      </c>
      <c r="J3958">
        <v>1465946956</v>
      </c>
      <c r="K3958" t="b">
        <v>0</v>
      </c>
      <c r="L3958">
        <v>14</v>
      </c>
      <c r="M3958" t="b">
        <v>1</v>
      </c>
      <c r="N3958" t="s">
        <v>1088</v>
      </c>
      <c r="O3958">
        <f t="shared" si="305"/>
        <v>128</v>
      </c>
      <c r="P3958">
        <f t="shared" si="306"/>
        <v>27.5</v>
      </c>
      <c r="Q3958" s="10" t="s">
        <v>8315</v>
      </c>
      <c r="R3958" t="s">
        <v>8316</v>
      </c>
      <c r="S3958" s="13">
        <f t="shared" si="307"/>
        <v>42535.97865740741</v>
      </c>
      <c r="T3958" s="13">
        <f t="shared" si="308"/>
        <v>42595.97865740741</v>
      </c>
      <c r="U3958">
        <f t="shared" si="309"/>
        <v>2016</v>
      </c>
    </row>
    <row r="3959" spans="1:21" ht="43.2" x14ac:dyDescent="0.3">
      <c r="A3959">
        <v>3356</v>
      </c>
      <c r="B3959" s="3" t="s">
        <v>6801</v>
      </c>
      <c r="C3959" s="3" t="s">
        <v>6802</v>
      </c>
      <c r="D3959" s="6">
        <v>1500</v>
      </c>
      <c r="E3959" s="8">
        <v>1521</v>
      </c>
      <c r="F3959" t="s">
        <v>18</v>
      </c>
      <c r="G3959" t="s">
        <v>26</v>
      </c>
      <c r="H3959" t="s">
        <v>27</v>
      </c>
      <c r="I3959">
        <v>1468611272</v>
      </c>
      <c r="J3959">
        <v>1466019272</v>
      </c>
      <c r="K3959" t="b">
        <v>0</v>
      </c>
      <c r="L3959">
        <v>27</v>
      </c>
      <c r="M3959" t="b">
        <v>1</v>
      </c>
      <c r="N3959" t="s">
        <v>1088</v>
      </c>
      <c r="O3959">
        <f t="shared" si="305"/>
        <v>101</v>
      </c>
      <c r="P3959">
        <f t="shared" si="306"/>
        <v>56.33</v>
      </c>
      <c r="Q3959" s="10" t="s">
        <v>8315</v>
      </c>
      <c r="R3959" t="s">
        <v>8316</v>
      </c>
      <c r="S3959" s="13">
        <f t="shared" si="307"/>
        <v>42536.815648148149</v>
      </c>
      <c r="T3959" s="13">
        <f t="shared" si="308"/>
        <v>42566.815648148149</v>
      </c>
      <c r="U3959">
        <f t="shared" si="309"/>
        <v>2016</v>
      </c>
    </row>
    <row r="3960" spans="1:21" ht="43.2" x14ac:dyDescent="0.3">
      <c r="A3960">
        <v>3301</v>
      </c>
      <c r="B3960" s="3" t="s">
        <v>6692</v>
      </c>
      <c r="C3960" s="3" t="s">
        <v>6693</v>
      </c>
      <c r="D3960" s="6">
        <v>3000</v>
      </c>
      <c r="E3960" s="8">
        <v>4004</v>
      </c>
      <c r="F3960" t="s">
        <v>18</v>
      </c>
      <c r="G3960" t="s">
        <v>19</v>
      </c>
      <c r="H3960" t="s">
        <v>20</v>
      </c>
      <c r="I3960">
        <v>1470034740</v>
      </c>
      <c r="J3960">
        <v>1466185176</v>
      </c>
      <c r="K3960" t="b">
        <v>0</v>
      </c>
      <c r="L3960">
        <v>70</v>
      </c>
      <c r="M3960" t="b">
        <v>1</v>
      </c>
      <c r="N3960" t="s">
        <v>1088</v>
      </c>
      <c r="O3960">
        <f t="shared" si="305"/>
        <v>133</v>
      </c>
      <c r="P3960">
        <f t="shared" si="306"/>
        <v>57.2</v>
      </c>
      <c r="Q3960" s="10" t="s">
        <v>8315</v>
      </c>
      <c r="R3960" t="s">
        <v>8316</v>
      </c>
      <c r="S3960" s="13">
        <f t="shared" si="307"/>
        <v>42538.73583333334</v>
      </c>
      <c r="T3960" s="13">
        <f t="shared" si="308"/>
        <v>42583.290972222225</v>
      </c>
      <c r="U3960">
        <f t="shared" si="309"/>
        <v>2016</v>
      </c>
    </row>
    <row r="3961" spans="1:21" x14ac:dyDescent="0.3">
      <c r="A3961">
        <v>4087</v>
      </c>
      <c r="B3961" s="3" t="s">
        <v>8255</v>
      </c>
      <c r="C3961" s="3" t="s">
        <v>8256</v>
      </c>
      <c r="D3961" s="6">
        <v>9600</v>
      </c>
      <c r="E3961" s="8">
        <v>0</v>
      </c>
      <c r="F3961" t="s">
        <v>359</v>
      </c>
      <c r="G3961" t="s">
        <v>19</v>
      </c>
      <c r="H3961" t="s">
        <v>20</v>
      </c>
      <c r="I3961">
        <v>1468777786</v>
      </c>
      <c r="J3961">
        <v>1466185786</v>
      </c>
      <c r="K3961" t="b">
        <v>0</v>
      </c>
      <c r="L3961">
        <v>0</v>
      </c>
      <c r="M3961" t="b">
        <v>0</v>
      </c>
      <c r="N3961" t="s">
        <v>1088</v>
      </c>
      <c r="O3961">
        <f t="shared" si="305"/>
        <v>0</v>
      </c>
      <c r="P3961">
        <f t="shared" si="306"/>
        <v>0</v>
      </c>
      <c r="Q3961" s="10" t="s">
        <v>8315</v>
      </c>
      <c r="R3961" t="s">
        <v>8316</v>
      </c>
      <c r="S3961" s="13">
        <f t="shared" si="307"/>
        <v>42538.742893518516</v>
      </c>
      <c r="T3961" s="13">
        <f t="shared" si="308"/>
        <v>42568.742893518516</v>
      </c>
      <c r="U3961">
        <f t="shared" si="309"/>
        <v>2016</v>
      </c>
    </row>
    <row r="3962" spans="1:21" ht="43.2" x14ac:dyDescent="0.3">
      <c r="A3962">
        <v>3933</v>
      </c>
      <c r="B3962" s="3" t="s">
        <v>7953</v>
      </c>
      <c r="C3962" s="3" t="s">
        <v>7954</v>
      </c>
      <c r="D3962" s="6">
        <v>7000</v>
      </c>
      <c r="E3962" s="8">
        <v>1102</v>
      </c>
      <c r="F3962" t="s">
        <v>359</v>
      </c>
      <c r="G3962" t="s">
        <v>19</v>
      </c>
      <c r="H3962" t="s">
        <v>20</v>
      </c>
      <c r="I3962">
        <v>1468716180</v>
      </c>
      <c r="J3962">
        <v>1466205262</v>
      </c>
      <c r="K3962" t="b">
        <v>0</v>
      </c>
      <c r="L3962">
        <v>12</v>
      </c>
      <c r="M3962" t="b">
        <v>0</v>
      </c>
      <c r="N3962" t="s">
        <v>1088</v>
      </c>
      <c r="O3962">
        <f t="shared" si="305"/>
        <v>16</v>
      </c>
      <c r="P3962">
        <f t="shared" si="306"/>
        <v>91.83</v>
      </c>
      <c r="Q3962" s="10" t="s">
        <v>8315</v>
      </c>
      <c r="R3962" t="s">
        <v>8316</v>
      </c>
      <c r="S3962" s="13">
        <f t="shared" si="307"/>
        <v>42538.968310185184</v>
      </c>
      <c r="T3962" s="13">
        <f t="shared" si="308"/>
        <v>42568.029861111107</v>
      </c>
      <c r="U3962">
        <f t="shared" si="309"/>
        <v>2016</v>
      </c>
    </row>
    <row r="3963" spans="1:21" ht="57.6" x14ac:dyDescent="0.3">
      <c r="A3963">
        <v>2869</v>
      </c>
      <c r="B3963" s="3" t="s">
        <v>5827</v>
      </c>
      <c r="C3963" s="3" t="s">
        <v>5828</v>
      </c>
      <c r="D3963" s="6">
        <v>20000</v>
      </c>
      <c r="E3963" s="8">
        <v>177</v>
      </c>
      <c r="F3963" t="s">
        <v>359</v>
      </c>
      <c r="G3963" t="s">
        <v>19</v>
      </c>
      <c r="H3963" t="s">
        <v>20</v>
      </c>
      <c r="I3963">
        <v>1468937681</v>
      </c>
      <c r="J3963">
        <v>1466345681</v>
      </c>
      <c r="K3963" t="b">
        <v>0</v>
      </c>
      <c r="L3963">
        <v>5</v>
      </c>
      <c r="M3963" t="b">
        <v>0</v>
      </c>
      <c r="N3963" t="s">
        <v>1088</v>
      </c>
      <c r="O3963">
        <f t="shared" si="305"/>
        <v>1</v>
      </c>
      <c r="P3963">
        <f t="shared" si="306"/>
        <v>35.4</v>
      </c>
      <c r="Q3963" s="10" t="s">
        <v>8315</v>
      </c>
      <c r="R3963" t="s">
        <v>8316</v>
      </c>
      <c r="S3963" s="13">
        <f t="shared" si="307"/>
        <v>42540.593530092592</v>
      </c>
      <c r="T3963" s="13">
        <f t="shared" si="308"/>
        <v>42570.593530092592</v>
      </c>
      <c r="U3963">
        <f t="shared" si="309"/>
        <v>2016</v>
      </c>
    </row>
    <row r="3964" spans="1:21" ht="43.2" x14ac:dyDescent="0.3">
      <c r="A3964">
        <v>3474</v>
      </c>
      <c r="B3964" s="3" t="s">
        <v>7039</v>
      </c>
      <c r="C3964" s="3" t="s">
        <v>7040</v>
      </c>
      <c r="D3964" s="6">
        <v>2000</v>
      </c>
      <c r="E3964" s="8">
        <v>2020</v>
      </c>
      <c r="F3964" t="s">
        <v>18</v>
      </c>
      <c r="G3964" t="s">
        <v>26</v>
      </c>
      <c r="H3964" t="s">
        <v>27</v>
      </c>
      <c r="I3964">
        <v>1469016131</v>
      </c>
      <c r="J3964">
        <v>1466424131</v>
      </c>
      <c r="K3964" t="b">
        <v>0</v>
      </c>
      <c r="L3964">
        <v>39</v>
      </c>
      <c r="M3964" t="b">
        <v>1</v>
      </c>
      <c r="N3964" t="s">
        <v>1088</v>
      </c>
      <c r="O3964">
        <f t="shared" si="305"/>
        <v>101</v>
      </c>
      <c r="P3964">
        <f t="shared" si="306"/>
        <v>51.79</v>
      </c>
      <c r="Q3964" s="10" t="s">
        <v>8315</v>
      </c>
      <c r="R3964" t="s">
        <v>8316</v>
      </c>
      <c r="S3964" s="13">
        <f t="shared" si="307"/>
        <v>42541.501516203702</v>
      </c>
      <c r="T3964" s="13">
        <f t="shared" si="308"/>
        <v>42571.501516203702</v>
      </c>
      <c r="U3964">
        <f t="shared" si="309"/>
        <v>2016</v>
      </c>
    </row>
    <row r="3965" spans="1:21" ht="43.2" x14ac:dyDescent="0.3">
      <c r="A3965">
        <v>3977</v>
      </c>
      <c r="B3965" s="3" t="s">
        <v>8040</v>
      </c>
      <c r="C3965" s="3" t="s">
        <v>8041</v>
      </c>
      <c r="D3965" s="6">
        <v>90000</v>
      </c>
      <c r="E3965" s="8">
        <v>1305</v>
      </c>
      <c r="F3965" t="s">
        <v>359</v>
      </c>
      <c r="G3965" t="s">
        <v>19</v>
      </c>
      <c r="H3965" t="s">
        <v>20</v>
      </c>
      <c r="I3965">
        <v>1469213732</v>
      </c>
      <c r="J3965">
        <v>1466621732</v>
      </c>
      <c r="K3965" t="b">
        <v>0</v>
      </c>
      <c r="L3965">
        <v>6</v>
      </c>
      <c r="M3965" t="b">
        <v>0</v>
      </c>
      <c r="N3965" t="s">
        <v>1088</v>
      </c>
      <c r="O3965">
        <f t="shared" si="305"/>
        <v>1</v>
      </c>
      <c r="P3965">
        <f t="shared" si="306"/>
        <v>217.5</v>
      </c>
      <c r="Q3965" s="10" t="s">
        <v>8315</v>
      </c>
      <c r="R3965" t="s">
        <v>8316</v>
      </c>
      <c r="S3965" s="13">
        <f t="shared" si="307"/>
        <v>42543.788564814815</v>
      </c>
      <c r="T3965" s="13">
        <f t="shared" si="308"/>
        <v>42573.788564814815</v>
      </c>
      <c r="U3965">
        <f t="shared" si="309"/>
        <v>2016</v>
      </c>
    </row>
    <row r="3966" spans="1:21" ht="43.2" x14ac:dyDescent="0.3">
      <c r="A3966">
        <v>3409</v>
      </c>
      <c r="B3966" s="3" t="s">
        <v>6909</v>
      </c>
      <c r="C3966" s="3" t="s">
        <v>6910</v>
      </c>
      <c r="D3966" s="6">
        <v>500</v>
      </c>
      <c r="E3966" s="8">
        <v>618</v>
      </c>
      <c r="F3966" t="s">
        <v>18</v>
      </c>
      <c r="G3966" t="s">
        <v>26</v>
      </c>
      <c r="H3966" t="s">
        <v>27</v>
      </c>
      <c r="I3966">
        <v>1469998680</v>
      </c>
      <c r="J3966">
        <v>1466710358</v>
      </c>
      <c r="K3966" t="b">
        <v>0</v>
      </c>
      <c r="L3966">
        <v>21</v>
      </c>
      <c r="M3966" t="b">
        <v>1</v>
      </c>
      <c r="N3966" t="s">
        <v>1088</v>
      </c>
      <c r="O3966">
        <f t="shared" si="305"/>
        <v>124</v>
      </c>
      <c r="P3966">
        <f t="shared" si="306"/>
        <v>29.43</v>
      </c>
      <c r="Q3966" s="10" t="s">
        <v>8315</v>
      </c>
      <c r="R3966" t="s">
        <v>8316</v>
      </c>
      <c r="S3966" s="13">
        <f t="shared" si="307"/>
        <v>42544.814328703709</v>
      </c>
      <c r="T3966" s="13">
        <f t="shared" si="308"/>
        <v>42582.873611111107</v>
      </c>
      <c r="U3966">
        <f t="shared" si="309"/>
        <v>2016</v>
      </c>
    </row>
    <row r="3967" spans="1:21" ht="43.2" x14ac:dyDescent="0.3">
      <c r="A3967">
        <v>3503</v>
      </c>
      <c r="B3967" s="3" t="s">
        <v>7097</v>
      </c>
      <c r="C3967" s="3" t="s">
        <v>7098</v>
      </c>
      <c r="D3967" s="6">
        <v>2500</v>
      </c>
      <c r="E3967" s="8">
        <v>2689</v>
      </c>
      <c r="F3967" t="s">
        <v>18</v>
      </c>
      <c r="G3967" t="s">
        <v>26</v>
      </c>
      <c r="H3967" t="s">
        <v>27</v>
      </c>
      <c r="I3967">
        <v>1469359728</v>
      </c>
      <c r="J3967">
        <v>1466767728</v>
      </c>
      <c r="K3967" t="b">
        <v>0</v>
      </c>
      <c r="L3967">
        <v>38</v>
      </c>
      <c r="M3967" t="b">
        <v>1</v>
      </c>
      <c r="N3967" t="s">
        <v>1088</v>
      </c>
      <c r="O3967">
        <f t="shared" si="305"/>
        <v>108</v>
      </c>
      <c r="P3967">
        <f t="shared" si="306"/>
        <v>70.760000000000005</v>
      </c>
      <c r="Q3967" s="10" t="s">
        <v>8315</v>
      </c>
      <c r="R3967" t="s">
        <v>8316</v>
      </c>
      <c r="S3967" s="13">
        <f t="shared" si="307"/>
        <v>42545.478333333333</v>
      </c>
      <c r="T3967" s="13">
        <f t="shared" si="308"/>
        <v>42575.478333333333</v>
      </c>
      <c r="U3967">
        <f t="shared" si="309"/>
        <v>2016</v>
      </c>
    </row>
    <row r="3968" spans="1:21" ht="72" x14ac:dyDescent="0.3">
      <c r="A3968">
        <v>3624</v>
      </c>
      <c r="B3968" s="3" t="s">
        <v>7338</v>
      </c>
      <c r="C3968" s="3" t="s">
        <v>7339</v>
      </c>
      <c r="D3968" s="6">
        <v>3000</v>
      </c>
      <c r="E3968" s="8">
        <v>3148</v>
      </c>
      <c r="F3968" t="s">
        <v>18</v>
      </c>
      <c r="G3968" t="s">
        <v>19</v>
      </c>
      <c r="H3968" t="s">
        <v>20</v>
      </c>
      <c r="I3968">
        <v>1471977290</v>
      </c>
      <c r="J3968">
        <v>1466793290</v>
      </c>
      <c r="K3968" t="b">
        <v>0</v>
      </c>
      <c r="L3968">
        <v>39</v>
      </c>
      <c r="M3968" t="b">
        <v>1</v>
      </c>
      <c r="N3968" t="s">
        <v>1088</v>
      </c>
      <c r="O3968">
        <f t="shared" si="305"/>
        <v>105</v>
      </c>
      <c r="P3968">
        <f t="shared" si="306"/>
        <v>80.72</v>
      </c>
      <c r="Q3968" s="10" t="s">
        <v>8315</v>
      </c>
      <c r="R3968" t="s">
        <v>8316</v>
      </c>
      <c r="S3968" s="13">
        <f t="shared" si="307"/>
        <v>42545.774189814809</v>
      </c>
      <c r="T3968" s="13">
        <f t="shared" si="308"/>
        <v>42605.774189814809</v>
      </c>
      <c r="U3968">
        <f t="shared" si="309"/>
        <v>2016</v>
      </c>
    </row>
    <row r="3969" spans="1:21" ht="43.2" x14ac:dyDescent="0.3">
      <c r="A3969">
        <v>3739</v>
      </c>
      <c r="B3969" s="3" t="s">
        <v>7567</v>
      </c>
      <c r="C3969" s="3" t="s">
        <v>7568</v>
      </c>
      <c r="D3969" s="6">
        <v>4000</v>
      </c>
      <c r="E3969" s="8">
        <v>805</v>
      </c>
      <c r="F3969" t="s">
        <v>359</v>
      </c>
      <c r="G3969" t="s">
        <v>26</v>
      </c>
      <c r="H3969" t="s">
        <v>27</v>
      </c>
      <c r="I3969">
        <v>1468752468</v>
      </c>
      <c r="J3969">
        <v>1467024468</v>
      </c>
      <c r="K3969" t="b">
        <v>0</v>
      </c>
      <c r="L3969">
        <v>8</v>
      </c>
      <c r="M3969" t="b">
        <v>0</v>
      </c>
      <c r="N3969" t="s">
        <v>1088</v>
      </c>
      <c r="O3969">
        <f t="shared" si="305"/>
        <v>20</v>
      </c>
      <c r="P3969">
        <f t="shared" si="306"/>
        <v>100.63</v>
      </c>
      <c r="Q3969" s="10" t="s">
        <v>8315</v>
      </c>
      <c r="R3969" t="s">
        <v>8316</v>
      </c>
      <c r="S3969" s="13">
        <f t="shared" si="307"/>
        <v>42548.449861111112</v>
      </c>
      <c r="T3969" s="13">
        <f t="shared" si="308"/>
        <v>42568.449861111112</v>
      </c>
      <c r="U3969">
        <f t="shared" si="309"/>
        <v>2016</v>
      </c>
    </row>
    <row r="3970" spans="1:21" ht="43.2" x14ac:dyDescent="0.3">
      <c r="A3970">
        <v>3339</v>
      </c>
      <c r="B3970" s="3" t="s">
        <v>6768</v>
      </c>
      <c r="C3970" s="3" t="s">
        <v>6769</v>
      </c>
      <c r="D3970" s="6">
        <v>8000</v>
      </c>
      <c r="E3970" s="8">
        <v>8348</v>
      </c>
      <c r="F3970" t="s">
        <v>18</v>
      </c>
      <c r="G3970" t="s">
        <v>19</v>
      </c>
      <c r="H3970" t="s">
        <v>20</v>
      </c>
      <c r="I3970">
        <v>1469721518</v>
      </c>
      <c r="J3970">
        <v>1467129518</v>
      </c>
      <c r="K3970" t="b">
        <v>0</v>
      </c>
      <c r="L3970">
        <v>47</v>
      </c>
      <c r="M3970" t="b">
        <v>1</v>
      </c>
      <c r="N3970" t="s">
        <v>1088</v>
      </c>
      <c r="O3970">
        <f t="shared" ref="O3970:O4033" si="310">ROUND(E3970/D3970*100,0)</f>
        <v>104</v>
      </c>
      <c r="P3970">
        <f t="shared" si="306"/>
        <v>177.62</v>
      </c>
      <c r="Q3970" s="10" t="s">
        <v>8315</v>
      </c>
      <c r="R3970" t="s">
        <v>8316</v>
      </c>
      <c r="S3970" s="13">
        <f t="shared" si="307"/>
        <v>42549.665717592594</v>
      </c>
      <c r="T3970" s="13">
        <f t="shared" si="308"/>
        <v>42579.665717592594</v>
      </c>
      <c r="U3970">
        <f t="shared" si="309"/>
        <v>2016</v>
      </c>
    </row>
    <row r="3971" spans="1:21" ht="43.2" x14ac:dyDescent="0.3">
      <c r="A3971">
        <v>3953</v>
      </c>
      <c r="B3971" s="3" t="s">
        <v>7992</v>
      </c>
      <c r="C3971" s="3" t="s">
        <v>7993</v>
      </c>
      <c r="D3971" s="6">
        <v>17600</v>
      </c>
      <c r="E3971" s="8">
        <v>0</v>
      </c>
      <c r="F3971" t="s">
        <v>359</v>
      </c>
      <c r="G3971" t="s">
        <v>19</v>
      </c>
      <c r="H3971" t="s">
        <v>20</v>
      </c>
      <c r="I3971">
        <v>1469834940</v>
      </c>
      <c r="J3971">
        <v>1467162586</v>
      </c>
      <c r="K3971" t="b">
        <v>0</v>
      </c>
      <c r="L3971">
        <v>0</v>
      </c>
      <c r="M3971" t="b">
        <v>0</v>
      </c>
      <c r="N3971" t="s">
        <v>1088</v>
      </c>
      <c r="O3971">
        <f t="shared" si="310"/>
        <v>0</v>
      </c>
      <c r="P3971">
        <f t="shared" ref="P3971:P4034" si="311">IFERROR(ROUND(E3971/L3971,2),0)</f>
        <v>0</v>
      </c>
      <c r="Q3971" s="10" t="s">
        <v>8315</v>
      </c>
      <c r="R3971" t="s">
        <v>8316</v>
      </c>
      <c r="S3971" s="13">
        <f t="shared" ref="S3971:S4034" si="312">(((J3971/60)/60)/24)+DATE(1970,1,1)</f>
        <v>42550.048449074078</v>
      </c>
      <c r="T3971" s="13">
        <f t="shared" ref="T3971:T4034" si="313">(((I3971/60)/60)/24)+DATE(1970,1,1)</f>
        <v>42580.978472222225</v>
      </c>
      <c r="U3971">
        <f t="shared" ref="U3971:U4034" si="314">YEAR(S3971)</f>
        <v>2016</v>
      </c>
    </row>
    <row r="3972" spans="1:21" ht="43.2" x14ac:dyDescent="0.3">
      <c r="A3972">
        <v>2788</v>
      </c>
      <c r="B3972" s="3" t="s">
        <v>5665</v>
      </c>
      <c r="C3972" s="3" t="s">
        <v>5666</v>
      </c>
      <c r="D3972" s="6">
        <v>2000</v>
      </c>
      <c r="E3972" s="8">
        <v>2050</v>
      </c>
      <c r="F3972" t="s">
        <v>18</v>
      </c>
      <c r="G3972" t="s">
        <v>19</v>
      </c>
      <c r="H3972" t="s">
        <v>20</v>
      </c>
      <c r="I3972">
        <v>1469811043</v>
      </c>
      <c r="J3972">
        <v>1467219043</v>
      </c>
      <c r="K3972" t="b">
        <v>0</v>
      </c>
      <c r="L3972">
        <v>20</v>
      </c>
      <c r="M3972" t="b">
        <v>1</v>
      </c>
      <c r="N3972" t="s">
        <v>1088</v>
      </c>
      <c r="O3972">
        <f t="shared" si="310"/>
        <v>103</v>
      </c>
      <c r="P3972">
        <f t="shared" si="311"/>
        <v>102.5</v>
      </c>
      <c r="Q3972" s="10" t="s">
        <v>8315</v>
      </c>
      <c r="R3972" t="s">
        <v>8316</v>
      </c>
      <c r="S3972" s="13">
        <f t="shared" si="312"/>
        <v>42550.701886574068</v>
      </c>
      <c r="T3972" s="13">
        <f t="shared" si="313"/>
        <v>42580.701886574068</v>
      </c>
      <c r="U3972">
        <f t="shared" si="314"/>
        <v>2016</v>
      </c>
    </row>
    <row r="3973" spans="1:21" ht="43.2" x14ac:dyDescent="0.3">
      <c r="A3973">
        <v>3707</v>
      </c>
      <c r="B3973" s="3" t="s">
        <v>7503</v>
      </c>
      <c r="C3973" s="3" t="s">
        <v>7504</v>
      </c>
      <c r="D3973" s="6">
        <v>1000</v>
      </c>
      <c r="E3973" s="8">
        <v>1860</v>
      </c>
      <c r="F3973" t="s">
        <v>18</v>
      </c>
      <c r="G3973" t="s">
        <v>19</v>
      </c>
      <c r="H3973" t="s">
        <v>20</v>
      </c>
      <c r="I3973">
        <v>1469165160</v>
      </c>
      <c r="J3973">
        <v>1467335378</v>
      </c>
      <c r="K3973" t="b">
        <v>0</v>
      </c>
      <c r="L3973">
        <v>23</v>
      </c>
      <c r="M3973" t="b">
        <v>1</v>
      </c>
      <c r="N3973" t="s">
        <v>1088</v>
      </c>
      <c r="O3973">
        <f t="shared" si="310"/>
        <v>186</v>
      </c>
      <c r="P3973">
        <f t="shared" si="311"/>
        <v>80.87</v>
      </c>
      <c r="Q3973" s="10" t="s">
        <v>8315</v>
      </c>
      <c r="R3973" t="s">
        <v>8316</v>
      </c>
      <c r="S3973" s="13">
        <f t="shared" si="312"/>
        <v>42552.048356481479</v>
      </c>
      <c r="T3973" s="13">
        <f t="shared" si="313"/>
        <v>42573.226388888885</v>
      </c>
      <c r="U3973">
        <f t="shared" si="314"/>
        <v>2016</v>
      </c>
    </row>
    <row r="3974" spans="1:21" ht="43.2" x14ac:dyDescent="0.3">
      <c r="A3974">
        <v>3836</v>
      </c>
      <c r="B3974" s="3" t="s">
        <v>7760</v>
      </c>
      <c r="C3974" s="3" t="s">
        <v>7761</v>
      </c>
      <c r="D3974" s="6">
        <v>800</v>
      </c>
      <c r="E3974" s="8">
        <v>900</v>
      </c>
      <c r="F3974" t="s">
        <v>18</v>
      </c>
      <c r="G3974" t="s">
        <v>19</v>
      </c>
      <c r="H3974" t="s">
        <v>20</v>
      </c>
      <c r="I3974">
        <v>1470197340</v>
      </c>
      <c r="J3974">
        <v>1467497652</v>
      </c>
      <c r="K3974" t="b">
        <v>0</v>
      </c>
      <c r="L3974">
        <v>14</v>
      </c>
      <c r="M3974" t="b">
        <v>1</v>
      </c>
      <c r="N3974" t="s">
        <v>1088</v>
      </c>
      <c r="O3974">
        <f t="shared" si="310"/>
        <v>113</v>
      </c>
      <c r="P3974">
        <f t="shared" si="311"/>
        <v>64.290000000000006</v>
      </c>
      <c r="Q3974" s="10" t="s">
        <v>8315</v>
      </c>
      <c r="R3974" t="s">
        <v>8316</v>
      </c>
      <c r="S3974" s="13">
        <f t="shared" si="312"/>
        <v>42553.926527777774</v>
      </c>
      <c r="T3974" s="13">
        <f t="shared" si="313"/>
        <v>42585.172916666663</v>
      </c>
      <c r="U3974">
        <f t="shared" si="314"/>
        <v>2016</v>
      </c>
    </row>
    <row r="3975" spans="1:21" ht="43.2" x14ac:dyDescent="0.3">
      <c r="A3975">
        <v>3563</v>
      </c>
      <c r="B3975" s="3" t="s">
        <v>7217</v>
      </c>
      <c r="C3975" s="3" t="s">
        <v>7218</v>
      </c>
      <c r="D3975" s="6">
        <v>500</v>
      </c>
      <c r="E3975" s="8">
        <v>527.45000000000005</v>
      </c>
      <c r="F3975" t="s">
        <v>18</v>
      </c>
      <c r="G3975" t="s">
        <v>26</v>
      </c>
      <c r="H3975" t="s">
        <v>27</v>
      </c>
      <c r="I3975">
        <v>1470078000</v>
      </c>
      <c r="J3975">
        <v>1467648456</v>
      </c>
      <c r="K3975" t="b">
        <v>0</v>
      </c>
      <c r="L3975">
        <v>25</v>
      </c>
      <c r="M3975" t="b">
        <v>1</v>
      </c>
      <c r="N3975" t="s">
        <v>1088</v>
      </c>
      <c r="O3975">
        <f t="shared" si="310"/>
        <v>105</v>
      </c>
      <c r="P3975">
        <f t="shared" si="311"/>
        <v>21.1</v>
      </c>
      <c r="Q3975" s="10" t="s">
        <v>8315</v>
      </c>
      <c r="R3975" t="s">
        <v>8316</v>
      </c>
      <c r="S3975" s="13">
        <f t="shared" si="312"/>
        <v>42555.671944444446</v>
      </c>
      <c r="T3975" s="13">
        <f t="shared" si="313"/>
        <v>42583.791666666672</v>
      </c>
      <c r="U3975">
        <f t="shared" si="314"/>
        <v>2016</v>
      </c>
    </row>
    <row r="3976" spans="1:21" ht="43.2" x14ac:dyDescent="0.3">
      <c r="A3976">
        <v>3703</v>
      </c>
      <c r="B3976" s="3" t="s">
        <v>7495</v>
      </c>
      <c r="C3976" s="3" t="s">
        <v>7496</v>
      </c>
      <c r="D3976" s="6">
        <v>1050</v>
      </c>
      <c r="E3976" s="8">
        <v>1296</v>
      </c>
      <c r="F3976" t="s">
        <v>18</v>
      </c>
      <c r="G3976" t="s">
        <v>19</v>
      </c>
      <c r="H3976" t="s">
        <v>20</v>
      </c>
      <c r="I3976">
        <v>1471071540</v>
      </c>
      <c r="J3976">
        <v>1467720388</v>
      </c>
      <c r="K3976" t="b">
        <v>0</v>
      </c>
      <c r="L3976">
        <v>30</v>
      </c>
      <c r="M3976" t="b">
        <v>1</v>
      </c>
      <c r="N3976" t="s">
        <v>1088</v>
      </c>
      <c r="O3976">
        <f t="shared" si="310"/>
        <v>123</v>
      </c>
      <c r="P3976">
        <f t="shared" si="311"/>
        <v>43.2</v>
      </c>
      <c r="Q3976" s="10" t="s">
        <v>8315</v>
      </c>
      <c r="R3976" t="s">
        <v>8316</v>
      </c>
      <c r="S3976" s="13">
        <f t="shared" si="312"/>
        <v>42556.504490740743</v>
      </c>
      <c r="T3976" s="13">
        <f t="shared" si="313"/>
        <v>42595.290972222225</v>
      </c>
      <c r="U3976">
        <f t="shared" si="314"/>
        <v>2016</v>
      </c>
    </row>
    <row r="3977" spans="1:21" ht="43.2" x14ac:dyDescent="0.3">
      <c r="A3977">
        <v>3674</v>
      </c>
      <c r="B3977" s="3" t="s">
        <v>7437</v>
      </c>
      <c r="C3977" s="3" t="s">
        <v>7438</v>
      </c>
      <c r="D3977" s="6">
        <v>4500</v>
      </c>
      <c r="E3977" s="8">
        <v>4500</v>
      </c>
      <c r="F3977" t="s">
        <v>18</v>
      </c>
      <c r="G3977" t="s">
        <v>504</v>
      </c>
      <c r="H3977" t="s">
        <v>57</v>
      </c>
      <c r="I3977">
        <v>1472936229</v>
      </c>
      <c r="J3977">
        <v>1467752229</v>
      </c>
      <c r="K3977" t="b">
        <v>0</v>
      </c>
      <c r="L3977">
        <v>31</v>
      </c>
      <c r="M3977" t="b">
        <v>1</v>
      </c>
      <c r="N3977" t="s">
        <v>1088</v>
      </c>
      <c r="O3977">
        <f t="shared" si="310"/>
        <v>100</v>
      </c>
      <c r="P3977">
        <f t="shared" si="311"/>
        <v>145.16</v>
      </c>
      <c r="Q3977" s="10" t="s">
        <v>8315</v>
      </c>
      <c r="R3977" t="s">
        <v>8316</v>
      </c>
      <c r="S3977" s="13">
        <f t="shared" si="312"/>
        <v>42556.873020833329</v>
      </c>
      <c r="T3977" s="13">
        <f t="shared" si="313"/>
        <v>42616.873020833329</v>
      </c>
      <c r="U3977">
        <f t="shared" si="314"/>
        <v>2016</v>
      </c>
    </row>
    <row r="3978" spans="1:21" ht="43.2" x14ac:dyDescent="0.3">
      <c r="A3978">
        <v>2785</v>
      </c>
      <c r="B3978" s="3" t="s">
        <v>5659</v>
      </c>
      <c r="C3978" s="3" t="s">
        <v>5660</v>
      </c>
      <c r="D3978" s="6">
        <v>5000</v>
      </c>
      <c r="E3978" s="8">
        <v>5234</v>
      </c>
      <c r="F3978" t="s">
        <v>18</v>
      </c>
      <c r="G3978" t="s">
        <v>19</v>
      </c>
      <c r="H3978" t="s">
        <v>20</v>
      </c>
      <c r="I3978">
        <v>1470430800</v>
      </c>
      <c r="J3978">
        <v>1467865967</v>
      </c>
      <c r="K3978" t="b">
        <v>0</v>
      </c>
      <c r="L3978">
        <v>142</v>
      </c>
      <c r="M3978" t="b">
        <v>1</v>
      </c>
      <c r="N3978" t="s">
        <v>1088</v>
      </c>
      <c r="O3978">
        <f t="shared" si="310"/>
        <v>105</v>
      </c>
      <c r="P3978">
        <f t="shared" si="311"/>
        <v>36.86</v>
      </c>
      <c r="Q3978" s="10" t="s">
        <v>8315</v>
      </c>
      <c r="R3978" t="s">
        <v>8316</v>
      </c>
      <c r="S3978" s="13">
        <f t="shared" si="312"/>
        <v>42558.189432870371</v>
      </c>
      <c r="T3978" s="13">
        <f t="shared" si="313"/>
        <v>42587.875</v>
      </c>
      <c r="U3978">
        <f t="shared" si="314"/>
        <v>2016</v>
      </c>
    </row>
    <row r="3979" spans="1:21" ht="43.2" x14ac:dyDescent="0.3">
      <c r="A3979">
        <v>3382</v>
      </c>
      <c r="B3979" s="3" t="s">
        <v>6855</v>
      </c>
      <c r="C3979" s="3" t="s">
        <v>6856</v>
      </c>
      <c r="D3979" s="6">
        <v>3500</v>
      </c>
      <c r="E3979" s="8">
        <v>3526</v>
      </c>
      <c r="F3979" t="s">
        <v>18</v>
      </c>
      <c r="G3979" t="s">
        <v>26</v>
      </c>
      <c r="H3979" t="s">
        <v>27</v>
      </c>
      <c r="I3979">
        <v>1470092340</v>
      </c>
      <c r="J3979">
        <v>1467973256</v>
      </c>
      <c r="K3979" t="b">
        <v>0</v>
      </c>
      <c r="L3979">
        <v>46</v>
      </c>
      <c r="M3979" t="b">
        <v>1</v>
      </c>
      <c r="N3979" t="s">
        <v>1088</v>
      </c>
      <c r="O3979">
        <f t="shared" si="310"/>
        <v>101</v>
      </c>
      <c r="P3979">
        <f t="shared" si="311"/>
        <v>76.650000000000006</v>
      </c>
      <c r="Q3979" s="10" t="s">
        <v>8315</v>
      </c>
      <c r="R3979" t="s">
        <v>8316</v>
      </c>
      <c r="S3979" s="13">
        <f t="shared" si="312"/>
        <v>42559.431203703702</v>
      </c>
      <c r="T3979" s="13">
        <f t="shared" si="313"/>
        <v>42583.957638888889</v>
      </c>
      <c r="U3979">
        <f t="shared" si="314"/>
        <v>2016</v>
      </c>
    </row>
    <row r="3980" spans="1:21" ht="28.8" x14ac:dyDescent="0.3">
      <c r="A3980">
        <v>4041</v>
      </c>
      <c r="B3980" s="3" t="s">
        <v>8164</v>
      </c>
      <c r="C3980" s="3" t="s">
        <v>8165</v>
      </c>
      <c r="D3980" s="6">
        <v>5000</v>
      </c>
      <c r="E3980" s="8">
        <v>21</v>
      </c>
      <c r="F3980" t="s">
        <v>359</v>
      </c>
      <c r="G3980" t="s">
        <v>26</v>
      </c>
      <c r="H3980" t="s">
        <v>27</v>
      </c>
      <c r="I3980">
        <v>1473160954</v>
      </c>
      <c r="J3980">
        <v>1467976954</v>
      </c>
      <c r="K3980" t="b">
        <v>0</v>
      </c>
      <c r="L3980">
        <v>2</v>
      </c>
      <c r="M3980" t="b">
        <v>0</v>
      </c>
      <c r="N3980" t="s">
        <v>1088</v>
      </c>
      <c r="O3980">
        <f t="shared" si="310"/>
        <v>0</v>
      </c>
      <c r="P3980">
        <f t="shared" si="311"/>
        <v>10.5</v>
      </c>
      <c r="Q3980" s="10" t="s">
        <v>8315</v>
      </c>
      <c r="R3980" t="s">
        <v>8316</v>
      </c>
      <c r="S3980" s="13">
        <f t="shared" si="312"/>
        <v>42559.474004629628</v>
      </c>
      <c r="T3980" s="13">
        <f t="shared" si="313"/>
        <v>42619.474004629628</v>
      </c>
      <c r="U3980">
        <f t="shared" si="314"/>
        <v>2016</v>
      </c>
    </row>
    <row r="3981" spans="1:21" ht="43.2" x14ac:dyDescent="0.3">
      <c r="A3981">
        <v>2815</v>
      </c>
      <c r="B3981" s="3" t="s">
        <v>5719</v>
      </c>
      <c r="C3981" s="3" t="s">
        <v>5720</v>
      </c>
      <c r="D3981" s="6">
        <v>250</v>
      </c>
      <c r="E3981" s="8">
        <v>605</v>
      </c>
      <c r="F3981" t="s">
        <v>18</v>
      </c>
      <c r="G3981" t="s">
        <v>161</v>
      </c>
      <c r="H3981" t="s">
        <v>162</v>
      </c>
      <c r="I3981">
        <v>1470595109</v>
      </c>
      <c r="J3981">
        <v>1468003109</v>
      </c>
      <c r="K3981" t="b">
        <v>0</v>
      </c>
      <c r="L3981">
        <v>14</v>
      </c>
      <c r="M3981" t="b">
        <v>1</v>
      </c>
      <c r="N3981" t="s">
        <v>1088</v>
      </c>
      <c r="O3981">
        <f t="shared" si="310"/>
        <v>242</v>
      </c>
      <c r="P3981">
        <f t="shared" si="311"/>
        <v>43.21</v>
      </c>
      <c r="Q3981" s="10" t="s">
        <v>8315</v>
      </c>
      <c r="R3981" t="s">
        <v>8316</v>
      </c>
      <c r="S3981" s="13">
        <f t="shared" si="312"/>
        <v>42559.776724537034</v>
      </c>
      <c r="T3981" s="13">
        <f t="shared" si="313"/>
        <v>42589.776724537034</v>
      </c>
      <c r="U3981">
        <f t="shared" si="314"/>
        <v>2016</v>
      </c>
    </row>
    <row r="3982" spans="1:21" ht="43.2" x14ac:dyDescent="0.3">
      <c r="A3982">
        <v>1288</v>
      </c>
      <c r="B3982" s="3" t="s">
        <v>2645</v>
      </c>
      <c r="C3982" s="3" t="s">
        <v>2646</v>
      </c>
      <c r="D3982" s="6">
        <v>4000</v>
      </c>
      <c r="E3982" s="8">
        <v>4018</v>
      </c>
      <c r="F3982" t="s">
        <v>18</v>
      </c>
      <c r="G3982" t="s">
        <v>19</v>
      </c>
      <c r="H3982" t="s">
        <v>20</v>
      </c>
      <c r="I3982">
        <v>1470801600</v>
      </c>
      <c r="J3982">
        <v>1468122163</v>
      </c>
      <c r="K3982" t="b">
        <v>0</v>
      </c>
      <c r="L3982">
        <v>61</v>
      </c>
      <c r="M3982" t="b">
        <v>1</v>
      </c>
      <c r="N3982" t="s">
        <v>1088</v>
      </c>
      <c r="O3982">
        <f t="shared" si="310"/>
        <v>100</v>
      </c>
      <c r="P3982">
        <f t="shared" si="311"/>
        <v>65.87</v>
      </c>
      <c r="Q3982" s="10" t="s">
        <v>8315</v>
      </c>
      <c r="R3982" t="s">
        <v>8316</v>
      </c>
      <c r="S3982" s="13">
        <f t="shared" si="312"/>
        <v>42561.154664351852</v>
      </c>
      <c r="T3982" s="13">
        <f t="shared" si="313"/>
        <v>42592.166666666672</v>
      </c>
      <c r="U3982">
        <f t="shared" si="314"/>
        <v>2016</v>
      </c>
    </row>
    <row r="3983" spans="1:21" ht="43.2" x14ac:dyDescent="0.3">
      <c r="A3983">
        <v>3575</v>
      </c>
      <c r="B3983" s="3" t="s">
        <v>7241</v>
      </c>
      <c r="C3983" s="3" t="s">
        <v>7242</v>
      </c>
      <c r="D3983" s="6">
        <v>10000</v>
      </c>
      <c r="E3983" s="8">
        <v>10133</v>
      </c>
      <c r="F3983" t="s">
        <v>18</v>
      </c>
      <c r="G3983" t="s">
        <v>19</v>
      </c>
      <c r="H3983" t="s">
        <v>20</v>
      </c>
      <c r="I3983">
        <v>1470887940</v>
      </c>
      <c r="J3983">
        <v>1468176527</v>
      </c>
      <c r="K3983" t="b">
        <v>0</v>
      </c>
      <c r="L3983">
        <v>102</v>
      </c>
      <c r="M3983" t="b">
        <v>1</v>
      </c>
      <c r="N3983" t="s">
        <v>1088</v>
      </c>
      <c r="O3983">
        <f t="shared" si="310"/>
        <v>101</v>
      </c>
      <c r="P3983">
        <f t="shared" si="311"/>
        <v>99.34</v>
      </c>
      <c r="Q3983" s="10" t="s">
        <v>8315</v>
      </c>
      <c r="R3983" t="s">
        <v>8316</v>
      </c>
      <c r="S3983" s="13">
        <f t="shared" si="312"/>
        <v>42561.783877314811</v>
      </c>
      <c r="T3983" s="13">
        <f t="shared" si="313"/>
        <v>42593.165972222225</v>
      </c>
      <c r="U3983">
        <f t="shared" si="314"/>
        <v>2016</v>
      </c>
    </row>
    <row r="3984" spans="1:21" ht="28.8" x14ac:dyDescent="0.3">
      <c r="A3984">
        <v>1303</v>
      </c>
      <c r="B3984" s="3" t="s">
        <v>2675</v>
      </c>
      <c r="C3984" s="3" t="s">
        <v>2676</v>
      </c>
      <c r="D3984" s="6">
        <v>3500</v>
      </c>
      <c r="E3984" s="8">
        <v>4559.13</v>
      </c>
      <c r="F3984" t="s">
        <v>18</v>
      </c>
      <c r="G3984" t="s">
        <v>26</v>
      </c>
      <c r="H3984" t="s">
        <v>27</v>
      </c>
      <c r="I3984">
        <v>1469962800</v>
      </c>
      <c r="J3984">
        <v>1468578920</v>
      </c>
      <c r="K3984" t="b">
        <v>0</v>
      </c>
      <c r="L3984">
        <v>108</v>
      </c>
      <c r="M3984" t="b">
        <v>1</v>
      </c>
      <c r="N3984" t="s">
        <v>1088</v>
      </c>
      <c r="O3984">
        <f t="shared" si="310"/>
        <v>130</v>
      </c>
      <c r="P3984">
        <f t="shared" si="311"/>
        <v>42.21</v>
      </c>
      <c r="Q3984" s="10" t="s">
        <v>8315</v>
      </c>
      <c r="R3984" t="s">
        <v>8316</v>
      </c>
      <c r="S3984" s="13">
        <f t="shared" si="312"/>
        <v>42566.441203703704</v>
      </c>
      <c r="T3984" s="13">
        <f t="shared" si="313"/>
        <v>42582.458333333328</v>
      </c>
      <c r="U3984">
        <f t="shared" si="314"/>
        <v>2016</v>
      </c>
    </row>
    <row r="3985" spans="1:21" ht="43.2" x14ac:dyDescent="0.3">
      <c r="A3985">
        <v>3606</v>
      </c>
      <c r="B3985" s="3" t="s">
        <v>7303</v>
      </c>
      <c r="C3985" s="3" t="s">
        <v>7304</v>
      </c>
      <c r="D3985" s="6">
        <v>3000</v>
      </c>
      <c r="E3985" s="8">
        <v>3908</v>
      </c>
      <c r="F3985" t="s">
        <v>18</v>
      </c>
      <c r="G3985" t="s">
        <v>26</v>
      </c>
      <c r="H3985" t="s">
        <v>27</v>
      </c>
      <c r="I3985">
        <v>1471185057</v>
      </c>
      <c r="J3985">
        <v>1468593057</v>
      </c>
      <c r="K3985" t="b">
        <v>0</v>
      </c>
      <c r="L3985">
        <v>64</v>
      </c>
      <c r="M3985" t="b">
        <v>1</v>
      </c>
      <c r="N3985" t="s">
        <v>1088</v>
      </c>
      <c r="O3985">
        <f t="shared" si="310"/>
        <v>130</v>
      </c>
      <c r="P3985">
        <f t="shared" si="311"/>
        <v>61.06</v>
      </c>
      <c r="Q3985" s="10" t="s">
        <v>8315</v>
      </c>
      <c r="R3985" t="s">
        <v>8316</v>
      </c>
      <c r="S3985" s="13">
        <f t="shared" si="312"/>
        <v>42566.604826388888</v>
      </c>
      <c r="T3985" s="13">
        <f t="shared" si="313"/>
        <v>42596.604826388888</v>
      </c>
      <c r="U3985">
        <f t="shared" si="314"/>
        <v>2016</v>
      </c>
    </row>
    <row r="3986" spans="1:21" ht="57.6" x14ac:dyDescent="0.3">
      <c r="A3986">
        <v>3286</v>
      </c>
      <c r="B3986" s="3" t="s">
        <v>6662</v>
      </c>
      <c r="C3986" s="3" t="s">
        <v>6663</v>
      </c>
      <c r="D3986" s="6">
        <v>15000</v>
      </c>
      <c r="E3986" s="8">
        <v>15265</v>
      </c>
      <c r="F3986" t="s">
        <v>18</v>
      </c>
      <c r="G3986" t="s">
        <v>19</v>
      </c>
      <c r="H3986" t="s">
        <v>20</v>
      </c>
      <c r="I3986">
        <v>1471291782</v>
      </c>
      <c r="J3986">
        <v>1468699782</v>
      </c>
      <c r="K3986" t="b">
        <v>0</v>
      </c>
      <c r="L3986">
        <v>122</v>
      </c>
      <c r="M3986" t="b">
        <v>1</v>
      </c>
      <c r="N3986" t="s">
        <v>1088</v>
      </c>
      <c r="O3986">
        <f t="shared" si="310"/>
        <v>102</v>
      </c>
      <c r="P3986">
        <f t="shared" si="311"/>
        <v>125.12</v>
      </c>
      <c r="Q3986" s="10" t="s">
        <v>8315</v>
      </c>
      <c r="R3986" t="s">
        <v>8316</v>
      </c>
      <c r="S3986" s="13">
        <f t="shared" si="312"/>
        <v>42567.840069444443</v>
      </c>
      <c r="T3986" s="13">
        <f t="shared" si="313"/>
        <v>42597.840069444443</v>
      </c>
      <c r="U3986">
        <f t="shared" si="314"/>
        <v>2016</v>
      </c>
    </row>
    <row r="3987" spans="1:21" ht="57.6" x14ac:dyDescent="0.3">
      <c r="A3987">
        <v>4099</v>
      </c>
      <c r="B3987" s="3" t="s">
        <v>8279</v>
      </c>
      <c r="C3987" s="3" t="s">
        <v>8280</v>
      </c>
      <c r="D3987" s="6">
        <v>4500</v>
      </c>
      <c r="E3987" s="8">
        <v>50</v>
      </c>
      <c r="F3987" t="s">
        <v>359</v>
      </c>
      <c r="G3987" t="s">
        <v>19</v>
      </c>
      <c r="H3987" t="s">
        <v>20</v>
      </c>
      <c r="I3987">
        <v>1472847873</v>
      </c>
      <c r="J3987">
        <v>1468959873</v>
      </c>
      <c r="K3987" t="b">
        <v>0</v>
      </c>
      <c r="L3987">
        <v>1</v>
      </c>
      <c r="M3987" t="b">
        <v>0</v>
      </c>
      <c r="N3987" t="s">
        <v>1088</v>
      </c>
      <c r="O3987">
        <f t="shared" si="310"/>
        <v>1</v>
      </c>
      <c r="P3987">
        <f t="shared" si="311"/>
        <v>50</v>
      </c>
      <c r="Q3987" s="10" t="s">
        <v>8315</v>
      </c>
      <c r="R3987" t="s">
        <v>8316</v>
      </c>
      <c r="S3987" s="13">
        <f t="shared" si="312"/>
        <v>42570.850381944445</v>
      </c>
      <c r="T3987" s="13">
        <f t="shared" si="313"/>
        <v>42615.850381944445</v>
      </c>
      <c r="U3987">
        <f t="shared" si="314"/>
        <v>2016</v>
      </c>
    </row>
    <row r="3988" spans="1:21" ht="43.2" x14ac:dyDescent="0.3">
      <c r="A3988">
        <v>3538</v>
      </c>
      <c r="B3988" s="3" t="s">
        <v>7167</v>
      </c>
      <c r="C3988" s="3" t="s">
        <v>7168</v>
      </c>
      <c r="D3988" s="6">
        <v>2000</v>
      </c>
      <c r="E3988" s="8">
        <v>2569</v>
      </c>
      <c r="F3988" t="s">
        <v>18</v>
      </c>
      <c r="G3988" t="s">
        <v>26</v>
      </c>
      <c r="H3988" t="s">
        <v>27</v>
      </c>
      <c r="I3988">
        <v>1471428340</v>
      </c>
      <c r="J3988">
        <v>1469009140</v>
      </c>
      <c r="K3988" t="b">
        <v>0</v>
      </c>
      <c r="L3988">
        <v>83</v>
      </c>
      <c r="M3988" t="b">
        <v>1</v>
      </c>
      <c r="N3988" t="s">
        <v>1088</v>
      </c>
      <c r="O3988">
        <f t="shared" si="310"/>
        <v>128</v>
      </c>
      <c r="P3988">
        <f t="shared" si="311"/>
        <v>30.95</v>
      </c>
      <c r="Q3988" s="10" t="s">
        <v>8315</v>
      </c>
      <c r="R3988" t="s">
        <v>8316</v>
      </c>
      <c r="S3988" s="13">
        <f t="shared" si="312"/>
        <v>42571.420601851853</v>
      </c>
      <c r="T3988" s="13">
        <f t="shared" si="313"/>
        <v>42599.420601851853</v>
      </c>
      <c r="U3988">
        <f t="shared" si="314"/>
        <v>2016</v>
      </c>
    </row>
    <row r="3989" spans="1:21" ht="43.2" x14ac:dyDescent="0.3">
      <c r="A3989">
        <v>3824</v>
      </c>
      <c r="B3989" s="3" t="s">
        <v>7736</v>
      </c>
      <c r="C3989" s="3" t="s">
        <v>7737</v>
      </c>
      <c r="D3989" s="6">
        <v>250</v>
      </c>
      <c r="E3989" s="8">
        <v>270</v>
      </c>
      <c r="F3989" t="s">
        <v>18</v>
      </c>
      <c r="G3989" t="s">
        <v>26</v>
      </c>
      <c r="H3989" t="s">
        <v>27</v>
      </c>
      <c r="I3989">
        <v>1470058860</v>
      </c>
      <c r="J3989">
        <v>1469026903</v>
      </c>
      <c r="K3989" t="b">
        <v>0</v>
      </c>
      <c r="L3989">
        <v>7</v>
      </c>
      <c r="M3989" t="b">
        <v>1</v>
      </c>
      <c r="N3989" t="s">
        <v>1088</v>
      </c>
      <c r="O3989">
        <f t="shared" si="310"/>
        <v>108</v>
      </c>
      <c r="P3989">
        <f t="shared" si="311"/>
        <v>38.57</v>
      </c>
      <c r="Q3989" s="10" t="s">
        <v>8315</v>
      </c>
      <c r="R3989" t="s">
        <v>8316</v>
      </c>
      <c r="S3989" s="13">
        <f t="shared" si="312"/>
        <v>42571.626192129625</v>
      </c>
      <c r="T3989" s="13">
        <f t="shared" si="313"/>
        <v>42583.570138888885</v>
      </c>
      <c r="U3989">
        <f t="shared" si="314"/>
        <v>2016</v>
      </c>
    </row>
    <row r="3990" spans="1:21" ht="43.2" x14ac:dyDescent="0.3">
      <c r="A3990">
        <v>3435</v>
      </c>
      <c r="B3990" s="3" t="s">
        <v>6961</v>
      </c>
      <c r="C3990" s="3" t="s">
        <v>6962</v>
      </c>
      <c r="D3990" s="6">
        <v>1000</v>
      </c>
      <c r="E3990" s="8">
        <v>1120</v>
      </c>
      <c r="F3990" t="s">
        <v>18</v>
      </c>
      <c r="G3990" t="s">
        <v>19</v>
      </c>
      <c r="H3990" t="s">
        <v>20</v>
      </c>
      <c r="I3990">
        <v>1470538800</v>
      </c>
      <c r="J3990">
        <v>1469112493</v>
      </c>
      <c r="K3990" t="b">
        <v>0</v>
      </c>
      <c r="L3990">
        <v>19</v>
      </c>
      <c r="M3990" t="b">
        <v>1</v>
      </c>
      <c r="N3990" t="s">
        <v>1088</v>
      </c>
      <c r="O3990">
        <f t="shared" si="310"/>
        <v>112</v>
      </c>
      <c r="P3990">
        <f t="shared" si="311"/>
        <v>58.95</v>
      </c>
      <c r="Q3990" s="10" t="s">
        <v>8315</v>
      </c>
      <c r="R3990" t="s">
        <v>8316</v>
      </c>
      <c r="S3990" s="13">
        <f t="shared" si="312"/>
        <v>42572.61681712963</v>
      </c>
      <c r="T3990" s="13">
        <f t="shared" si="313"/>
        <v>42589.125</v>
      </c>
      <c r="U3990">
        <f t="shared" si="314"/>
        <v>2016</v>
      </c>
    </row>
    <row r="3991" spans="1:21" ht="57.6" x14ac:dyDescent="0.3">
      <c r="A3991">
        <v>3464</v>
      </c>
      <c r="B3991" s="3" t="s">
        <v>7019</v>
      </c>
      <c r="C3991" s="3" t="s">
        <v>7020</v>
      </c>
      <c r="D3991" s="6">
        <v>5000</v>
      </c>
      <c r="E3991" s="8">
        <v>5116.18</v>
      </c>
      <c r="F3991" t="s">
        <v>18</v>
      </c>
      <c r="G3991" t="s">
        <v>19</v>
      </c>
      <c r="H3991" t="s">
        <v>20</v>
      </c>
      <c r="I3991">
        <v>1471921637</v>
      </c>
      <c r="J3991">
        <v>1469329637</v>
      </c>
      <c r="K3991" t="b">
        <v>0</v>
      </c>
      <c r="L3991">
        <v>93</v>
      </c>
      <c r="M3991" t="b">
        <v>1</v>
      </c>
      <c r="N3991" t="s">
        <v>1088</v>
      </c>
      <c r="O3991">
        <f t="shared" si="310"/>
        <v>102</v>
      </c>
      <c r="P3991">
        <f t="shared" si="311"/>
        <v>55.01</v>
      </c>
      <c r="Q3991" s="10" t="s">
        <v>8315</v>
      </c>
      <c r="R3991" t="s">
        <v>8316</v>
      </c>
      <c r="S3991" s="13">
        <f t="shared" si="312"/>
        <v>42575.130057870367</v>
      </c>
      <c r="T3991" s="13">
        <f t="shared" si="313"/>
        <v>42605.130057870367</v>
      </c>
      <c r="U3991">
        <f t="shared" si="314"/>
        <v>2016</v>
      </c>
    </row>
    <row r="3992" spans="1:21" x14ac:dyDescent="0.3">
      <c r="A3992">
        <v>3586</v>
      </c>
      <c r="B3992" s="3" t="s">
        <v>7263</v>
      </c>
      <c r="C3992" s="3" t="s">
        <v>7264</v>
      </c>
      <c r="D3992" s="6">
        <v>7500</v>
      </c>
      <c r="E3992" s="8">
        <v>8207</v>
      </c>
      <c r="F3992" t="s">
        <v>18</v>
      </c>
      <c r="G3992" t="s">
        <v>19</v>
      </c>
      <c r="H3992" t="s">
        <v>20</v>
      </c>
      <c r="I3992">
        <v>1474649070</v>
      </c>
      <c r="J3992">
        <v>1469465070</v>
      </c>
      <c r="K3992" t="b">
        <v>0</v>
      </c>
      <c r="L3992">
        <v>54</v>
      </c>
      <c r="M3992" t="b">
        <v>1</v>
      </c>
      <c r="N3992" t="s">
        <v>1088</v>
      </c>
      <c r="O3992">
        <f t="shared" si="310"/>
        <v>109</v>
      </c>
      <c r="P3992">
        <f t="shared" si="311"/>
        <v>151.97999999999999</v>
      </c>
      <c r="Q3992" s="10" t="s">
        <v>8315</v>
      </c>
      <c r="R3992" t="s">
        <v>8316</v>
      </c>
      <c r="S3992" s="13">
        <f t="shared" si="312"/>
        <v>42576.697569444441</v>
      </c>
      <c r="T3992" s="13">
        <f t="shared" si="313"/>
        <v>42636.697569444441</v>
      </c>
      <c r="U3992">
        <f t="shared" si="314"/>
        <v>2016</v>
      </c>
    </row>
    <row r="3993" spans="1:21" ht="43.2" x14ac:dyDescent="0.3">
      <c r="A3993">
        <v>3523</v>
      </c>
      <c r="B3993" s="3" t="s">
        <v>7137</v>
      </c>
      <c r="C3993" s="3" t="s">
        <v>7138</v>
      </c>
      <c r="D3993" s="6">
        <v>4000</v>
      </c>
      <c r="E3993" s="8">
        <v>4546</v>
      </c>
      <c r="F3993" t="s">
        <v>18</v>
      </c>
      <c r="G3993" t="s">
        <v>26</v>
      </c>
      <c r="H3993" t="s">
        <v>27</v>
      </c>
      <c r="I3993">
        <v>1474844400</v>
      </c>
      <c r="J3993">
        <v>1469871148</v>
      </c>
      <c r="K3993" t="b">
        <v>0</v>
      </c>
      <c r="L3993">
        <v>80</v>
      </c>
      <c r="M3993" t="b">
        <v>1</v>
      </c>
      <c r="N3993" t="s">
        <v>1088</v>
      </c>
      <c r="O3993">
        <f t="shared" si="310"/>
        <v>114</v>
      </c>
      <c r="P3993">
        <f t="shared" si="311"/>
        <v>56.83</v>
      </c>
      <c r="Q3993" s="10" t="s">
        <v>8315</v>
      </c>
      <c r="R3993" t="s">
        <v>8316</v>
      </c>
      <c r="S3993" s="13">
        <f t="shared" si="312"/>
        <v>42581.397546296299</v>
      </c>
      <c r="T3993" s="13">
        <f t="shared" si="313"/>
        <v>42638.958333333328</v>
      </c>
      <c r="U3993">
        <f t="shared" si="314"/>
        <v>2016</v>
      </c>
    </row>
    <row r="3994" spans="1:21" ht="57.6" x14ac:dyDescent="0.3">
      <c r="A3994">
        <v>3496</v>
      </c>
      <c r="B3994" s="3" t="s">
        <v>7083</v>
      </c>
      <c r="C3994" s="3" t="s">
        <v>7084</v>
      </c>
      <c r="D3994" s="6">
        <v>3000</v>
      </c>
      <c r="E3994" s="8">
        <v>3732</v>
      </c>
      <c r="F3994" t="s">
        <v>18</v>
      </c>
      <c r="G3994" t="s">
        <v>19</v>
      </c>
      <c r="H3994" t="s">
        <v>20</v>
      </c>
      <c r="I3994">
        <v>1473625166</v>
      </c>
      <c r="J3994">
        <v>1470169166</v>
      </c>
      <c r="K3994" t="b">
        <v>0</v>
      </c>
      <c r="L3994">
        <v>78</v>
      </c>
      <c r="M3994" t="b">
        <v>1</v>
      </c>
      <c r="N3994" t="s">
        <v>1088</v>
      </c>
      <c r="O3994">
        <f t="shared" si="310"/>
        <v>124</v>
      </c>
      <c r="P3994">
        <f t="shared" si="311"/>
        <v>47.85</v>
      </c>
      <c r="Q3994" s="10" t="s">
        <v>8315</v>
      </c>
      <c r="R3994" t="s">
        <v>8316</v>
      </c>
      <c r="S3994" s="13">
        <f t="shared" si="312"/>
        <v>42584.846828703703</v>
      </c>
      <c r="T3994" s="13">
        <f t="shared" si="313"/>
        <v>42624.846828703703</v>
      </c>
      <c r="U3994">
        <f t="shared" si="314"/>
        <v>2016</v>
      </c>
    </row>
    <row r="3995" spans="1:21" ht="28.8" x14ac:dyDescent="0.3">
      <c r="A3995">
        <v>2968</v>
      </c>
      <c r="B3995" s="3" t="s">
        <v>6026</v>
      </c>
      <c r="C3995" s="3" t="s">
        <v>6027</v>
      </c>
      <c r="D3995" s="6">
        <v>3500</v>
      </c>
      <c r="E3995" s="8">
        <v>3710</v>
      </c>
      <c r="F3995" t="s">
        <v>18</v>
      </c>
      <c r="G3995" t="s">
        <v>19</v>
      </c>
      <c r="H3995" t="s">
        <v>20</v>
      </c>
      <c r="I3995">
        <v>1471406340</v>
      </c>
      <c r="J3995">
        <v>1470227660</v>
      </c>
      <c r="K3995" t="b">
        <v>0</v>
      </c>
      <c r="L3995">
        <v>47</v>
      </c>
      <c r="M3995" t="b">
        <v>1</v>
      </c>
      <c r="N3995" t="s">
        <v>1088</v>
      </c>
      <c r="O3995">
        <f t="shared" si="310"/>
        <v>106</v>
      </c>
      <c r="P3995">
        <f t="shared" si="311"/>
        <v>78.94</v>
      </c>
      <c r="Q3995" s="10" t="s">
        <v>8315</v>
      </c>
      <c r="R3995" t="s">
        <v>8316</v>
      </c>
      <c r="S3995" s="13">
        <f t="shared" si="312"/>
        <v>42585.523842592593</v>
      </c>
      <c r="T3995" s="13">
        <f t="shared" si="313"/>
        <v>42599.165972222225</v>
      </c>
      <c r="U3995">
        <f t="shared" si="314"/>
        <v>2016</v>
      </c>
    </row>
    <row r="3996" spans="1:21" ht="43.2" x14ac:dyDescent="0.3">
      <c r="A3996">
        <v>3252</v>
      </c>
      <c r="B3996" s="3" t="s">
        <v>6594</v>
      </c>
      <c r="C3996" s="3" t="s">
        <v>6595</v>
      </c>
      <c r="D3996" s="6">
        <v>2250</v>
      </c>
      <c r="E3996" s="8">
        <v>2876</v>
      </c>
      <c r="F3996" t="s">
        <v>18</v>
      </c>
      <c r="G3996" t="s">
        <v>26</v>
      </c>
      <c r="H3996" t="s">
        <v>27</v>
      </c>
      <c r="I3996">
        <v>1473247240</v>
      </c>
      <c r="J3996">
        <v>1470655240</v>
      </c>
      <c r="K3996" t="b">
        <v>1</v>
      </c>
      <c r="L3996">
        <v>50</v>
      </c>
      <c r="M3996" t="b">
        <v>1</v>
      </c>
      <c r="N3996" t="s">
        <v>1088</v>
      </c>
      <c r="O3996">
        <f t="shared" si="310"/>
        <v>128</v>
      </c>
      <c r="P3996">
        <f t="shared" si="311"/>
        <v>57.52</v>
      </c>
      <c r="Q3996" s="10" t="s">
        <v>8315</v>
      </c>
      <c r="R3996" t="s">
        <v>8316</v>
      </c>
      <c r="S3996" s="13">
        <f t="shared" si="312"/>
        <v>42590.472685185188</v>
      </c>
      <c r="T3996" s="13">
        <f t="shared" si="313"/>
        <v>42620.472685185188</v>
      </c>
      <c r="U3996">
        <f t="shared" si="314"/>
        <v>2016</v>
      </c>
    </row>
    <row r="3997" spans="1:21" ht="43.2" x14ac:dyDescent="0.3">
      <c r="A3997">
        <v>3268</v>
      </c>
      <c r="B3997" s="3" t="s">
        <v>6626</v>
      </c>
      <c r="C3997" s="3" t="s">
        <v>6627</v>
      </c>
      <c r="D3997" s="6">
        <v>2000</v>
      </c>
      <c r="E3997" s="8">
        <v>2560</v>
      </c>
      <c r="F3997" t="s">
        <v>18</v>
      </c>
      <c r="G3997" t="s">
        <v>19</v>
      </c>
      <c r="H3997" t="s">
        <v>20</v>
      </c>
      <c r="I3997">
        <v>1472074928</v>
      </c>
      <c r="J3997">
        <v>1470692528</v>
      </c>
      <c r="K3997" t="b">
        <v>1</v>
      </c>
      <c r="L3997">
        <v>42</v>
      </c>
      <c r="M3997" t="b">
        <v>1</v>
      </c>
      <c r="N3997" t="s">
        <v>1088</v>
      </c>
      <c r="O3997">
        <f t="shared" si="310"/>
        <v>128</v>
      </c>
      <c r="P3997">
        <f t="shared" si="311"/>
        <v>60.95</v>
      </c>
      <c r="Q3997" s="10" t="s">
        <v>8315</v>
      </c>
      <c r="R3997" t="s">
        <v>8316</v>
      </c>
      <c r="S3997" s="13">
        <f t="shared" si="312"/>
        <v>42590.90425925926</v>
      </c>
      <c r="T3997" s="13">
        <f t="shared" si="313"/>
        <v>42606.90425925926</v>
      </c>
      <c r="U3997">
        <f t="shared" si="314"/>
        <v>2016</v>
      </c>
    </row>
    <row r="3998" spans="1:21" ht="43.2" x14ac:dyDescent="0.3">
      <c r="A3998">
        <v>2791</v>
      </c>
      <c r="B3998" s="3" t="s">
        <v>5671</v>
      </c>
      <c r="C3998" s="3" t="s">
        <v>5672</v>
      </c>
      <c r="D3998" s="6">
        <v>2000</v>
      </c>
      <c r="E3998" s="8">
        <v>2050</v>
      </c>
      <c r="F3998" t="s">
        <v>18</v>
      </c>
      <c r="G3998" t="s">
        <v>19</v>
      </c>
      <c r="H3998" t="s">
        <v>20</v>
      </c>
      <c r="I3998">
        <v>1473393600</v>
      </c>
      <c r="J3998">
        <v>1470778559</v>
      </c>
      <c r="K3998" t="b">
        <v>0</v>
      </c>
      <c r="L3998">
        <v>28</v>
      </c>
      <c r="M3998" t="b">
        <v>1</v>
      </c>
      <c r="N3998" t="s">
        <v>1088</v>
      </c>
      <c r="O3998">
        <f t="shared" si="310"/>
        <v>103</v>
      </c>
      <c r="P3998">
        <f t="shared" si="311"/>
        <v>73.209999999999994</v>
      </c>
      <c r="Q3998" s="10" t="s">
        <v>8315</v>
      </c>
      <c r="R3998" t="s">
        <v>8316</v>
      </c>
      <c r="S3998" s="13">
        <f t="shared" si="312"/>
        <v>42591.899988425925</v>
      </c>
      <c r="T3998" s="13">
        <f t="shared" si="313"/>
        <v>42622.166666666672</v>
      </c>
      <c r="U3998">
        <f t="shared" si="314"/>
        <v>2016</v>
      </c>
    </row>
    <row r="3999" spans="1:21" ht="43.2" x14ac:dyDescent="0.3">
      <c r="A3999">
        <v>3594</v>
      </c>
      <c r="B3999" s="3" t="s">
        <v>7279</v>
      </c>
      <c r="C3999" s="3" t="s">
        <v>7280</v>
      </c>
      <c r="D3999" s="6">
        <v>1600</v>
      </c>
      <c r="E3999" s="8">
        <v>2015</v>
      </c>
      <c r="F3999" t="s">
        <v>18</v>
      </c>
      <c r="G3999" t="s">
        <v>19</v>
      </c>
      <c r="H3999" t="s">
        <v>20</v>
      </c>
      <c r="I3999">
        <v>1472952982</v>
      </c>
      <c r="J3999">
        <v>1470792982</v>
      </c>
      <c r="K3999" t="b">
        <v>0</v>
      </c>
      <c r="L3999">
        <v>36</v>
      </c>
      <c r="M3999" t="b">
        <v>1</v>
      </c>
      <c r="N3999" t="s">
        <v>1088</v>
      </c>
      <c r="O3999">
        <f t="shared" si="310"/>
        <v>126</v>
      </c>
      <c r="P3999">
        <f t="shared" si="311"/>
        <v>55.97</v>
      </c>
      <c r="Q3999" s="10" t="s">
        <v>8315</v>
      </c>
      <c r="R3999" t="s">
        <v>8316</v>
      </c>
      <c r="S3999" s="13">
        <f t="shared" si="312"/>
        <v>42592.066921296297</v>
      </c>
      <c r="T3999" s="13">
        <f t="shared" si="313"/>
        <v>42617.066921296297</v>
      </c>
      <c r="U3999">
        <f t="shared" si="314"/>
        <v>2016</v>
      </c>
    </row>
    <row r="4000" spans="1:21" ht="43.2" x14ac:dyDescent="0.3">
      <c r="A4000">
        <v>3829</v>
      </c>
      <c r="B4000" s="3" t="s">
        <v>7746</v>
      </c>
      <c r="C4000" s="3" t="s">
        <v>7747</v>
      </c>
      <c r="D4000" s="6">
        <v>500</v>
      </c>
      <c r="E4000" s="8">
        <v>501</v>
      </c>
      <c r="F4000" t="s">
        <v>18</v>
      </c>
      <c r="G4000" t="s">
        <v>19</v>
      </c>
      <c r="H4000" t="s">
        <v>20</v>
      </c>
      <c r="I4000">
        <v>1472676371</v>
      </c>
      <c r="J4000">
        <v>1470948371</v>
      </c>
      <c r="K4000" t="b">
        <v>0</v>
      </c>
      <c r="L4000">
        <v>8</v>
      </c>
      <c r="M4000" t="b">
        <v>1</v>
      </c>
      <c r="N4000" t="s">
        <v>1088</v>
      </c>
      <c r="O4000">
        <f t="shared" si="310"/>
        <v>100</v>
      </c>
      <c r="P4000">
        <f t="shared" si="311"/>
        <v>62.63</v>
      </c>
      <c r="Q4000" s="10" t="s">
        <v>8315</v>
      </c>
      <c r="R4000" t="s">
        <v>8316</v>
      </c>
      <c r="S4000" s="13">
        <f t="shared" si="312"/>
        <v>42593.865405092598</v>
      </c>
      <c r="T4000" s="13">
        <f t="shared" si="313"/>
        <v>42613.865405092598</v>
      </c>
      <c r="U4000">
        <f t="shared" si="314"/>
        <v>2016</v>
      </c>
    </row>
    <row r="4001" spans="1:21" ht="43.2" x14ac:dyDescent="0.3">
      <c r="A4001">
        <v>3652</v>
      </c>
      <c r="B4001" s="3" t="s">
        <v>5823</v>
      </c>
      <c r="C4001" s="3" t="s">
        <v>7394</v>
      </c>
      <c r="D4001" s="6">
        <v>300</v>
      </c>
      <c r="E4001" s="8">
        <v>752</v>
      </c>
      <c r="F4001" t="s">
        <v>18</v>
      </c>
      <c r="G4001" t="s">
        <v>161</v>
      </c>
      <c r="H4001" t="s">
        <v>162</v>
      </c>
      <c r="I4001">
        <v>1472097540</v>
      </c>
      <c r="J4001">
        <v>1471188502</v>
      </c>
      <c r="K4001" t="b">
        <v>0</v>
      </c>
      <c r="L4001">
        <v>17</v>
      </c>
      <c r="M4001" t="b">
        <v>1</v>
      </c>
      <c r="N4001" t="s">
        <v>1088</v>
      </c>
      <c r="O4001">
        <f t="shared" si="310"/>
        <v>251</v>
      </c>
      <c r="P4001">
        <f t="shared" si="311"/>
        <v>44.24</v>
      </c>
      <c r="Q4001" s="10" t="s">
        <v>8315</v>
      </c>
      <c r="R4001" t="s">
        <v>8316</v>
      </c>
      <c r="S4001" s="13">
        <f t="shared" si="312"/>
        <v>42596.644699074073</v>
      </c>
      <c r="T4001" s="13">
        <f t="shared" si="313"/>
        <v>42607.165972222225</v>
      </c>
      <c r="U4001">
        <f t="shared" si="314"/>
        <v>2016</v>
      </c>
    </row>
    <row r="4002" spans="1:21" ht="43.2" x14ac:dyDescent="0.3">
      <c r="A4002">
        <v>3539</v>
      </c>
      <c r="B4002" s="3" t="s">
        <v>7169</v>
      </c>
      <c r="C4002" s="3" t="s">
        <v>7170</v>
      </c>
      <c r="D4002" s="6">
        <v>600</v>
      </c>
      <c r="E4002" s="8">
        <v>718</v>
      </c>
      <c r="F4002" t="s">
        <v>18</v>
      </c>
      <c r="G4002" t="s">
        <v>19</v>
      </c>
      <c r="H4002" t="s">
        <v>20</v>
      </c>
      <c r="I4002">
        <v>1473358122</v>
      </c>
      <c r="J4002">
        <v>1471543722</v>
      </c>
      <c r="K4002" t="b">
        <v>0</v>
      </c>
      <c r="L4002">
        <v>13</v>
      </c>
      <c r="M4002" t="b">
        <v>1</v>
      </c>
      <c r="N4002" t="s">
        <v>1088</v>
      </c>
      <c r="O4002">
        <f t="shared" si="310"/>
        <v>120</v>
      </c>
      <c r="P4002">
        <f t="shared" si="311"/>
        <v>55.23</v>
      </c>
      <c r="Q4002" s="10" t="s">
        <v>8315</v>
      </c>
      <c r="R4002" t="s">
        <v>8316</v>
      </c>
      <c r="S4002" s="13">
        <f t="shared" si="312"/>
        <v>42600.756041666667</v>
      </c>
      <c r="T4002" s="13">
        <f t="shared" si="313"/>
        <v>42621.756041666667</v>
      </c>
      <c r="U4002">
        <f t="shared" si="314"/>
        <v>2016</v>
      </c>
    </row>
    <row r="4003" spans="1:21" ht="43.2" x14ac:dyDescent="0.3">
      <c r="A4003">
        <v>3929</v>
      </c>
      <c r="B4003" s="3" t="s">
        <v>7945</v>
      </c>
      <c r="C4003" s="3" t="s">
        <v>7946</v>
      </c>
      <c r="D4003" s="6">
        <v>20000</v>
      </c>
      <c r="E4003" s="8">
        <v>453</v>
      </c>
      <c r="F4003" t="s">
        <v>359</v>
      </c>
      <c r="G4003" t="s">
        <v>19</v>
      </c>
      <c r="H4003" t="s">
        <v>20</v>
      </c>
      <c r="I4003">
        <v>1474228265</v>
      </c>
      <c r="J4003">
        <v>1471636265</v>
      </c>
      <c r="K4003" t="b">
        <v>0</v>
      </c>
      <c r="L4003">
        <v>14</v>
      </c>
      <c r="M4003" t="b">
        <v>0</v>
      </c>
      <c r="N4003" t="s">
        <v>1088</v>
      </c>
      <c r="O4003">
        <f t="shared" si="310"/>
        <v>2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42601.827141203699</v>
      </c>
      <c r="T4003" s="13">
        <f t="shared" si="313"/>
        <v>42631.827141203699</v>
      </c>
      <c r="U4003">
        <f t="shared" si="314"/>
        <v>2016</v>
      </c>
    </row>
    <row r="4004" spans="1:21" ht="57.6" x14ac:dyDescent="0.3">
      <c r="A4004">
        <v>3969</v>
      </c>
      <c r="B4004" s="3" t="s">
        <v>8024</v>
      </c>
      <c r="C4004" s="3" t="s">
        <v>8025</v>
      </c>
      <c r="D4004" s="6">
        <v>2825</v>
      </c>
      <c r="E4004" s="8">
        <v>211</v>
      </c>
      <c r="F4004" t="s">
        <v>359</v>
      </c>
      <c r="G4004" t="s">
        <v>19</v>
      </c>
      <c r="H4004" t="s">
        <v>20</v>
      </c>
      <c r="I4004">
        <v>1472442900</v>
      </c>
      <c r="J4004">
        <v>1471638646</v>
      </c>
      <c r="K4004" t="b">
        <v>0</v>
      </c>
      <c r="L4004">
        <v>6</v>
      </c>
      <c r="M4004" t="b">
        <v>0</v>
      </c>
      <c r="N4004" t="s">
        <v>1088</v>
      </c>
      <c r="O4004">
        <f t="shared" si="310"/>
        <v>7</v>
      </c>
      <c r="P4004">
        <f t="shared" si="311"/>
        <v>35.17</v>
      </c>
      <c r="Q4004" s="10" t="s">
        <v>8315</v>
      </c>
      <c r="R4004" t="s">
        <v>8316</v>
      </c>
      <c r="S4004" s="13">
        <f t="shared" si="312"/>
        <v>42601.854699074072</v>
      </c>
      <c r="T4004" s="13">
        <f t="shared" si="313"/>
        <v>42611.163194444445</v>
      </c>
      <c r="U4004">
        <f t="shared" si="314"/>
        <v>2016</v>
      </c>
    </row>
    <row r="4005" spans="1:21" ht="43.2" x14ac:dyDescent="0.3">
      <c r="A4005">
        <v>3253</v>
      </c>
      <c r="B4005" s="3" t="s">
        <v>6596</v>
      </c>
      <c r="C4005" s="3" t="s">
        <v>6597</v>
      </c>
      <c r="D4005" s="6">
        <v>20000</v>
      </c>
      <c r="E4005" s="8">
        <v>20365</v>
      </c>
      <c r="F4005" t="s">
        <v>18</v>
      </c>
      <c r="G4005" t="s">
        <v>19</v>
      </c>
      <c r="H4005" t="s">
        <v>20</v>
      </c>
      <c r="I4005">
        <v>1473306300</v>
      </c>
      <c r="J4005">
        <v>1471701028</v>
      </c>
      <c r="K4005" t="b">
        <v>1</v>
      </c>
      <c r="L4005">
        <v>115</v>
      </c>
      <c r="M4005" t="b">
        <v>1</v>
      </c>
      <c r="N4005" t="s">
        <v>1088</v>
      </c>
      <c r="O4005">
        <f t="shared" si="310"/>
        <v>102</v>
      </c>
      <c r="P4005">
        <f t="shared" si="311"/>
        <v>177.09</v>
      </c>
      <c r="Q4005" s="10" t="s">
        <v>8315</v>
      </c>
      <c r="R4005" t="s">
        <v>8316</v>
      </c>
      <c r="S4005" s="13">
        <f t="shared" si="312"/>
        <v>42602.576712962968</v>
      </c>
      <c r="T4005" s="13">
        <f t="shared" si="313"/>
        <v>42621.15625</v>
      </c>
      <c r="U4005">
        <f t="shared" si="314"/>
        <v>2016</v>
      </c>
    </row>
    <row r="4006" spans="1:21" ht="43.2" x14ac:dyDescent="0.3">
      <c r="A4006">
        <v>3468</v>
      </c>
      <c r="B4006" s="3" t="s">
        <v>7027</v>
      </c>
      <c r="C4006" s="3" t="s">
        <v>7028</v>
      </c>
      <c r="D4006" s="6">
        <v>10000</v>
      </c>
      <c r="E4006" s="8">
        <v>12178</v>
      </c>
      <c r="F4006" t="s">
        <v>18</v>
      </c>
      <c r="G4006" t="s">
        <v>19</v>
      </c>
      <c r="H4006" t="s">
        <v>20</v>
      </c>
      <c r="I4006">
        <v>1474426800</v>
      </c>
      <c r="J4006">
        <v>1471976529</v>
      </c>
      <c r="K4006" t="b">
        <v>0</v>
      </c>
      <c r="L4006">
        <v>17</v>
      </c>
      <c r="M4006" t="b">
        <v>1</v>
      </c>
      <c r="N4006" t="s">
        <v>1088</v>
      </c>
      <c r="O4006">
        <f t="shared" si="310"/>
        <v>122</v>
      </c>
      <c r="P4006">
        <f t="shared" si="311"/>
        <v>716.35</v>
      </c>
      <c r="Q4006" s="10" t="s">
        <v>8315</v>
      </c>
      <c r="R4006" t="s">
        <v>8316</v>
      </c>
      <c r="S4006" s="13">
        <f t="shared" si="312"/>
        <v>42605.765381944439</v>
      </c>
      <c r="T4006" s="13">
        <f t="shared" si="313"/>
        <v>42634.125</v>
      </c>
      <c r="U4006">
        <f t="shared" si="314"/>
        <v>2016</v>
      </c>
    </row>
    <row r="4007" spans="1:21" ht="43.2" x14ac:dyDescent="0.3">
      <c r="A4007">
        <v>2905</v>
      </c>
      <c r="B4007" s="3" t="s">
        <v>5899</v>
      </c>
      <c r="C4007" s="3" t="s">
        <v>5900</v>
      </c>
      <c r="D4007" s="6">
        <v>3500</v>
      </c>
      <c r="E4007" s="8">
        <v>622</v>
      </c>
      <c r="F4007" t="s">
        <v>359</v>
      </c>
      <c r="G4007" t="s">
        <v>19</v>
      </c>
      <c r="H4007" t="s">
        <v>20</v>
      </c>
      <c r="I4007">
        <v>1473211313</v>
      </c>
      <c r="J4007">
        <v>1472001713</v>
      </c>
      <c r="K4007" t="b">
        <v>0</v>
      </c>
      <c r="L4007">
        <v>17</v>
      </c>
      <c r="M4007" t="b">
        <v>0</v>
      </c>
      <c r="N4007" t="s">
        <v>1088</v>
      </c>
      <c r="O4007">
        <f t="shared" si="310"/>
        <v>18</v>
      </c>
      <c r="P4007">
        <f t="shared" si="311"/>
        <v>36.590000000000003</v>
      </c>
      <c r="Q4007" s="10" t="s">
        <v>8315</v>
      </c>
      <c r="R4007" t="s">
        <v>8316</v>
      </c>
      <c r="S4007" s="13">
        <f t="shared" si="312"/>
        <v>42606.056863425925</v>
      </c>
      <c r="T4007" s="13">
        <f t="shared" si="313"/>
        <v>42620.056863425925</v>
      </c>
      <c r="U4007">
        <f t="shared" si="314"/>
        <v>2016</v>
      </c>
    </row>
    <row r="4008" spans="1:21" ht="43.2" x14ac:dyDescent="0.3">
      <c r="A4008">
        <v>3323</v>
      </c>
      <c r="B4008" s="3" t="s">
        <v>6736</v>
      </c>
      <c r="C4008" s="3" t="s">
        <v>6737</v>
      </c>
      <c r="D4008" s="6">
        <v>1000</v>
      </c>
      <c r="E4008" s="8">
        <v>1259</v>
      </c>
      <c r="F4008" t="s">
        <v>18</v>
      </c>
      <c r="G4008" t="s">
        <v>26</v>
      </c>
      <c r="H4008" t="s">
        <v>27</v>
      </c>
      <c r="I4008">
        <v>1474793208</v>
      </c>
      <c r="J4008">
        <v>1472201208</v>
      </c>
      <c r="K4008" t="b">
        <v>0</v>
      </c>
      <c r="L4008">
        <v>49</v>
      </c>
      <c r="M4008" t="b">
        <v>1</v>
      </c>
      <c r="N4008" t="s">
        <v>1088</v>
      </c>
      <c r="O4008">
        <f t="shared" si="310"/>
        <v>126</v>
      </c>
      <c r="P4008">
        <f t="shared" si="311"/>
        <v>25.69</v>
      </c>
      <c r="Q4008" s="10" t="s">
        <v>8315</v>
      </c>
      <c r="R4008" t="s">
        <v>8316</v>
      </c>
      <c r="S4008" s="13">
        <f t="shared" si="312"/>
        <v>42608.36583333333</v>
      </c>
      <c r="T4008" s="13">
        <f t="shared" si="313"/>
        <v>42638.36583333333</v>
      </c>
      <c r="U4008">
        <f t="shared" si="314"/>
        <v>2016</v>
      </c>
    </row>
    <row r="4009" spans="1:21" ht="43.2" x14ac:dyDescent="0.3">
      <c r="A4009">
        <v>3295</v>
      </c>
      <c r="B4009" s="3" t="s">
        <v>6680</v>
      </c>
      <c r="C4009" s="3" t="s">
        <v>6681</v>
      </c>
      <c r="D4009" s="6">
        <v>700</v>
      </c>
      <c r="E4009" s="8">
        <v>720.01</v>
      </c>
      <c r="F4009" t="s">
        <v>18</v>
      </c>
      <c r="G4009" t="s">
        <v>26</v>
      </c>
      <c r="H4009" t="s">
        <v>27</v>
      </c>
      <c r="I4009">
        <v>1474886229</v>
      </c>
      <c r="J4009">
        <v>1472294229</v>
      </c>
      <c r="K4009" t="b">
        <v>0</v>
      </c>
      <c r="L4009">
        <v>27</v>
      </c>
      <c r="M4009" t="b">
        <v>1</v>
      </c>
      <c r="N4009" t="s">
        <v>1088</v>
      </c>
      <c r="O4009">
        <f t="shared" si="310"/>
        <v>103</v>
      </c>
      <c r="P4009">
        <f t="shared" si="311"/>
        <v>26.67</v>
      </c>
      <c r="Q4009" s="10" t="s">
        <v>8315</v>
      </c>
      <c r="R4009" t="s">
        <v>8316</v>
      </c>
      <c r="S4009" s="13">
        <f t="shared" si="312"/>
        <v>42609.442465277782</v>
      </c>
      <c r="T4009" s="13">
        <f t="shared" si="313"/>
        <v>42639.442465277782</v>
      </c>
      <c r="U4009">
        <f t="shared" si="314"/>
        <v>2016</v>
      </c>
    </row>
    <row r="4010" spans="1:21" ht="28.8" x14ac:dyDescent="0.3">
      <c r="A4010">
        <v>3862</v>
      </c>
      <c r="B4010" s="3" t="s">
        <v>7812</v>
      </c>
      <c r="C4010" s="3" t="s">
        <v>7813</v>
      </c>
      <c r="D4010" s="6">
        <v>7500</v>
      </c>
      <c r="E4010" s="8">
        <v>1</v>
      </c>
      <c r="F4010" t="s">
        <v>359</v>
      </c>
      <c r="G4010" t="s">
        <v>19</v>
      </c>
      <c r="H4010" t="s">
        <v>20</v>
      </c>
      <c r="I4010">
        <v>1473699540</v>
      </c>
      <c r="J4010">
        <v>1472451356</v>
      </c>
      <c r="K4010" t="b">
        <v>0</v>
      </c>
      <c r="L4010">
        <v>1</v>
      </c>
      <c r="M4010" t="b">
        <v>0</v>
      </c>
      <c r="N4010" t="s">
        <v>1088</v>
      </c>
      <c r="O4010">
        <f t="shared" si="310"/>
        <v>0</v>
      </c>
      <c r="P4010">
        <f t="shared" si="311"/>
        <v>1</v>
      </c>
      <c r="Q4010" s="10" t="s">
        <v>8315</v>
      </c>
      <c r="R4010" t="s">
        <v>8316</v>
      </c>
      <c r="S4010" s="13">
        <f t="shared" si="312"/>
        <v>42611.261064814811</v>
      </c>
      <c r="T4010" s="13">
        <f t="shared" si="313"/>
        <v>42625.707638888889</v>
      </c>
      <c r="U4010">
        <f t="shared" si="314"/>
        <v>2016</v>
      </c>
    </row>
    <row r="4011" spans="1:21" ht="57.6" x14ac:dyDescent="0.3">
      <c r="A4011">
        <v>3273</v>
      </c>
      <c r="B4011" s="3" t="s">
        <v>6636</v>
      </c>
      <c r="C4011" s="3" t="s">
        <v>6637</v>
      </c>
      <c r="D4011" s="6">
        <v>4000</v>
      </c>
      <c r="E4011" s="8">
        <v>4296</v>
      </c>
      <c r="F4011" t="s">
        <v>18</v>
      </c>
      <c r="G4011" t="s">
        <v>19</v>
      </c>
      <c r="H4011" t="s">
        <v>20</v>
      </c>
      <c r="I4011">
        <v>1473879600</v>
      </c>
      <c r="J4011">
        <v>1472498042</v>
      </c>
      <c r="K4011" t="b">
        <v>1</v>
      </c>
      <c r="L4011">
        <v>21</v>
      </c>
      <c r="M4011" t="b">
        <v>1</v>
      </c>
      <c r="N4011" t="s">
        <v>1088</v>
      </c>
      <c r="O4011">
        <f t="shared" si="310"/>
        <v>107</v>
      </c>
      <c r="P4011">
        <f t="shared" si="311"/>
        <v>204.57</v>
      </c>
      <c r="Q4011" s="10" t="s">
        <v>8315</v>
      </c>
      <c r="R4011" t="s">
        <v>8316</v>
      </c>
      <c r="S4011" s="13">
        <f t="shared" si="312"/>
        <v>42611.801412037035</v>
      </c>
      <c r="T4011" s="13">
        <f t="shared" si="313"/>
        <v>42627.791666666672</v>
      </c>
      <c r="U4011">
        <f t="shared" si="314"/>
        <v>2016</v>
      </c>
    </row>
    <row r="4012" spans="1:21" ht="43.2" x14ac:dyDescent="0.3">
      <c r="A4012">
        <v>3463</v>
      </c>
      <c r="B4012" s="3" t="s">
        <v>7017</v>
      </c>
      <c r="C4012" s="3" t="s">
        <v>7018</v>
      </c>
      <c r="D4012" s="6">
        <v>10000</v>
      </c>
      <c r="E4012" s="8">
        <v>10338</v>
      </c>
      <c r="F4012" t="s">
        <v>18</v>
      </c>
      <c r="G4012" t="s">
        <v>161</v>
      </c>
      <c r="H4012" t="s">
        <v>162</v>
      </c>
      <c r="I4012">
        <v>1476158340</v>
      </c>
      <c r="J4012">
        <v>1472594585</v>
      </c>
      <c r="K4012" t="b">
        <v>0</v>
      </c>
      <c r="L4012">
        <v>114</v>
      </c>
      <c r="M4012" t="b">
        <v>1</v>
      </c>
      <c r="N4012" t="s">
        <v>1088</v>
      </c>
      <c r="O4012">
        <f t="shared" si="310"/>
        <v>103</v>
      </c>
      <c r="P4012">
        <f t="shared" si="311"/>
        <v>90.68</v>
      </c>
      <c r="Q4012" s="10" t="s">
        <v>8315</v>
      </c>
      <c r="R4012" t="s">
        <v>8316</v>
      </c>
      <c r="S4012" s="13">
        <f t="shared" si="312"/>
        <v>42612.918807870374</v>
      </c>
      <c r="T4012" s="13">
        <f t="shared" si="313"/>
        <v>42654.165972222225</v>
      </c>
      <c r="U4012">
        <f t="shared" si="314"/>
        <v>2016</v>
      </c>
    </row>
    <row r="4013" spans="1:21" ht="43.2" x14ac:dyDescent="0.3">
      <c r="A4013">
        <v>4054</v>
      </c>
      <c r="B4013" s="3" t="s">
        <v>8190</v>
      </c>
      <c r="C4013" s="3" t="s">
        <v>8191</v>
      </c>
      <c r="D4013" s="6">
        <v>8880</v>
      </c>
      <c r="E4013" s="8">
        <v>0</v>
      </c>
      <c r="F4013" t="s">
        <v>359</v>
      </c>
      <c r="G4013" t="s">
        <v>19</v>
      </c>
      <c r="H4013" t="s">
        <v>20</v>
      </c>
      <c r="I4013">
        <v>1475294400</v>
      </c>
      <c r="J4013">
        <v>1472674285</v>
      </c>
      <c r="K4013" t="b">
        <v>0</v>
      </c>
      <c r="L4013">
        <v>0</v>
      </c>
      <c r="M4013" t="b">
        <v>0</v>
      </c>
      <c r="N4013" t="s">
        <v>1088</v>
      </c>
      <c r="O4013">
        <f t="shared" si="310"/>
        <v>0</v>
      </c>
      <c r="P4013">
        <f t="shared" si="311"/>
        <v>0</v>
      </c>
      <c r="Q4013" s="10" t="s">
        <v>8315</v>
      </c>
      <c r="R4013" t="s">
        <v>8316</v>
      </c>
      <c r="S4013" s="13">
        <f t="shared" si="312"/>
        <v>42613.841261574074</v>
      </c>
      <c r="T4013" s="13">
        <f t="shared" si="313"/>
        <v>42644.166666666672</v>
      </c>
      <c r="U4013">
        <f t="shared" si="314"/>
        <v>2016</v>
      </c>
    </row>
    <row r="4014" spans="1:21" ht="43.2" x14ac:dyDescent="0.3">
      <c r="A4014">
        <v>4033</v>
      </c>
      <c r="B4014" s="3" t="s">
        <v>8149</v>
      </c>
      <c r="C4014" s="3" t="s">
        <v>8150</v>
      </c>
      <c r="D4014" s="6">
        <v>23900</v>
      </c>
      <c r="E4014" s="8">
        <v>6141.99</v>
      </c>
      <c r="F4014" t="s">
        <v>359</v>
      </c>
      <c r="G4014" t="s">
        <v>26</v>
      </c>
      <c r="H4014" t="s">
        <v>27</v>
      </c>
      <c r="I4014">
        <v>1475398800</v>
      </c>
      <c r="J4014">
        <v>1472711224</v>
      </c>
      <c r="K4014" t="b">
        <v>0</v>
      </c>
      <c r="L4014">
        <v>94</v>
      </c>
      <c r="M4014" t="b">
        <v>0</v>
      </c>
      <c r="N4014" t="s">
        <v>1088</v>
      </c>
      <c r="O4014">
        <f t="shared" si="310"/>
        <v>26</v>
      </c>
      <c r="P4014">
        <f t="shared" si="311"/>
        <v>65.34</v>
      </c>
      <c r="Q4014" s="10" t="s">
        <v>8315</v>
      </c>
      <c r="R4014" t="s">
        <v>8316</v>
      </c>
      <c r="S4014" s="13">
        <f t="shared" si="312"/>
        <v>42614.268796296295</v>
      </c>
      <c r="T4014" s="13">
        <f t="shared" si="313"/>
        <v>42645.375</v>
      </c>
      <c r="U4014">
        <f t="shared" si="314"/>
        <v>2016</v>
      </c>
    </row>
    <row r="4015" spans="1:21" ht="43.2" x14ac:dyDescent="0.3">
      <c r="A4015">
        <v>3259</v>
      </c>
      <c r="B4015" s="3" t="s">
        <v>6608</v>
      </c>
      <c r="C4015" s="3" t="s">
        <v>6609</v>
      </c>
      <c r="D4015" s="6">
        <v>23000</v>
      </c>
      <c r="E4015" s="8">
        <v>24418.6</v>
      </c>
      <c r="F4015" t="s">
        <v>18</v>
      </c>
      <c r="G4015" t="s">
        <v>19</v>
      </c>
      <c r="H4015" t="s">
        <v>20</v>
      </c>
      <c r="I4015">
        <v>1475294340</v>
      </c>
      <c r="J4015">
        <v>1472753745</v>
      </c>
      <c r="K4015" t="b">
        <v>1</v>
      </c>
      <c r="L4015">
        <v>97</v>
      </c>
      <c r="M4015" t="b">
        <v>1</v>
      </c>
      <c r="N4015" t="s">
        <v>1088</v>
      </c>
      <c r="O4015">
        <f t="shared" si="310"/>
        <v>106</v>
      </c>
      <c r="P4015">
        <f t="shared" si="311"/>
        <v>251.74</v>
      </c>
      <c r="Q4015" s="10" t="s">
        <v>8315</v>
      </c>
      <c r="R4015" t="s">
        <v>8316</v>
      </c>
      <c r="S4015" s="13">
        <f t="shared" si="312"/>
        <v>42614.760937500003</v>
      </c>
      <c r="T4015" s="13">
        <f t="shared" si="313"/>
        <v>42644.165972222225</v>
      </c>
      <c r="U4015">
        <f t="shared" si="314"/>
        <v>2016</v>
      </c>
    </row>
    <row r="4016" spans="1:21" ht="43.2" x14ac:dyDescent="0.3">
      <c r="A4016">
        <v>3947</v>
      </c>
      <c r="B4016" s="3" t="s">
        <v>7981</v>
      </c>
      <c r="C4016" s="3" t="s">
        <v>7982</v>
      </c>
      <c r="D4016" s="6">
        <v>3000</v>
      </c>
      <c r="E4016" s="8">
        <v>101</v>
      </c>
      <c r="F4016" t="s">
        <v>359</v>
      </c>
      <c r="G4016" t="s">
        <v>19</v>
      </c>
      <c r="H4016" t="s">
        <v>20</v>
      </c>
      <c r="I4016">
        <v>1475378744</v>
      </c>
      <c r="J4016">
        <v>1472786744</v>
      </c>
      <c r="K4016" t="b">
        <v>0</v>
      </c>
      <c r="L4016">
        <v>2</v>
      </c>
      <c r="M4016" t="b">
        <v>0</v>
      </c>
      <c r="N4016" t="s">
        <v>1088</v>
      </c>
      <c r="O4016">
        <f t="shared" si="310"/>
        <v>3</v>
      </c>
      <c r="P4016">
        <f t="shared" si="311"/>
        <v>50.5</v>
      </c>
      <c r="Q4016" s="10" t="s">
        <v>8315</v>
      </c>
      <c r="R4016" t="s">
        <v>8316</v>
      </c>
      <c r="S4016" s="13">
        <f t="shared" si="312"/>
        <v>42615.142870370371</v>
      </c>
      <c r="T4016" s="13">
        <f t="shared" si="313"/>
        <v>42645.142870370371</v>
      </c>
      <c r="U4016">
        <f t="shared" si="314"/>
        <v>2016</v>
      </c>
    </row>
    <row r="4017" spans="1:21" ht="57.6" x14ac:dyDescent="0.3">
      <c r="A4017">
        <v>2868</v>
      </c>
      <c r="B4017" s="3" t="s">
        <v>5825</v>
      </c>
      <c r="C4017" s="3" t="s">
        <v>5826</v>
      </c>
      <c r="D4017" s="6">
        <v>15000</v>
      </c>
      <c r="E4017" s="8">
        <v>6301.76</v>
      </c>
      <c r="F4017" t="s">
        <v>359</v>
      </c>
      <c r="G4017" t="s">
        <v>19</v>
      </c>
      <c r="H4017" t="s">
        <v>20</v>
      </c>
      <c r="I4017">
        <v>1475697054</v>
      </c>
      <c r="J4017">
        <v>1473105054</v>
      </c>
      <c r="K4017" t="b">
        <v>0</v>
      </c>
      <c r="L4017">
        <v>60</v>
      </c>
      <c r="M4017" t="b">
        <v>0</v>
      </c>
      <c r="N4017" t="s">
        <v>1088</v>
      </c>
      <c r="O4017">
        <f t="shared" si="310"/>
        <v>42</v>
      </c>
      <c r="P4017">
        <f t="shared" si="311"/>
        <v>105.03</v>
      </c>
      <c r="Q4017" s="10" t="s">
        <v>8315</v>
      </c>
      <c r="R4017" t="s">
        <v>8316</v>
      </c>
      <c r="S4017" s="13">
        <f t="shared" si="312"/>
        <v>42618.827013888891</v>
      </c>
      <c r="T4017" s="13">
        <f t="shared" si="313"/>
        <v>42648.827013888891</v>
      </c>
      <c r="U4017">
        <f t="shared" si="314"/>
        <v>2016</v>
      </c>
    </row>
    <row r="4018" spans="1:21" ht="43.2" x14ac:dyDescent="0.3">
      <c r="A4018">
        <v>3621</v>
      </c>
      <c r="B4018" s="3" t="s">
        <v>7332</v>
      </c>
      <c r="C4018" s="3" t="s">
        <v>7333</v>
      </c>
      <c r="D4018" s="6">
        <v>3000</v>
      </c>
      <c r="E4018" s="8">
        <v>3292</v>
      </c>
      <c r="F4018" t="s">
        <v>18</v>
      </c>
      <c r="G4018" t="s">
        <v>19</v>
      </c>
      <c r="H4018" t="s">
        <v>20</v>
      </c>
      <c r="I4018">
        <v>1475269200</v>
      </c>
      <c r="J4018">
        <v>1473200844</v>
      </c>
      <c r="K4018" t="b">
        <v>0</v>
      </c>
      <c r="L4018">
        <v>70</v>
      </c>
      <c r="M4018" t="b">
        <v>1</v>
      </c>
      <c r="N4018" t="s">
        <v>1088</v>
      </c>
      <c r="O4018">
        <f t="shared" si="310"/>
        <v>110</v>
      </c>
      <c r="P4018">
        <f t="shared" si="311"/>
        <v>47.03</v>
      </c>
      <c r="Q4018" s="10" t="s">
        <v>8315</v>
      </c>
      <c r="R4018" t="s">
        <v>8316</v>
      </c>
      <c r="S4018" s="13">
        <f t="shared" si="312"/>
        <v>42619.935694444444</v>
      </c>
      <c r="T4018" s="13">
        <f t="shared" si="313"/>
        <v>42643.875</v>
      </c>
      <c r="U4018">
        <f t="shared" si="314"/>
        <v>2016</v>
      </c>
    </row>
    <row r="4019" spans="1:21" ht="28.8" x14ac:dyDescent="0.3">
      <c r="A4019">
        <v>4018</v>
      </c>
      <c r="B4019" s="3" t="s">
        <v>8119</v>
      </c>
      <c r="C4019" s="3" t="s">
        <v>8120</v>
      </c>
      <c r="D4019" s="6">
        <v>1500</v>
      </c>
      <c r="E4019" s="8">
        <v>130</v>
      </c>
      <c r="F4019" t="s">
        <v>359</v>
      </c>
      <c r="G4019" t="s">
        <v>26</v>
      </c>
      <c r="H4019" t="s">
        <v>27</v>
      </c>
      <c r="I4019">
        <v>1475877108</v>
      </c>
      <c r="J4019">
        <v>1473285108</v>
      </c>
      <c r="K4019" t="b">
        <v>0</v>
      </c>
      <c r="L4019">
        <v>4</v>
      </c>
      <c r="M4019" t="b">
        <v>0</v>
      </c>
      <c r="N4019" t="s">
        <v>1088</v>
      </c>
      <c r="O4019">
        <f t="shared" si="310"/>
        <v>9</v>
      </c>
      <c r="P4019">
        <f t="shared" si="311"/>
        <v>32.5</v>
      </c>
      <c r="Q4019" s="10" t="s">
        <v>8315</v>
      </c>
      <c r="R4019" t="s">
        <v>8316</v>
      </c>
      <c r="S4019" s="13">
        <f t="shared" si="312"/>
        <v>42620.91097222222</v>
      </c>
      <c r="T4019" s="13">
        <f t="shared" si="313"/>
        <v>42650.91097222222</v>
      </c>
      <c r="U4019">
        <f t="shared" si="314"/>
        <v>2016</v>
      </c>
    </row>
    <row r="4020" spans="1:21" x14ac:dyDescent="0.3">
      <c r="A4020">
        <v>3746</v>
      </c>
      <c r="B4020" s="3" t="s">
        <v>7581</v>
      </c>
      <c r="C4020" s="3" t="s">
        <v>7582</v>
      </c>
      <c r="D4020" s="6">
        <v>8500</v>
      </c>
      <c r="E4020" s="8">
        <v>202</v>
      </c>
      <c r="F4020" t="s">
        <v>359</v>
      </c>
      <c r="G4020" t="s">
        <v>19</v>
      </c>
      <c r="H4020" t="s">
        <v>20</v>
      </c>
      <c r="I4020">
        <v>1475918439</v>
      </c>
      <c r="J4020">
        <v>1473326439</v>
      </c>
      <c r="K4020" t="b">
        <v>0</v>
      </c>
      <c r="L4020">
        <v>1</v>
      </c>
      <c r="M4020" t="b">
        <v>0</v>
      </c>
      <c r="N4020" t="s">
        <v>1088</v>
      </c>
      <c r="O4020">
        <f t="shared" si="310"/>
        <v>2</v>
      </c>
      <c r="P4020">
        <f t="shared" si="311"/>
        <v>202</v>
      </c>
      <c r="Q4020" s="10" t="s">
        <v>8315</v>
      </c>
      <c r="R4020" t="s">
        <v>8316</v>
      </c>
      <c r="S4020" s="13">
        <f t="shared" si="312"/>
        <v>42621.389340277776</v>
      </c>
      <c r="T4020" s="13">
        <f t="shared" si="313"/>
        <v>42651.389340277776</v>
      </c>
      <c r="U4020">
        <f t="shared" si="314"/>
        <v>2016</v>
      </c>
    </row>
    <row r="4021" spans="1:21" ht="57.6" x14ac:dyDescent="0.3">
      <c r="A4021">
        <v>4084</v>
      </c>
      <c r="B4021" s="3" t="s">
        <v>8249</v>
      </c>
      <c r="C4021" s="3" t="s">
        <v>8250</v>
      </c>
      <c r="D4021" s="6">
        <v>3000</v>
      </c>
      <c r="E4021" s="8">
        <v>10</v>
      </c>
      <c r="F4021" t="s">
        <v>359</v>
      </c>
      <c r="G4021" t="s">
        <v>1226</v>
      </c>
      <c r="H4021" t="s">
        <v>57</v>
      </c>
      <c r="I4021">
        <v>1476008906</v>
      </c>
      <c r="J4021">
        <v>1473416906</v>
      </c>
      <c r="K4021" t="b">
        <v>0</v>
      </c>
      <c r="L4021">
        <v>1</v>
      </c>
      <c r="M4021" t="b">
        <v>0</v>
      </c>
      <c r="N4021" t="s">
        <v>1088</v>
      </c>
      <c r="O4021">
        <f t="shared" si="310"/>
        <v>0</v>
      </c>
      <c r="P4021">
        <f t="shared" si="311"/>
        <v>10</v>
      </c>
      <c r="Q4021" s="10" t="s">
        <v>8315</v>
      </c>
      <c r="R4021" t="s">
        <v>8316</v>
      </c>
      <c r="S4021" s="13">
        <f t="shared" si="312"/>
        <v>42622.436412037037</v>
      </c>
      <c r="T4021" s="13">
        <f t="shared" si="313"/>
        <v>42652.436412037037</v>
      </c>
      <c r="U4021">
        <f t="shared" si="314"/>
        <v>2016</v>
      </c>
    </row>
    <row r="4022" spans="1:21" ht="43.2" x14ac:dyDescent="0.3">
      <c r="A4022">
        <v>3455</v>
      </c>
      <c r="B4022" s="3" t="s">
        <v>7001</v>
      </c>
      <c r="C4022" s="3" t="s">
        <v>7002</v>
      </c>
      <c r="D4022" s="6">
        <v>10000</v>
      </c>
      <c r="E4022" s="8">
        <v>10065</v>
      </c>
      <c r="F4022" t="s">
        <v>18</v>
      </c>
      <c r="G4022" t="s">
        <v>19</v>
      </c>
      <c r="H4022" t="s">
        <v>20</v>
      </c>
      <c r="I4022">
        <v>1476381627</v>
      </c>
      <c r="J4022">
        <v>1473789627</v>
      </c>
      <c r="K4022" t="b">
        <v>0</v>
      </c>
      <c r="L4022">
        <v>69</v>
      </c>
      <c r="M4022" t="b">
        <v>1</v>
      </c>
      <c r="N4022" t="s">
        <v>1088</v>
      </c>
      <c r="O4022">
        <f t="shared" si="310"/>
        <v>101</v>
      </c>
      <c r="P4022">
        <f t="shared" si="311"/>
        <v>145.87</v>
      </c>
      <c r="Q4022" s="10" t="s">
        <v>8315</v>
      </c>
      <c r="R4022" t="s">
        <v>8316</v>
      </c>
      <c r="S4022" s="13">
        <f t="shared" si="312"/>
        <v>42626.7503125</v>
      </c>
      <c r="T4022" s="13">
        <f t="shared" si="313"/>
        <v>42656.7503125</v>
      </c>
      <c r="U4022">
        <f t="shared" si="314"/>
        <v>2016</v>
      </c>
    </row>
    <row r="4023" spans="1:21" ht="43.2" x14ac:dyDescent="0.3">
      <c r="A4023">
        <v>3680</v>
      </c>
      <c r="B4023" s="3" t="s">
        <v>7449</v>
      </c>
      <c r="C4023" s="3" t="s">
        <v>7450</v>
      </c>
      <c r="D4023" s="6">
        <v>3000</v>
      </c>
      <c r="E4023" s="8">
        <v>3383</v>
      </c>
      <c r="F4023" t="s">
        <v>18</v>
      </c>
      <c r="G4023" t="s">
        <v>19</v>
      </c>
      <c r="H4023" t="s">
        <v>20</v>
      </c>
      <c r="I4023">
        <v>1475664834</v>
      </c>
      <c r="J4023">
        <v>1473850434</v>
      </c>
      <c r="K4023" t="b">
        <v>0</v>
      </c>
      <c r="L4023">
        <v>34</v>
      </c>
      <c r="M4023" t="b">
        <v>1</v>
      </c>
      <c r="N4023" t="s">
        <v>1088</v>
      </c>
      <c r="O4023">
        <f t="shared" si="310"/>
        <v>113</v>
      </c>
      <c r="P4023">
        <f t="shared" si="311"/>
        <v>99.5</v>
      </c>
      <c r="Q4023" s="10" t="s">
        <v>8315</v>
      </c>
      <c r="R4023" t="s">
        <v>8316</v>
      </c>
      <c r="S4023" s="13">
        <f t="shared" si="312"/>
        <v>42627.454097222217</v>
      </c>
      <c r="T4023" s="13">
        <f t="shared" si="313"/>
        <v>42648.454097222217</v>
      </c>
      <c r="U4023">
        <f t="shared" si="314"/>
        <v>2016</v>
      </c>
    </row>
    <row r="4024" spans="1:21" ht="43.2" x14ac:dyDescent="0.3">
      <c r="A4024">
        <v>2866</v>
      </c>
      <c r="B4024" s="3" t="s">
        <v>5821</v>
      </c>
      <c r="C4024" s="3" t="s">
        <v>5822</v>
      </c>
      <c r="D4024" s="6">
        <v>5000</v>
      </c>
      <c r="E4024" s="8">
        <v>45</v>
      </c>
      <c r="F4024" t="s">
        <v>359</v>
      </c>
      <c r="G4024" t="s">
        <v>19</v>
      </c>
      <c r="H4024" t="s">
        <v>20</v>
      </c>
      <c r="I4024">
        <v>1476482400</v>
      </c>
      <c r="J4024">
        <v>1473893721</v>
      </c>
      <c r="K4024" t="b">
        <v>0</v>
      </c>
      <c r="L4024">
        <v>2</v>
      </c>
      <c r="M4024" t="b">
        <v>0</v>
      </c>
      <c r="N4024" t="s">
        <v>1088</v>
      </c>
      <c r="O4024">
        <f t="shared" si="310"/>
        <v>1</v>
      </c>
      <c r="P4024">
        <f t="shared" si="311"/>
        <v>22.5</v>
      </c>
      <c r="Q4024" s="10" t="s">
        <v>8315</v>
      </c>
      <c r="R4024" t="s">
        <v>8316</v>
      </c>
      <c r="S4024" s="13">
        <f t="shared" si="312"/>
        <v>42627.955104166671</v>
      </c>
      <c r="T4024" s="13">
        <f t="shared" si="313"/>
        <v>42657.916666666672</v>
      </c>
      <c r="U4024">
        <f t="shared" si="314"/>
        <v>2016</v>
      </c>
    </row>
    <row r="4025" spans="1:21" ht="28.8" x14ac:dyDescent="0.3">
      <c r="A4025">
        <v>3309</v>
      </c>
      <c r="B4025" s="3" t="s">
        <v>6708</v>
      </c>
      <c r="C4025" s="3" t="s">
        <v>6709</v>
      </c>
      <c r="D4025" s="6">
        <v>350</v>
      </c>
      <c r="E4025" s="8">
        <v>558</v>
      </c>
      <c r="F4025" t="s">
        <v>18</v>
      </c>
      <c r="G4025" t="s">
        <v>26</v>
      </c>
      <c r="H4025" t="s">
        <v>27</v>
      </c>
      <c r="I4025">
        <v>1476632178</v>
      </c>
      <c r="J4025">
        <v>1473953778</v>
      </c>
      <c r="K4025" t="b">
        <v>0</v>
      </c>
      <c r="L4025">
        <v>31</v>
      </c>
      <c r="M4025" t="b">
        <v>1</v>
      </c>
      <c r="N4025" t="s">
        <v>1088</v>
      </c>
      <c r="O4025">
        <f t="shared" si="310"/>
        <v>159</v>
      </c>
      <c r="P4025">
        <f t="shared" si="311"/>
        <v>18</v>
      </c>
      <c r="Q4025" s="10" t="s">
        <v>8315</v>
      </c>
      <c r="R4025" t="s">
        <v>8316</v>
      </c>
      <c r="S4025" s="13">
        <f t="shared" si="312"/>
        <v>42628.650208333333</v>
      </c>
      <c r="T4025" s="13">
        <f t="shared" si="313"/>
        <v>42659.650208333333</v>
      </c>
      <c r="U4025">
        <f t="shared" si="314"/>
        <v>2016</v>
      </c>
    </row>
    <row r="4026" spans="1:21" ht="28.8" x14ac:dyDescent="0.3">
      <c r="A4026">
        <v>3600</v>
      </c>
      <c r="B4026" s="3" t="s">
        <v>7291</v>
      </c>
      <c r="C4026" s="3" t="s">
        <v>7292</v>
      </c>
      <c r="D4026" s="6">
        <v>10</v>
      </c>
      <c r="E4026" s="8">
        <v>13</v>
      </c>
      <c r="F4026" t="s">
        <v>18</v>
      </c>
      <c r="G4026" t="s">
        <v>19</v>
      </c>
      <c r="H4026" t="s">
        <v>20</v>
      </c>
      <c r="I4026">
        <v>1476390164</v>
      </c>
      <c r="J4026">
        <v>1473970964</v>
      </c>
      <c r="K4026" t="b">
        <v>0</v>
      </c>
      <c r="L4026">
        <v>4</v>
      </c>
      <c r="M4026" t="b">
        <v>1</v>
      </c>
      <c r="N4026" t="s">
        <v>1088</v>
      </c>
      <c r="O4026">
        <f t="shared" si="310"/>
        <v>130</v>
      </c>
      <c r="P4026">
        <f t="shared" si="311"/>
        <v>3.25</v>
      </c>
      <c r="Q4026" s="10" t="s">
        <v>8315</v>
      </c>
      <c r="R4026" t="s">
        <v>8316</v>
      </c>
      <c r="S4026" s="13">
        <f t="shared" si="312"/>
        <v>42628.849120370374</v>
      </c>
      <c r="T4026" s="13">
        <f t="shared" si="313"/>
        <v>42656.849120370374</v>
      </c>
      <c r="U4026">
        <f t="shared" si="314"/>
        <v>2016</v>
      </c>
    </row>
    <row r="4027" spans="1:21" ht="43.2" x14ac:dyDescent="0.3">
      <c r="A4027">
        <v>3727</v>
      </c>
      <c r="B4027" s="3" t="s">
        <v>7543</v>
      </c>
      <c r="C4027" s="3" t="s">
        <v>7544</v>
      </c>
      <c r="D4027" s="6">
        <v>2000</v>
      </c>
      <c r="E4027" s="8">
        <v>2015</v>
      </c>
      <c r="F4027" t="s">
        <v>18</v>
      </c>
      <c r="G4027" t="s">
        <v>19</v>
      </c>
      <c r="H4027" t="s">
        <v>20</v>
      </c>
      <c r="I4027">
        <v>1476939300</v>
      </c>
      <c r="J4027">
        <v>1474273294</v>
      </c>
      <c r="K4027" t="b">
        <v>0</v>
      </c>
      <c r="L4027">
        <v>33</v>
      </c>
      <c r="M4027" t="b">
        <v>1</v>
      </c>
      <c r="N4027" t="s">
        <v>1088</v>
      </c>
      <c r="O4027">
        <f t="shared" si="310"/>
        <v>101</v>
      </c>
      <c r="P4027">
        <f t="shared" si="311"/>
        <v>61.06</v>
      </c>
      <c r="Q4027" s="10" t="s">
        <v>8315</v>
      </c>
      <c r="R4027" t="s">
        <v>8316</v>
      </c>
      <c r="S4027" s="13">
        <f t="shared" si="312"/>
        <v>42632.348310185189</v>
      </c>
      <c r="T4027" s="13">
        <f t="shared" si="313"/>
        <v>42663.204861111109</v>
      </c>
      <c r="U4027">
        <f t="shared" si="314"/>
        <v>2016</v>
      </c>
    </row>
    <row r="4028" spans="1:21" ht="43.2" x14ac:dyDescent="0.3">
      <c r="A4028">
        <v>3683</v>
      </c>
      <c r="B4028" s="3" t="s">
        <v>7455</v>
      </c>
      <c r="C4028" s="3" t="s">
        <v>7456</v>
      </c>
      <c r="D4028" s="6">
        <v>3500</v>
      </c>
      <c r="E4028" s="8">
        <v>3880</v>
      </c>
      <c r="F4028" t="s">
        <v>18</v>
      </c>
      <c r="G4028" t="s">
        <v>19</v>
      </c>
      <c r="H4028" t="s">
        <v>20</v>
      </c>
      <c r="I4028">
        <v>1476931696</v>
      </c>
      <c r="J4028">
        <v>1474339696</v>
      </c>
      <c r="K4028" t="b">
        <v>0</v>
      </c>
      <c r="L4028">
        <v>66</v>
      </c>
      <c r="M4028" t="b">
        <v>1</v>
      </c>
      <c r="N4028" t="s">
        <v>1088</v>
      </c>
      <c r="O4028">
        <f t="shared" si="310"/>
        <v>111</v>
      </c>
      <c r="P4028">
        <f t="shared" si="311"/>
        <v>58.79</v>
      </c>
      <c r="Q4028" s="10" t="s">
        <v>8315</v>
      </c>
      <c r="R4028" t="s">
        <v>8316</v>
      </c>
      <c r="S4028" s="13">
        <f t="shared" si="312"/>
        <v>42633.116851851853</v>
      </c>
      <c r="T4028" s="13">
        <f t="shared" si="313"/>
        <v>42663.116851851853</v>
      </c>
      <c r="U4028">
        <f t="shared" si="314"/>
        <v>2016</v>
      </c>
    </row>
    <row r="4029" spans="1:21" ht="43.2" x14ac:dyDescent="0.3">
      <c r="A4029">
        <v>4104</v>
      </c>
      <c r="B4029" s="3" t="s">
        <v>8289</v>
      </c>
      <c r="C4029" s="3" t="s">
        <v>8290</v>
      </c>
      <c r="D4029" s="6">
        <v>3000</v>
      </c>
      <c r="E4029" s="8">
        <v>641</v>
      </c>
      <c r="F4029" t="s">
        <v>359</v>
      </c>
      <c r="G4029" t="s">
        <v>52</v>
      </c>
      <c r="H4029" t="s">
        <v>53</v>
      </c>
      <c r="I4029">
        <v>1477550434</v>
      </c>
      <c r="J4029">
        <v>1474958434</v>
      </c>
      <c r="K4029" t="b">
        <v>0</v>
      </c>
      <c r="L4029">
        <v>14</v>
      </c>
      <c r="M4029" t="b">
        <v>0</v>
      </c>
      <c r="N4029" t="s">
        <v>1088</v>
      </c>
      <c r="O4029">
        <f t="shared" si="310"/>
        <v>21</v>
      </c>
      <c r="P4029">
        <f t="shared" si="311"/>
        <v>45.79</v>
      </c>
      <c r="Q4029" s="10" t="s">
        <v>8315</v>
      </c>
      <c r="R4029" t="s">
        <v>8316</v>
      </c>
      <c r="S4029" s="13">
        <f t="shared" si="312"/>
        <v>42640.278171296297</v>
      </c>
      <c r="T4029" s="13">
        <f t="shared" si="313"/>
        <v>42670.278171296297</v>
      </c>
      <c r="U4029">
        <f t="shared" si="314"/>
        <v>2016</v>
      </c>
    </row>
    <row r="4030" spans="1:21" ht="43.2" x14ac:dyDescent="0.3">
      <c r="A4030">
        <v>3461</v>
      </c>
      <c r="B4030" s="3" t="s">
        <v>7013</v>
      </c>
      <c r="C4030" s="3" t="s">
        <v>7014</v>
      </c>
      <c r="D4030" s="6">
        <v>500</v>
      </c>
      <c r="E4030" s="8">
        <v>695</v>
      </c>
      <c r="F4030" t="s">
        <v>18</v>
      </c>
      <c r="G4030" t="s">
        <v>19</v>
      </c>
      <c r="H4030" t="s">
        <v>20</v>
      </c>
      <c r="I4030">
        <v>1477710000</v>
      </c>
      <c r="J4030">
        <v>1475248279</v>
      </c>
      <c r="K4030" t="b">
        <v>0</v>
      </c>
      <c r="L4030">
        <v>12</v>
      </c>
      <c r="M4030" t="b">
        <v>1</v>
      </c>
      <c r="N4030" t="s">
        <v>1088</v>
      </c>
      <c r="O4030">
        <f t="shared" si="310"/>
        <v>139</v>
      </c>
      <c r="P4030">
        <f t="shared" si="311"/>
        <v>57.92</v>
      </c>
      <c r="Q4030" s="10" t="s">
        <v>8315</v>
      </c>
      <c r="R4030" t="s">
        <v>8316</v>
      </c>
      <c r="S4030" s="13">
        <f t="shared" si="312"/>
        <v>42643.632858796293</v>
      </c>
      <c r="T4030" s="13">
        <f t="shared" si="313"/>
        <v>42672.125</v>
      </c>
      <c r="U4030">
        <f t="shared" si="314"/>
        <v>2016</v>
      </c>
    </row>
    <row r="4031" spans="1:21" ht="43.2" x14ac:dyDescent="0.3">
      <c r="A4031">
        <v>521</v>
      </c>
      <c r="B4031" s="3" t="s">
        <v>1089</v>
      </c>
      <c r="C4031" s="3" t="s">
        <v>1090</v>
      </c>
      <c r="D4031" s="6">
        <v>5000</v>
      </c>
      <c r="E4031" s="8">
        <v>5232</v>
      </c>
      <c r="F4031" t="s">
        <v>18</v>
      </c>
      <c r="G4031" t="s">
        <v>19</v>
      </c>
      <c r="H4031" t="s">
        <v>20</v>
      </c>
      <c r="I4031">
        <v>1477976340</v>
      </c>
      <c r="J4031">
        <v>1475460819</v>
      </c>
      <c r="K4031" t="b">
        <v>0</v>
      </c>
      <c r="L4031">
        <v>56</v>
      </c>
      <c r="M4031" t="b">
        <v>1</v>
      </c>
      <c r="N4031" t="s">
        <v>1088</v>
      </c>
      <c r="O4031">
        <f t="shared" si="310"/>
        <v>105</v>
      </c>
      <c r="P4031">
        <f t="shared" si="311"/>
        <v>93.43</v>
      </c>
      <c r="Q4031" s="10" t="s">
        <v>8315</v>
      </c>
      <c r="R4031" t="s">
        <v>8316</v>
      </c>
      <c r="S4031" s="13">
        <f t="shared" si="312"/>
        <v>42646.092812499999</v>
      </c>
      <c r="T4031" s="13">
        <f t="shared" si="313"/>
        <v>42675.207638888889</v>
      </c>
      <c r="U4031">
        <f t="shared" si="314"/>
        <v>2016</v>
      </c>
    </row>
    <row r="4032" spans="1:21" ht="28.8" x14ac:dyDescent="0.3">
      <c r="A4032">
        <v>3217</v>
      </c>
      <c r="B4032" s="3" t="s">
        <v>6524</v>
      </c>
      <c r="C4032" s="3" t="s">
        <v>6525</v>
      </c>
      <c r="D4032" s="6">
        <v>4500</v>
      </c>
      <c r="E4032" s="8">
        <v>5221</v>
      </c>
      <c r="F4032" t="s">
        <v>18</v>
      </c>
      <c r="G4032" t="s">
        <v>19</v>
      </c>
      <c r="H4032" t="s">
        <v>20</v>
      </c>
      <c r="I4032">
        <v>1478264784</v>
      </c>
      <c r="J4032">
        <v>1475672784</v>
      </c>
      <c r="K4032" t="b">
        <v>1</v>
      </c>
      <c r="L4032">
        <v>104</v>
      </c>
      <c r="M4032" t="b">
        <v>1</v>
      </c>
      <c r="N4032" t="s">
        <v>1088</v>
      </c>
      <c r="O4032">
        <f t="shared" si="310"/>
        <v>116</v>
      </c>
      <c r="P4032">
        <f t="shared" si="311"/>
        <v>50.2</v>
      </c>
      <c r="Q4032" s="10" t="s">
        <v>8315</v>
      </c>
      <c r="R4032" t="s">
        <v>8316</v>
      </c>
      <c r="S4032" s="13">
        <f t="shared" si="312"/>
        <v>42648.546111111107</v>
      </c>
      <c r="T4032" s="13">
        <f t="shared" si="313"/>
        <v>42678.546111111107</v>
      </c>
      <c r="U4032">
        <f t="shared" si="314"/>
        <v>2016</v>
      </c>
    </row>
    <row r="4033" spans="1:21" ht="43.2" x14ac:dyDescent="0.3">
      <c r="A4033">
        <v>3576</v>
      </c>
      <c r="B4033" s="3" t="s">
        <v>7243</v>
      </c>
      <c r="C4033" s="3" t="s">
        <v>7244</v>
      </c>
      <c r="D4033" s="6">
        <v>100</v>
      </c>
      <c r="E4033" s="8">
        <v>100</v>
      </c>
      <c r="F4033" t="s">
        <v>18</v>
      </c>
      <c r="G4033" t="s">
        <v>19</v>
      </c>
      <c r="H4033" t="s">
        <v>20</v>
      </c>
      <c r="I4033">
        <v>1480947054</v>
      </c>
      <c r="J4033">
        <v>1475759454</v>
      </c>
      <c r="K4033" t="b">
        <v>0</v>
      </c>
      <c r="L4033">
        <v>5</v>
      </c>
      <c r="M4033" t="b">
        <v>1</v>
      </c>
      <c r="N4033" t="s">
        <v>1088</v>
      </c>
      <c r="O4033">
        <f t="shared" si="310"/>
        <v>100</v>
      </c>
      <c r="P4033">
        <f t="shared" si="311"/>
        <v>20</v>
      </c>
      <c r="Q4033" s="10" t="s">
        <v>8315</v>
      </c>
      <c r="R4033" t="s">
        <v>8316</v>
      </c>
      <c r="S4033" s="13">
        <f t="shared" si="312"/>
        <v>42649.54923611111</v>
      </c>
      <c r="T4033" s="13">
        <f t="shared" si="313"/>
        <v>42709.590902777782</v>
      </c>
      <c r="U4033">
        <f t="shared" si="314"/>
        <v>2016</v>
      </c>
    </row>
    <row r="4034" spans="1:21" ht="43.2" x14ac:dyDescent="0.3">
      <c r="A4034">
        <v>3920</v>
      </c>
      <c r="B4034" s="3" t="s">
        <v>7927</v>
      </c>
      <c r="C4034" s="3" t="s">
        <v>7928</v>
      </c>
      <c r="D4034" s="6">
        <v>2500</v>
      </c>
      <c r="E4034" s="8">
        <v>135</v>
      </c>
      <c r="F4034" t="s">
        <v>359</v>
      </c>
      <c r="G4034" t="s">
        <v>26</v>
      </c>
      <c r="H4034" t="s">
        <v>27</v>
      </c>
      <c r="I4034">
        <v>1479032260</v>
      </c>
      <c r="J4034">
        <v>1476436660</v>
      </c>
      <c r="K4034" t="b">
        <v>0</v>
      </c>
      <c r="L4034">
        <v>3</v>
      </c>
      <c r="M4034" t="b">
        <v>0</v>
      </c>
      <c r="N4034" t="s">
        <v>1088</v>
      </c>
      <c r="O4034">
        <f t="shared" ref="O4034:O4097" si="315">ROUND(E4034/D4034*100,0)</f>
        <v>5</v>
      </c>
      <c r="P4034">
        <f t="shared" si="311"/>
        <v>45</v>
      </c>
      <c r="Q4034" s="10" t="s">
        <v>8315</v>
      </c>
      <c r="R4034" t="s">
        <v>8316</v>
      </c>
      <c r="S4034" s="13">
        <f t="shared" si="312"/>
        <v>42657.38726851852</v>
      </c>
      <c r="T4034" s="13">
        <f t="shared" si="313"/>
        <v>42687.428935185191</v>
      </c>
      <c r="U4034">
        <f t="shared" si="314"/>
        <v>2016</v>
      </c>
    </row>
    <row r="4035" spans="1:21" ht="43.2" x14ac:dyDescent="0.3">
      <c r="A4035">
        <v>3619</v>
      </c>
      <c r="B4035" s="3" t="s">
        <v>7328</v>
      </c>
      <c r="C4035" s="3" t="s">
        <v>7329</v>
      </c>
      <c r="D4035" s="6">
        <v>1000</v>
      </c>
      <c r="E4035" s="8">
        <v>1130</v>
      </c>
      <c r="F4035" t="s">
        <v>18</v>
      </c>
      <c r="G4035" t="s">
        <v>19</v>
      </c>
      <c r="H4035" t="s">
        <v>20</v>
      </c>
      <c r="I4035">
        <v>1479592800</v>
      </c>
      <c r="J4035">
        <v>1476760226</v>
      </c>
      <c r="K4035" t="b">
        <v>0</v>
      </c>
      <c r="L4035">
        <v>17</v>
      </c>
      <c r="M4035" t="b">
        <v>1</v>
      </c>
      <c r="N4035" t="s">
        <v>1088</v>
      </c>
      <c r="O4035">
        <f t="shared" si="315"/>
        <v>113</v>
      </c>
      <c r="P4035">
        <f t="shared" ref="P4035:P4098" si="316">IFERROR(ROUND(E4035/L4035,2),0)</f>
        <v>66.47</v>
      </c>
      <c r="Q4035" s="10" t="s">
        <v>8315</v>
      </c>
      <c r="R4035" t="s">
        <v>8316</v>
      </c>
      <c r="S4035" s="13">
        <f t="shared" ref="S4035:S4098" si="317">(((J4035/60)/60)/24)+DATE(1970,1,1)</f>
        <v>42661.132245370376</v>
      </c>
      <c r="T4035" s="13">
        <f t="shared" ref="T4035:T4098" si="318">(((I4035/60)/60)/24)+DATE(1970,1,1)</f>
        <v>42693.916666666672</v>
      </c>
      <c r="U4035">
        <f t="shared" ref="U4035:U4098" si="319">YEAR(S4035)</f>
        <v>2016</v>
      </c>
    </row>
    <row r="4036" spans="1:21" ht="43.2" x14ac:dyDescent="0.3">
      <c r="A4036">
        <v>3555</v>
      </c>
      <c r="B4036" s="3" t="s">
        <v>7201</v>
      </c>
      <c r="C4036" s="3" t="s">
        <v>7202</v>
      </c>
      <c r="D4036" s="6">
        <v>2400</v>
      </c>
      <c r="E4036" s="8">
        <v>2400</v>
      </c>
      <c r="F4036" t="s">
        <v>18</v>
      </c>
      <c r="G4036" t="s">
        <v>1226</v>
      </c>
      <c r="H4036" t="s">
        <v>57</v>
      </c>
      <c r="I4036">
        <v>1479382594</v>
      </c>
      <c r="J4036">
        <v>1476786994</v>
      </c>
      <c r="K4036" t="b">
        <v>0</v>
      </c>
      <c r="L4036">
        <v>14</v>
      </c>
      <c r="M4036" t="b">
        <v>1</v>
      </c>
      <c r="N4036" t="s">
        <v>1088</v>
      </c>
      <c r="O4036">
        <f t="shared" si="315"/>
        <v>100</v>
      </c>
      <c r="P4036">
        <f t="shared" si="316"/>
        <v>171.43</v>
      </c>
      <c r="Q4036" s="10" t="s">
        <v>8315</v>
      </c>
      <c r="R4036" t="s">
        <v>8316</v>
      </c>
      <c r="S4036" s="13">
        <f t="shared" si="317"/>
        <v>42661.442060185189</v>
      </c>
      <c r="T4036" s="13">
        <f t="shared" si="318"/>
        <v>42691.483726851846</v>
      </c>
      <c r="U4036">
        <f t="shared" si="319"/>
        <v>2016</v>
      </c>
    </row>
    <row r="4037" spans="1:21" ht="43.2" x14ac:dyDescent="0.3">
      <c r="A4037">
        <v>3429</v>
      </c>
      <c r="B4037" s="3" t="s">
        <v>6949</v>
      </c>
      <c r="C4037" s="3" t="s">
        <v>6950</v>
      </c>
      <c r="D4037" s="6">
        <v>150</v>
      </c>
      <c r="E4037" s="8">
        <v>195</v>
      </c>
      <c r="F4037" t="s">
        <v>18</v>
      </c>
      <c r="G4037" t="s">
        <v>26</v>
      </c>
      <c r="H4037" t="s">
        <v>27</v>
      </c>
      <c r="I4037">
        <v>1478046661</v>
      </c>
      <c r="J4037">
        <v>1476837061</v>
      </c>
      <c r="K4037" t="b">
        <v>0</v>
      </c>
      <c r="L4037">
        <v>12</v>
      </c>
      <c r="M4037" t="b">
        <v>1</v>
      </c>
      <c r="N4037" t="s">
        <v>1088</v>
      </c>
      <c r="O4037">
        <f t="shared" si="315"/>
        <v>130</v>
      </c>
      <c r="P4037">
        <f t="shared" si="316"/>
        <v>16.25</v>
      </c>
      <c r="Q4037" s="10" t="s">
        <v>8315</v>
      </c>
      <c r="R4037" t="s">
        <v>8316</v>
      </c>
      <c r="S4037" s="13">
        <f t="shared" si="317"/>
        <v>42662.021539351852</v>
      </c>
      <c r="T4037" s="13">
        <f t="shared" si="318"/>
        <v>42676.021539351852</v>
      </c>
      <c r="U4037">
        <f t="shared" si="319"/>
        <v>2016</v>
      </c>
    </row>
    <row r="4038" spans="1:21" ht="43.2" x14ac:dyDescent="0.3">
      <c r="A4038">
        <v>3902</v>
      </c>
      <c r="B4038" s="3" t="s">
        <v>7891</v>
      </c>
      <c r="C4038" s="3" t="s">
        <v>7892</v>
      </c>
      <c r="D4038" s="6">
        <v>3000</v>
      </c>
      <c r="E4038" s="8">
        <v>1465</v>
      </c>
      <c r="F4038" t="s">
        <v>359</v>
      </c>
      <c r="G4038" t="s">
        <v>26</v>
      </c>
      <c r="H4038" t="s">
        <v>27</v>
      </c>
      <c r="I4038">
        <v>1479125642</v>
      </c>
      <c r="J4038">
        <v>1476962042</v>
      </c>
      <c r="K4038" t="b">
        <v>0</v>
      </c>
      <c r="L4038">
        <v>31</v>
      </c>
      <c r="M4038" t="b">
        <v>0</v>
      </c>
      <c r="N4038" t="s">
        <v>1088</v>
      </c>
      <c r="O4038">
        <f t="shared" si="315"/>
        <v>49</v>
      </c>
      <c r="P4038">
        <f t="shared" si="316"/>
        <v>47.26</v>
      </c>
      <c r="Q4038" s="10" t="s">
        <v>8315</v>
      </c>
      <c r="R4038" t="s">
        <v>8316</v>
      </c>
      <c r="S4038" s="13">
        <f t="shared" si="317"/>
        <v>42663.468078703707</v>
      </c>
      <c r="T4038" s="13">
        <f t="shared" si="318"/>
        <v>42688.509745370371</v>
      </c>
      <c r="U4038">
        <f t="shared" si="319"/>
        <v>2016</v>
      </c>
    </row>
    <row r="4039" spans="1:21" ht="43.2" x14ac:dyDescent="0.3">
      <c r="A4039">
        <v>3312</v>
      </c>
      <c r="B4039" s="3" t="s">
        <v>6714</v>
      </c>
      <c r="C4039" s="3" t="s">
        <v>6715</v>
      </c>
      <c r="D4039" s="6">
        <v>2500</v>
      </c>
      <c r="E4039" s="8">
        <v>2501</v>
      </c>
      <c r="F4039" t="s">
        <v>18</v>
      </c>
      <c r="G4039" t="s">
        <v>19</v>
      </c>
      <c r="H4039" t="s">
        <v>20</v>
      </c>
      <c r="I4039">
        <v>1478901600</v>
      </c>
      <c r="J4039">
        <v>1477077946</v>
      </c>
      <c r="K4039" t="b">
        <v>0</v>
      </c>
      <c r="L4039">
        <v>41</v>
      </c>
      <c r="M4039" t="b">
        <v>1</v>
      </c>
      <c r="N4039" t="s">
        <v>1088</v>
      </c>
      <c r="O4039">
        <f t="shared" si="315"/>
        <v>100</v>
      </c>
      <c r="P4039">
        <f t="shared" si="316"/>
        <v>61</v>
      </c>
      <c r="Q4039" s="10" t="s">
        <v>8315</v>
      </c>
      <c r="R4039" t="s">
        <v>8316</v>
      </c>
      <c r="S4039" s="13">
        <f t="shared" si="317"/>
        <v>42664.809560185182</v>
      </c>
      <c r="T4039" s="13">
        <f t="shared" si="318"/>
        <v>42685.916666666672</v>
      </c>
      <c r="U4039">
        <f t="shared" si="319"/>
        <v>2016</v>
      </c>
    </row>
    <row r="4040" spans="1:21" ht="43.2" x14ac:dyDescent="0.3">
      <c r="A4040">
        <v>3663</v>
      </c>
      <c r="B4040" s="3" t="s">
        <v>7415</v>
      </c>
      <c r="C4040" s="3" t="s">
        <v>7416</v>
      </c>
      <c r="D4040" s="6">
        <v>225</v>
      </c>
      <c r="E4040" s="8">
        <v>234</v>
      </c>
      <c r="F4040" t="s">
        <v>18</v>
      </c>
      <c r="G4040" t="s">
        <v>26</v>
      </c>
      <c r="H4040" t="s">
        <v>27</v>
      </c>
      <c r="I4040">
        <v>1482321030</v>
      </c>
      <c r="J4040">
        <v>1477133430</v>
      </c>
      <c r="K4040" t="b">
        <v>0</v>
      </c>
      <c r="L4040">
        <v>9</v>
      </c>
      <c r="M4040" t="b">
        <v>1</v>
      </c>
      <c r="N4040" t="s">
        <v>1088</v>
      </c>
      <c r="O4040">
        <f t="shared" si="315"/>
        <v>104</v>
      </c>
      <c r="P4040">
        <f t="shared" si="316"/>
        <v>26</v>
      </c>
      <c r="Q4040" s="10" t="s">
        <v>8315</v>
      </c>
      <c r="R4040" t="s">
        <v>8316</v>
      </c>
      <c r="S4040" s="13">
        <f t="shared" si="317"/>
        <v>42665.451736111107</v>
      </c>
      <c r="T4040" s="13">
        <f t="shared" si="318"/>
        <v>42725.493402777778</v>
      </c>
      <c r="U4040">
        <f t="shared" si="319"/>
        <v>2016</v>
      </c>
    </row>
    <row r="4041" spans="1:21" ht="43.2" x14ac:dyDescent="0.3">
      <c r="A4041">
        <v>2877</v>
      </c>
      <c r="B4041" s="3" t="s">
        <v>5843</v>
      </c>
      <c r="C4041" s="3" t="s">
        <v>5844</v>
      </c>
      <c r="D4041" s="6">
        <v>6000</v>
      </c>
      <c r="E4041" s="8">
        <v>650</v>
      </c>
      <c r="F4041" t="s">
        <v>359</v>
      </c>
      <c r="G4041" t="s">
        <v>19</v>
      </c>
      <c r="H4041" t="s">
        <v>20</v>
      </c>
      <c r="I4041">
        <v>1480525200</v>
      </c>
      <c r="J4041">
        <v>1477781724</v>
      </c>
      <c r="K4041" t="b">
        <v>0</v>
      </c>
      <c r="L4041">
        <v>6</v>
      </c>
      <c r="M4041" t="b">
        <v>0</v>
      </c>
      <c r="N4041" t="s">
        <v>1088</v>
      </c>
      <c r="O4041">
        <f t="shared" si="315"/>
        <v>11</v>
      </c>
      <c r="P4041">
        <f t="shared" si="316"/>
        <v>108.33</v>
      </c>
      <c r="Q4041" s="10" t="s">
        <v>8315</v>
      </c>
      <c r="R4041" t="s">
        <v>8316</v>
      </c>
      <c r="S4041" s="13">
        <f t="shared" si="317"/>
        <v>42672.955138888887</v>
      </c>
      <c r="T4041" s="13">
        <f t="shared" si="318"/>
        <v>42704.708333333328</v>
      </c>
      <c r="U4041">
        <f t="shared" si="319"/>
        <v>2016</v>
      </c>
    </row>
    <row r="4042" spans="1:21" ht="43.2" x14ac:dyDescent="0.3">
      <c r="A4042">
        <v>1302</v>
      </c>
      <c r="B4042" s="3" t="s">
        <v>2673</v>
      </c>
      <c r="C4042" s="3" t="s">
        <v>2674</v>
      </c>
      <c r="D4042" s="6">
        <v>2500</v>
      </c>
      <c r="E4042" s="8">
        <v>2500</v>
      </c>
      <c r="F4042" t="s">
        <v>18</v>
      </c>
      <c r="G4042" t="s">
        <v>19</v>
      </c>
      <c r="H4042" t="s">
        <v>20</v>
      </c>
      <c r="I4042">
        <v>1480559011</v>
      </c>
      <c r="J4042">
        <v>1477963411</v>
      </c>
      <c r="K4042" t="b">
        <v>0</v>
      </c>
      <c r="L4042">
        <v>50</v>
      </c>
      <c r="M4042" t="b">
        <v>1</v>
      </c>
      <c r="N4042" t="s">
        <v>1088</v>
      </c>
      <c r="O4042">
        <f t="shared" si="315"/>
        <v>100</v>
      </c>
      <c r="P4042">
        <f t="shared" si="316"/>
        <v>50</v>
      </c>
      <c r="Q4042" s="10" t="s">
        <v>8315</v>
      </c>
      <c r="R4042" t="s">
        <v>8316</v>
      </c>
      <c r="S4042" s="13">
        <f t="shared" si="317"/>
        <v>42675.057997685188</v>
      </c>
      <c r="T4042" s="13">
        <f t="shared" si="318"/>
        <v>42705.099664351852</v>
      </c>
      <c r="U4042">
        <f t="shared" si="319"/>
        <v>2016</v>
      </c>
    </row>
    <row r="4043" spans="1:21" ht="43.2" x14ac:dyDescent="0.3">
      <c r="A4043">
        <v>3936</v>
      </c>
      <c r="B4043" s="3" t="s">
        <v>7959</v>
      </c>
      <c r="C4043" s="3" t="s">
        <v>7960</v>
      </c>
      <c r="D4043" s="6">
        <v>20000</v>
      </c>
      <c r="E4043" s="8">
        <v>0</v>
      </c>
      <c r="F4043" t="s">
        <v>359</v>
      </c>
      <c r="G4043" t="s">
        <v>19</v>
      </c>
      <c r="H4043" t="s">
        <v>20</v>
      </c>
      <c r="I4043">
        <v>1480576720</v>
      </c>
      <c r="J4043">
        <v>1477981120</v>
      </c>
      <c r="K4043" t="b">
        <v>0</v>
      </c>
      <c r="L4043">
        <v>0</v>
      </c>
      <c r="M4043" t="b">
        <v>0</v>
      </c>
      <c r="N4043" t="s">
        <v>1088</v>
      </c>
      <c r="O4043">
        <f t="shared" si="315"/>
        <v>0</v>
      </c>
      <c r="P4043">
        <f t="shared" si="316"/>
        <v>0</v>
      </c>
      <c r="Q4043" s="10" t="s">
        <v>8315</v>
      </c>
      <c r="R4043" t="s">
        <v>8316</v>
      </c>
      <c r="S4043" s="13">
        <f t="shared" si="317"/>
        <v>42675.262962962966</v>
      </c>
      <c r="T4043" s="13">
        <f t="shared" si="318"/>
        <v>42705.304629629631</v>
      </c>
      <c r="U4043">
        <f t="shared" si="319"/>
        <v>2016</v>
      </c>
    </row>
    <row r="4044" spans="1:21" ht="43.2" x14ac:dyDescent="0.3">
      <c r="A4044">
        <v>3244</v>
      </c>
      <c r="B4044" s="3" t="s">
        <v>6578</v>
      </c>
      <c r="C4044" s="3" t="s">
        <v>6579</v>
      </c>
      <c r="D4044" s="6">
        <v>1600</v>
      </c>
      <c r="E4044" s="8">
        <v>1647</v>
      </c>
      <c r="F4044" t="s">
        <v>18</v>
      </c>
      <c r="G4044" t="s">
        <v>26</v>
      </c>
      <c r="H4044" t="s">
        <v>27</v>
      </c>
      <c r="I4044">
        <v>1480613982</v>
      </c>
      <c r="J4044">
        <v>1478018382</v>
      </c>
      <c r="K4044" t="b">
        <v>0</v>
      </c>
      <c r="L4044">
        <v>69</v>
      </c>
      <c r="M4044" t="b">
        <v>1</v>
      </c>
      <c r="N4044" t="s">
        <v>1088</v>
      </c>
      <c r="O4044">
        <f t="shared" si="315"/>
        <v>103</v>
      </c>
      <c r="P4044">
        <f t="shared" si="316"/>
        <v>23.87</v>
      </c>
      <c r="Q4044" s="10" t="s">
        <v>8315</v>
      </c>
      <c r="R4044" t="s">
        <v>8316</v>
      </c>
      <c r="S4044" s="13">
        <f t="shared" si="317"/>
        <v>42675.694236111114</v>
      </c>
      <c r="T4044" s="13">
        <f t="shared" si="318"/>
        <v>42705.735902777778</v>
      </c>
      <c r="U4044">
        <f t="shared" si="319"/>
        <v>2016</v>
      </c>
    </row>
    <row r="4045" spans="1:21" ht="43.2" x14ac:dyDescent="0.3">
      <c r="A4045">
        <v>3414</v>
      </c>
      <c r="B4045" s="3" t="s">
        <v>6919</v>
      </c>
      <c r="C4045" s="3" t="s">
        <v>6920</v>
      </c>
      <c r="D4045" s="6">
        <v>3000</v>
      </c>
      <c r="E4045" s="8">
        <v>3105</v>
      </c>
      <c r="F4045" t="s">
        <v>18</v>
      </c>
      <c r="G4045" t="s">
        <v>19</v>
      </c>
      <c r="H4045" t="s">
        <v>20</v>
      </c>
      <c r="I4045">
        <v>1480579140</v>
      </c>
      <c r="J4045">
        <v>1478030325</v>
      </c>
      <c r="K4045" t="b">
        <v>0</v>
      </c>
      <c r="L4045">
        <v>44</v>
      </c>
      <c r="M4045" t="b">
        <v>1</v>
      </c>
      <c r="N4045" t="s">
        <v>1088</v>
      </c>
      <c r="O4045">
        <f t="shared" si="315"/>
        <v>104</v>
      </c>
      <c r="P4045">
        <f t="shared" si="316"/>
        <v>70.569999999999993</v>
      </c>
      <c r="Q4045" s="10" t="s">
        <v>8315</v>
      </c>
      <c r="R4045" t="s">
        <v>8316</v>
      </c>
      <c r="S4045" s="13">
        <f t="shared" si="317"/>
        <v>42675.832465277781</v>
      </c>
      <c r="T4045" s="13">
        <f t="shared" si="318"/>
        <v>42705.332638888889</v>
      </c>
      <c r="U4045">
        <f t="shared" si="319"/>
        <v>2016</v>
      </c>
    </row>
    <row r="4046" spans="1:21" ht="43.2" x14ac:dyDescent="0.3">
      <c r="A4046">
        <v>531</v>
      </c>
      <c r="B4046" s="3" t="s">
        <v>1109</v>
      </c>
      <c r="C4046" s="3" t="s">
        <v>1110</v>
      </c>
      <c r="D4046" s="6">
        <v>4000</v>
      </c>
      <c r="E4046" s="8">
        <v>4000</v>
      </c>
      <c r="F4046" t="s">
        <v>18</v>
      </c>
      <c r="G4046" t="s">
        <v>19</v>
      </c>
      <c r="H4046" t="s">
        <v>20</v>
      </c>
      <c r="I4046">
        <v>1481957940</v>
      </c>
      <c r="J4046">
        <v>1478050429</v>
      </c>
      <c r="K4046" t="b">
        <v>0</v>
      </c>
      <c r="L4046">
        <v>31</v>
      </c>
      <c r="M4046" t="b">
        <v>1</v>
      </c>
      <c r="N4046" t="s">
        <v>1088</v>
      </c>
      <c r="O4046">
        <f t="shared" si="315"/>
        <v>100</v>
      </c>
      <c r="P4046">
        <f t="shared" si="316"/>
        <v>129.03</v>
      </c>
      <c r="Q4046" s="10" t="s">
        <v>8315</v>
      </c>
      <c r="R4046" t="s">
        <v>8316</v>
      </c>
      <c r="S4046" s="13">
        <f t="shared" si="317"/>
        <v>42676.065150462964</v>
      </c>
      <c r="T4046" s="13">
        <f t="shared" si="318"/>
        <v>42721.290972222225</v>
      </c>
      <c r="U4046">
        <f t="shared" si="319"/>
        <v>2016</v>
      </c>
    </row>
    <row r="4047" spans="1:21" ht="43.2" x14ac:dyDescent="0.3">
      <c r="A4047">
        <v>3894</v>
      </c>
      <c r="B4047" s="3" t="s">
        <v>7875</v>
      </c>
      <c r="C4047" s="3" t="s">
        <v>7876</v>
      </c>
      <c r="D4047" s="6">
        <v>15000</v>
      </c>
      <c r="E4047" s="8">
        <v>520</v>
      </c>
      <c r="F4047" t="s">
        <v>359</v>
      </c>
      <c r="G4047" t="s">
        <v>19</v>
      </c>
      <c r="H4047" t="s">
        <v>20</v>
      </c>
      <c r="I4047">
        <v>1481000340</v>
      </c>
      <c r="J4047">
        <v>1478386812</v>
      </c>
      <c r="K4047" t="b">
        <v>0</v>
      </c>
      <c r="L4047">
        <v>11</v>
      </c>
      <c r="M4047" t="b">
        <v>0</v>
      </c>
      <c r="N4047" t="s">
        <v>1088</v>
      </c>
      <c r="O4047">
        <f t="shared" si="315"/>
        <v>3</v>
      </c>
      <c r="P4047">
        <f t="shared" si="316"/>
        <v>47.27</v>
      </c>
      <c r="Q4047" s="10" t="s">
        <v>8315</v>
      </c>
      <c r="R4047" t="s">
        <v>8316</v>
      </c>
      <c r="S4047" s="13">
        <f t="shared" si="317"/>
        <v>42679.958472222221</v>
      </c>
      <c r="T4047" s="13">
        <f t="shared" si="318"/>
        <v>42710.207638888889</v>
      </c>
      <c r="U4047">
        <f t="shared" si="319"/>
        <v>2016</v>
      </c>
    </row>
    <row r="4048" spans="1:21" x14ac:dyDescent="0.3">
      <c r="A4048">
        <v>3302</v>
      </c>
      <c r="B4048" s="3" t="s">
        <v>6694</v>
      </c>
      <c r="C4048" s="3" t="s">
        <v>6695</v>
      </c>
      <c r="D4048" s="6">
        <v>8400</v>
      </c>
      <c r="E4048" s="8">
        <v>8685</v>
      </c>
      <c r="F4048" t="s">
        <v>18</v>
      </c>
      <c r="G4048" t="s">
        <v>56</v>
      </c>
      <c r="H4048" t="s">
        <v>57</v>
      </c>
      <c r="I4048">
        <v>1481099176</v>
      </c>
      <c r="J4048">
        <v>1478507176</v>
      </c>
      <c r="K4048" t="b">
        <v>0</v>
      </c>
      <c r="L4048">
        <v>50</v>
      </c>
      <c r="M4048" t="b">
        <v>1</v>
      </c>
      <c r="N4048" t="s">
        <v>1088</v>
      </c>
      <c r="O4048">
        <f t="shared" si="315"/>
        <v>103</v>
      </c>
      <c r="P4048">
        <f t="shared" si="316"/>
        <v>173.7</v>
      </c>
      <c r="Q4048" s="10" t="s">
        <v>8315</v>
      </c>
      <c r="R4048" t="s">
        <v>8316</v>
      </c>
      <c r="S4048" s="13">
        <f t="shared" si="317"/>
        <v>42681.35157407407</v>
      </c>
      <c r="T4048" s="13">
        <f t="shared" si="318"/>
        <v>42711.35157407407</v>
      </c>
      <c r="U4048">
        <f t="shared" si="319"/>
        <v>2016</v>
      </c>
    </row>
    <row r="4049" spans="1:21" ht="43.2" x14ac:dyDescent="0.3">
      <c r="A4049">
        <v>3340</v>
      </c>
      <c r="B4049" s="3" t="s">
        <v>6770</v>
      </c>
      <c r="C4049" s="3" t="s">
        <v>6771</v>
      </c>
      <c r="D4049" s="6">
        <v>3000</v>
      </c>
      <c r="E4049" s="8">
        <v>4145</v>
      </c>
      <c r="F4049" t="s">
        <v>18</v>
      </c>
      <c r="G4049" t="s">
        <v>19</v>
      </c>
      <c r="H4049" t="s">
        <v>20</v>
      </c>
      <c r="I4049">
        <v>1481066554</v>
      </c>
      <c r="J4049">
        <v>1478906554</v>
      </c>
      <c r="K4049" t="b">
        <v>0</v>
      </c>
      <c r="L4049">
        <v>38</v>
      </c>
      <c r="M4049" t="b">
        <v>1</v>
      </c>
      <c r="N4049" t="s">
        <v>1088</v>
      </c>
      <c r="O4049">
        <f t="shared" si="315"/>
        <v>138</v>
      </c>
      <c r="P4049">
        <f t="shared" si="316"/>
        <v>109.08</v>
      </c>
      <c r="Q4049" s="10" t="s">
        <v>8315</v>
      </c>
      <c r="R4049" t="s">
        <v>8316</v>
      </c>
      <c r="S4049" s="13">
        <f t="shared" si="317"/>
        <v>42685.974004629628</v>
      </c>
      <c r="T4049" s="13">
        <f t="shared" si="318"/>
        <v>42710.974004629628</v>
      </c>
      <c r="U4049">
        <f t="shared" si="319"/>
        <v>2016</v>
      </c>
    </row>
    <row r="4050" spans="1:21" ht="43.2" x14ac:dyDescent="0.3">
      <c r="A4050">
        <v>3494</v>
      </c>
      <c r="B4050" s="3" t="s">
        <v>7079</v>
      </c>
      <c r="C4050" s="3" t="s">
        <v>7080</v>
      </c>
      <c r="D4050" s="6">
        <v>400</v>
      </c>
      <c r="E4050" s="8">
        <v>400</v>
      </c>
      <c r="F4050" t="s">
        <v>18</v>
      </c>
      <c r="G4050" t="s">
        <v>19</v>
      </c>
      <c r="H4050" t="s">
        <v>20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t="s">
        <v>1088</v>
      </c>
      <c r="O4050">
        <f t="shared" si="315"/>
        <v>100</v>
      </c>
      <c r="P4050">
        <f t="shared" si="316"/>
        <v>30.77</v>
      </c>
      <c r="Q4050" s="10" t="s">
        <v>8315</v>
      </c>
      <c r="R4050" t="s">
        <v>8316</v>
      </c>
      <c r="S4050" s="13">
        <f t="shared" si="317"/>
        <v>42689.214988425927</v>
      </c>
      <c r="T4050" s="13">
        <f t="shared" si="318"/>
        <v>42700.25</v>
      </c>
      <c r="U4050">
        <f t="shared" si="319"/>
        <v>2016</v>
      </c>
    </row>
    <row r="4051" spans="1:21" ht="43.2" x14ac:dyDescent="0.3">
      <c r="A4051">
        <v>3369</v>
      </c>
      <c r="B4051" s="3" t="s">
        <v>6829</v>
      </c>
      <c r="C4051" s="3" t="s">
        <v>6830</v>
      </c>
      <c r="D4051" s="6">
        <v>5000</v>
      </c>
      <c r="E4051" s="8">
        <v>5195</v>
      </c>
      <c r="F4051" t="s">
        <v>18</v>
      </c>
      <c r="G4051" t="s">
        <v>2457</v>
      </c>
      <c r="H4051" t="s">
        <v>57</v>
      </c>
      <c r="I4051">
        <v>1484441980</v>
      </c>
      <c r="J4051">
        <v>1479257980</v>
      </c>
      <c r="K4051" t="b">
        <v>0</v>
      </c>
      <c r="L4051">
        <v>54</v>
      </c>
      <c r="M4051" t="b">
        <v>1</v>
      </c>
      <c r="N4051" t="s">
        <v>1088</v>
      </c>
      <c r="O4051">
        <f t="shared" si="315"/>
        <v>104</v>
      </c>
      <c r="P4051">
        <f t="shared" si="316"/>
        <v>96.2</v>
      </c>
      <c r="Q4051" s="10" t="s">
        <v>8315</v>
      </c>
      <c r="R4051" t="s">
        <v>8316</v>
      </c>
      <c r="S4051" s="13">
        <f t="shared" si="317"/>
        <v>42690.041435185187</v>
      </c>
      <c r="T4051" s="13">
        <f t="shared" si="318"/>
        <v>42750.041435185187</v>
      </c>
      <c r="U4051">
        <f t="shared" si="319"/>
        <v>2016</v>
      </c>
    </row>
    <row r="4052" spans="1:21" ht="28.8" x14ac:dyDescent="0.3">
      <c r="A4052">
        <v>3370</v>
      </c>
      <c r="B4052" s="3" t="s">
        <v>6831</v>
      </c>
      <c r="C4052" s="3" t="s">
        <v>6832</v>
      </c>
      <c r="D4052" s="6">
        <v>1500</v>
      </c>
      <c r="E4052" s="8">
        <v>1766</v>
      </c>
      <c r="F4052" t="s">
        <v>18</v>
      </c>
      <c r="G4052" t="s">
        <v>19</v>
      </c>
      <c r="H4052" t="s">
        <v>20</v>
      </c>
      <c r="I4052">
        <v>1481961600</v>
      </c>
      <c r="J4052">
        <v>1479283285</v>
      </c>
      <c r="K4052" t="b">
        <v>0</v>
      </c>
      <c r="L4052">
        <v>26</v>
      </c>
      <c r="M4052" t="b">
        <v>1</v>
      </c>
      <c r="N4052" t="s">
        <v>1088</v>
      </c>
      <c r="O4052">
        <f t="shared" si="315"/>
        <v>118</v>
      </c>
      <c r="P4052">
        <f t="shared" si="316"/>
        <v>67.92</v>
      </c>
      <c r="Q4052" s="10" t="s">
        <v>8315</v>
      </c>
      <c r="R4052" t="s">
        <v>8316</v>
      </c>
      <c r="S4052" s="13">
        <f t="shared" si="317"/>
        <v>42690.334317129629</v>
      </c>
      <c r="T4052" s="13">
        <f t="shared" si="318"/>
        <v>42721.333333333328</v>
      </c>
      <c r="U4052">
        <f t="shared" si="319"/>
        <v>2016</v>
      </c>
    </row>
    <row r="4053" spans="1:21" ht="43.2" x14ac:dyDescent="0.3">
      <c r="A4053">
        <v>4095</v>
      </c>
      <c r="B4053" s="3" t="s">
        <v>8271</v>
      </c>
      <c r="C4053" s="3" t="s">
        <v>8272</v>
      </c>
      <c r="D4053" s="6">
        <v>30000</v>
      </c>
      <c r="E4053" s="8">
        <v>800</v>
      </c>
      <c r="F4053" t="s">
        <v>359</v>
      </c>
      <c r="G4053" t="s">
        <v>1426</v>
      </c>
      <c r="H4053" t="s">
        <v>1427</v>
      </c>
      <c r="I4053">
        <v>1482108350</v>
      </c>
      <c r="J4053">
        <v>1479516350</v>
      </c>
      <c r="K4053" t="b">
        <v>0</v>
      </c>
      <c r="L4053">
        <v>1</v>
      </c>
      <c r="M4053" t="b">
        <v>0</v>
      </c>
      <c r="N4053" t="s">
        <v>1088</v>
      </c>
      <c r="O4053">
        <f t="shared" si="315"/>
        <v>3</v>
      </c>
      <c r="P4053">
        <f t="shared" si="316"/>
        <v>800</v>
      </c>
      <c r="Q4053" s="10" t="s">
        <v>8315</v>
      </c>
      <c r="R4053" t="s">
        <v>8316</v>
      </c>
      <c r="S4053" s="13">
        <f t="shared" si="317"/>
        <v>42693.031828703708</v>
      </c>
      <c r="T4053" s="13">
        <f t="shared" si="318"/>
        <v>42723.031828703708</v>
      </c>
      <c r="U4053">
        <f t="shared" si="319"/>
        <v>2016</v>
      </c>
    </row>
    <row r="4054" spans="1:21" ht="43.2" x14ac:dyDescent="0.3">
      <c r="A4054">
        <v>2813</v>
      </c>
      <c r="B4054" s="3" t="s">
        <v>5715</v>
      </c>
      <c r="C4054" s="3" t="s">
        <v>5716</v>
      </c>
      <c r="D4054" s="6">
        <v>2800</v>
      </c>
      <c r="E4054" s="8">
        <v>3572.12</v>
      </c>
      <c r="F4054" t="s">
        <v>18</v>
      </c>
      <c r="G4054" t="s">
        <v>19</v>
      </c>
      <c r="H4054" t="s">
        <v>20</v>
      </c>
      <c r="I4054">
        <v>1481737761</v>
      </c>
      <c r="J4054">
        <v>1479577761</v>
      </c>
      <c r="K4054" t="b">
        <v>0</v>
      </c>
      <c r="L4054">
        <v>96</v>
      </c>
      <c r="M4054" t="b">
        <v>1</v>
      </c>
      <c r="N4054" t="s">
        <v>1088</v>
      </c>
      <c r="O4054">
        <f t="shared" si="315"/>
        <v>128</v>
      </c>
      <c r="P4054">
        <f t="shared" si="316"/>
        <v>37.21</v>
      </c>
      <c r="Q4054" s="10" t="s">
        <v>8315</v>
      </c>
      <c r="R4054" t="s">
        <v>8316</v>
      </c>
      <c r="S4054" s="13">
        <f t="shared" si="317"/>
        <v>42693.742604166662</v>
      </c>
      <c r="T4054" s="13">
        <f t="shared" si="318"/>
        <v>42718.742604166662</v>
      </c>
      <c r="U4054">
        <f t="shared" si="319"/>
        <v>2016</v>
      </c>
    </row>
    <row r="4055" spans="1:21" ht="28.8" x14ac:dyDescent="0.3">
      <c r="A4055">
        <v>2972</v>
      </c>
      <c r="B4055" s="3" t="s">
        <v>6034</v>
      </c>
      <c r="C4055" s="3" t="s">
        <v>6035</v>
      </c>
      <c r="D4055" s="6">
        <v>2000</v>
      </c>
      <c r="E4055" s="8">
        <v>2107</v>
      </c>
      <c r="F4055" t="s">
        <v>18</v>
      </c>
      <c r="G4055" t="s">
        <v>19</v>
      </c>
      <c r="H4055" t="s">
        <v>20</v>
      </c>
      <c r="I4055">
        <v>1480899600</v>
      </c>
      <c r="J4055">
        <v>1479609520</v>
      </c>
      <c r="K4055" t="b">
        <v>0</v>
      </c>
      <c r="L4055">
        <v>17</v>
      </c>
      <c r="M4055" t="b">
        <v>1</v>
      </c>
      <c r="N4055" t="s">
        <v>1088</v>
      </c>
      <c r="O4055">
        <f t="shared" si="315"/>
        <v>105</v>
      </c>
      <c r="P4055">
        <f t="shared" si="316"/>
        <v>123.94</v>
      </c>
      <c r="Q4055" s="10" t="s">
        <v>8315</v>
      </c>
      <c r="R4055" t="s">
        <v>8316</v>
      </c>
      <c r="S4055" s="13">
        <f t="shared" si="317"/>
        <v>42694.110185185185</v>
      </c>
      <c r="T4055" s="13">
        <f t="shared" si="318"/>
        <v>42709.041666666672</v>
      </c>
      <c r="U4055">
        <f t="shared" si="319"/>
        <v>2016</v>
      </c>
    </row>
    <row r="4056" spans="1:21" ht="43.2" x14ac:dyDescent="0.3">
      <c r="A4056">
        <v>4077</v>
      </c>
      <c r="B4056" s="3" t="s">
        <v>8235</v>
      </c>
      <c r="C4056" s="3" t="s">
        <v>8236</v>
      </c>
      <c r="D4056" s="6">
        <v>15000</v>
      </c>
      <c r="E4056" s="8">
        <v>1335</v>
      </c>
      <c r="F4056" t="s">
        <v>359</v>
      </c>
      <c r="G4056" t="s">
        <v>19</v>
      </c>
      <c r="H4056" t="s">
        <v>20</v>
      </c>
      <c r="I4056">
        <v>1482339794</v>
      </c>
      <c r="J4056">
        <v>1479747794</v>
      </c>
      <c r="K4056" t="b">
        <v>0</v>
      </c>
      <c r="L4056">
        <v>6</v>
      </c>
      <c r="M4056" t="b">
        <v>0</v>
      </c>
      <c r="N4056" t="s">
        <v>1088</v>
      </c>
      <c r="O4056">
        <f t="shared" si="315"/>
        <v>9</v>
      </c>
      <c r="P4056">
        <f t="shared" si="316"/>
        <v>222.5</v>
      </c>
      <c r="Q4056" s="10" t="s">
        <v>8315</v>
      </c>
      <c r="R4056" t="s">
        <v>8316</v>
      </c>
      <c r="S4056" s="13">
        <f t="shared" si="317"/>
        <v>42695.7105787037</v>
      </c>
      <c r="T4056" s="13">
        <f t="shared" si="318"/>
        <v>42725.7105787037</v>
      </c>
      <c r="U4056">
        <f t="shared" si="319"/>
        <v>2016</v>
      </c>
    </row>
    <row r="4057" spans="1:21" ht="43.2" x14ac:dyDescent="0.3">
      <c r="A4057">
        <v>3304</v>
      </c>
      <c r="B4057" s="3" t="s">
        <v>6698</v>
      </c>
      <c r="C4057" s="3" t="s">
        <v>6699</v>
      </c>
      <c r="D4057" s="6">
        <v>15000</v>
      </c>
      <c r="E4057" s="8">
        <v>15677.5</v>
      </c>
      <c r="F4057" t="s">
        <v>18</v>
      </c>
      <c r="G4057" t="s">
        <v>19</v>
      </c>
      <c r="H4057" t="s">
        <v>20</v>
      </c>
      <c r="I4057">
        <v>1482418752</v>
      </c>
      <c r="J4057">
        <v>1479826752</v>
      </c>
      <c r="K4057" t="b">
        <v>0</v>
      </c>
      <c r="L4057">
        <v>175</v>
      </c>
      <c r="M4057" t="b">
        <v>1</v>
      </c>
      <c r="N4057" t="s">
        <v>1088</v>
      </c>
      <c r="O4057">
        <f t="shared" si="315"/>
        <v>105</v>
      </c>
      <c r="P4057">
        <f t="shared" si="316"/>
        <v>89.59</v>
      </c>
      <c r="Q4057" s="10" t="s">
        <v>8315</v>
      </c>
      <c r="R4057" t="s">
        <v>8316</v>
      </c>
      <c r="S4057" s="13">
        <f t="shared" si="317"/>
        <v>42696.624444444446</v>
      </c>
      <c r="T4057" s="13">
        <f t="shared" si="318"/>
        <v>42726.624444444446</v>
      </c>
      <c r="U4057">
        <f t="shared" si="319"/>
        <v>2016</v>
      </c>
    </row>
    <row r="4058" spans="1:21" ht="57.6" x14ac:dyDescent="0.3">
      <c r="A4058">
        <v>4105</v>
      </c>
      <c r="B4058" s="3" t="s">
        <v>8291</v>
      </c>
      <c r="C4058" s="3" t="s">
        <v>8292</v>
      </c>
      <c r="D4058" s="6">
        <v>33000</v>
      </c>
      <c r="E4058" s="8">
        <v>2300</v>
      </c>
      <c r="F4058" t="s">
        <v>359</v>
      </c>
      <c r="G4058" t="s">
        <v>1426</v>
      </c>
      <c r="H4058" t="s">
        <v>1427</v>
      </c>
      <c r="I4058">
        <v>1482711309</v>
      </c>
      <c r="J4058">
        <v>1479860109</v>
      </c>
      <c r="K4058" t="b">
        <v>0</v>
      </c>
      <c r="L4058">
        <v>6</v>
      </c>
      <c r="M4058" t="b">
        <v>0</v>
      </c>
      <c r="N4058" t="s">
        <v>1088</v>
      </c>
      <c r="O4058">
        <f t="shared" si="315"/>
        <v>7</v>
      </c>
      <c r="P4058">
        <f t="shared" si="316"/>
        <v>383.33</v>
      </c>
      <c r="Q4058" s="10" t="s">
        <v>8315</v>
      </c>
      <c r="R4058" t="s">
        <v>8316</v>
      </c>
      <c r="S4058" s="13">
        <f t="shared" si="317"/>
        <v>42697.010520833333</v>
      </c>
      <c r="T4058" s="13">
        <f t="shared" si="318"/>
        <v>42730.010520833333</v>
      </c>
      <c r="U4058">
        <f t="shared" si="319"/>
        <v>2016</v>
      </c>
    </row>
    <row r="4059" spans="1:21" ht="28.8" x14ac:dyDescent="0.3">
      <c r="A4059">
        <v>3360</v>
      </c>
      <c r="B4059" s="3" t="s">
        <v>6809</v>
      </c>
      <c r="C4059" s="3" t="s">
        <v>6810</v>
      </c>
      <c r="D4059" s="6">
        <v>9000</v>
      </c>
      <c r="E4059" s="8">
        <v>9124</v>
      </c>
      <c r="F4059" t="s">
        <v>18</v>
      </c>
      <c r="G4059" t="s">
        <v>6811</v>
      </c>
      <c r="H4059" t="s">
        <v>6812</v>
      </c>
      <c r="I4059">
        <v>1481731140</v>
      </c>
      <c r="J4059">
        <v>1479866343</v>
      </c>
      <c r="K4059" t="b">
        <v>0</v>
      </c>
      <c r="L4059">
        <v>72</v>
      </c>
      <c r="M4059" t="b">
        <v>1</v>
      </c>
      <c r="N4059" t="s">
        <v>1088</v>
      </c>
      <c r="O4059">
        <f t="shared" si="315"/>
        <v>101</v>
      </c>
      <c r="P4059">
        <f t="shared" si="316"/>
        <v>126.72</v>
      </c>
      <c r="Q4059" s="10" t="s">
        <v>8315</v>
      </c>
      <c r="R4059" t="s">
        <v>8316</v>
      </c>
      <c r="S4059" s="13">
        <f t="shared" si="317"/>
        <v>42697.082673611112</v>
      </c>
      <c r="T4059" s="13">
        <f t="shared" si="318"/>
        <v>42718.665972222225</v>
      </c>
      <c r="U4059">
        <f t="shared" si="319"/>
        <v>2016</v>
      </c>
    </row>
    <row r="4060" spans="1:21" ht="57.6" x14ac:dyDescent="0.3">
      <c r="A4060">
        <v>3224</v>
      </c>
      <c r="B4060" s="3" t="s">
        <v>6538</v>
      </c>
      <c r="C4060" s="3" t="s">
        <v>6539</v>
      </c>
      <c r="D4060" s="6">
        <v>30000</v>
      </c>
      <c r="E4060" s="8">
        <v>30610</v>
      </c>
      <c r="F4060" t="s">
        <v>18</v>
      </c>
      <c r="G4060" t="s">
        <v>19</v>
      </c>
      <c r="H4060" t="s">
        <v>20</v>
      </c>
      <c r="I4060">
        <v>1484024400</v>
      </c>
      <c r="J4060">
        <v>1479932713</v>
      </c>
      <c r="K4060" t="b">
        <v>1</v>
      </c>
      <c r="L4060">
        <v>216</v>
      </c>
      <c r="M4060" t="b">
        <v>1</v>
      </c>
      <c r="N4060" t="s">
        <v>1088</v>
      </c>
      <c r="O4060">
        <f t="shared" si="315"/>
        <v>102</v>
      </c>
      <c r="P4060">
        <f t="shared" si="316"/>
        <v>141.71</v>
      </c>
      <c r="Q4060" s="10" t="s">
        <v>8315</v>
      </c>
      <c r="R4060" t="s">
        <v>8316</v>
      </c>
      <c r="S4060" s="13">
        <f t="shared" si="317"/>
        <v>42697.850844907407</v>
      </c>
      <c r="T4060" s="13">
        <f t="shared" si="318"/>
        <v>42745.208333333328</v>
      </c>
      <c r="U4060">
        <f t="shared" si="319"/>
        <v>2016</v>
      </c>
    </row>
    <row r="4061" spans="1:21" ht="57.6" x14ac:dyDescent="0.3">
      <c r="A4061">
        <v>4071</v>
      </c>
      <c r="B4061" s="3" t="s">
        <v>8223</v>
      </c>
      <c r="C4061" s="3" t="s">
        <v>8224</v>
      </c>
      <c r="D4061" s="6">
        <v>20000</v>
      </c>
      <c r="E4061" s="8">
        <v>0</v>
      </c>
      <c r="F4061" t="s">
        <v>359</v>
      </c>
      <c r="G4061" t="s">
        <v>1426</v>
      </c>
      <c r="H4061" t="s">
        <v>1427</v>
      </c>
      <c r="I4061">
        <v>1482779931</v>
      </c>
      <c r="J4061">
        <v>1480187931</v>
      </c>
      <c r="K4061" t="b">
        <v>0</v>
      </c>
      <c r="L4061">
        <v>0</v>
      </c>
      <c r="M4061" t="b">
        <v>0</v>
      </c>
      <c r="N4061" t="s">
        <v>1088</v>
      </c>
      <c r="O4061">
        <f t="shared" si="315"/>
        <v>0</v>
      </c>
      <c r="P4061">
        <f t="shared" si="316"/>
        <v>0</v>
      </c>
      <c r="Q4061" s="10" t="s">
        <v>8315</v>
      </c>
      <c r="R4061" t="s">
        <v>8316</v>
      </c>
      <c r="S4061" s="13">
        <f t="shared" si="317"/>
        <v>42700.804756944446</v>
      </c>
      <c r="T4061" s="13">
        <f t="shared" si="318"/>
        <v>42730.804756944446</v>
      </c>
      <c r="U4061">
        <f t="shared" si="319"/>
        <v>2016</v>
      </c>
    </row>
    <row r="4062" spans="1:21" ht="43.2" x14ac:dyDescent="0.3">
      <c r="A4062">
        <v>2896</v>
      </c>
      <c r="B4062" s="3" t="s">
        <v>5881</v>
      </c>
      <c r="C4062" s="3" t="s">
        <v>5882</v>
      </c>
      <c r="D4062" s="6">
        <v>3000</v>
      </c>
      <c r="E4062" s="8">
        <v>625</v>
      </c>
      <c r="F4062" t="s">
        <v>359</v>
      </c>
      <c r="G4062" t="s">
        <v>19</v>
      </c>
      <c r="H4062" t="s">
        <v>20</v>
      </c>
      <c r="I4062">
        <v>1481522400</v>
      </c>
      <c r="J4062">
        <v>1480283321</v>
      </c>
      <c r="K4062" t="b">
        <v>0</v>
      </c>
      <c r="L4062">
        <v>12</v>
      </c>
      <c r="M4062" t="b">
        <v>0</v>
      </c>
      <c r="N4062" t="s">
        <v>1088</v>
      </c>
      <c r="O4062">
        <f t="shared" si="315"/>
        <v>21</v>
      </c>
      <c r="P4062">
        <f t="shared" si="316"/>
        <v>52.08</v>
      </c>
      <c r="Q4062" s="10" t="s">
        <v>8315</v>
      </c>
      <c r="R4062" t="s">
        <v>8316</v>
      </c>
      <c r="S4062" s="13">
        <f t="shared" si="317"/>
        <v>42701.908807870372</v>
      </c>
      <c r="T4062" s="13">
        <f t="shared" si="318"/>
        <v>42716.25</v>
      </c>
      <c r="U4062">
        <f t="shared" si="319"/>
        <v>2016</v>
      </c>
    </row>
    <row r="4063" spans="1:21" ht="43.2" x14ac:dyDescent="0.3">
      <c r="A4063">
        <v>3236</v>
      </c>
      <c r="B4063" s="3" t="s">
        <v>6562</v>
      </c>
      <c r="C4063" s="3" t="s">
        <v>6563</v>
      </c>
      <c r="D4063" s="6">
        <v>20000</v>
      </c>
      <c r="E4063" s="8">
        <v>20120</v>
      </c>
      <c r="F4063" t="s">
        <v>18</v>
      </c>
      <c r="G4063" t="s">
        <v>19</v>
      </c>
      <c r="H4063" t="s">
        <v>20</v>
      </c>
      <c r="I4063">
        <v>1482962433</v>
      </c>
      <c r="J4063">
        <v>1480370433</v>
      </c>
      <c r="K4063" t="b">
        <v>0</v>
      </c>
      <c r="L4063">
        <v>110</v>
      </c>
      <c r="M4063" t="b">
        <v>1</v>
      </c>
      <c r="N4063" t="s">
        <v>1088</v>
      </c>
      <c r="O4063">
        <f t="shared" si="315"/>
        <v>101</v>
      </c>
      <c r="P4063">
        <f t="shared" si="316"/>
        <v>182.91</v>
      </c>
      <c r="Q4063" s="10" t="s">
        <v>8315</v>
      </c>
      <c r="R4063" t="s">
        <v>8316</v>
      </c>
      <c r="S4063" s="13">
        <f t="shared" si="317"/>
        <v>42702.917048611111</v>
      </c>
      <c r="T4063" s="13">
        <f t="shared" si="318"/>
        <v>42732.917048611111</v>
      </c>
      <c r="U4063">
        <f t="shared" si="319"/>
        <v>2016</v>
      </c>
    </row>
    <row r="4064" spans="1:21" ht="43.2" x14ac:dyDescent="0.3">
      <c r="A4064">
        <v>1289</v>
      </c>
      <c r="B4064" s="3" t="s">
        <v>2647</v>
      </c>
      <c r="C4064" s="3" t="s">
        <v>2648</v>
      </c>
      <c r="D4064" s="6">
        <v>1500</v>
      </c>
      <c r="E4064" s="8">
        <v>1876</v>
      </c>
      <c r="F4064" t="s">
        <v>18</v>
      </c>
      <c r="G4064" t="s">
        <v>19</v>
      </c>
      <c r="H4064" t="s">
        <v>20</v>
      </c>
      <c r="I4064">
        <v>1483499645</v>
      </c>
      <c r="J4064">
        <v>1480907645</v>
      </c>
      <c r="K4064" t="b">
        <v>0</v>
      </c>
      <c r="L4064">
        <v>52</v>
      </c>
      <c r="M4064" t="b">
        <v>1</v>
      </c>
      <c r="N4064" t="s">
        <v>1088</v>
      </c>
      <c r="O4064">
        <f t="shared" si="315"/>
        <v>125</v>
      </c>
      <c r="P4064">
        <f t="shared" si="316"/>
        <v>36.08</v>
      </c>
      <c r="Q4064" s="10" t="s">
        <v>8315</v>
      </c>
      <c r="R4064" t="s">
        <v>8316</v>
      </c>
      <c r="S4064" s="13">
        <f t="shared" si="317"/>
        <v>42709.134780092587</v>
      </c>
      <c r="T4064" s="13">
        <f t="shared" si="318"/>
        <v>42739.134780092587</v>
      </c>
      <c r="U4064">
        <f t="shared" si="319"/>
        <v>2016</v>
      </c>
    </row>
    <row r="4065" spans="1:21" ht="43.2" x14ac:dyDescent="0.3">
      <c r="A4065">
        <v>2844</v>
      </c>
      <c r="B4065" s="3" t="s">
        <v>5777</v>
      </c>
      <c r="C4065" s="3" t="s">
        <v>5778</v>
      </c>
      <c r="D4065" s="6">
        <v>550</v>
      </c>
      <c r="E4065" s="8">
        <v>30</v>
      </c>
      <c r="F4065" t="s">
        <v>359</v>
      </c>
      <c r="G4065" t="s">
        <v>2014</v>
      </c>
      <c r="H4065" t="s">
        <v>57</v>
      </c>
      <c r="I4065">
        <v>1483535180</v>
      </c>
      <c r="J4065">
        <v>1480943180</v>
      </c>
      <c r="K4065" t="b">
        <v>0</v>
      </c>
      <c r="L4065">
        <v>1</v>
      </c>
      <c r="M4065" t="b">
        <v>0</v>
      </c>
      <c r="N4065" t="s">
        <v>1088</v>
      </c>
      <c r="O4065">
        <f t="shared" si="315"/>
        <v>5</v>
      </c>
      <c r="P4065">
        <f t="shared" si="316"/>
        <v>30</v>
      </c>
      <c r="Q4065" s="10" t="s">
        <v>8315</v>
      </c>
      <c r="R4065" t="s">
        <v>8316</v>
      </c>
      <c r="S4065" s="13">
        <f t="shared" si="317"/>
        <v>42709.546064814815</v>
      </c>
      <c r="T4065" s="13">
        <f t="shared" si="318"/>
        <v>42739.546064814815</v>
      </c>
      <c r="U4065">
        <f t="shared" si="319"/>
        <v>2016</v>
      </c>
    </row>
    <row r="4066" spans="1:21" ht="43.2" x14ac:dyDescent="0.3">
      <c r="A4066">
        <v>535</v>
      </c>
      <c r="B4066" s="3" t="s">
        <v>1117</v>
      </c>
      <c r="C4066" s="3" t="s">
        <v>1118</v>
      </c>
      <c r="D4066" s="6">
        <v>2000</v>
      </c>
      <c r="E4066" s="8">
        <v>2050</v>
      </c>
      <c r="F4066" t="s">
        <v>18</v>
      </c>
      <c r="G4066" t="s">
        <v>26</v>
      </c>
      <c r="H4066" t="s">
        <v>27</v>
      </c>
      <c r="I4066">
        <v>1483707905</v>
      </c>
      <c r="J4066">
        <v>1481115905</v>
      </c>
      <c r="K4066" t="b">
        <v>0</v>
      </c>
      <c r="L4066">
        <v>59</v>
      </c>
      <c r="M4066" t="b">
        <v>1</v>
      </c>
      <c r="N4066" t="s">
        <v>1088</v>
      </c>
      <c r="O4066">
        <f t="shared" si="315"/>
        <v>103</v>
      </c>
      <c r="P4066">
        <f t="shared" si="316"/>
        <v>34.75</v>
      </c>
      <c r="Q4066" s="10" t="s">
        <v>8315</v>
      </c>
      <c r="R4066" t="s">
        <v>8316</v>
      </c>
      <c r="S4066" s="13">
        <f t="shared" si="317"/>
        <v>42711.545196759253</v>
      </c>
      <c r="T4066" s="13">
        <f t="shared" si="318"/>
        <v>42741.545196759253</v>
      </c>
      <c r="U4066">
        <f t="shared" si="319"/>
        <v>2016</v>
      </c>
    </row>
    <row r="4067" spans="1:21" ht="43.2" x14ac:dyDescent="0.3">
      <c r="A4067">
        <v>1284</v>
      </c>
      <c r="B4067" s="3" t="s">
        <v>2637</v>
      </c>
      <c r="C4067" s="3" t="s">
        <v>2638</v>
      </c>
      <c r="D4067" s="6">
        <v>2000</v>
      </c>
      <c r="E4067" s="8">
        <v>2020</v>
      </c>
      <c r="F4067" t="s">
        <v>18</v>
      </c>
      <c r="G4067" t="s">
        <v>19</v>
      </c>
      <c r="H4067" t="s">
        <v>20</v>
      </c>
      <c r="I4067">
        <v>1483203540</v>
      </c>
      <c r="J4067">
        <v>1481175482</v>
      </c>
      <c r="K4067" t="b">
        <v>0</v>
      </c>
      <c r="L4067">
        <v>31</v>
      </c>
      <c r="M4067" t="b">
        <v>1</v>
      </c>
      <c r="N4067" t="s">
        <v>1088</v>
      </c>
      <c r="O4067">
        <f t="shared" si="315"/>
        <v>101</v>
      </c>
      <c r="P4067">
        <f t="shared" si="316"/>
        <v>65.16</v>
      </c>
      <c r="Q4067" s="10" t="s">
        <v>8315</v>
      </c>
      <c r="R4067" t="s">
        <v>8316</v>
      </c>
      <c r="S4067" s="13">
        <f t="shared" si="317"/>
        <v>42712.23474537037</v>
      </c>
      <c r="T4067" s="13">
        <f t="shared" si="318"/>
        <v>42735.707638888889</v>
      </c>
      <c r="U4067">
        <f t="shared" si="319"/>
        <v>2016</v>
      </c>
    </row>
    <row r="4068" spans="1:21" ht="43.2" x14ac:dyDescent="0.3">
      <c r="A4068">
        <v>4068</v>
      </c>
      <c r="B4068" s="3" t="s">
        <v>8217</v>
      </c>
      <c r="C4068" s="3" t="s">
        <v>8218</v>
      </c>
      <c r="D4068" s="6">
        <v>3495</v>
      </c>
      <c r="E4068" s="8">
        <v>34.950000000000003</v>
      </c>
      <c r="F4068" t="s">
        <v>359</v>
      </c>
      <c r="G4068" t="s">
        <v>19</v>
      </c>
      <c r="H4068" t="s">
        <v>20</v>
      </c>
      <c r="I4068">
        <v>1484348700</v>
      </c>
      <c r="J4068">
        <v>1481756855</v>
      </c>
      <c r="K4068" t="b">
        <v>0</v>
      </c>
      <c r="L4068">
        <v>1</v>
      </c>
      <c r="M4068" t="b">
        <v>0</v>
      </c>
      <c r="N4068" t="s">
        <v>1088</v>
      </c>
      <c r="O4068">
        <f t="shared" si="315"/>
        <v>1</v>
      </c>
      <c r="P4068">
        <f t="shared" si="316"/>
        <v>34.950000000000003</v>
      </c>
      <c r="Q4068" s="10" t="s">
        <v>8315</v>
      </c>
      <c r="R4068" t="s">
        <v>8316</v>
      </c>
      <c r="S4068" s="13">
        <f t="shared" si="317"/>
        <v>42718.963599537034</v>
      </c>
      <c r="T4068" s="13">
        <f t="shared" si="318"/>
        <v>42748.961805555555</v>
      </c>
      <c r="U4068">
        <f t="shared" si="319"/>
        <v>2016</v>
      </c>
    </row>
    <row r="4069" spans="1:21" ht="43.2" x14ac:dyDescent="0.3">
      <c r="A4069">
        <v>2874</v>
      </c>
      <c r="B4069" s="3" t="s">
        <v>5837</v>
      </c>
      <c r="C4069" s="3" t="s">
        <v>5838</v>
      </c>
      <c r="D4069" s="6">
        <v>5000</v>
      </c>
      <c r="E4069" s="8">
        <v>271</v>
      </c>
      <c r="F4069" t="s">
        <v>359</v>
      </c>
      <c r="G4069" t="s">
        <v>19</v>
      </c>
      <c r="H4069" t="s">
        <v>20</v>
      </c>
      <c r="I4069">
        <v>1484684186</v>
      </c>
      <c r="J4069">
        <v>1482092186</v>
      </c>
      <c r="K4069" t="b">
        <v>0</v>
      </c>
      <c r="L4069">
        <v>3</v>
      </c>
      <c r="M4069" t="b">
        <v>0</v>
      </c>
      <c r="N4069" t="s">
        <v>1088</v>
      </c>
      <c r="O4069">
        <f t="shared" si="315"/>
        <v>5</v>
      </c>
      <c r="P4069">
        <f t="shared" si="316"/>
        <v>90.33</v>
      </c>
      <c r="Q4069" s="10" t="s">
        <v>8315</v>
      </c>
      <c r="R4069" t="s">
        <v>8316</v>
      </c>
      <c r="S4069" s="13">
        <f t="shared" si="317"/>
        <v>42722.84474537037</v>
      </c>
      <c r="T4069" s="13">
        <f t="shared" si="318"/>
        <v>42752.84474537037</v>
      </c>
      <c r="U4069">
        <f t="shared" si="319"/>
        <v>2016</v>
      </c>
    </row>
    <row r="4070" spans="1:21" ht="43.2" x14ac:dyDescent="0.3">
      <c r="A4070">
        <v>3227</v>
      </c>
      <c r="B4070" s="3" t="s">
        <v>6544</v>
      </c>
      <c r="C4070" s="3" t="s">
        <v>6545</v>
      </c>
      <c r="D4070" s="6">
        <v>1200</v>
      </c>
      <c r="E4070" s="8">
        <v>1500</v>
      </c>
      <c r="F4070" t="s">
        <v>18</v>
      </c>
      <c r="G4070" t="s">
        <v>26</v>
      </c>
      <c r="H4070" t="s">
        <v>27</v>
      </c>
      <c r="I4070">
        <v>1484687436</v>
      </c>
      <c r="J4070">
        <v>1482095436</v>
      </c>
      <c r="K4070" t="b">
        <v>0</v>
      </c>
      <c r="L4070">
        <v>30</v>
      </c>
      <c r="M4070" t="b">
        <v>1</v>
      </c>
      <c r="N4070" t="s">
        <v>1088</v>
      </c>
      <c r="O4070">
        <f t="shared" si="315"/>
        <v>125</v>
      </c>
      <c r="P4070">
        <f t="shared" si="316"/>
        <v>50</v>
      </c>
      <c r="Q4070" s="10" t="s">
        <v>8315</v>
      </c>
      <c r="R4070" t="s">
        <v>8316</v>
      </c>
      <c r="S4070" s="13">
        <f t="shared" si="317"/>
        <v>42722.882361111115</v>
      </c>
      <c r="T4070" s="13">
        <f t="shared" si="318"/>
        <v>42752.882361111115</v>
      </c>
      <c r="U4070">
        <f t="shared" si="319"/>
        <v>2016</v>
      </c>
    </row>
    <row r="4071" spans="1:21" ht="43.2" x14ac:dyDescent="0.3">
      <c r="A4071">
        <v>529</v>
      </c>
      <c r="B4071" s="3" t="s">
        <v>1105</v>
      </c>
      <c r="C4071" s="3" t="s">
        <v>1106</v>
      </c>
      <c r="D4071" s="6">
        <v>1200</v>
      </c>
      <c r="E4071" s="8">
        <v>1565</v>
      </c>
      <c r="F4071" t="s">
        <v>18</v>
      </c>
      <c r="G4071" t="s">
        <v>161</v>
      </c>
      <c r="H4071" t="s">
        <v>162</v>
      </c>
      <c r="I4071">
        <v>1484110800</v>
      </c>
      <c r="J4071">
        <v>1482281094</v>
      </c>
      <c r="K4071" t="b">
        <v>0</v>
      </c>
      <c r="L4071">
        <v>18</v>
      </c>
      <c r="M4071" t="b">
        <v>1</v>
      </c>
      <c r="N4071" t="s">
        <v>1088</v>
      </c>
      <c r="O4071">
        <f t="shared" si="315"/>
        <v>130</v>
      </c>
      <c r="P4071">
        <f t="shared" si="316"/>
        <v>86.94</v>
      </c>
      <c r="Q4071" s="10" t="s">
        <v>8315</v>
      </c>
      <c r="R4071" t="s">
        <v>8316</v>
      </c>
      <c r="S4071" s="13">
        <f t="shared" si="317"/>
        <v>42725.031180555554</v>
      </c>
      <c r="T4071" s="13">
        <f t="shared" si="318"/>
        <v>42746.208333333328</v>
      </c>
      <c r="U4071">
        <f t="shared" si="319"/>
        <v>2016</v>
      </c>
    </row>
    <row r="4072" spans="1:21" ht="57.6" x14ac:dyDescent="0.3">
      <c r="A4072">
        <v>2857</v>
      </c>
      <c r="B4072" s="3" t="s">
        <v>5803</v>
      </c>
      <c r="C4072" s="3" t="s">
        <v>5804</v>
      </c>
      <c r="D4072" s="6">
        <v>38000</v>
      </c>
      <c r="E4072" s="8">
        <v>7500</v>
      </c>
      <c r="F4072" t="s">
        <v>359</v>
      </c>
      <c r="G4072" t="s">
        <v>1426</v>
      </c>
      <c r="H4072" t="s">
        <v>1427</v>
      </c>
      <c r="I4072">
        <v>1487613600</v>
      </c>
      <c r="J4072">
        <v>1482444295</v>
      </c>
      <c r="K4072" t="b">
        <v>0</v>
      </c>
      <c r="L4072">
        <v>15</v>
      </c>
      <c r="M4072" t="b">
        <v>0</v>
      </c>
      <c r="N4072" t="s">
        <v>1088</v>
      </c>
      <c r="O4072">
        <f t="shared" si="315"/>
        <v>20</v>
      </c>
      <c r="P4072">
        <f t="shared" si="316"/>
        <v>500</v>
      </c>
      <c r="Q4072" s="10" t="s">
        <v>8315</v>
      </c>
      <c r="R4072" t="s">
        <v>8316</v>
      </c>
      <c r="S4072" s="13">
        <f t="shared" si="317"/>
        <v>42726.920081018514</v>
      </c>
      <c r="T4072" s="13">
        <f t="shared" si="318"/>
        <v>42786.75</v>
      </c>
      <c r="U4072">
        <f t="shared" si="319"/>
        <v>2016</v>
      </c>
    </row>
    <row r="4073" spans="1:21" ht="43.2" x14ac:dyDescent="0.3">
      <c r="A4073">
        <v>4101</v>
      </c>
      <c r="B4073" s="3" t="s">
        <v>8283</v>
      </c>
      <c r="C4073" s="3" t="s">
        <v>8284</v>
      </c>
      <c r="D4073" s="6">
        <v>600</v>
      </c>
      <c r="E4073" s="8">
        <v>0</v>
      </c>
      <c r="F4073" t="s">
        <v>359</v>
      </c>
      <c r="G4073" t="s">
        <v>19</v>
      </c>
      <c r="H4073" t="s">
        <v>20</v>
      </c>
      <c r="I4073">
        <v>1485380482</v>
      </c>
      <c r="J4073">
        <v>1482788482</v>
      </c>
      <c r="K4073" t="b">
        <v>0</v>
      </c>
      <c r="L4073">
        <v>0</v>
      </c>
      <c r="M4073" t="b">
        <v>0</v>
      </c>
      <c r="N4073" t="s">
        <v>1088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42730.903726851851</v>
      </c>
      <c r="T4073" s="13">
        <f t="shared" si="318"/>
        <v>42760.903726851851</v>
      </c>
      <c r="U4073">
        <f t="shared" si="319"/>
        <v>2016</v>
      </c>
    </row>
    <row r="4074" spans="1:21" ht="43.2" x14ac:dyDescent="0.3">
      <c r="A4074">
        <v>4078</v>
      </c>
      <c r="B4074" s="3" t="s">
        <v>8237</v>
      </c>
      <c r="C4074" s="3" t="s">
        <v>8238</v>
      </c>
      <c r="D4074" s="6">
        <v>250</v>
      </c>
      <c r="E4074" s="8">
        <v>0</v>
      </c>
      <c r="F4074" t="s">
        <v>359</v>
      </c>
      <c r="G4074" t="s">
        <v>26</v>
      </c>
      <c r="H4074" t="s">
        <v>27</v>
      </c>
      <c r="I4074">
        <v>1485543242</v>
      </c>
      <c r="J4074">
        <v>1482951242</v>
      </c>
      <c r="K4074" t="b">
        <v>0</v>
      </c>
      <c r="L4074">
        <v>0</v>
      </c>
      <c r="M4074" t="b">
        <v>0</v>
      </c>
      <c r="N4074" t="s">
        <v>1088</v>
      </c>
      <c r="O4074">
        <f t="shared" si="315"/>
        <v>0</v>
      </c>
      <c r="P4074">
        <f t="shared" si="316"/>
        <v>0</v>
      </c>
      <c r="Q4074" s="10" t="s">
        <v>8315</v>
      </c>
      <c r="R4074" t="s">
        <v>8316</v>
      </c>
      <c r="S4074" s="13">
        <f t="shared" si="317"/>
        <v>42732.787523148145</v>
      </c>
      <c r="T4074" s="13">
        <f t="shared" si="318"/>
        <v>42762.787523148145</v>
      </c>
      <c r="U4074">
        <f t="shared" si="319"/>
        <v>2016</v>
      </c>
    </row>
    <row r="4075" spans="1:21" ht="43.2" x14ac:dyDescent="0.3">
      <c r="A4075">
        <v>3528</v>
      </c>
      <c r="B4075" s="3" t="s">
        <v>7147</v>
      </c>
      <c r="C4075" s="3" t="s">
        <v>7148</v>
      </c>
      <c r="D4075" s="6">
        <v>1650</v>
      </c>
      <c r="E4075" s="8">
        <v>1669</v>
      </c>
      <c r="F4075" t="s">
        <v>18</v>
      </c>
      <c r="G4075" t="s">
        <v>26</v>
      </c>
      <c r="H4075" t="s">
        <v>27</v>
      </c>
      <c r="I4075">
        <v>1484740918</v>
      </c>
      <c r="J4075">
        <v>1483012918</v>
      </c>
      <c r="K4075" t="b">
        <v>0</v>
      </c>
      <c r="L4075">
        <v>37</v>
      </c>
      <c r="M4075" t="b">
        <v>1</v>
      </c>
      <c r="N4075" t="s">
        <v>1088</v>
      </c>
      <c r="O4075">
        <f t="shared" si="315"/>
        <v>101</v>
      </c>
      <c r="P4075">
        <f t="shared" si="316"/>
        <v>45.11</v>
      </c>
      <c r="Q4075" s="10" t="s">
        <v>8315</v>
      </c>
      <c r="R4075" t="s">
        <v>8316</v>
      </c>
      <c r="S4075" s="13">
        <f t="shared" si="317"/>
        <v>42733.50136574074</v>
      </c>
      <c r="T4075" s="13">
        <f t="shared" si="318"/>
        <v>42753.50136574074</v>
      </c>
      <c r="U4075">
        <f t="shared" si="319"/>
        <v>2016</v>
      </c>
    </row>
    <row r="4076" spans="1:21" ht="43.2" x14ac:dyDescent="0.3">
      <c r="A4076">
        <v>3234</v>
      </c>
      <c r="B4076" s="3" t="s">
        <v>6558</v>
      </c>
      <c r="C4076" s="3" t="s">
        <v>6559</v>
      </c>
      <c r="D4076" s="6">
        <v>4000</v>
      </c>
      <c r="E4076" s="8">
        <v>4015.71</v>
      </c>
      <c r="F4076" t="s">
        <v>18</v>
      </c>
      <c r="G4076" t="s">
        <v>26</v>
      </c>
      <c r="H4076" t="s">
        <v>27</v>
      </c>
      <c r="I4076">
        <v>1485991860</v>
      </c>
      <c r="J4076">
        <v>1483124208</v>
      </c>
      <c r="K4076" t="b">
        <v>0</v>
      </c>
      <c r="L4076">
        <v>115</v>
      </c>
      <c r="M4076" t="b">
        <v>1</v>
      </c>
      <c r="N4076" t="s">
        <v>1088</v>
      </c>
      <c r="O4076">
        <f t="shared" si="315"/>
        <v>100</v>
      </c>
      <c r="P4076">
        <f t="shared" si="316"/>
        <v>34.92</v>
      </c>
      <c r="Q4076" s="10" t="s">
        <v>8315</v>
      </c>
      <c r="R4076" t="s">
        <v>8316</v>
      </c>
      <c r="S4076" s="13">
        <f t="shared" si="317"/>
        <v>42734.789444444439</v>
      </c>
      <c r="T4076" s="13">
        <f t="shared" si="318"/>
        <v>42767.979861111111</v>
      </c>
      <c r="U4076">
        <f t="shared" si="319"/>
        <v>2016</v>
      </c>
    </row>
    <row r="4077" spans="1:21" ht="43.2" x14ac:dyDescent="0.3">
      <c r="A4077">
        <v>3656</v>
      </c>
      <c r="B4077" s="3" t="s">
        <v>7401</v>
      </c>
      <c r="C4077" s="3" t="s">
        <v>7402</v>
      </c>
      <c r="D4077" s="6">
        <v>5000</v>
      </c>
      <c r="E4077" s="8">
        <v>5291</v>
      </c>
      <c r="F4077" t="s">
        <v>18</v>
      </c>
      <c r="G4077" t="s">
        <v>2091</v>
      </c>
      <c r="H4077" t="s">
        <v>2092</v>
      </c>
      <c r="I4077">
        <v>1485989940</v>
      </c>
      <c r="J4077">
        <v>1483393836</v>
      </c>
      <c r="K4077" t="b">
        <v>0</v>
      </c>
      <c r="L4077">
        <v>46</v>
      </c>
      <c r="M4077" t="b">
        <v>1</v>
      </c>
      <c r="N4077" t="s">
        <v>1088</v>
      </c>
      <c r="O4077">
        <f t="shared" si="315"/>
        <v>106</v>
      </c>
      <c r="P4077">
        <f t="shared" si="316"/>
        <v>115.02</v>
      </c>
      <c r="Q4077" s="10" t="s">
        <v>8315</v>
      </c>
      <c r="R4077" t="s">
        <v>8316</v>
      </c>
      <c r="S4077" s="13">
        <f t="shared" si="317"/>
        <v>42737.910138888896</v>
      </c>
      <c r="T4077" s="13">
        <f t="shared" si="318"/>
        <v>42767.957638888889</v>
      </c>
      <c r="U4077">
        <f t="shared" si="319"/>
        <v>2017</v>
      </c>
    </row>
    <row r="4078" spans="1:21" ht="43.2" x14ac:dyDescent="0.3">
      <c r="A4078">
        <v>3359</v>
      </c>
      <c r="B4078" s="3" t="s">
        <v>6807</v>
      </c>
      <c r="C4078" s="3" t="s">
        <v>6808</v>
      </c>
      <c r="D4078" s="6">
        <v>4000</v>
      </c>
      <c r="E4078" s="8">
        <v>4250</v>
      </c>
      <c r="F4078" t="s">
        <v>18</v>
      </c>
      <c r="G4078" t="s">
        <v>19</v>
      </c>
      <c r="H4078" t="s">
        <v>20</v>
      </c>
      <c r="I4078">
        <v>1487985734</v>
      </c>
      <c r="J4078">
        <v>1484097734</v>
      </c>
      <c r="K4078" t="b">
        <v>0</v>
      </c>
      <c r="L4078">
        <v>23</v>
      </c>
      <c r="M4078" t="b">
        <v>1</v>
      </c>
      <c r="N4078" t="s">
        <v>1088</v>
      </c>
      <c r="O4078">
        <f t="shared" si="315"/>
        <v>106</v>
      </c>
      <c r="P4078">
        <f t="shared" si="316"/>
        <v>184.78</v>
      </c>
      <c r="Q4078" s="10" t="s">
        <v>8315</v>
      </c>
      <c r="R4078" t="s">
        <v>8316</v>
      </c>
      <c r="S4078" s="13">
        <f t="shared" si="317"/>
        <v>42746.057106481487</v>
      </c>
      <c r="T4078" s="13">
        <f t="shared" si="318"/>
        <v>42791.057106481487</v>
      </c>
      <c r="U4078">
        <f t="shared" si="319"/>
        <v>2017</v>
      </c>
    </row>
    <row r="4079" spans="1:21" ht="57.6" x14ac:dyDescent="0.3">
      <c r="A4079">
        <v>2836</v>
      </c>
      <c r="B4079" s="3" t="s">
        <v>5761</v>
      </c>
      <c r="C4079" s="3" t="s">
        <v>5762</v>
      </c>
      <c r="D4079" s="6">
        <v>450</v>
      </c>
      <c r="E4079" s="8">
        <v>485</v>
      </c>
      <c r="F4079" t="s">
        <v>18</v>
      </c>
      <c r="G4079" t="s">
        <v>19</v>
      </c>
      <c r="H4079" t="s">
        <v>20</v>
      </c>
      <c r="I4079">
        <v>1487393940</v>
      </c>
      <c r="J4079">
        <v>1484115418</v>
      </c>
      <c r="K4079" t="b">
        <v>0</v>
      </c>
      <c r="L4079">
        <v>11</v>
      </c>
      <c r="M4079" t="b">
        <v>1</v>
      </c>
      <c r="N4079" t="s">
        <v>1088</v>
      </c>
      <c r="O4079">
        <f t="shared" si="315"/>
        <v>108</v>
      </c>
      <c r="P4079">
        <f t="shared" si="316"/>
        <v>44.09</v>
      </c>
      <c r="Q4079" s="10" t="s">
        <v>8315</v>
      </c>
      <c r="R4079" t="s">
        <v>8316</v>
      </c>
      <c r="S4079" s="13">
        <f t="shared" si="317"/>
        <v>42746.261782407411</v>
      </c>
      <c r="T4079" s="13">
        <f t="shared" si="318"/>
        <v>42784.207638888889</v>
      </c>
      <c r="U4079">
        <f t="shared" si="319"/>
        <v>2017</v>
      </c>
    </row>
    <row r="4080" spans="1:21" ht="43.2" x14ac:dyDescent="0.3">
      <c r="A4080">
        <v>4096</v>
      </c>
      <c r="B4080" s="3" t="s">
        <v>8273</v>
      </c>
      <c r="C4080" s="3" t="s">
        <v>8274</v>
      </c>
      <c r="D4080" s="6">
        <v>3500</v>
      </c>
      <c r="E4080" s="8">
        <v>400</v>
      </c>
      <c r="F4080" t="s">
        <v>359</v>
      </c>
      <c r="G4080" t="s">
        <v>26</v>
      </c>
      <c r="H4080" t="s">
        <v>27</v>
      </c>
      <c r="I4080">
        <v>1488271860</v>
      </c>
      <c r="J4080">
        <v>1484484219</v>
      </c>
      <c r="K4080" t="b">
        <v>0</v>
      </c>
      <c r="L4080">
        <v>5</v>
      </c>
      <c r="M4080" t="b">
        <v>0</v>
      </c>
      <c r="N4080" t="s">
        <v>1088</v>
      </c>
      <c r="O4080">
        <f t="shared" si="315"/>
        <v>11</v>
      </c>
      <c r="P4080">
        <f t="shared" si="316"/>
        <v>80</v>
      </c>
      <c r="Q4080" s="10" t="s">
        <v>8315</v>
      </c>
      <c r="R4080" t="s">
        <v>8316</v>
      </c>
      <c r="S4080" s="13">
        <f t="shared" si="317"/>
        <v>42750.530312499999</v>
      </c>
      <c r="T4080" s="13">
        <f t="shared" si="318"/>
        <v>42794.368749999994</v>
      </c>
      <c r="U4080">
        <f t="shared" si="319"/>
        <v>2017</v>
      </c>
    </row>
    <row r="4081" spans="1:21" ht="57.6" x14ac:dyDescent="0.3">
      <c r="A4081">
        <v>527</v>
      </c>
      <c r="B4081" s="3" t="s">
        <v>1101</v>
      </c>
      <c r="C4081" s="3" t="s">
        <v>1102</v>
      </c>
      <c r="D4081" s="6">
        <v>10000</v>
      </c>
      <c r="E4081" s="8">
        <v>10085</v>
      </c>
      <c r="F4081" t="s">
        <v>18</v>
      </c>
      <c r="G4081" t="s">
        <v>19</v>
      </c>
      <c r="H4081" t="s">
        <v>20</v>
      </c>
      <c r="I4081">
        <v>1487347500</v>
      </c>
      <c r="J4081">
        <v>1484715366</v>
      </c>
      <c r="K4081" t="b">
        <v>0</v>
      </c>
      <c r="L4081">
        <v>158</v>
      </c>
      <c r="M4081" t="b">
        <v>1</v>
      </c>
      <c r="N4081" t="s">
        <v>1088</v>
      </c>
      <c r="O4081">
        <f t="shared" si="315"/>
        <v>101</v>
      </c>
      <c r="P4081">
        <f t="shared" si="316"/>
        <v>63.83</v>
      </c>
      <c r="Q4081" s="10" t="s">
        <v>8315</v>
      </c>
      <c r="R4081" t="s">
        <v>8316</v>
      </c>
      <c r="S4081" s="13">
        <f t="shared" si="317"/>
        <v>42753.205625000002</v>
      </c>
      <c r="T4081" s="13">
        <f t="shared" si="318"/>
        <v>42783.670138888891</v>
      </c>
      <c r="U4081">
        <f t="shared" si="319"/>
        <v>2017</v>
      </c>
    </row>
    <row r="4082" spans="1:21" ht="43.2" x14ac:dyDescent="0.3">
      <c r="A4082">
        <v>3240</v>
      </c>
      <c r="B4082" s="3" t="s">
        <v>6570</v>
      </c>
      <c r="C4082" s="3" t="s">
        <v>6571</v>
      </c>
      <c r="D4082" s="6">
        <v>3000</v>
      </c>
      <c r="E4082" s="8">
        <v>3017</v>
      </c>
      <c r="F4082" t="s">
        <v>18</v>
      </c>
      <c r="G4082" t="s">
        <v>26</v>
      </c>
      <c r="H4082" t="s">
        <v>27</v>
      </c>
      <c r="I4082">
        <v>1487286000</v>
      </c>
      <c r="J4082">
        <v>1484843948</v>
      </c>
      <c r="K4082" t="b">
        <v>0</v>
      </c>
      <c r="L4082">
        <v>34</v>
      </c>
      <c r="M4082" t="b">
        <v>1</v>
      </c>
      <c r="N4082" t="s">
        <v>1088</v>
      </c>
      <c r="O4082">
        <f t="shared" si="315"/>
        <v>101</v>
      </c>
      <c r="P4082">
        <f t="shared" si="316"/>
        <v>88.74</v>
      </c>
      <c r="Q4082" s="10" t="s">
        <v>8315</v>
      </c>
      <c r="R4082" t="s">
        <v>8316</v>
      </c>
      <c r="S4082" s="13">
        <f t="shared" si="317"/>
        <v>42754.693842592591</v>
      </c>
      <c r="T4082" s="13">
        <f t="shared" si="318"/>
        <v>42782.958333333328</v>
      </c>
      <c r="U4082">
        <f t="shared" si="319"/>
        <v>2017</v>
      </c>
    </row>
    <row r="4083" spans="1:21" ht="43.2" x14ac:dyDescent="0.3">
      <c r="A4083">
        <v>3289</v>
      </c>
      <c r="B4083" s="3" t="s">
        <v>6668</v>
      </c>
      <c r="C4083" s="3" t="s">
        <v>6669</v>
      </c>
      <c r="D4083" s="6">
        <v>500</v>
      </c>
      <c r="E4083" s="8">
        <v>665.21</v>
      </c>
      <c r="F4083" t="s">
        <v>18</v>
      </c>
      <c r="G4083" t="s">
        <v>26</v>
      </c>
      <c r="H4083" t="s">
        <v>27</v>
      </c>
      <c r="I4083">
        <v>1487580602</v>
      </c>
      <c r="J4083">
        <v>1485161402</v>
      </c>
      <c r="K4083" t="b">
        <v>0</v>
      </c>
      <c r="L4083">
        <v>25</v>
      </c>
      <c r="M4083" t="b">
        <v>1</v>
      </c>
      <c r="N4083" t="s">
        <v>1088</v>
      </c>
      <c r="O4083">
        <f t="shared" si="315"/>
        <v>133</v>
      </c>
      <c r="P4083">
        <f t="shared" si="316"/>
        <v>26.61</v>
      </c>
      <c r="Q4083" s="10" t="s">
        <v>8315</v>
      </c>
      <c r="R4083" t="s">
        <v>8316</v>
      </c>
      <c r="S4083" s="13">
        <f t="shared" si="317"/>
        <v>42758.368078703701</v>
      </c>
      <c r="T4083" s="13">
        <f t="shared" si="318"/>
        <v>42786.368078703701</v>
      </c>
      <c r="U4083">
        <f t="shared" si="319"/>
        <v>2017</v>
      </c>
    </row>
    <row r="4084" spans="1:21" ht="43.2" x14ac:dyDescent="0.3">
      <c r="A4084">
        <v>3257</v>
      </c>
      <c r="B4084" s="3" t="s">
        <v>6604</v>
      </c>
      <c r="C4084" s="3" t="s">
        <v>6605</v>
      </c>
      <c r="D4084" s="6">
        <v>2000</v>
      </c>
      <c r="E4084" s="8">
        <v>2125.9899999999998</v>
      </c>
      <c r="F4084" t="s">
        <v>18</v>
      </c>
      <c r="G4084" t="s">
        <v>26</v>
      </c>
      <c r="H4084" t="s">
        <v>27</v>
      </c>
      <c r="I4084">
        <v>1487769952</v>
      </c>
      <c r="J4084">
        <v>1485177952</v>
      </c>
      <c r="K4084" t="b">
        <v>0</v>
      </c>
      <c r="L4084">
        <v>41</v>
      </c>
      <c r="M4084" t="b">
        <v>1</v>
      </c>
      <c r="N4084" t="s">
        <v>1088</v>
      </c>
      <c r="O4084">
        <f t="shared" si="315"/>
        <v>106</v>
      </c>
      <c r="P4084">
        <f t="shared" si="316"/>
        <v>51.85</v>
      </c>
      <c r="Q4084" s="10" t="s">
        <v>8315</v>
      </c>
      <c r="R4084" t="s">
        <v>8316</v>
      </c>
      <c r="S4084" s="13">
        <f t="shared" si="317"/>
        <v>42758.559629629628</v>
      </c>
      <c r="T4084" s="13">
        <f t="shared" si="318"/>
        <v>42788.559629629628</v>
      </c>
      <c r="U4084">
        <f t="shared" si="319"/>
        <v>2017</v>
      </c>
    </row>
    <row r="4085" spans="1:21" ht="43.2" x14ac:dyDescent="0.3">
      <c r="A4085">
        <v>3145</v>
      </c>
      <c r="B4085" s="3" t="s">
        <v>6380</v>
      </c>
      <c r="C4085" s="3" t="s">
        <v>6381</v>
      </c>
      <c r="D4085" s="6">
        <v>25000</v>
      </c>
      <c r="E4085" s="8">
        <v>0</v>
      </c>
      <c r="F4085" t="s">
        <v>3440</v>
      </c>
      <c r="G4085" t="s">
        <v>19</v>
      </c>
      <c r="H4085" t="s">
        <v>20</v>
      </c>
      <c r="I4085">
        <v>1490659134</v>
      </c>
      <c r="J4085">
        <v>1485478734</v>
      </c>
      <c r="K4085" t="b">
        <v>0</v>
      </c>
      <c r="L4085">
        <v>0</v>
      </c>
      <c r="M4085" t="b">
        <v>0</v>
      </c>
      <c r="N4085" t="s">
        <v>1088</v>
      </c>
      <c r="O4085">
        <f t="shared" si="315"/>
        <v>0</v>
      </c>
      <c r="P4085">
        <f t="shared" si="316"/>
        <v>0</v>
      </c>
      <c r="Q4085" s="10" t="s">
        <v>8315</v>
      </c>
      <c r="R4085" t="s">
        <v>8316</v>
      </c>
      <c r="S4085" s="13">
        <f t="shared" si="317"/>
        <v>42762.040902777779</v>
      </c>
      <c r="T4085" s="13">
        <f t="shared" si="318"/>
        <v>42821.999236111107</v>
      </c>
      <c r="U4085">
        <f t="shared" si="319"/>
        <v>2017</v>
      </c>
    </row>
    <row r="4086" spans="1:21" ht="43.2" x14ac:dyDescent="0.3">
      <c r="A4086">
        <v>3888</v>
      </c>
      <c r="B4086" s="3" t="s">
        <v>7863</v>
      </c>
      <c r="C4086" s="3" t="s">
        <v>7864</v>
      </c>
      <c r="D4086" s="6">
        <v>2000</v>
      </c>
      <c r="E4086" s="8">
        <v>542</v>
      </c>
      <c r="F4086" t="s">
        <v>359</v>
      </c>
      <c r="G4086" t="s">
        <v>26</v>
      </c>
      <c r="H4086" t="s">
        <v>27</v>
      </c>
      <c r="I4086">
        <v>1488114358</v>
      </c>
      <c r="J4086">
        <v>1485522358</v>
      </c>
      <c r="K4086" t="b">
        <v>0</v>
      </c>
      <c r="L4086">
        <v>14</v>
      </c>
      <c r="M4086" t="b">
        <v>0</v>
      </c>
      <c r="N4086" t="s">
        <v>1088</v>
      </c>
      <c r="O4086">
        <f t="shared" si="315"/>
        <v>27</v>
      </c>
      <c r="P4086">
        <f t="shared" si="316"/>
        <v>38.71</v>
      </c>
      <c r="Q4086" s="10" t="s">
        <v>8315</v>
      </c>
      <c r="R4086" t="s">
        <v>8316</v>
      </c>
      <c r="S4086" s="13">
        <f t="shared" si="317"/>
        <v>42762.545810185184</v>
      </c>
      <c r="T4086" s="13">
        <f t="shared" si="318"/>
        <v>42792.545810185184</v>
      </c>
      <c r="U4086">
        <f t="shared" si="319"/>
        <v>2017</v>
      </c>
    </row>
    <row r="4087" spans="1:21" x14ac:dyDescent="0.3">
      <c r="A4087">
        <v>3285</v>
      </c>
      <c r="B4087" s="3" t="s">
        <v>6660</v>
      </c>
      <c r="C4087" s="3" t="s">
        <v>6661</v>
      </c>
      <c r="D4087" s="6">
        <v>4999</v>
      </c>
      <c r="E4087" s="8">
        <v>5604</v>
      </c>
      <c r="F4087" t="s">
        <v>18</v>
      </c>
      <c r="G4087" t="s">
        <v>19</v>
      </c>
      <c r="H4087" t="s">
        <v>20</v>
      </c>
      <c r="I4087">
        <v>1488258000</v>
      </c>
      <c r="J4087">
        <v>1485556626</v>
      </c>
      <c r="K4087" t="b">
        <v>0</v>
      </c>
      <c r="L4087">
        <v>81</v>
      </c>
      <c r="M4087" t="b">
        <v>1</v>
      </c>
      <c r="N4087" t="s">
        <v>1088</v>
      </c>
      <c r="O4087">
        <f t="shared" si="315"/>
        <v>112</v>
      </c>
      <c r="P4087">
        <f t="shared" si="316"/>
        <v>69.19</v>
      </c>
      <c r="Q4087" s="10" t="s">
        <v>8315</v>
      </c>
      <c r="R4087" t="s">
        <v>8316</v>
      </c>
      <c r="S4087" s="13">
        <f t="shared" si="317"/>
        <v>42762.942430555559</v>
      </c>
      <c r="T4087" s="13">
        <f t="shared" si="318"/>
        <v>42794.208333333328</v>
      </c>
      <c r="U4087">
        <f t="shared" si="319"/>
        <v>2017</v>
      </c>
    </row>
    <row r="4088" spans="1:21" ht="43.2" x14ac:dyDescent="0.3">
      <c r="A4088">
        <v>3233</v>
      </c>
      <c r="B4088" s="3" t="s">
        <v>6556</v>
      </c>
      <c r="C4088" s="3" t="s">
        <v>6557</v>
      </c>
      <c r="D4088" s="6">
        <v>5000</v>
      </c>
      <c r="E4088" s="8">
        <v>5940</v>
      </c>
      <c r="F4088" t="s">
        <v>18</v>
      </c>
      <c r="G4088" t="s">
        <v>19</v>
      </c>
      <c r="H4088" t="s">
        <v>20</v>
      </c>
      <c r="I4088">
        <v>1488482355</v>
      </c>
      <c r="J4088">
        <v>1485890355</v>
      </c>
      <c r="K4088" t="b">
        <v>0</v>
      </c>
      <c r="L4088">
        <v>61</v>
      </c>
      <c r="M4088" t="b">
        <v>1</v>
      </c>
      <c r="N4088" t="s">
        <v>1088</v>
      </c>
      <c r="O4088">
        <f t="shared" si="315"/>
        <v>119</v>
      </c>
      <c r="P4088">
        <f t="shared" si="316"/>
        <v>97.38</v>
      </c>
      <c r="Q4088" s="10" t="s">
        <v>8315</v>
      </c>
      <c r="R4088" t="s">
        <v>8316</v>
      </c>
      <c r="S4088" s="13">
        <f t="shared" si="317"/>
        <v>42766.805034722223</v>
      </c>
      <c r="T4088" s="13">
        <f t="shared" si="318"/>
        <v>42796.805034722223</v>
      </c>
      <c r="U4088">
        <f t="shared" si="319"/>
        <v>2017</v>
      </c>
    </row>
    <row r="4089" spans="1:21" ht="43.2" x14ac:dyDescent="0.3">
      <c r="A4089">
        <v>4108</v>
      </c>
      <c r="B4089" s="3" t="s">
        <v>8297</v>
      </c>
      <c r="C4089" s="3" t="s">
        <v>8298</v>
      </c>
      <c r="D4089" s="6">
        <v>3000</v>
      </c>
      <c r="E4089" s="8">
        <v>59</v>
      </c>
      <c r="F4089" t="s">
        <v>359</v>
      </c>
      <c r="G4089" t="s">
        <v>19</v>
      </c>
      <c r="H4089" t="s">
        <v>20</v>
      </c>
      <c r="I4089">
        <v>1488517200</v>
      </c>
      <c r="J4089">
        <v>1485909937</v>
      </c>
      <c r="K4089" t="b">
        <v>0</v>
      </c>
      <c r="L4089">
        <v>1</v>
      </c>
      <c r="M4089" t="b">
        <v>0</v>
      </c>
      <c r="N4089" t="s">
        <v>1088</v>
      </c>
      <c r="O4089">
        <f t="shared" si="315"/>
        <v>2</v>
      </c>
      <c r="P4089">
        <f t="shared" si="316"/>
        <v>59</v>
      </c>
      <c r="Q4089" s="10" t="s">
        <v>8315</v>
      </c>
      <c r="R4089" t="s">
        <v>8316</v>
      </c>
      <c r="S4089" s="13">
        <f t="shared" si="317"/>
        <v>42767.031678240746</v>
      </c>
      <c r="T4089" s="13">
        <f t="shared" si="318"/>
        <v>42797.208333333328</v>
      </c>
      <c r="U4089">
        <f t="shared" si="319"/>
        <v>2017</v>
      </c>
    </row>
    <row r="4090" spans="1:21" ht="57.6" x14ac:dyDescent="0.3">
      <c r="A4090">
        <v>3293</v>
      </c>
      <c r="B4090" s="3" t="s">
        <v>6676</v>
      </c>
      <c r="C4090" s="3" t="s">
        <v>6677</v>
      </c>
      <c r="D4090" s="6">
        <v>4500</v>
      </c>
      <c r="E4090" s="8">
        <v>7670</v>
      </c>
      <c r="F4090" t="s">
        <v>18</v>
      </c>
      <c r="G4090" t="s">
        <v>82</v>
      </c>
      <c r="H4090" t="s">
        <v>83</v>
      </c>
      <c r="I4090">
        <v>1488622352</v>
      </c>
      <c r="J4090">
        <v>1486030352</v>
      </c>
      <c r="K4090" t="b">
        <v>0</v>
      </c>
      <c r="L4090">
        <v>91</v>
      </c>
      <c r="M4090" t="b">
        <v>1</v>
      </c>
      <c r="N4090" t="s">
        <v>1088</v>
      </c>
      <c r="O4090">
        <f t="shared" si="315"/>
        <v>170</v>
      </c>
      <c r="P4090">
        <f t="shared" si="316"/>
        <v>84.29</v>
      </c>
      <c r="Q4090" s="10" t="s">
        <v>8315</v>
      </c>
      <c r="R4090" t="s">
        <v>8316</v>
      </c>
      <c r="S4090" s="13">
        <f t="shared" si="317"/>
        <v>42768.425370370373</v>
      </c>
      <c r="T4090" s="13">
        <f t="shared" si="318"/>
        <v>42798.425370370373</v>
      </c>
      <c r="U4090">
        <f t="shared" si="319"/>
        <v>2017</v>
      </c>
    </row>
    <row r="4091" spans="1:21" ht="43.2" x14ac:dyDescent="0.3">
      <c r="A4091">
        <v>4027</v>
      </c>
      <c r="B4091" s="3" t="s">
        <v>8137</v>
      </c>
      <c r="C4091" s="3" t="s">
        <v>8138</v>
      </c>
      <c r="D4091" s="6">
        <v>3000</v>
      </c>
      <c r="E4091" s="8">
        <v>215</v>
      </c>
      <c r="F4091" t="s">
        <v>359</v>
      </c>
      <c r="G4091" t="s">
        <v>19</v>
      </c>
      <c r="H4091" t="s">
        <v>20</v>
      </c>
      <c r="I4091">
        <v>1487811600</v>
      </c>
      <c r="J4091">
        <v>1486077481</v>
      </c>
      <c r="K4091" t="b">
        <v>0</v>
      </c>
      <c r="L4091">
        <v>7</v>
      </c>
      <c r="M4091" t="b">
        <v>0</v>
      </c>
      <c r="N4091" t="s">
        <v>1088</v>
      </c>
      <c r="O4091">
        <f t="shared" si="315"/>
        <v>7</v>
      </c>
      <c r="P4091">
        <f t="shared" si="316"/>
        <v>30.71</v>
      </c>
      <c r="Q4091" s="10" t="s">
        <v>8315</v>
      </c>
      <c r="R4091" t="s">
        <v>8316</v>
      </c>
      <c r="S4091" s="13">
        <f t="shared" si="317"/>
        <v>42768.97084490741</v>
      </c>
      <c r="T4091" s="13">
        <f t="shared" si="318"/>
        <v>42789.041666666672</v>
      </c>
      <c r="U4091">
        <f t="shared" si="319"/>
        <v>2017</v>
      </c>
    </row>
    <row r="4092" spans="1:21" ht="28.8" x14ac:dyDescent="0.3">
      <c r="A4092">
        <v>3338</v>
      </c>
      <c r="B4092" s="3" t="s">
        <v>6766</v>
      </c>
      <c r="C4092" s="3" t="s">
        <v>6767</v>
      </c>
      <c r="D4092" s="6">
        <v>15000</v>
      </c>
      <c r="E4092" s="8">
        <v>15327</v>
      </c>
      <c r="F4092" t="s">
        <v>18</v>
      </c>
      <c r="G4092" t="s">
        <v>19</v>
      </c>
      <c r="H4092" t="s">
        <v>20</v>
      </c>
      <c r="I4092">
        <v>1487944080</v>
      </c>
      <c r="J4092">
        <v>1486129680</v>
      </c>
      <c r="K4092" t="b">
        <v>0</v>
      </c>
      <c r="L4092">
        <v>112</v>
      </c>
      <c r="M4092" t="b">
        <v>1</v>
      </c>
      <c r="N4092" t="s">
        <v>1088</v>
      </c>
      <c r="O4092">
        <f t="shared" si="315"/>
        <v>102</v>
      </c>
      <c r="P4092">
        <f t="shared" si="316"/>
        <v>136.85</v>
      </c>
      <c r="Q4092" s="10" t="s">
        <v>8315</v>
      </c>
      <c r="R4092" t="s">
        <v>8316</v>
      </c>
      <c r="S4092" s="13">
        <f t="shared" si="317"/>
        <v>42769.574999999997</v>
      </c>
      <c r="T4092" s="13">
        <f t="shared" si="318"/>
        <v>42790.574999999997</v>
      </c>
      <c r="U4092">
        <f t="shared" si="319"/>
        <v>2017</v>
      </c>
    </row>
    <row r="4093" spans="1:21" ht="43.2" x14ac:dyDescent="0.3">
      <c r="A4093">
        <v>3967</v>
      </c>
      <c r="B4093" s="3" t="s">
        <v>8020</v>
      </c>
      <c r="C4093" s="3" t="s">
        <v>8021</v>
      </c>
      <c r="D4093" s="6">
        <v>1700</v>
      </c>
      <c r="E4093" s="8">
        <v>410</v>
      </c>
      <c r="F4093" t="s">
        <v>359</v>
      </c>
      <c r="G4093" t="s">
        <v>19</v>
      </c>
      <c r="H4093" t="s">
        <v>20</v>
      </c>
      <c r="I4093">
        <v>1488783507</v>
      </c>
      <c r="J4093">
        <v>1486191507</v>
      </c>
      <c r="K4093" t="b">
        <v>0</v>
      </c>
      <c r="L4093">
        <v>10</v>
      </c>
      <c r="M4093" t="b">
        <v>0</v>
      </c>
      <c r="N4093" t="s">
        <v>1088</v>
      </c>
      <c r="O4093">
        <f t="shared" si="315"/>
        <v>24</v>
      </c>
      <c r="P4093">
        <f t="shared" si="316"/>
        <v>41</v>
      </c>
      <c r="Q4093" s="10" t="s">
        <v>8315</v>
      </c>
      <c r="R4093" t="s">
        <v>8316</v>
      </c>
      <c r="S4093" s="13">
        <f t="shared" si="317"/>
        <v>42770.290590277778</v>
      </c>
      <c r="T4093" s="13">
        <f t="shared" si="318"/>
        <v>42800.290590277778</v>
      </c>
      <c r="U4093">
        <f t="shared" si="319"/>
        <v>2017</v>
      </c>
    </row>
    <row r="4094" spans="1:21" ht="28.8" x14ac:dyDescent="0.3">
      <c r="A4094">
        <v>3220</v>
      </c>
      <c r="B4094" s="3" t="s">
        <v>6530</v>
      </c>
      <c r="C4094" s="3" t="s">
        <v>6531</v>
      </c>
      <c r="D4094" s="6">
        <v>15000</v>
      </c>
      <c r="E4094" s="8">
        <v>15126</v>
      </c>
      <c r="F4094" t="s">
        <v>18</v>
      </c>
      <c r="G4094" t="s">
        <v>19</v>
      </c>
      <c r="H4094" t="s">
        <v>20</v>
      </c>
      <c r="I4094">
        <v>1489352400</v>
      </c>
      <c r="J4094">
        <v>1486411204</v>
      </c>
      <c r="K4094" t="b">
        <v>1</v>
      </c>
      <c r="L4094">
        <v>59</v>
      </c>
      <c r="M4094" t="b">
        <v>1</v>
      </c>
      <c r="N4094" t="s">
        <v>1088</v>
      </c>
      <c r="O4094">
        <f t="shared" si="315"/>
        <v>101</v>
      </c>
      <c r="P4094">
        <f t="shared" si="316"/>
        <v>256.37</v>
      </c>
      <c r="Q4094" s="10" t="s">
        <v>8315</v>
      </c>
      <c r="R4094" t="s">
        <v>8316</v>
      </c>
      <c r="S4094" s="13">
        <f t="shared" si="317"/>
        <v>42772.833379629628</v>
      </c>
      <c r="T4094" s="13">
        <f t="shared" si="318"/>
        <v>42806.875</v>
      </c>
      <c r="U4094">
        <f t="shared" si="319"/>
        <v>2017</v>
      </c>
    </row>
    <row r="4095" spans="1:21" ht="72" x14ac:dyDescent="0.3">
      <c r="A4095">
        <v>3290</v>
      </c>
      <c r="B4095" s="3" t="s">
        <v>6670</v>
      </c>
      <c r="C4095" s="3" t="s">
        <v>6671</v>
      </c>
      <c r="D4095" s="6">
        <v>2000</v>
      </c>
      <c r="E4095" s="8">
        <v>2424</v>
      </c>
      <c r="F4095" t="s">
        <v>18</v>
      </c>
      <c r="G4095" t="s">
        <v>26</v>
      </c>
      <c r="H4095" t="s">
        <v>27</v>
      </c>
      <c r="I4095">
        <v>1489234891</v>
      </c>
      <c r="J4095">
        <v>1486642891</v>
      </c>
      <c r="K4095" t="b">
        <v>0</v>
      </c>
      <c r="L4095">
        <v>72</v>
      </c>
      <c r="M4095" t="b">
        <v>1</v>
      </c>
      <c r="N4095" t="s">
        <v>1088</v>
      </c>
      <c r="O4095">
        <f t="shared" si="315"/>
        <v>121</v>
      </c>
      <c r="P4095">
        <f t="shared" si="316"/>
        <v>33.67</v>
      </c>
      <c r="Q4095" s="10" t="s">
        <v>8315</v>
      </c>
      <c r="R4095" t="s">
        <v>8316</v>
      </c>
      <c r="S4095" s="13">
        <f t="shared" si="317"/>
        <v>42775.51494212963</v>
      </c>
      <c r="T4095" s="13">
        <f t="shared" si="318"/>
        <v>42805.51494212963</v>
      </c>
      <c r="U4095">
        <f t="shared" si="319"/>
        <v>2017</v>
      </c>
    </row>
    <row r="4096" spans="1:21" ht="57.6" x14ac:dyDescent="0.3">
      <c r="A4096">
        <v>4001</v>
      </c>
      <c r="B4096" s="3" t="s">
        <v>8086</v>
      </c>
      <c r="C4096" s="3" t="s">
        <v>8087</v>
      </c>
      <c r="D4096" s="6">
        <v>1200</v>
      </c>
      <c r="E4096" s="8">
        <v>453</v>
      </c>
      <c r="F4096" t="s">
        <v>359</v>
      </c>
      <c r="G4096" t="s">
        <v>26</v>
      </c>
      <c r="H4096" t="s">
        <v>27</v>
      </c>
      <c r="I4096">
        <v>1488394800</v>
      </c>
      <c r="J4096">
        <v>1486681708</v>
      </c>
      <c r="K4096" t="b">
        <v>0</v>
      </c>
      <c r="L4096">
        <v>14</v>
      </c>
      <c r="M4096" t="b">
        <v>0</v>
      </c>
      <c r="N4096" t="s">
        <v>1088</v>
      </c>
      <c r="O4096">
        <f t="shared" si="315"/>
        <v>38</v>
      </c>
      <c r="P4096">
        <f t="shared" si="316"/>
        <v>32.36</v>
      </c>
      <c r="Q4096" s="10" t="s">
        <v>8315</v>
      </c>
      <c r="R4096" t="s">
        <v>8316</v>
      </c>
      <c r="S4096" s="13">
        <f t="shared" si="317"/>
        <v>42775.964212962965</v>
      </c>
      <c r="T4096" s="13">
        <f t="shared" si="318"/>
        <v>42795.791666666672</v>
      </c>
      <c r="U4096">
        <f t="shared" si="319"/>
        <v>2017</v>
      </c>
    </row>
    <row r="4097" spans="1:21" ht="43.2" x14ac:dyDescent="0.3">
      <c r="A4097">
        <v>3617</v>
      </c>
      <c r="B4097" s="3" t="s">
        <v>7324</v>
      </c>
      <c r="C4097" s="3" t="s">
        <v>7325</v>
      </c>
      <c r="D4097" s="6">
        <v>740</v>
      </c>
      <c r="E4097" s="8">
        <v>880</v>
      </c>
      <c r="F4097" t="s">
        <v>18</v>
      </c>
      <c r="G4097" t="s">
        <v>26</v>
      </c>
      <c r="H4097" t="s">
        <v>27</v>
      </c>
      <c r="I4097">
        <v>1488240000</v>
      </c>
      <c r="J4097">
        <v>1486996729</v>
      </c>
      <c r="K4097" t="b">
        <v>0</v>
      </c>
      <c r="L4097">
        <v>51</v>
      </c>
      <c r="M4097" t="b">
        <v>1</v>
      </c>
      <c r="N4097" t="s">
        <v>1088</v>
      </c>
      <c r="O4097">
        <f t="shared" si="315"/>
        <v>119</v>
      </c>
      <c r="P4097">
        <f t="shared" si="316"/>
        <v>17.25</v>
      </c>
      <c r="Q4097" s="10" t="s">
        <v>8315</v>
      </c>
      <c r="R4097" t="s">
        <v>8316</v>
      </c>
      <c r="S4097" s="13">
        <f t="shared" si="317"/>
        <v>42779.610289351855</v>
      </c>
      <c r="T4097" s="13">
        <f t="shared" si="318"/>
        <v>42794</v>
      </c>
      <c r="U4097">
        <f t="shared" si="319"/>
        <v>2017</v>
      </c>
    </row>
    <row r="4098" spans="1:21" ht="43.2" x14ac:dyDescent="0.3">
      <c r="A4098">
        <v>3128</v>
      </c>
      <c r="B4098" s="3" t="s">
        <v>6346</v>
      </c>
      <c r="C4098" s="3" t="s">
        <v>6347</v>
      </c>
      <c r="D4098" s="6">
        <v>15000</v>
      </c>
      <c r="E4098" s="8">
        <v>16291</v>
      </c>
      <c r="F4098" t="s">
        <v>3440</v>
      </c>
      <c r="G4098" t="s">
        <v>19</v>
      </c>
      <c r="H4098" t="s">
        <v>20</v>
      </c>
      <c r="I4098">
        <v>1489690141</v>
      </c>
      <c r="J4098">
        <v>1487101741</v>
      </c>
      <c r="K4098" t="b">
        <v>0</v>
      </c>
      <c r="L4098">
        <v>117</v>
      </c>
      <c r="M4098" t="b">
        <v>0</v>
      </c>
      <c r="N4098" t="s">
        <v>1088</v>
      </c>
      <c r="O4098">
        <f t="shared" ref="O4098:O4115" si="320">ROUND(E4098/D4098*100,0)</f>
        <v>109</v>
      </c>
      <c r="P4098">
        <f t="shared" si="316"/>
        <v>139.24</v>
      </c>
      <c r="Q4098" s="10" t="s">
        <v>8315</v>
      </c>
      <c r="R4098" t="s">
        <v>8316</v>
      </c>
      <c r="S4098" s="13">
        <f t="shared" si="317"/>
        <v>42780.825706018513</v>
      </c>
      <c r="T4098" s="13">
        <f t="shared" si="318"/>
        <v>42810.784039351856</v>
      </c>
      <c r="U4098">
        <f t="shared" si="319"/>
        <v>2017</v>
      </c>
    </row>
    <row r="4099" spans="1:21" ht="43.2" x14ac:dyDescent="0.3">
      <c r="A4099">
        <v>3142</v>
      </c>
      <c r="B4099" s="3" t="s">
        <v>6374</v>
      </c>
      <c r="C4099" s="3" t="s">
        <v>6375</v>
      </c>
      <c r="D4099" s="6">
        <v>2750</v>
      </c>
      <c r="E4099" s="8">
        <v>45</v>
      </c>
      <c r="F4099" t="s">
        <v>3440</v>
      </c>
      <c r="G4099" t="s">
        <v>26</v>
      </c>
      <c r="H4099" t="s">
        <v>27</v>
      </c>
      <c r="I4099">
        <v>1489922339</v>
      </c>
      <c r="J4099">
        <v>1487333939</v>
      </c>
      <c r="K4099" t="b">
        <v>0</v>
      </c>
      <c r="L4099">
        <v>3</v>
      </c>
      <c r="M4099" t="b">
        <v>0</v>
      </c>
      <c r="N4099" t="s">
        <v>1088</v>
      </c>
      <c r="O4099">
        <f t="shared" si="320"/>
        <v>2</v>
      </c>
      <c r="P4099">
        <f t="shared" ref="P4099:P4115" si="321">IFERROR(ROUND(E4099/L4099,2),0)</f>
        <v>15</v>
      </c>
      <c r="Q4099" s="10" t="s">
        <v>8315</v>
      </c>
      <c r="R4099" t="s">
        <v>8316</v>
      </c>
      <c r="S4099" s="13">
        <f t="shared" ref="S4099:S4115" si="322">(((J4099/60)/60)/24)+DATE(1970,1,1)</f>
        <v>42783.513182870374</v>
      </c>
      <c r="T4099" s="13">
        <f t="shared" ref="T4099:T4115" si="323">(((I4099/60)/60)/24)+DATE(1970,1,1)</f>
        <v>42813.471516203703</v>
      </c>
      <c r="U4099">
        <f t="shared" ref="U4099:U4115" si="324">YEAR(S4099)</f>
        <v>2017</v>
      </c>
    </row>
    <row r="4100" spans="1:21" ht="43.2" x14ac:dyDescent="0.3">
      <c r="A4100">
        <v>3139</v>
      </c>
      <c r="B4100" s="3" t="s">
        <v>6368</v>
      </c>
      <c r="C4100" s="3" t="s">
        <v>6369</v>
      </c>
      <c r="D4100" s="6">
        <v>50000</v>
      </c>
      <c r="E4100" s="8">
        <v>2700</v>
      </c>
      <c r="F4100" t="s">
        <v>3440</v>
      </c>
      <c r="G4100" t="s">
        <v>1426</v>
      </c>
      <c r="H4100" t="s">
        <v>1427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1088</v>
      </c>
      <c r="O4100">
        <f t="shared" si="320"/>
        <v>5</v>
      </c>
      <c r="P4100">
        <f t="shared" si="321"/>
        <v>450</v>
      </c>
      <c r="Q4100" s="10" t="s">
        <v>8315</v>
      </c>
      <c r="R4100" t="s">
        <v>8316</v>
      </c>
      <c r="S4100" s="13">
        <f t="shared" si="322"/>
        <v>42785.270370370374</v>
      </c>
      <c r="T4100" s="13">
        <f t="shared" si="323"/>
        <v>42819.189583333333</v>
      </c>
      <c r="U4100">
        <f t="shared" si="324"/>
        <v>2017</v>
      </c>
    </row>
    <row r="4101" spans="1:21" ht="28.8" x14ac:dyDescent="0.3">
      <c r="A4101">
        <v>3132</v>
      </c>
      <c r="B4101" s="3" t="s">
        <v>6354</v>
      </c>
      <c r="C4101" s="3" t="s">
        <v>6355</v>
      </c>
      <c r="D4101" s="6">
        <v>30000</v>
      </c>
      <c r="E4101" s="8">
        <v>10</v>
      </c>
      <c r="F4101" t="s">
        <v>3440</v>
      </c>
      <c r="G4101" t="s">
        <v>19</v>
      </c>
      <c r="H4101" t="s">
        <v>20</v>
      </c>
      <c r="I4101">
        <v>1492759460</v>
      </c>
      <c r="J4101">
        <v>1487579060</v>
      </c>
      <c r="K4101" t="b">
        <v>0</v>
      </c>
      <c r="L4101">
        <v>1</v>
      </c>
      <c r="M4101" t="b">
        <v>0</v>
      </c>
      <c r="N4101" t="s">
        <v>1088</v>
      </c>
      <c r="O4101">
        <f t="shared" si="320"/>
        <v>0</v>
      </c>
      <c r="P4101">
        <f t="shared" si="321"/>
        <v>10</v>
      </c>
      <c r="Q4101" s="10" t="s">
        <v>8315</v>
      </c>
      <c r="R4101" t="s">
        <v>8316</v>
      </c>
      <c r="S4101" s="13">
        <f t="shared" si="322"/>
        <v>42786.350231481483</v>
      </c>
      <c r="T4101" s="13">
        <f t="shared" si="323"/>
        <v>42846.308564814812</v>
      </c>
      <c r="U4101">
        <f t="shared" si="324"/>
        <v>2017</v>
      </c>
    </row>
    <row r="4102" spans="1:21" ht="43.2" x14ac:dyDescent="0.3">
      <c r="A4102">
        <v>3133</v>
      </c>
      <c r="B4102" s="3" t="s">
        <v>6356</v>
      </c>
      <c r="C4102" s="3" t="s">
        <v>6357</v>
      </c>
      <c r="D4102" s="6">
        <v>500</v>
      </c>
      <c r="E4102" s="8">
        <v>540</v>
      </c>
      <c r="F4102" t="s">
        <v>3440</v>
      </c>
      <c r="G4102" t="s">
        <v>26</v>
      </c>
      <c r="H4102" t="s">
        <v>27</v>
      </c>
      <c r="I4102">
        <v>1490358834</v>
      </c>
      <c r="J4102">
        <v>1487770434</v>
      </c>
      <c r="K4102" t="b">
        <v>0</v>
      </c>
      <c r="L4102">
        <v>16</v>
      </c>
      <c r="M4102" t="b">
        <v>0</v>
      </c>
      <c r="N4102" t="s">
        <v>1088</v>
      </c>
      <c r="O4102">
        <f t="shared" si="320"/>
        <v>108</v>
      </c>
      <c r="P4102">
        <f t="shared" si="321"/>
        <v>33.75</v>
      </c>
      <c r="Q4102" s="10" t="s">
        <v>8315</v>
      </c>
      <c r="R4102" t="s">
        <v>8316</v>
      </c>
      <c r="S4102" s="13">
        <f t="shared" si="322"/>
        <v>42788.565208333333</v>
      </c>
      <c r="T4102" s="13">
        <f t="shared" si="323"/>
        <v>42818.523541666669</v>
      </c>
      <c r="U4102">
        <f t="shared" si="324"/>
        <v>2017</v>
      </c>
    </row>
    <row r="4103" spans="1:21" ht="43.2" x14ac:dyDescent="0.3">
      <c r="A4103">
        <v>3136</v>
      </c>
      <c r="B4103" s="3" t="s">
        <v>6362</v>
      </c>
      <c r="C4103" s="3" t="s">
        <v>6363</v>
      </c>
      <c r="D4103" s="6">
        <v>500</v>
      </c>
      <c r="E4103" s="8">
        <v>639</v>
      </c>
      <c r="F4103" t="s">
        <v>3440</v>
      </c>
      <c r="G4103" t="s">
        <v>26</v>
      </c>
      <c r="H4103" t="s">
        <v>27</v>
      </c>
      <c r="I4103">
        <v>1491001140</v>
      </c>
      <c r="J4103">
        <v>1487847954</v>
      </c>
      <c r="K4103" t="b">
        <v>0</v>
      </c>
      <c r="L4103">
        <v>22</v>
      </c>
      <c r="M4103" t="b">
        <v>0</v>
      </c>
      <c r="N4103" t="s">
        <v>1088</v>
      </c>
      <c r="O4103">
        <f t="shared" si="320"/>
        <v>128</v>
      </c>
      <c r="P4103">
        <f t="shared" si="321"/>
        <v>29.05</v>
      </c>
      <c r="Q4103" s="10" t="s">
        <v>8315</v>
      </c>
      <c r="R4103" t="s">
        <v>8316</v>
      </c>
      <c r="S4103" s="13">
        <f t="shared" si="322"/>
        <v>42789.462430555555</v>
      </c>
      <c r="T4103" s="13">
        <f t="shared" si="323"/>
        <v>42825.957638888889</v>
      </c>
      <c r="U4103">
        <f t="shared" si="324"/>
        <v>2017</v>
      </c>
    </row>
    <row r="4104" spans="1:21" ht="57.6" x14ac:dyDescent="0.3">
      <c r="A4104">
        <v>3144</v>
      </c>
      <c r="B4104" s="3" t="s">
        <v>6378</v>
      </c>
      <c r="C4104" s="3" t="s">
        <v>6379</v>
      </c>
      <c r="D4104" s="6">
        <v>10000</v>
      </c>
      <c r="E4104" s="8">
        <v>7540</v>
      </c>
      <c r="F4104" t="s">
        <v>3440</v>
      </c>
      <c r="G4104" t="s">
        <v>19</v>
      </c>
      <c r="H4104" t="s">
        <v>20</v>
      </c>
      <c r="I4104">
        <v>1489903200</v>
      </c>
      <c r="J4104">
        <v>1488459307</v>
      </c>
      <c r="K4104" t="b">
        <v>0</v>
      </c>
      <c r="L4104">
        <v>30</v>
      </c>
      <c r="M4104" t="b">
        <v>0</v>
      </c>
      <c r="N4104" t="s">
        <v>1088</v>
      </c>
      <c r="O4104">
        <f t="shared" si="320"/>
        <v>75</v>
      </c>
      <c r="P4104">
        <f t="shared" si="321"/>
        <v>251.33</v>
      </c>
      <c r="Q4104" s="10" t="s">
        <v>8315</v>
      </c>
      <c r="R4104" t="s">
        <v>8316</v>
      </c>
      <c r="S4104" s="13">
        <f t="shared" si="322"/>
        <v>42796.538275462968</v>
      </c>
      <c r="T4104" s="13">
        <f t="shared" si="323"/>
        <v>42813.25</v>
      </c>
      <c r="U4104">
        <f t="shared" si="324"/>
        <v>2017</v>
      </c>
    </row>
    <row r="4105" spans="1:21" ht="43.2" x14ac:dyDescent="0.3">
      <c r="A4105">
        <v>3146</v>
      </c>
      <c r="B4105" s="3" t="s">
        <v>6382</v>
      </c>
      <c r="C4105" s="3" t="s">
        <v>6383</v>
      </c>
      <c r="D4105" s="6">
        <v>50000</v>
      </c>
      <c r="E4105" s="8">
        <v>5250</v>
      </c>
      <c r="F4105" t="s">
        <v>3440</v>
      </c>
      <c r="G4105" t="s">
        <v>1426</v>
      </c>
      <c r="H4105" t="s">
        <v>1427</v>
      </c>
      <c r="I4105">
        <v>1492356166</v>
      </c>
      <c r="J4105">
        <v>1488471766</v>
      </c>
      <c r="K4105" t="b">
        <v>0</v>
      </c>
      <c r="L4105">
        <v>12</v>
      </c>
      <c r="M4105" t="b">
        <v>0</v>
      </c>
      <c r="N4105" t="s">
        <v>1088</v>
      </c>
      <c r="O4105">
        <f t="shared" si="320"/>
        <v>11</v>
      </c>
      <c r="P4105">
        <f t="shared" si="321"/>
        <v>437.5</v>
      </c>
      <c r="Q4105" s="10" t="s">
        <v>8315</v>
      </c>
      <c r="R4105" t="s">
        <v>8316</v>
      </c>
      <c r="S4105" s="13">
        <f t="shared" si="322"/>
        <v>42796.682476851856</v>
      </c>
      <c r="T4105" s="13">
        <f t="shared" si="323"/>
        <v>42841.640810185185</v>
      </c>
      <c r="U4105">
        <f t="shared" si="324"/>
        <v>2017</v>
      </c>
    </row>
    <row r="4106" spans="1:21" ht="43.2" x14ac:dyDescent="0.3">
      <c r="A4106">
        <v>3134</v>
      </c>
      <c r="B4106" s="3" t="s">
        <v>6358</v>
      </c>
      <c r="C4106" s="3" t="s">
        <v>6359</v>
      </c>
      <c r="D4106" s="6">
        <v>1000</v>
      </c>
      <c r="E4106" s="8">
        <v>225</v>
      </c>
      <c r="F4106" t="s">
        <v>3440</v>
      </c>
      <c r="G4106" t="s">
        <v>26</v>
      </c>
      <c r="H4106" t="s">
        <v>27</v>
      </c>
      <c r="I4106">
        <v>1490631419</v>
      </c>
      <c r="J4106">
        <v>1488820619</v>
      </c>
      <c r="K4106" t="b">
        <v>0</v>
      </c>
      <c r="L4106">
        <v>12</v>
      </c>
      <c r="M4106" t="b">
        <v>0</v>
      </c>
      <c r="N4106" t="s">
        <v>1088</v>
      </c>
      <c r="O4106">
        <f t="shared" si="320"/>
        <v>23</v>
      </c>
      <c r="P4106">
        <f t="shared" si="321"/>
        <v>18.75</v>
      </c>
      <c r="Q4106" s="10" t="s">
        <v>8315</v>
      </c>
      <c r="R4106" t="s">
        <v>8316</v>
      </c>
      <c r="S4106" s="13">
        <f t="shared" si="322"/>
        <v>42800.720127314817</v>
      </c>
      <c r="T4106" s="13">
        <f t="shared" si="323"/>
        <v>42821.678460648152</v>
      </c>
      <c r="U4106">
        <f t="shared" si="324"/>
        <v>2017</v>
      </c>
    </row>
    <row r="4107" spans="1:21" ht="57.6" x14ac:dyDescent="0.3">
      <c r="A4107">
        <v>3141</v>
      </c>
      <c r="B4107" s="3" t="s">
        <v>6372</v>
      </c>
      <c r="C4107" s="3" t="s">
        <v>6373</v>
      </c>
      <c r="D4107" s="6">
        <v>500</v>
      </c>
      <c r="E4107" s="8">
        <v>258</v>
      </c>
      <c r="F4107" t="s">
        <v>3440</v>
      </c>
      <c r="G4107" t="s">
        <v>389</v>
      </c>
      <c r="H4107" t="s">
        <v>57</v>
      </c>
      <c r="I4107">
        <v>1492372800</v>
      </c>
      <c r="J4107">
        <v>1488823488</v>
      </c>
      <c r="K4107" t="b">
        <v>0</v>
      </c>
      <c r="L4107">
        <v>8</v>
      </c>
      <c r="M4107" t="b">
        <v>0</v>
      </c>
      <c r="N4107" t="s">
        <v>1088</v>
      </c>
      <c r="O4107">
        <f t="shared" si="320"/>
        <v>52</v>
      </c>
      <c r="P4107">
        <f t="shared" si="321"/>
        <v>32.25</v>
      </c>
      <c r="Q4107" s="10" t="s">
        <v>8315</v>
      </c>
      <c r="R4107" t="s">
        <v>8316</v>
      </c>
      <c r="S4107" s="13">
        <f t="shared" si="322"/>
        <v>42800.753333333334</v>
      </c>
      <c r="T4107" s="13">
        <f t="shared" si="323"/>
        <v>42841.833333333328</v>
      </c>
      <c r="U4107">
        <f t="shared" si="324"/>
        <v>2017</v>
      </c>
    </row>
    <row r="4108" spans="1:21" ht="57.6" x14ac:dyDescent="0.3">
      <c r="A4108">
        <v>3140</v>
      </c>
      <c r="B4108" s="3" t="s">
        <v>6370</v>
      </c>
      <c r="C4108" s="3" t="s">
        <v>6371</v>
      </c>
      <c r="D4108" s="6">
        <v>10000</v>
      </c>
      <c r="E4108" s="8">
        <v>96</v>
      </c>
      <c r="F4108" t="s">
        <v>3440</v>
      </c>
      <c r="G4108" t="s">
        <v>181</v>
      </c>
      <c r="H4108" t="s">
        <v>57</v>
      </c>
      <c r="I4108">
        <v>1491581703</v>
      </c>
      <c r="J4108">
        <v>1488993303</v>
      </c>
      <c r="K4108" t="b">
        <v>0</v>
      </c>
      <c r="L4108">
        <v>4</v>
      </c>
      <c r="M4108" t="b">
        <v>0</v>
      </c>
      <c r="N4108" t="s">
        <v>1088</v>
      </c>
      <c r="O4108">
        <f t="shared" si="320"/>
        <v>1</v>
      </c>
      <c r="P4108">
        <f t="shared" si="321"/>
        <v>24</v>
      </c>
      <c r="Q4108" s="10" t="s">
        <v>8315</v>
      </c>
      <c r="R4108" t="s">
        <v>8316</v>
      </c>
      <c r="S4108" s="13">
        <f t="shared" si="322"/>
        <v>42802.718784722223</v>
      </c>
      <c r="T4108" s="13">
        <f t="shared" si="323"/>
        <v>42832.677118055552</v>
      </c>
      <c r="U4108">
        <f t="shared" si="324"/>
        <v>2017</v>
      </c>
    </row>
    <row r="4109" spans="1:21" ht="28.8" x14ac:dyDescent="0.3">
      <c r="A4109">
        <v>3131</v>
      </c>
      <c r="B4109" s="3" t="s">
        <v>6352</v>
      </c>
      <c r="C4109" s="3" t="s">
        <v>6353</v>
      </c>
      <c r="D4109" s="6">
        <v>4100</v>
      </c>
      <c r="E4109" s="8">
        <v>645</v>
      </c>
      <c r="F4109" t="s">
        <v>3440</v>
      </c>
      <c r="G4109" t="s">
        <v>19</v>
      </c>
      <c r="H4109" t="s">
        <v>20</v>
      </c>
      <c r="I4109">
        <v>1491656045</v>
      </c>
      <c r="J4109">
        <v>1489067645</v>
      </c>
      <c r="K4109" t="b">
        <v>0</v>
      </c>
      <c r="L4109">
        <v>12</v>
      </c>
      <c r="M4109" t="b">
        <v>0</v>
      </c>
      <c r="N4109" t="s">
        <v>1088</v>
      </c>
      <c r="O4109">
        <f t="shared" si="320"/>
        <v>16</v>
      </c>
      <c r="P4109">
        <f t="shared" si="321"/>
        <v>53.75</v>
      </c>
      <c r="Q4109" s="10" t="s">
        <v>8315</v>
      </c>
      <c r="R4109" t="s">
        <v>8316</v>
      </c>
      <c r="S4109" s="13">
        <f t="shared" si="322"/>
        <v>42803.579224537039</v>
      </c>
      <c r="T4109" s="13">
        <f t="shared" si="323"/>
        <v>42833.537557870368</v>
      </c>
      <c r="U4109">
        <f t="shared" si="324"/>
        <v>2017</v>
      </c>
    </row>
    <row r="4110" spans="1:21" ht="43.2" x14ac:dyDescent="0.3">
      <c r="A4110">
        <v>3129</v>
      </c>
      <c r="B4110" s="3" t="s">
        <v>6348</v>
      </c>
      <c r="C4110" s="3" t="s">
        <v>6349</v>
      </c>
      <c r="D4110" s="6">
        <v>1250</v>
      </c>
      <c r="E4110" s="8">
        <v>10</v>
      </c>
      <c r="F4110" t="s">
        <v>3440</v>
      </c>
      <c r="G4110" t="s">
        <v>19</v>
      </c>
      <c r="H4110" t="s">
        <v>20</v>
      </c>
      <c r="I4110">
        <v>1492542819</v>
      </c>
      <c r="J4110">
        <v>1489090419</v>
      </c>
      <c r="K4110" t="b">
        <v>0</v>
      </c>
      <c r="L4110">
        <v>1</v>
      </c>
      <c r="M4110" t="b">
        <v>0</v>
      </c>
      <c r="N4110" t="s">
        <v>1088</v>
      </c>
      <c r="O4110">
        <f t="shared" si="320"/>
        <v>1</v>
      </c>
      <c r="P4110">
        <f t="shared" si="321"/>
        <v>10</v>
      </c>
      <c r="Q4110" s="10" t="s">
        <v>8315</v>
      </c>
      <c r="R4110" t="s">
        <v>8316</v>
      </c>
      <c r="S4110" s="13">
        <f t="shared" si="322"/>
        <v>42803.842812499999</v>
      </c>
      <c r="T4110" s="13">
        <f t="shared" si="323"/>
        <v>42843.801145833335</v>
      </c>
      <c r="U4110">
        <f t="shared" si="324"/>
        <v>2017</v>
      </c>
    </row>
    <row r="4111" spans="1:21" ht="43.2" x14ac:dyDescent="0.3">
      <c r="A4111">
        <v>3135</v>
      </c>
      <c r="B4111" s="3" t="s">
        <v>6360</v>
      </c>
      <c r="C4111" s="3" t="s">
        <v>6361</v>
      </c>
      <c r="D4111" s="6">
        <v>777</v>
      </c>
      <c r="E4111" s="8">
        <v>162</v>
      </c>
      <c r="F4111" t="s">
        <v>3440</v>
      </c>
      <c r="G4111" t="s">
        <v>19</v>
      </c>
      <c r="H4111" t="s">
        <v>20</v>
      </c>
      <c r="I4111">
        <v>1491277121</v>
      </c>
      <c r="J4111">
        <v>1489376321</v>
      </c>
      <c r="K4111" t="b">
        <v>0</v>
      </c>
      <c r="L4111">
        <v>7</v>
      </c>
      <c r="M4111" t="b">
        <v>0</v>
      </c>
      <c r="N4111" t="s">
        <v>1088</v>
      </c>
      <c r="O4111">
        <f t="shared" si="320"/>
        <v>21</v>
      </c>
      <c r="P4111">
        <f t="shared" si="321"/>
        <v>23.14</v>
      </c>
      <c r="Q4111" s="10" t="s">
        <v>8315</v>
      </c>
      <c r="R4111" t="s">
        <v>8316</v>
      </c>
      <c r="S4111" s="13">
        <f t="shared" si="322"/>
        <v>42807.151863425926</v>
      </c>
      <c r="T4111" s="13">
        <f t="shared" si="323"/>
        <v>42829.151863425926</v>
      </c>
      <c r="U4111">
        <f t="shared" si="324"/>
        <v>2017</v>
      </c>
    </row>
    <row r="4112" spans="1:21" ht="28.8" x14ac:dyDescent="0.3">
      <c r="A4112">
        <v>3137</v>
      </c>
      <c r="B4112" s="3" t="s">
        <v>6364</v>
      </c>
      <c r="C4112" s="3" t="s">
        <v>6365</v>
      </c>
      <c r="D4112" s="6">
        <v>1500</v>
      </c>
      <c r="E4112" s="8">
        <v>50</v>
      </c>
      <c r="F4112" t="s">
        <v>3440</v>
      </c>
      <c r="G4112" t="s">
        <v>19</v>
      </c>
      <c r="H4112" t="s">
        <v>20</v>
      </c>
      <c r="I4112">
        <v>1493838720</v>
      </c>
      <c r="J4112">
        <v>1489439669</v>
      </c>
      <c r="K4112" t="b">
        <v>0</v>
      </c>
      <c r="L4112">
        <v>1</v>
      </c>
      <c r="M4112" t="b">
        <v>0</v>
      </c>
      <c r="N4112" t="s">
        <v>1088</v>
      </c>
      <c r="O4112">
        <f t="shared" si="320"/>
        <v>3</v>
      </c>
      <c r="P4112">
        <f t="shared" si="321"/>
        <v>50</v>
      </c>
      <c r="Q4112" s="10" t="s">
        <v>8315</v>
      </c>
      <c r="R4112" t="s">
        <v>8316</v>
      </c>
      <c r="S4112" s="13">
        <f t="shared" si="322"/>
        <v>42807.885057870371</v>
      </c>
      <c r="T4112" s="13">
        <f t="shared" si="323"/>
        <v>42858.8</v>
      </c>
      <c r="U4112">
        <f t="shared" si="324"/>
        <v>2017</v>
      </c>
    </row>
    <row r="4113" spans="1:21" ht="57.6" x14ac:dyDescent="0.3">
      <c r="A4113">
        <v>3143</v>
      </c>
      <c r="B4113" s="3" t="s">
        <v>6376</v>
      </c>
      <c r="C4113" s="3" t="s">
        <v>6377</v>
      </c>
      <c r="D4113" s="6">
        <v>700</v>
      </c>
      <c r="E4113" s="8">
        <v>0</v>
      </c>
      <c r="F4113" t="s">
        <v>3440</v>
      </c>
      <c r="G4113" t="s">
        <v>26</v>
      </c>
      <c r="H4113" t="s">
        <v>27</v>
      </c>
      <c r="I4113">
        <v>1491726956</v>
      </c>
      <c r="J4113">
        <v>1489480556</v>
      </c>
      <c r="K4113" t="b">
        <v>0</v>
      </c>
      <c r="L4113">
        <v>0</v>
      </c>
      <c r="M4113" t="b">
        <v>0</v>
      </c>
      <c r="N4113" t="s">
        <v>1088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8316</v>
      </c>
      <c r="S4113" s="13">
        <f t="shared" si="322"/>
        <v>42808.358287037037</v>
      </c>
      <c r="T4113" s="13">
        <f t="shared" si="323"/>
        <v>42834.358287037037</v>
      </c>
      <c r="U4113">
        <f t="shared" si="324"/>
        <v>2017</v>
      </c>
    </row>
    <row r="4114" spans="1:21" ht="43.2" x14ac:dyDescent="0.3">
      <c r="A4114">
        <v>3130</v>
      </c>
      <c r="B4114" s="3" t="s">
        <v>6350</v>
      </c>
      <c r="C4114" s="3" t="s">
        <v>6351</v>
      </c>
      <c r="D4114" s="6">
        <v>10000</v>
      </c>
      <c r="E4114" s="8">
        <v>375</v>
      </c>
      <c r="F4114" t="s">
        <v>3440</v>
      </c>
      <c r="G4114" t="s">
        <v>19</v>
      </c>
      <c r="H4114" t="s">
        <v>20</v>
      </c>
      <c r="I4114">
        <v>1492145940</v>
      </c>
      <c r="J4114">
        <v>1489504916</v>
      </c>
      <c r="K4114" t="b">
        <v>0</v>
      </c>
      <c r="L4114">
        <v>4</v>
      </c>
      <c r="M4114" t="b">
        <v>0</v>
      </c>
      <c r="N4114" t="s">
        <v>1088</v>
      </c>
      <c r="O4114">
        <f t="shared" si="320"/>
        <v>4</v>
      </c>
      <c r="P4114">
        <f t="shared" si="321"/>
        <v>93.75</v>
      </c>
      <c r="Q4114" s="10" t="s">
        <v>8315</v>
      </c>
      <c r="R4114" t="s">
        <v>8316</v>
      </c>
      <c r="S4114" s="13">
        <f t="shared" si="322"/>
        <v>42808.640231481477</v>
      </c>
      <c r="T4114" s="13">
        <f t="shared" si="323"/>
        <v>42839.207638888889</v>
      </c>
      <c r="U4114">
        <f t="shared" si="324"/>
        <v>2017</v>
      </c>
    </row>
    <row r="4115" spans="1:21" ht="57.6" x14ac:dyDescent="0.3">
      <c r="A4115">
        <v>3138</v>
      </c>
      <c r="B4115" s="3" t="s">
        <v>6366</v>
      </c>
      <c r="C4115" s="3" t="s">
        <v>6367</v>
      </c>
      <c r="D4115" s="6">
        <v>200</v>
      </c>
      <c r="E4115" s="8">
        <v>0</v>
      </c>
      <c r="F4115" t="s">
        <v>3440</v>
      </c>
      <c r="G4115" t="s">
        <v>26</v>
      </c>
      <c r="H4115" t="s">
        <v>27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1088</v>
      </c>
      <c r="O4115">
        <f t="shared" si="320"/>
        <v>0</v>
      </c>
      <c r="P4115">
        <f t="shared" si="321"/>
        <v>0</v>
      </c>
      <c r="Q4115" s="10" t="s">
        <v>8315</v>
      </c>
      <c r="R4115" t="s">
        <v>8316</v>
      </c>
      <c r="S4115" s="13">
        <f t="shared" si="322"/>
        <v>42809.645914351851</v>
      </c>
      <c r="T4115" s="13">
        <f t="shared" si="323"/>
        <v>42828.645914351851</v>
      </c>
      <c r="U4115">
        <f t="shared" si="324"/>
        <v>2017</v>
      </c>
    </row>
  </sheetData>
  <autoFilter ref="A1:U4115" xr:uid="{1765527C-06F3-4D3E-B1C6-C50F1573D1A4}"/>
  <conditionalFormatting sqref="F1:F1048576">
    <cfRule type="cellIs" dxfId="1" priority="4" operator="equal">
      <formula>"failed"</formula>
    </cfRule>
  </conditionalFormatting>
  <conditionalFormatting sqref="F1:F1048576">
    <cfRule type="cellIs" dxfId="0" priority="3" operator="equal">
      <formula>"canceled"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A860-EF42-45AD-9AC8-28A5B07E61D5}">
  <sheetPr codeName="Sheet2"/>
  <dimension ref="A1:E18"/>
  <sheetViews>
    <sheetView zoomScale="81" zoomScaleNormal="81" workbookViewId="0">
      <selection activeCell="E12" sqref="E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18</v>
      </c>
      <c r="C5" t="s">
        <v>359</v>
      </c>
      <c r="D5" t="s">
        <v>274</v>
      </c>
      <c r="E5" t="s">
        <v>8361</v>
      </c>
    </row>
    <row r="6" spans="1:5" x14ac:dyDescent="0.3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879C6-A15D-4141-A218-2878B9278816}">
  <sheetPr codeName="Sheet3"/>
  <dimension ref="A1:H13"/>
  <sheetViews>
    <sheetView tabSelected="1" topLeftCell="A10" zoomScale="70" zoomScaleNormal="70" workbookViewId="0">
      <selection activeCell="S29" sqref="S29"/>
    </sheetView>
  </sheetViews>
  <sheetFormatPr defaultRowHeight="14.4" x14ac:dyDescent="0.3"/>
  <cols>
    <col min="1" max="1" width="18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5" bestFit="1" customWidth="1"/>
    <col min="7" max="7" width="15.44140625" style="15" bestFit="1" customWidth="1"/>
    <col min="8" max="8" width="18.21875" style="15" bestFit="1" customWidth="1"/>
  </cols>
  <sheetData>
    <row r="1" spans="1:8" x14ac:dyDescent="0.3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3">
      <c r="A2" s="16" t="s">
        <v>8388</v>
      </c>
      <c r="B2">
        <f>COUNTIFS(kickstarter_data!$F:$F,"successful",kickstarter_data!$R:$R,"plays",kickstarter_data!$D:$D,"&lt;1000")</f>
        <v>141</v>
      </c>
      <c r="C2">
        <f>COUNTIFS(kickstarter_data!$F:$F,"failed",kickstarter_data!$R:$R,"plays",kickstarter_data!$D:$D,"&lt;1000")</f>
        <v>45</v>
      </c>
      <c r="D2">
        <f>COUNTIFS(kickstarter_data!$F:$F,"canceled",kickstarter_data!$G:$G,"US",kickstarter_data!$R:$R,"plays",kickstarter_data!$D:$D,"&lt;1000")</f>
        <v>0</v>
      </c>
      <c r="E2">
        <f>SUM(B2,C2,D2)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3">
      <c r="A3" s="16" t="s">
        <v>8389</v>
      </c>
      <c r="B3">
        <f>COUNTIFS(kickstarter_data!$F:$F,"successful",kickstarter_data!$R:$R,"plays",kickstarter_data!$D:$D,"&gt;=1000",kickstarter_data!$D:$D,"&lt;5000")</f>
        <v>388</v>
      </c>
      <c r="C3">
        <f>COUNTIFS(kickstarter_data!$F:$F,"failed",kickstarter_data!$R:$R,"plays",kickstarter_data!$D:$D,"&gt;=1000",kickstarter_data!$D:$D,"&lt;5000")</f>
        <v>146</v>
      </c>
      <c r="D3">
        <f>COUNTIFS(kickstarter_data!$F:$F,"canceled",kickstarter_data!$G:$G,"US",kickstarter_data!$R:$R,"plays",kickstarter_data!$D:$D,"&gt;=1000",kickstarter_data!$D:$D,"&lt;5000")</f>
        <v>0</v>
      </c>
      <c r="E3">
        <f t="shared" ref="E3:E13" si="0">SUM(B3,C3,D3)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3">
      <c r="A4" s="16" t="s">
        <v>8390</v>
      </c>
      <c r="B4">
        <f>COUNTIFS(kickstarter_data!$F:$F,"successful",kickstarter_data!$R:$R,"plays",kickstarter_data!$D:$D,"&gt;=5000",kickstarter_data!$D:$D,"&lt;10000")</f>
        <v>93</v>
      </c>
      <c r="C4">
        <f>COUNTIFS(kickstarter_data!$F:$F,"failed",kickstarter_data!$R:$R,"plays",kickstarter_data!$D:$D,"&gt;=5000",kickstarter_data!$D:$D,"&lt;10000")</f>
        <v>76</v>
      </c>
      <c r="D4">
        <f>COUNTIFS(kickstarter_data!$F:$F,"canceled",kickstarter_data!$G:$G,"US",kickstarter_data!$R:$R,"plays",kickstarter_data!$D:$D,"&gt;=5000",kickstarter_data!$D:$D,"&lt;10000")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3">
      <c r="A5" s="16" t="s">
        <v>8391</v>
      </c>
      <c r="B5">
        <f>COUNTIFS(kickstarter_data!$F:$F,"successful",kickstarter_data!$R:$R,"plays",kickstarter_data!$D:$D,"&gt;=10000",kickstarter_data!$D:$D,"&lt;15000")</f>
        <v>39</v>
      </c>
      <c r="C5">
        <f>COUNTIFS(kickstarter_data!$F:$F,"failed",kickstarter_data!$R:$R,"plays",kickstarter_data!$D:$D,"&gt;=10000",kickstarter_data!$D:$D,"&lt;15000")</f>
        <v>33</v>
      </c>
      <c r="D5">
        <f>COUNTIFS(kickstarter_data!$F:$F,"canceled",kickstarter_data!$G:$G,"US",kickstarter_data!$R:$R,"plays",kickstarter_data!$D:$D,"&gt;=10000",kickstarter_data!$D:$D,"&lt;15000")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3">
      <c r="A6" s="16" t="s">
        <v>8392</v>
      </c>
      <c r="B6">
        <f>COUNTIFS(kickstarter_data!$F:$F,"successful",kickstarter_data!$R:$R,"plays",kickstarter_data!$D:$D,"&gt;=15000",kickstarter_data!$D:$D,"&lt;20000")</f>
        <v>12</v>
      </c>
      <c r="C6">
        <f>COUNTIFS(kickstarter_data!$F:$F,"failed",kickstarter_data!$R:$R,"plays",kickstarter_data!$D:$D,"&gt;=15000",kickstarter_data!$D:$D,"&lt;20000")</f>
        <v>12</v>
      </c>
      <c r="D6">
        <f>COUNTIFS(kickstarter_data!$F:$F,"canceled",kickstarter_data!$G:$G,"US",kickstarter_data!$R:$R,"plays",kickstarter_data!$D:$D,"&gt;=15000",kickstarter_data!$D:$D,"&lt;20000")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3">
      <c r="A7" s="16" t="s">
        <v>8393</v>
      </c>
      <c r="B7">
        <f>COUNTIFS(kickstarter_data!$F:$F,"successful",kickstarter_data!$R:$R,"plays",kickstarter_data!$D:$D,"&gt;=20000",kickstarter_data!$D:$D,"&lt;25000")</f>
        <v>9</v>
      </c>
      <c r="C7">
        <f>COUNTIFS(kickstarter_data!$F:$F,"failed",kickstarter_data!$R:$R,"plays",kickstarter_data!$D:$D,"&gt;=20000",kickstarter_data!$D:$D,"&lt;25000")</f>
        <v>11</v>
      </c>
      <c r="D7">
        <f>COUNTIFS(kickstarter_data!$F:$F,"canceled",kickstarter_data!$G:$G,"US",kickstarter_data!$R:$R,"plays",kickstarter_data!$D:$D,"&gt;=20000",kickstarter_data!$D:$D,"&lt;25000")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3">
      <c r="A8" s="16" t="s">
        <v>8394</v>
      </c>
      <c r="B8">
        <f>COUNTIFS(kickstarter_data!$F:$F,"successful",kickstarter_data!$R:$R,"plays",kickstarter_data!$D:$D,"&gt;=25000",kickstarter_data!$D:$D,"&lt;30000")</f>
        <v>1</v>
      </c>
      <c r="C8">
        <f>COUNTIFS(kickstarter_data!$F:$F,"failed",kickstarter_data!$R:$R,"plays",kickstarter_data!$D:$D,"&gt;=25000",kickstarter_data!$D:$D,"&lt;30000")</f>
        <v>4</v>
      </c>
      <c r="D8">
        <f>COUNTIFS(kickstarter_data!$F:$F,"canceled",kickstarter_data!$G:$G,"US",kickstarter_data!$R:$R,"plays",kickstarter_data!$D:$D,"&gt;=25000",kickstarter_data!$D:$D,"&lt;30000")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3">
      <c r="A9" s="16" t="s">
        <v>8395</v>
      </c>
      <c r="B9">
        <f>COUNTIFS(kickstarter_data!$F:$F,"successful",kickstarter_data!$R:$R,"plays",kickstarter_data!$D:$D,"&gt;=30000",kickstarter_data!$D:$D,"&lt;35000")</f>
        <v>3</v>
      </c>
      <c r="C9">
        <f>COUNTIFS(kickstarter_data!$F:$F,"failed",kickstarter_data!$R:$R,"plays",kickstarter_data!$D:$D,"&gt;=30000",kickstarter_data!$D:$D,"&lt;35000")</f>
        <v>8</v>
      </c>
      <c r="D9">
        <f>COUNTIFS(kickstarter_data!$F:$F,"canceled",kickstarter_data!$G:$G,"US",kickstarter_data!$R:$R,"plays",kickstarter_data!$D:$D,"&gt;=30000",kickstarter_data!$D:$D,"&lt;35000")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3">
      <c r="A10" s="16" t="s">
        <v>8396</v>
      </c>
      <c r="B10">
        <f>COUNTIFS(kickstarter_data!$F:$F,"successful",kickstarter_data!$R:$R,"plays",kickstarter_data!$D:$D,"&gt;=35000",kickstarter_data!$D:$D,"&lt;40000")</f>
        <v>4</v>
      </c>
      <c r="C10">
        <f>COUNTIFS(kickstarter_data!$F:$F,"failed",kickstarter_data!$R:$R,"plays",kickstarter_data!$D:$D,"&gt;=35000",kickstarter_data!$D:$D,"&lt;40000")</f>
        <v>2</v>
      </c>
      <c r="D10">
        <f>COUNTIFS(kickstarter_data!$F:$F,"canceled",kickstarter_data!$G:$G,"US",kickstarter_data!$R:$R,"plays",kickstarter_data!$D:$D,"&gt;=35000",kickstarter_data!$D:$D,"&lt;40000")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3">
      <c r="A11" s="16" t="s">
        <v>8397</v>
      </c>
      <c r="B11">
        <f>COUNTIFS(kickstarter_data!$F:$F,"successful",kickstarter_data!$R:$R,"plays",kickstarter_data!$D:$D,"&gt;=40000",kickstarter_data!$D:$D,"&lt;45000")</f>
        <v>2</v>
      </c>
      <c r="C11">
        <f>COUNTIFS(kickstarter_data!$F:$F,"failed",kickstarter_data!$R:$R,"plays",kickstarter_data!$D:$D,"&gt;=40000",kickstarter_data!$D:$D,"&lt;45000")</f>
        <v>1</v>
      </c>
      <c r="D11">
        <f>COUNTIFS(kickstarter_data!$F:$F,"canceled",kickstarter_data!$G:$G,"US",kickstarter_data!$R:$R,"plays",kickstarter_data!$D:$D,"&gt;=40000",kickstarter_data!$D:$D,"&lt;45000")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3">
      <c r="A12" s="16" t="s">
        <v>8398</v>
      </c>
      <c r="B12">
        <f>COUNTIFS(kickstarter_data!$F:$F,"successful",kickstarter_data!$R:$R,"plays",kickstarter_data!$D:$D,"&gt;=45000",kickstarter_data!$D:$D,"&lt;50000")</f>
        <v>0</v>
      </c>
      <c r="C12">
        <f>COUNTIFS(kickstarter_data!$F:$F,"failed",kickstarter_data!$R:$R,"plays",kickstarter_data!$D:$D,"&gt;=45000",kickstarter_data!$D:$D,"&lt;50000")</f>
        <v>1</v>
      </c>
      <c r="D12">
        <f>COUNTIFS(kickstarter_data!$F:$F,"canceled",kickstarter_data!$G:$G,"US",kickstarter_data!$R:$R,"plays",kickstarter_data!$D:$D,"&gt;=45000",kickstarter_data!$D:$D,"&lt;50000")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3">
      <c r="A13" s="16" t="s">
        <v>8399</v>
      </c>
      <c r="B13">
        <f>COUNTIFS(kickstarter_data!$F:$F,"successful",kickstarter_data!$R:$R,"plays",kickstarter_data!$D:$D,"&gt;=50000")</f>
        <v>2</v>
      </c>
      <c r="C13">
        <f>COUNTIFS(kickstarter_data!$F:$F,"failed",kickstarter_data!$R:$R,"plays",kickstarter_data!$D:$D,"&gt;=50000")</f>
        <v>14</v>
      </c>
      <c r="D13">
        <f>COUNTIFS(kickstarter_data!$F:$F,"canceled",kickstarter_data!$G:$G,"US",kickstarter_data!$R:$R,"plays",kickstarter_data!$D:$D,"&gt;=50000")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conditionalFormatting sqref="B2:C13">
    <cfRule type="colorScale" priority="3">
      <colorScale>
        <cfvo type="min"/>
        <cfvo type="max"/>
        <color rgb="FFFF7128"/>
        <color rgb="FFFFEF9C"/>
      </colorScale>
    </cfRule>
  </conditionalFormatting>
  <conditionalFormatting sqref="E2:E13">
    <cfRule type="colorScale" priority="2">
      <colorScale>
        <cfvo type="min"/>
        <cfvo type="max"/>
        <color rgb="FFFF7128"/>
        <color rgb="FFFFEF9C"/>
      </colorScale>
    </cfRule>
  </conditionalFormatting>
  <conditionalFormatting sqref="F2:G13">
    <cfRule type="colorScale" priority="1">
      <colorScale>
        <cfvo type="min"/>
        <cfvo type="max"/>
        <color theme="4"/>
        <color rgb="FFFFEF9C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B7E3E-D60A-4B4C-81B6-E6FB464F9DF2}">
  <sheetPr codeName="Sheet4"/>
  <dimension ref="A1:C15"/>
  <sheetViews>
    <sheetView workbookViewId="0"/>
  </sheetViews>
  <sheetFormatPr defaultRowHeight="14.4" x14ac:dyDescent="0.3"/>
  <cols>
    <col min="1" max="1" width="25.88671875" bestFit="1" customWidth="1"/>
    <col min="2" max="2" width="11" style="19" bestFit="1" customWidth="1"/>
    <col min="3" max="3" width="11.109375" style="20" bestFit="1" customWidth="1"/>
  </cols>
  <sheetData>
    <row r="1" spans="1:3" x14ac:dyDescent="0.3">
      <c r="B1" s="19" t="s">
        <v>8400</v>
      </c>
      <c r="C1" s="20" t="s">
        <v>8401</v>
      </c>
    </row>
    <row r="2" spans="1:3" x14ac:dyDescent="0.3">
      <c r="A2" t="s">
        <v>8402</v>
      </c>
      <c r="B2" s="19">
        <f>ROUND(AVERAGE('[1]successful US kickstarters'!D:D),0)</f>
        <v>5049</v>
      </c>
      <c r="C2" s="20">
        <f>AVERAGE('[1]failed US kickstarters'!D:D)</f>
        <v>10554.212</v>
      </c>
    </row>
    <row r="3" spans="1:3" x14ac:dyDescent="0.3">
      <c r="A3" t="s">
        <v>8403</v>
      </c>
      <c r="B3" s="19">
        <f>MEDIAN('[1]successful US kickstarters'!D:D)</f>
        <v>3000</v>
      </c>
      <c r="C3" s="20">
        <f>MEDIAN('[1]failed US kickstarters'!D:D)</f>
        <v>5000</v>
      </c>
    </row>
    <row r="4" spans="1:3" x14ac:dyDescent="0.3">
      <c r="A4" t="s">
        <v>8404</v>
      </c>
      <c r="B4" s="19">
        <f>_xlfn.STDEV.P('[1]successful US kickstarters'!D:D)</f>
        <v>7748.7537726373303</v>
      </c>
      <c r="C4" s="20">
        <f>_xlfn.STDEV.P('[1]failed US kickstarters'!D:D)</f>
        <v>21967.731061515115</v>
      </c>
    </row>
    <row r="5" spans="1:3" x14ac:dyDescent="0.3">
      <c r="A5" t="s">
        <v>8405</v>
      </c>
      <c r="B5" s="19">
        <f>_xlfn.QUARTILE.EXC('[1]successful US kickstarters'!D:D,3)</f>
        <v>5000</v>
      </c>
      <c r="C5" s="20">
        <f>_xlfn.QUARTILE.EXC('[1]failed US kickstarters'!D:D,3)</f>
        <v>10000</v>
      </c>
    </row>
    <row r="6" spans="1:3" x14ac:dyDescent="0.3">
      <c r="A6" t="s">
        <v>8406</v>
      </c>
      <c r="B6" s="19">
        <f>_xlfn.QUARTILE.EXC('[1]successful US kickstarters'!D:D,1)</f>
        <v>1500</v>
      </c>
      <c r="C6" s="20">
        <f>_xlfn.QUARTILE.EXC('[1]failed US kickstarters'!D:D,1)</f>
        <v>2000</v>
      </c>
    </row>
    <row r="7" spans="1:3" x14ac:dyDescent="0.3">
      <c r="A7" t="s">
        <v>8407</v>
      </c>
      <c r="B7" s="19">
        <f>B5-B6</f>
        <v>3500</v>
      </c>
      <c r="C7" s="20">
        <f>C5-C6</f>
        <v>8000</v>
      </c>
    </row>
    <row r="10" spans="1:3" x14ac:dyDescent="0.3">
      <c r="A10" t="s">
        <v>8408</v>
      </c>
      <c r="B10" s="19">
        <f>AVERAGE('[1]successful US kickstarters'!E:E)</f>
        <v>5601.5458009708727</v>
      </c>
      <c r="C10" s="20">
        <f>AVERAGE('[1]failed US kickstarters'!E:E)</f>
        <v>558.65484000000004</v>
      </c>
    </row>
    <row r="11" spans="1:3" x14ac:dyDescent="0.3">
      <c r="A11" t="s">
        <v>8409</v>
      </c>
      <c r="B11" s="19">
        <f>MEDIAN('[1]successful US kickstarters'!E:E)</f>
        <v>3167.5</v>
      </c>
      <c r="C11" s="20">
        <f>MEDIAN('[1]failed US kickstarters'!E:E)</f>
        <v>103</v>
      </c>
    </row>
    <row r="12" spans="1:3" x14ac:dyDescent="0.3">
      <c r="A12" t="s">
        <v>8410</v>
      </c>
      <c r="B12" s="19">
        <f>_xlfn.STDEV.P('[1]successful US kickstarters'!E:E)</f>
        <v>8334.5731699164608</v>
      </c>
      <c r="C12" s="20">
        <f>_xlfn.STDEV.P('[1]failed US kickstarters'!E:E)</f>
        <v>1330.5230280400915</v>
      </c>
    </row>
    <row r="13" spans="1:3" x14ac:dyDescent="0.3">
      <c r="A13" t="s">
        <v>8411</v>
      </c>
      <c r="B13" s="19">
        <f>_xlfn.QUARTILE.EXC('[1]successful US kickstarters'!E:E,3)</f>
        <v>5699</v>
      </c>
      <c r="C13" s="20">
        <f>_xlfn.QUARTILE.EXC('[1]failed US kickstarters'!E:E,3)</f>
        <v>501</v>
      </c>
    </row>
    <row r="14" spans="1:3" x14ac:dyDescent="0.3">
      <c r="A14" t="s">
        <v>8412</v>
      </c>
      <c r="B14" s="19">
        <f>_xlfn.QUARTILE.EXC('[1]successful US kickstarters'!E:E,1)</f>
        <v>1716.5074999999999</v>
      </c>
      <c r="C14" s="20">
        <f>_xlfn.QUARTILE.EXC('[1]failed US kickstarters'!E:E,1)</f>
        <v>9.25</v>
      </c>
    </row>
    <row r="15" spans="1:3" x14ac:dyDescent="0.3">
      <c r="A15" t="s">
        <v>8413</v>
      </c>
      <c r="B15" s="19">
        <f>B13-B14</f>
        <v>3982.4925000000003</v>
      </c>
      <c r="C15" s="20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0FA42-4104-45EC-92F6-EFBB50322ADB}">
  <sheetPr codeName="Sheet5"/>
  <dimension ref="A1:F10"/>
  <sheetViews>
    <sheetView workbookViewId="0">
      <selection activeCell="B5" sqref="B5"/>
    </sheetView>
  </sheetViews>
  <sheetFormatPr defaultRowHeight="14.4" x14ac:dyDescent="0.3"/>
  <cols>
    <col min="1" max="1" width="30.5546875" bestFit="1" customWidth="1"/>
    <col min="2" max="2" width="123.33203125" bestFit="1" customWidth="1"/>
    <col min="3" max="3" width="10.109375" bestFit="1" customWidth="1"/>
    <col min="4" max="4" width="10.109375" style="6" bestFit="1" customWidth="1"/>
    <col min="5" max="5" width="15.33203125" style="6" bestFit="1" customWidth="1"/>
    <col min="6" max="6" width="16.21875" bestFit="1" customWidth="1"/>
  </cols>
  <sheetData>
    <row r="1" spans="1:6" x14ac:dyDescent="0.3">
      <c r="A1" t="s">
        <v>8414</v>
      </c>
      <c r="B1" t="s">
        <v>2</v>
      </c>
      <c r="C1" s="6" t="s">
        <v>3</v>
      </c>
      <c r="D1" s="6" t="s">
        <v>4</v>
      </c>
      <c r="E1" s="6" t="s">
        <v>8415</v>
      </c>
      <c r="F1" t="s">
        <v>8416</v>
      </c>
    </row>
    <row r="2" spans="1:6" x14ac:dyDescent="0.3">
      <c r="A2" t="s">
        <v>7039</v>
      </c>
      <c r="B2" t="str">
        <f>VLOOKUP(A2,[1]kickstarter_data!B:C, 2, FALSE)</f>
        <v>Help us get actor-writer Ian Bonar's debut play - a hilarious, heartbreaking story of grief and loss - to the 2016 Edinburgh Fringe.</v>
      </c>
      <c r="C2" s="6">
        <f>VLOOKUP(A2,[1]kickstarter_data!B:E,3,FALSE)</f>
        <v>2000</v>
      </c>
      <c r="D2" s="6">
        <f>VLOOKUP(A2,[1]kickstarter_data!B:E,4,FALSE)</f>
        <v>2020</v>
      </c>
      <c r="E2" s="6">
        <f>VLOOKUP(A2,[1]kickstarter_data!B:P,15,FALSE)</f>
        <v>51.79</v>
      </c>
      <c r="F2">
        <f>VLOOKUP(A2,[1]kickstarter_data!B:L,11,FALSE)</f>
        <v>39</v>
      </c>
    </row>
    <row r="3" spans="1:6" x14ac:dyDescent="0.3">
      <c r="A3" t="s">
        <v>7326</v>
      </c>
      <c r="B3" t="str">
        <f>VLOOKUP(A3,[1]kickstarter_data!B:C, 2, FALSE)</f>
        <v>The play yet to be described as "A surefire Edinburgh Fringe Festival Cult Hit". Coming to the Underbelly, Edinburgh, 5th-30th August.</v>
      </c>
      <c r="C3" s="6">
        <f>VLOOKUP(A3,[1]kickstarter_data!B:E,3,FALSE)</f>
        <v>2000</v>
      </c>
      <c r="D3" s="6">
        <f>VLOOKUP(A3,[1]kickstarter_data!B:E,4,FALSE)</f>
        <v>2020</v>
      </c>
      <c r="E3" s="6">
        <f>VLOOKUP(A3,[1]kickstarter_data!B:P,15,FALSE)</f>
        <v>36.07</v>
      </c>
      <c r="F3">
        <f>VLOOKUP(A3,[1]kickstarter_data!B:L,11,FALSE)</f>
        <v>56</v>
      </c>
    </row>
    <row r="4" spans="1:6" x14ac:dyDescent="0.3">
      <c r="A4" t="s">
        <v>6446</v>
      </c>
      <c r="B4" t="str">
        <f>VLOOKUP(A4,[1]kickstarter_data!B:C, 2, FALSE)</f>
        <v>Cutting Off Kate Bush is a one-woman show written &amp; performed by Lucy Benson-Brown, premiering at the Edinburgh Fringe Festival 2014</v>
      </c>
      <c r="C4" s="6">
        <f>VLOOKUP(A4,[1]kickstarter_data!B:E,3,FALSE)</f>
        <v>1500</v>
      </c>
      <c r="D4" s="6">
        <f>VLOOKUP(A4,[1]kickstarter_data!B:E,4,FALSE)</f>
        <v>2576</v>
      </c>
      <c r="E4" s="6">
        <f>VLOOKUP(A4,[1]kickstarter_data!B:P,15,FALSE)</f>
        <v>33.03</v>
      </c>
      <c r="F4">
        <f>VLOOKUP(A4,[1]kickstarter_data!B:L,11,FALSE)</f>
        <v>78</v>
      </c>
    </row>
    <row r="5" spans="1:6" x14ac:dyDescent="0.3">
      <c r="A5" t="s">
        <v>6748</v>
      </c>
      <c r="B5" t="str">
        <f>VLOOKUP(A5,[1]kickstarter_data!B:C, 2, FALSE)</f>
        <v>Jestia and Raedon is a brand new romantic comedy play going to the Edinburgh Fringe Festival this summer.</v>
      </c>
      <c r="C5" s="6">
        <f>VLOOKUP(A5,[1]kickstarter_data!B:E,3,FALSE)</f>
        <v>1000</v>
      </c>
      <c r="D5" s="6">
        <f>VLOOKUP(A5,[1]kickstarter_data!B:E,4,FALSE)</f>
        <v>1168</v>
      </c>
      <c r="E5" s="6">
        <f>VLOOKUP(A5,[1]kickstarter_data!B:P,15,FALSE)</f>
        <v>44.92</v>
      </c>
      <c r="F5">
        <f>VLOOKUP(A5,[1]kickstarter_data!B:L,11,FALSE)</f>
        <v>26</v>
      </c>
    </row>
    <row r="6" spans="1:6" x14ac:dyDescent="0.3">
      <c r="A6" t="s">
        <v>6532</v>
      </c>
      <c r="B6" t="str">
        <f>VLOOKUP(A6,[1]kickstarter_data!B:C, 2, FALSE)</f>
        <v>A one-man show about love, loss, and motorways, written &amp; performed by Ben Norris. Help us get to the 2015 Edinburgh Fringe and beyond!</v>
      </c>
      <c r="C6" s="6">
        <f>VLOOKUP(A6,[1]kickstarter_data!B:E,3,FALSE)</f>
        <v>4000</v>
      </c>
      <c r="D6" s="6">
        <f>VLOOKUP(A6,[1]kickstarter_data!B:E,4,FALSE)</f>
        <v>4137</v>
      </c>
      <c r="E6" s="6">
        <f>VLOOKUP(A6,[1]kickstarter_data!B:P,15,FALSE)</f>
        <v>36.61</v>
      </c>
      <c r="F6">
        <f>VLOOKUP(A6,[1]kickstarter_data!B:L,11,FALSE)</f>
        <v>113</v>
      </c>
    </row>
    <row r="9" spans="1:6" x14ac:dyDescent="0.3">
      <c r="B9" t="s">
        <v>8417</v>
      </c>
    </row>
    <row r="10" spans="1:6" x14ac:dyDescent="0.3">
      <c r="B10" t="s">
        <v>8418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70722-174E-4806-82F1-1B17586198E0}">
  <sheetPr codeName="Sheet6"/>
  <dimension ref="A1:F6"/>
  <sheetViews>
    <sheetView workbookViewId="0">
      <selection activeCell="D5" sqref="D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6</v>
      </c>
      <c r="B1" t="s">
        <v>8364</v>
      </c>
    </row>
    <row r="3" spans="1:6" x14ac:dyDescent="0.3">
      <c r="A3" s="11" t="s">
        <v>8362</v>
      </c>
      <c r="B3" t="s">
        <v>8360</v>
      </c>
    </row>
    <row r="4" spans="1:6" x14ac:dyDescent="0.3">
      <c r="A4" s="11" t="s">
        <v>8363</v>
      </c>
      <c r="B4" s="11" t="s">
        <v>274</v>
      </c>
      <c r="C4" s="11" t="s">
        <v>359</v>
      </c>
      <c r="D4" s="11" t="s">
        <v>3440</v>
      </c>
      <c r="E4" s="11" t="s">
        <v>18</v>
      </c>
      <c r="F4" s="11" t="s">
        <v>8361</v>
      </c>
    </row>
    <row r="5" spans="1:6" x14ac:dyDescent="0.3">
      <c r="A5" s="21" t="s">
        <v>8315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3">
      <c r="A6" s="21" t="s">
        <v>8361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C2E1-6CA1-40F7-9FF6-1BC5E746D8AB}">
  <sheetPr codeName="Sheet7"/>
  <dimension ref="A1:E7"/>
  <sheetViews>
    <sheetView topLeftCell="A19" workbookViewId="0">
      <selection sqref="A1:XFD104857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41" width="15.88671875" bestFit="1" customWidth="1"/>
    <col min="42" max="42" width="10.77734375" bestFit="1" customWidth="1"/>
  </cols>
  <sheetData>
    <row r="1" spans="1:5" x14ac:dyDescent="0.3">
      <c r="A1" s="11" t="s">
        <v>6</v>
      </c>
      <c r="B1" t="s">
        <v>8364</v>
      </c>
    </row>
    <row r="2" spans="1:5" x14ac:dyDescent="0.3">
      <c r="A2" s="11" t="s">
        <v>8358</v>
      </c>
      <c r="B2" t="s">
        <v>8315</v>
      </c>
    </row>
    <row r="4" spans="1:5" x14ac:dyDescent="0.3">
      <c r="A4" s="11" t="s">
        <v>8362</v>
      </c>
      <c r="B4" t="s">
        <v>8360</v>
      </c>
    </row>
    <row r="5" spans="1:5" x14ac:dyDescent="0.3">
      <c r="A5" s="11" t="s">
        <v>8363</v>
      </c>
      <c r="B5" s="11" t="s">
        <v>359</v>
      </c>
      <c r="C5" s="11" t="s">
        <v>3440</v>
      </c>
      <c r="D5" s="11" t="s">
        <v>18</v>
      </c>
      <c r="E5" s="11" t="s">
        <v>8361</v>
      </c>
    </row>
    <row r="6" spans="1:5" x14ac:dyDescent="0.3">
      <c r="A6" s="21" t="s">
        <v>8316</v>
      </c>
      <c r="B6">
        <v>353</v>
      </c>
      <c r="C6">
        <v>19</v>
      </c>
      <c r="D6">
        <v>694</v>
      </c>
      <c r="E6">
        <v>1066</v>
      </c>
    </row>
    <row r="7" spans="1:5" x14ac:dyDescent="0.3">
      <c r="A7" s="21" t="s">
        <v>8361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kickstarter_data</vt:lpstr>
      <vt:lpstr>Theater Outcome Based on Launch</vt:lpstr>
      <vt:lpstr>Outcomes Based on Goals</vt:lpstr>
      <vt:lpstr>descriptive_statistics</vt:lpstr>
      <vt:lpstr>Edinburgh Research</vt:lpstr>
      <vt:lpstr>parent_categ_visualization</vt:lpstr>
      <vt:lpstr>subcategory_visualization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Patrick T</cp:lastModifiedBy>
  <cp:revision/>
  <dcterms:created xsi:type="dcterms:W3CDTF">2017-04-20T15:17:24Z</dcterms:created>
  <dcterms:modified xsi:type="dcterms:W3CDTF">2020-07-27T05:35:46Z</dcterms:modified>
  <cp:category/>
  <cp:contentStatus/>
</cp:coreProperties>
</file>