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9\"/>
    </mc:Choice>
  </mc:AlternateContent>
  <xr:revisionPtr revIDLastSave="0" documentId="13_ncr:1_{1669E58F-B14B-4B70-A1AC-9E7C7ECBD772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Ejemplo 9.2" sheetId="2" r:id="rId1"/>
    <sheet name="Ejemplo 9.3" sheetId="3" r:id="rId2"/>
    <sheet name="Ejemplo 9.4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9" i="4" l="1"/>
  <c r="D18" i="4"/>
  <c r="D17" i="4"/>
  <c r="C17" i="4"/>
  <c r="B17" i="4"/>
  <c r="D35" i="3"/>
  <c r="D31" i="3"/>
  <c r="C24" i="3"/>
  <c r="C13" i="3"/>
  <c r="D30" i="2"/>
  <c r="D28" i="2"/>
  <c r="D26" i="2"/>
  <c r="C20" i="2"/>
  <c r="B20" i="2"/>
  <c r="D23" i="4"/>
</calcChain>
</file>

<file path=xl/sharedStrings.xml><?xml version="1.0" encoding="utf-8"?>
<sst xmlns="http://schemas.openxmlformats.org/spreadsheetml/2006/main" count="77" uniqueCount="69">
  <si>
    <t xml:space="preserve">Puesto que el nuevo programa compartirá fondos con ciertas actvididades en curso, se </t>
    <phoneticPr fontId="3" type="noConversion"/>
  </si>
  <si>
    <t>Ejemplo 9.4</t>
    <phoneticPr fontId="3" type="noConversion"/>
  </si>
  <si>
    <t>La ciudad de Garden Ridge (Florida) recibió, de dos consultores de arquitectura, diseños</t>
    <phoneticPr fontId="3" type="noConversion"/>
  </si>
  <si>
    <t xml:space="preserve">para una nueva ala de cuartos para pacientes en el hospital municipal.  Uno de los </t>
    <phoneticPr fontId="3" type="noConversion"/>
  </si>
  <si>
    <t>considerarse para determinar qué diseño se recomendará, a la junta del consejo de la ciudad</t>
    <phoneticPr fontId="3" type="noConversion"/>
  </si>
  <si>
    <t>exitoso el programa, la fundación incurrirá en gastos de operación anual del $500,000</t>
    <phoneticPr fontId="3" type="noConversion"/>
  </si>
  <si>
    <t>de su presupuesto regular de M&amp;O.  Emplee el método B/C para determinar si el programa de</t>
    <phoneticPr fontId="3" type="noConversion"/>
  </si>
  <si>
    <t>becas se justifica en términos económicos.</t>
    <phoneticPr fontId="3" type="noConversion"/>
  </si>
  <si>
    <t>Tasa</t>
    <phoneticPr fontId="3" type="noConversion"/>
  </si>
  <si>
    <t>Período (años)</t>
    <phoneticPr fontId="3" type="noConversion"/>
  </si>
  <si>
    <t>Costo de inversión:</t>
    <phoneticPr fontId="3" type="noConversion"/>
  </si>
  <si>
    <t>la próxima semana, y para presentarse a la ciudadanía en preparación del próximo referéndum</t>
    <phoneticPr fontId="3" type="noConversion"/>
  </si>
  <si>
    <t xml:space="preserve">relativo a bonos del mes entrante. </t>
    <phoneticPr fontId="3" type="noConversion"/>
  </si>
  <si>
    <t>Costo de construcción (millones): (en VP)</t>
    <phoneticPr fontId="3" type="noConversion"/>
  </si>
  <si>
    <t>Diseño A</t>
    <phoneticPr fontId="3" type="noConversion"/>
  </si>
  <si>
    <t>Diseño B</t>
    <phoneticPr fontId="3" type="noConversion"/>
  </si>
  <si>
    <t>Costo de mantenimiento de la construcción $/año:</t>
    <phoneticPr fontId="3" type="noConversion"/>
  </si>
  <si>
    <t>VA Costos de construcción y mantenimiento</t>
    <phoneticPr fontId="3" type="noConversion"/>
  </si>
  <si>
    <t>Costo del uso de los pacientes, $/año</t>
    <phoneticPr fontId="3" type="noConversion"/>
  </si>
  <si>
    <t>debe justificarse en el incremental</t>
    <phoneticPr fontId="3" type="noConversion"/>
  </si>
  <si>
    <t>Inc(B-A)</t>
    <phoneticPr fontId="3" type="noConversion"/>
  </si>
  <si>
    <t>VA Beneficios Incremental (el ahorro por usar B)</t>
    <phoneticPr fontId="3" type="noConversion"/>
  </si>
  <si>
    <t>Razón B/C</t>
    <phoneticPr fontId="3" type="noConversion"/>
  </si>
  <si>
    <t>Por se menor a 1, no se justifican los costos adicionales asociados con el diseño B.</t>
    <phoneticPr fontId="3" type="noConversion"/>
  </si>
  <si>
    <t xml:space="preserve">Elegimos A, para la licitaciónd e la construcción.  </t>
    <phoneticPr fontId="3" type="noConversion"/>
  </si>
  <si>
    <t>Después de graduarse en ingeniería por la Universidad Estatal de Arizona, decidió obtener</t>
    <phoneticPr fontId="3" type="noConversion"/>
  </si>
  <si>
    <t>Ejemplo 9.2</t>
    <phoneticPr fontId="3" type="noConversion"/>
  </si>
  <si>
    <t>La fundación Ford está contemplando una asignación de 15 millones de dólares en becas</t>
    <phoneticPr fontId="3" type="noConversion"/>
  </si>
  <si>
    <t>a escuelas preparatorias públicas para desarrollar nuevas formas de enseñar fundamentos</t>
    <phoneticPr fontId="3" type="noConversion"/>
  </si>
  <si>
    <t>de ingeniería, que preparen a los estudiantes para su ingreso a la universidad.  Las becas</t>
    <phoneticPr fontId="3" type="noConversion"/>
  </si>
  <si>
    <t>se otorgarán por un período de 10 años y generarán un ahorro estimado de $1.5 millones</t>
    <phoneticPr fontId="3" type="noConversion"/>
  </si>
  <si>
    <t>anuales, en salarios de personal docente y otros gastos relacionados con los estudiantes.</t>
    <phoneticPr fontId="3" type="noConversion"/>
  </si>
  <si>
    <t>La fundación utiliza una tasa de rendimiento de 6% anual para las becas otorgadas.</t>
    <phoneticPr fontId="3" type="noConversion"/>
  </si>
  <si>
    <t>Beneficio</t>
    <phoneticPr fontId="3" type="noConversion"/>
  </si>
  <si>
    <t>Contrabeneficio</t>
    <phoneticPr fontId="3" type="noConversion"/>
  </si>
  <si>
    <t>Costo O&amp;M</t>
    <phoneticPr fontId="3" type="noConversion"/>
  </si>
  <si>
    <t>VP</t>
    <phoneticPr fontId="3" type="noConversion"/>
  </si>
  <si>
    <t>VA</t>
    <phoneticPr fontId="3" type="noConversion"/>
  </si>
  <si>
    <t>1.)  B/C convencional: (B-CB)/C</t>
    <phoneticPr fontId="3" type="noConversion"/>
  </si>
  <si>
    <t>2.) B/C modificada: (B-CB-CO&amp;M)/INV.INI</t>
    <phoneticPr fontId="3" type="noConversion"/>
  </si>
  <si>
    <t>Ejemplo 9.3</t>
    <phoneticPr fontId="3" type="noConversion"/>
  </si>
  <si>
    <t xml:space="preserve">Por ser el Diseño B el que mayor VA de costos tiene, </t>
    <phoneticPr fontId="3" type="noConversion"/>
  </si>
  <si>
    <t>diseños deberá aceptarse para publicarse en la licitación de construcción.  Los costos y</t>
    <phoneticPr fontId="3" type="noConversion"/>
  </si>
  <si>
    <t>beneficios son los mismos en la mayoría de las categorías, pero el director de finanzas</t>
    <phoneticPr fontId="3" type="noConversion"/>
  </si>
  <si>
    <t>de la ciudad decidió que los tres cálculos que aparecen a continuación son los que deberán</t>
    <phoneticPr fontId="3" type="noConversion"/>
  </si>
  <si>
    <t>Aarón es el nuevo ingeniero de proyectos del Departamento de Transporte de Arizona (DTA).</t>
    <phoneticPr fontId="3" type="noConversion"/>
  </si>
  <si>
    <t>para aliviar la congestión de tráfico y mejorar la seguridad.</t>
    <phoneticPr fontId="3" type="noConversion"/>
  </si>
  <si>
    <t>Fuente de la propuesta: Oficina de distrito local de Flagstaff del DTA</t>
    <phoneticPr fontId="3" type="noConversion"/>
  </si>
  <si>
    <t>Inversión Inicial (millones): (en VP)</t>
    <phoneticPr fontId="3" type="noConversion"/>
  </si>
  <si>
    <t>B/C Propuesta vía periférica:</t>
    <phoneticPr fontId="3" type="noConversion"/>
  </si>
  <si>
    <t>(B-CB)/C</t>
    <phoneticPr fontId="3" type="noConversion"/>
  </si>
  <si>
    <t>B/C Propuesta de mejora:</t>
    <phoneticPr fontId="3" type="noConversion"/>
  </si>
  <si>
    <t>3.) Modelo (B-C):</t>
    <phoneticPr fontId="3" type="noConversion"/>
  </si>
  <si>
    <t>experiencia en el sector público, antes de solicitar ingreso a alguna maestría.</t>
    <phoneticPr fontId="3" type="noConversion"/>
  </si>
  <si>
    <t>Con base en las relaciones de valor anual, Aarón realizó el análisis B/C convencional de las</t>
    <phoneticPr fontId="3" type="noConversion"/>
  </si>
  <si>
    <t>dos propuestas que aparecen a continuación.</t>
    <phoneticPr fontId="3" type="noConversion"/>
  </si>
  <si>
    <r>
      <t xml:space="preserve">Propuesta de vía periférica:  </t>
    </r>
    <r>
      <rPr>
        <sz val="10"/>
        <rFont val="Verdana"/>
        <family val="2"/>
      </rPr>
      <t xml:space="preserve">Nueva ruta alrededor de una parte de Flagstaff para </t>
    </r>
    <phoneticPr fontId="3" type="noConversion"/>
  </si>
  <si>
    <t>mejorar la seguridad y disminuir el tiempo de viaje promedio.</t>
    <phoneticPr fontId="3" type="noConversion"/>
  </si>
  <si>
    <t>Fuente de la propuesta: Oficina estatal de DTA para análisis de las principales vías públicas.</t>
    <phoneticPr fontId="3" type="noConversion"/>
  </si>
  <si>
    <t>Mantenimiento anual (millones):</t>
    <phoneticPr fontId="3" type="noConversion"/>
  </si>
  <si>
    <t>Vida estimada (años):</t>
    <phoneticPr fontId="3" type="noConversion"/>
  </si>
  <si>
    <t>Beneficios anuales público (millones):</t>
    <phoneticPr fontId="3" type="noConversion"/>
  </si>
  <si>
    <t>Financiamiento:</t>
    <phoneticPr fontId="3" type="noConversion"/>
  </si>
  <si>
    <r>
      <t>Propuesto de mejora:</t>
    </r>
    <r>
      <rPr>
        <sz val="10"/>
        <rFont val="Verdana"/>
        <family val="2"/>
      </rPr>
      <t xml:space="preserve"> Ampliación de la carretera a través de secciones de Flagstaff</t>
    </r>
    <phoneticPr fontId="3" type="noConversion"/>
  </si>
  <si>
    <t>ha estimado que se destinarán $200,000 para apoyo de dichas actividades.  Para hacer</t>
    <phoneticPr fontId="3" type="noConversion"/>
  </si>
  <si>
    <t>millones anuales</t>
  </si>
  <si>
    <t>al caro le resto el barato</t>
  </si>
  <si>
    <t>de ahorro si construyo el caro</t>
  </si>
  <si>
    <t>como es menor q 1 no se justifica hacer el diseño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</si>
</sst>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Q&quot;#,##0.00;[Red]\-&quot;Q&quot;#,##0.00"/>
    <numFmt numFmtId="164" formatCode="_(* #,##0_);_(* \(#,##0\);_(* &quot;-&quot;_);_(@_)"/>
    <numFmt numFmtId="165" formatCode="_-[$$-409]* #,##0_ ;_-[$$-409]* \-#,##0\ ;_-[$$-409]* &quot;-&quot;_ ;_-@_ "/>
    <numFmt numFmtId="166" formatCode="_-[$$-409]* #,##0.00_ ;_-[$$-409]* \-#,##0.00\ ;_-[$$-409]* &quot;-&quot;??_ ;_-@_ "/>
    <numFmt numFmtId="167" formatCode="#,##0.00_ ;\-#,##0.00\ "/>
  </numFmts>
  <fonts count="5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6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67" fontId="0" fillId="2" borderId="0" xfId="0" applyNumberFormat="1" applyFill="1"/>
    <xf numFmtId="166" fontId="0" fillId="2" borderId="0" xfId="0" applyNumberForma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3" zoomScale="125" zoomScaleNormal="110" zoomScalePageLayoutView="110" workbookViewId="0">
      <selection activeCell="D31" sqref="D31"/>
    </sheetView>
  </sheetViews>
  <sheetFormatPr baseColWidth="10" defaultRowHeight="12.6" x14ac:dyDescent="0.2"/>
  <cols>
    <col min="1" max="1" width="15.90625" customWidth="1"/>
    <col min="2" max="2" width="18.36328125" customWidth="1"/>
    <col min="3" max="3" width="15.90625" bestFit="1" customWidth="1"/>
    <col min="4" max="4" width="16.26953125" bestFit="1" customWidth="1"/>
  </cols>
  <sheetData>
    <row r="1" spans="1:2" x14ac:dyDescent="0.2">
      <c r="A1" t="s">
        <v>26</v>
      </c>
    </row>
    <row r="3" spans="1:2" x14ac:dyDescent="0.2">
      <c r="A3" t="s">
        <v>27</v>
      </c>
    </row>
    <row r="4" spans="1:2" x14ac:dyDescent="0.2">
      <c r="A4" t="s">
        <v>28</v>
      </c>
    </row>
    <row r="5" spans="1:2" x14ac:dyDescent="0.2">
      <c r="A5" t="s">
        <v>29</v>
      </c>
    </row>
    <row r="6" spans="1:2" x14ac:dyDescent="0.2">
      <c r="A6" t="s">
        <v>30</v>
      </c>
    </row>
    <row r="7" spans="1:2" x14ac:dyDescent="0.2">
      <c r="A7" t="s">
        <v>31</v>
      </c>
    </row>
    <row r="8" spans="1:2" x14ac:dyDescent="0.2">
      <c r="A8" t="s">
        <v>32</v>
      </c>
    </row>
    <row r="9" spans="1:2" x14ac:dyDescent="0.2">
      <c r="A9" t="s">
        <v>0</v>
      </c>
    </row>
    <row r="10" spans="1:2" x14ac:dyDescent="0.2">
      <c r="A10" t="s">
        <v>64</v>
      </c>
    </row>
    <row r="11" spans="1:2" x14ac:dyDescent="0.2">
      <c r="A11" t="s">
        <v>5</v>
      </c>
    </row>
    <row r="12" spans="1:2" x14ac:dyDescent="0.2">
      <c r="A12" t="s">
        <v>6</v>
      </c>
    </row>
    <row r="13" spans="1:2" x14ac:dyDescent="0.2">
      <c r="A13" t="s">
        <v>7</v>
      </c>
    </row>
    <row r="15" spans="1:2" x14ac:dyDescent="0.2">
      <c r="A15" t="s">
        <v>8</v>
      </c>
      <c r="B15" s="2">
        <v>0.06</v>
      </c>
    </row>
    <row r="16" spans="1:2" x14ac:dyDescent="0.2">
      <c r="A16" t="s">
        <v>9</v>
      </c>
      <c r="B16">
        <v>10</v>
      </c>
    </row>
    <row r="18" spans="1:4" x14ac:dyDescent="0.2">
      <c r="B18" s="3" t="s">
        <v>36</v>
      </c>
      <c r="C18" s="3" t="s">
        <v>37</v>
      </c>
    </row>
    <row r="20" spans="1:4" x14ac:dyDescent="0.2">
      <c r="A20" t="s">
        <v>10</v>
      </c>
      <c r="B20" s="1">
        <f>15000000</f>
        <v>15000000</v>
      </c>
      <c r="C20" s="10">
        <f>-PMT(B15,B16,B20)</f>
        <v>2038019.3733057578</v>
      </c>
    </row>
    <row r="21" spans="1:4" x14ac:dyDescent="0.2">
      <c r="A21" t="s">
        <v>33</v>
      </c>
      <c r="B21" s="1"/>
      <c r="C21" s="1">
        <v>1500000</v>
      </c>
    </row>
    <row r="22" spans="1:4" x14ac:dyDescent="0.2">
      <c r="A22" t="s">
        <v>34</v>
      </c>
      <c r="B22" s="1"/>
      <c r="C22" s="1">
        <v>200000</v>
      </c>
    </row>
    <row r="23" spans="1:4" x14ac:dyDescent="0.2">
      <c r="A23" t="s">
        <v>35</v>
      </c>
      <c r="B23" s="1"/>
      <c r="C23" s="1">
        <v>500000</v>
      </c>
    </row>
    <row r="24" spans="1:4" x14ac:dyDescent="0.2">
      <c r="B24" s="1"/>
      <c r="C24" s="1"/>
    </row>
    <row r="25" spans="1:4" x14ac:dyDescent="0.2">
      <c r="B25" s="1"/>
      <c r="C25" s="1"/>
    </row>
    <row r="26" spans="1:4" x14ac:dyDescent="0.2">
      <c r="A26" t="s">
        <v>38</v>
      </c>
      <c r="B26" s="1"/>
      <c r="D26" s="9">
        <f>(C21-C22)/(C20+C23)</f>
        <v>0.51221043214763029</v>
      </c>
    </row>
    <row r="27" spans="1:4" x14ac:dyDescent="0.2">
      <c r="B27" s="1"/>
      <c r="D27" s="1"/>
    </row>
    <row r="28" spans="1:4" x14ac:dyDescent="0.2">
      <c r="A28" t="s">
        <v>39</v>
      </c>
      <c r="B28" s="1"/>
      <c r="D28" s="9">
        <f>(C21-C22-C23)/C20</f>
        <v>0.39253797607545043</v>
      </c>
    </row>
    <row r="29" spans="1:4" x14ac:dyDescent="0.2">
      <c r="B29" s="1"/>
      <c r="D29" s="1"/>
    </row>
    <row r="30" spans="1:4" x14ac:dyDescent="0.2">
      <c r="A30" t="s">
        <v>52</v>
      </c>
      <c r="D30" s="10">
        <f>(C21-C22-C20-C23)</f>
        <v>-1238019.3733057578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11" zoomScale="120" zoomScaleNormal="120" workbookViewId="0">
      <selection activeCell="D36" sqref="D36"/>
    </sheetView>
  </sheetViews>
  <sheetFormatPr baseColWidth="10" defaultRowHeight="12.6" x14ac:dyDescent="0.2"/>
  <cols>
    <col min="1" max="1" width="29.6328125" customWidth="1"/>
    <col min="3" max="3" width="16.6328125" customWidth="1"/>
    <col min="4" max="4" width="11.90625" customWidth="1"/>
  </cols>
  <sheetData>
    <row r="1" spans="1:4" x14ac:dyDescent="0.2">
      <c r="A1" t="s">
        <v>40</v>
      </c>
    </row>
    <row r="3" spans="1:4" x14ac:dyDescent="0.2">
      <c r="A3" t="s">
        <v>45</v>
      </c>
    </row>
    <row r="4" spans="1:4" x14ac:dyDescent="0.2">
      <c r="A4" t="s">
        <v>25</v>
      </c>
    </row>
    <row r="5" spans="1:4" x14ac:dyDescent="0.2">
      <c r="A5" t="s">
        <v>53</v>
      </c>
    </row>
    <row r="6" spans="1:4" x14ac:dyDescent="0.2">
      <c r="A6" t="s">
        <v>54</v>
      </c>
    </row>
    <row r="7" spans="1:4" x14ac:dyDescent="0.2">
      <c r="A7" t="s">
        <v>55</v>
      </c>
    </row>
    <row r="8" spans="1:4" x14ac:dyDescent="0.2">
      <c r="A8" s="4" t="s">
        <v>56</v>
      </c>
    </row>
    <row r="9" spans="1:4" x14ac:dyDescent="0.2">
      <c r="A9" t="s">
        <v>57</v>
      </c>
    </row>
    <row r="11" spans="1:4" x14ac:dyDescent="0.2">
      <c r="A11" t="s">
        <v>58</v>
      </c>
    </row>
    <row r="13" spans="1:4" x14ac:dyDescent="0.2">
      <c r="A13" t="s">
        <v>48</v>
      </c>
      <c r="B13" s="5">
        <v>40</v>
      </c>
      <c r="C13" s="10">
        <f>-PMT(B17,B16,B13)</f>
        <v>4.074088352926025</v>
      </c>
      <c r="D13" s="11" t="s">
        <v>65</v>
      </c>
    </row>
    <row r="14" spans="1:4" x14ac:dyDescent="0.2">
      <c r="A14" t="s">
        <v>59</v>
      </c>
      <c r="B14" s="5">
        <v>1.5</v>
      </c>
      <c r="C14" s="5"/>
    </row>
    <row r="15" spans="1:4" x14ac:dyDescent="0.2">
      <c r="A15" t="s">
        <v>61</v>
      </c>
      <c r="B15" s="5">
        <v>6.5</v>
      </c>
      <c r="C15" s="5"/>
    </row>
    <row r="16" spans="1:4" x14ac:dyDescent="0.2">
      <c r="A16" t="s">
        <v>60</v>
      </c>
      <c r="B16" s="6">
        <v>20</v>
      </c>
      <c r="C16" s="5"/>
    </row>
    <row r="17" spans="1:4" x14ac:dyDescent="0.2">
      <c r="A17" t="s">
        <v>62</v>
      </c>
      <c r="B17" s="2">
        <v>0.08</v>
      </c>
    </row>
    <row r="19" spans="1:4" x14ac:dyDescent="0.2">
      <c r="A19" s="4" t="s">
        <v>63</v>
      </c>
    </row>
    <row r="20" spans="1:4" x14ac:dyDescent="0.2">
      <c r="A20" t="s">
        <v>46</v>
      </c>
    </row>
    <row r="22" spans="1:4" x14ac:dyDescent="0.2">
      <c r="A22" t="s">
        <v>47</v>
      </c>
    </row>
    <row r="24" spans="1:4" x14ac:dyDescent="0.2">
      <c r="A24" t="s">
        <v>48</v>
      </c>
      <c r="B24" s="5">
        <v>4</v>
      </c>
      <c r="C24" s="10">
        <f>-PMT(B28,B27,B24)</f>
        <v>0.42620869074422635</v>
      </c>
    </row>
    <row r="25" spans="1:4" x14ac:dyDescent="0.2">
      <c r="A25" t="s">
        <v>59</v>
      </c>
      <c r="B25" s="5">
        <v>0.15</v>
      </c>
      <c r="C25" s="5"/>
    </row>
    <row r="26" spans="1:4" x14ac:dyDescent="0.2">
      <c r="A26" t="s">
        <v>61</v>
      </c>
      <c r="B26" s="5">
        <v>0.65</v>
      </c>
      <c r="C26" s="5"/>
    </row>
    <row r="27" spans="1:4" x14ac:dyDescent="0.2">
      <c r="A27" t="s">
        <v>60</v>
      </c>
      <c r="B27" s="6">
        <v>12</v>
      </c>
      <c r="C27" s="5"/>
    </row>
    <row r="28" spans="1:4" x14ac:dyDescent="0.2">
      <c r="A28" t="s">
        <v>62</v>
      </c>
      <c r="B28" s="2">
        <v>0.04</v>
      </c>
    </row>
    <row r="31" spans="1:4" x14ac:dyDescent="0.2">
      <c r="B31" s="4" t="s">
        <v>49</v>
      </c>
      <c r="D31" s="10">
        <f>(B15)/(C13+B14)</f>
        <v>1.1661099696397768</v>
      </c>
    </row>
    <row r="32" spans="1:4" x14ac:dyDescent="0.2">
      <c r="B32" t="s">
        <v>50</v>
      </c>
    </row>
    <row r="35" spans="2:4" x14ac:dyDescent="0.2">
      <c r="B35" s="4" t="s">
        <v>51</v>
      </c>
      <c r="D35" s="10">
        <f>(B26)/(C24+B25)</f>
        <v>1.1280635131699688</v>
      </c>
    </row>
    <row r="36" spans="2:4" x14ac:dyDescent="0.2">
      <c r="B36" t="s">
        <v>50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tabSelected="1" zoomScale="125" zoomScaleNormal="90" zoomScalePageLayoutView="90" workbookViewId="0">
      <selection activeCell="E20" sqref="E20"/>
    </sheetView>
  </sheetViews>
  <sheetFormatPr baseColWidth="10" defaultRowHeight="12.6" x14ac:dyDescent="0.2"/>
  <cols>
    <col min="1" max="1" width="39.08984375" customWidth="1"/>
    <col min="2" max="2" width="18" customWidth="1"/>
    <col min="3" max="3" width="18.6328125" customWidth="1"/>
    <col min="4" max="4" width="13.6328125" bestFit="1" customWidth="1"/>
  </cols>
  <sheetData>
    <row r="1" spans="1:4" x14ac:dyDescent="0.2">
      <c r="A1" t="s">
        <v>1</v>
      </c>
    </row>
    <row r="2" spans="1:4" x14ac:dyDescent="0.2">
      <c r="A2" t="s">
        <v>2</v>
      </c>
    </row>
    <row r="3" spans="1:4" x14ac:dyDescent="0.2">
      <c r="A3" t="s">
        <v>3</v>
      </c>
    </row>
    <row r="4" spans="1:4" x14ac:dyDescent="0.2">
      <c r="A4" t="s">
        <v>42</v>
      </c>
    </row>
    <row r="5" spans="1:4" x14ac:dyDescent="0.2">
      <c r="A5" t="s">
        <v>43</v>
      </c>
    </row>
    <row r="6" spans="1:4" x14ac:dyDescent="0.2">
      <c r="A6" t="s">
        <v>44</v>
      </c>
    </row>
    <row r="7" spans="1:4" x14ac:dyDescent="0.2">
      <c r="A7" t="s">
        <v>4</v>
      </c>
    </row>
    <row r="8" spans="1:4" x14ac:dyDescent="0.2">
      <c r="A8" t="s">
        <v>11</v>
      </c>
    </row>
    <row r="9" spans="1:4" x14ac:dyDescent="0.2">
      <c r="A9" t="s">
        <v>12</v>
      </c>
    </row>
    <row r="10" spans="1:4" x14ac:dyDescent="0.2">
      <c r="B10" s="7" t="s">
        <v>14</v>
      </c>
      <c r="C10" s="7" t="s">
        <v>15</v>
      </c>
      <c r="D10" t="s">
        <v>20</v>
      </c>
    </row>
    <row r="11" spans="1:4" x14ac:dyDescent="0.2">
      <c r="A11" t="s">
        <v>13</v>
      </c>
      <c r="B11" s="5">
        <v>10000000</v>
      </c>
      <c r="C11" s="5">
        <v>15000000</v>
      </c>
    </row>
    <row r="12" spans="1:4" x14ac:dyDescent="0.2">
      <c r="A12" t="s">
        <v>16</v>
      </c>
      <c r="B12" s="5">
        <v>35000</v>
      </c>
      <c r="C12" s="5">
        <v>55000</v>
      </c>
    </row>
    <row r="13" spans="1:4" x14ac:dyDescent="0.2">
      <c r="A13" t="s">
        <v>18</v>
      </c>
      <c r="B13" s="5">
        <v>450000</v>
      </c>
      <c r="C13" s="5">
        <v>200000</v>
      </c>
    </row>
    <row r="14" spans="1:4" x14ac:dyDescent="0.2">
      <c r="A14" t="s">
        <v>60</v>
      </c>
      <c r="B14" s="6">
        <v>30</v>
      </c>
      <c r="C14" s="6">
        <v>30</v>
      </c>
    </row>
    <row r="15" spans="1:4" x14ac:dyDescent="0.2">
      <c r="A15" t="s">
        <v>62</v>
      </c>
      <c r="B15" s="2">
        <v>0.05</v>
      </c>
      <c r="C15" s="2">
        <v>0.05</v>
      </c>
    </row>
    <row r="16" spans="1:4" x14ac:dyDescent="0.2">
      <c r="B16" s="5"/>
      <c r="C16" s="5"/>
    </row>
    <row r="17" spans="1:5" x14ac:dyDescent="0.2">
      <c r="A17" t="s">
        <v>17</v>
      </c>
      <c r="B17" s="10">
        <f>-PMT(B15,B14,B11)+B12</f>
        <v>685514.35080276581</v>
      </c>
      <c r="C17" s="10">
        <f>-PMT(C15,C14,C11)+C12</f>
        <v>1030771.5262041488</v>
      </c>
      <c r="D17" s="10">
        <f>C17-B17</f>
        <v>345257.17540138296</v>
      </c>
      <c r="E17" t="s">
        <v>66</v>
      </c>
    </row>
    <row r="18" spans="1:5" x14ac:dyDescent="0.2">
      <c r="A18" t="s">
        <v>21</v>
      </c>
      <c r="D18" s="10">
        <f>ABS(C13-B13)</f>
        <v>250000</v>
      </c>
      <c r="E18" t="s">
        <v>67</v>
      </c>
    </row>
    <row r="19" spans="1:5" x14ac:dyDescent="0.2">
      <c r="D19" s="8">
        <f>D18/D17</f>
        <v>0.72409791254695699</v>
      </c>
      <c r="E19" t="s">
        <v>68</v>
      </c>
    </row>
    <row r="20" spans="1:5" x14ac:dyDescent="0.2">
      <c r="A20" t="s">
        <v>41</v>
      </c>
    </row>
    <row r="21" spans="1:5" x14ac:dyDescent="0.2">
      <c r="A21" t="s">
        <v>19</v>
      </c>
    </row>
    <row r="23" spans="1:5" x14ac:dyDescent="0.2">
      <c r="A23" t="s">
        <v>22</v>
      </c>
      <c r="D23" s="8">
        <f>D18/D17</f>
        <v>0.72409791254695699</v>
      </c>
    </row>
    <row r="25" spans="1:5" x14ac:dyDescent="0.2">
      <c r="C25" t="s">
        <v>23</v>
      </c>
    </row>
    <row r="26" spans="1:5" x14ac:dyDescent="0.2">
      <c r="C26" t="s">
        <v>24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9.2</vt:lpstr>
      <vt:lpstr>Ejemplo 9.3</vt:lpstr>
      <vt:lpstr>Ejemplo 9.4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2011-10-12T21:24:54Z</dcterms:created>
  <dcterms:modified xsi:type="dcterms:W3CDTF">2023-10-04T02:23:43Z</dcterms:modified>
</cp:coreProperties>
</file>