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 Pat\Desktop\U\Semestre_10\Ing_economica\labora1\"/>
    </mc:Choice>
  </mc:AlternateContent>
  <xr:revisionPtr revIDLastSave="0" documentId="13_ncr:1_{6B95F8FB-5769-4A9A-B7BE-B00B77EF3DFE}" xr6:coauthVersionLast="47" xr6:coauthVersionMax="47" xr10:uidLastSave="{00000000-0000-0000-0000-000000000000}"/>
  <bookViews>
    <workbookView xWindow="-108" yWindow="-108" windowWidth="23256" windowHeight="12576" xr2:uid="{21C52F9F-9D1F-43EA-81EE-A6D09908876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6" i="1" l="1"/>
  <c r="D45" i="1"/>
  <c r="E46" i="1"/>
  <c r="B32" i="1"/>
  <c r="B19" i="1"/>
  <c r="B60" i="1"/>
  <c r="B59" i="1"/>
  <c r="C46" i="1"/>
  <c r="B46" i="1"/>
  <c r="E45" i="1"/>
  <c r="C45" i="1" l="1"/>
  <c r="B45" i="1"/>
  <c r="B33" i="1"/>
  <c r="B31" i="1"/>
  <c r="E16" i="1"/>
  <c r="E17" i="1" s="1"/>
  <c r="E18" i="1" s="1"/>
  <c r="B8" i="1"/>
  <c r="C58" i="1"/>
  <c r="E40" i="1"/>
  <c r="B53" i="1"/>
  <c r="B54" i="1" s="1"/>
  <c r="B55" i="1" s="1"/>
  <c r="B56" i="1" s="1"/>
  <c r="B57" i="1" s="1"/>
  <c r="B58" i="1" s="1"/>
  <c r="B27" i="1"/>
  <c r="B28" i="1" s="1"/>
  <c r="B29" i="1" s="1"/>
  <c r="B30" i="1" s="1"/>
  <c r="E7" i="1" l="1"/>
  <c r="E8" i="1" s="1"/>
  <c r="E9" i="1" s="1"/>
  <c r="E10" i="1" s="1"/>
  <c r="E11" i="1" s="1"/>
  <c r="E12" i="1" s="1"/>
  <c r="B41" i="1"/>
  <c r="C41" i="1"/>
  <c r="C42" i="1" s="1"/>
  <c r="C43" i="1" s="1"/>
  <c r="C44" i="1" s="1"/>
  <c r="B34" i="1"/>
  <c r="E26" i="1" s="1"/>
  <c r="E27" i="1" s="1"/>
  <c r="E28" i="1" s="1"/>
  <c r="E29" i="1" s="1"/>
  <c r="E30" i="1" s="1"/>
  <c r="F18" i="1"/>
  <c r="E6" i="1"/>
  <c r="E41" i="1" l="1"/>
  <c r="B42" i="1"/>
  <c r="E42" i="1" l="1"/>
  <c r="B43" i="1"/>
  <c r="B44" i="1" l="1"/>
  <c r="E44" i="1" s="1"/>
  <c r="E43" i="1"/>
</calcChain>
</file>

<file path=xl/sharedStrings.xml><?xml version="1.0" encoding="utf-8"?>
<sst xmlns="http://schemas.openxmlformats.org/spreadsheetml/2006/main" count="32" uniqueCount="24">
  <si>
    <t>1.)</t>
  </si>
  <si>
    <t>n</t>
  </si>
  <si>
    <t>i</t>
  </si>
  <si>
    <t>A</t>
  </si>
  <si>
    <t>F.E.</t>
  </si>
  <si>
    <t>R.)</t>
  </si>
  <si>
    <t>2.)</t>
  </si>
  <si>
    <t>F</t>
  </si>
  <si>
    <t>FNE</t>
  </si>
  <si>
    <t>3.)</t>
  </si>
  <si>
    <t>a.)</t>
  </si>
  <si>
    <t>b.)</t>
  </si>
  <si>
    <t>V. Anual</t>
  </si>
  <si>
    <t>VP</t>
  </si>
  <si>
    <t>4.)</t>
  </si>
  <si>
    <t>INGRESO</t>
  </si>
  <si>
    <t>EGRESO</t>
  </si>
  <si>
    <t>Gradientes aritméticos</t>
  </si>
  <si>
    <t>5.)</t>
  </si>
  <si>
    <t>V.P</t>
  </si>
  <si>
    <t>V. Futuro</t>
  </si>
  <si>
    <t>P</t>
  </si>
  <si>
    <t xml:space="preserve">Laboratorio #1 Ingeniería Económica 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</si>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</sst>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540A]* #,##0.00_ ;_-[$$-540A]* \-#,##0.00\ ;_-[$$-540A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9" fontId="0" fillId="0" borderId="0" xfId="1" applyFont="1"/>
    <xf numFmtId="1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164" fontId="0" fillId="2" borderId="0" xfId="0" applyNumberFormat="1" applyFill="1"/>
    <xf numFmtId="0" fontId="0" fillId="2" borderId="0" xfId="0" applyFill="1"/>
    <xf numFmtId="164" fontId="0" fillId="2" borderId="1" xfId="0" applyNumberFormat="1" applyFill="1" applyBorder="1"/>
    <xf numFmtId="164" fontId="0" fillId="0" borderId="0" xfId="0" applyNumberFormat="1" applyFont="1"/>
    <xf numFmtId="0" fontId="0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Gráfica</a:t>
            </a:r>
            <a:r>
              <a:rPr lang="es-GT" baseline="0"/>
              <a:t> problema 1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Hoja1!$D$6:$D$12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Hoja1!$E$6:$E$12</c:f>
              <c:numCache>
                <c:formatCode>_-[$$-540A]* #,##0.00_ ;_-[$$-540A]* \-#,##0.00\ ;_-[$$-540A]* "-"??_ ;_-@_ </c:formatCode>
                <c:ptCount val="7"/>
                <c:pt idx="0">
                  <c:v>-1800000</c:v>
                </c:pt>
                <c:pt idx="1">
                  <c:v>437806.29316433269</c:v>
                </c:pt>
                <c:pt idx="2">
                  <c:v>437806.29316433269</c:v>
                </c:pt>
                <c:pt idx="3">
                  <c:v>437806.29316433269</c:v>
                </c:pt>
                <c:pt idx="4">
                  <c:v>437806.29316433269</c:v>
                </c:pt>
                <c:pt idx="5">
                  <c:v>437806.29316433269</c:v>
                </c:pt>
                <c:pt idx="6">
                  <c:v>437806.29316433269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2-4143-A983-DF66310CE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592776"/>
        <c:axId val="564591792"/>
      </c:barChart>
      <c:catAx>
        <c:axId val="56459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4591792"/>
        <c:crosses val="autoZero"/>
        <c:auto val="1"/>
        <c:lblAlgn val="ctr"/>
        <c:lblOffset val="100"/>
        <c:noMultiLvlLbl val="0"/>
      </c:catAx>
      <c:valAx>
        <c:axId val="56459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540A]* #,##0.00_ ;_-[$$-540A]* \-#,##0.00\ ;_-[$$-540A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4592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Gráfica</a:t>
            </a:r>
            <a:r>
              <a:rPr lang="es-GT" baseline="0"/>
              <a:t> problema 2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Hoja1!$D$15:$D$18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Hoja1!$E$15:$E$18</c:f>
              <c:numCache>
                <c:formatCode>_-[$$-540A]* #,##0.00_ ;_-[$$-540A]* \-#,##0.00\ ;_-[$$-540A]* "-"??_ ;_-@_ </c:formatCode>
                <c:ptCount val="4"/>
                <c:pt idx="1">
                  <c:v>76263.689332235124</c:v>
                </c:pt>
                <c:pt idx="2">
                  <c:v>76263.689332235124</c:v>
                </c:pt>
                <c:pt idx="3">
                  <c:v>76263.689332235124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B-44F5-9479-566ED663851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Hoja1!$D$15:$D$18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Hoja1!$F$15:$F$18</c:f>
              <c:numCache>
                <c:formatCode>General</c:formatCode>
                <c:ptCount val="4"/>
                <c:pt idx="3" formatCode="_-[$$-540A]* #,##0.00_ ;_-[$$-540A]* \-#,##0.00\ ;_-[$$-540A]* &quot;-&quot;??_ ;_-@_ ">
                  <c:v>-250000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5B-44F5-9479-566ED663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267256"/>
        <c:axId val="470267584"/>
      </c:barChart>
      <c:catAx>
        <c:axId val="47026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70267584"/>
        <c:crosses val="autoZero"/>
        <c:auto val="1"/>
        <c:lblAlgn val="ctr"/>
        <c:lblOffset val="100"/>
        <c:noMultiLvlLbl val="0"/>
      </c:catAx>
      <c:valAx>
        <c:axId val="47026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7026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Gráfico</a:t>
            </a:r>
            <a:r>
              <a:rPr lang="es-GT" baseline="0"/>
              <a:t> problema 3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Hoja1!$A$25:$A$30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Hoja1!$B$25:$B$30</c:f>
              <c:numCache>
                <c:formatCode>_-[$$-540A]* #,##0.00_ ;_-[$$-540A]* \-#,##0.00\ ;_-[$$-540A]* "-"??_ ;_-@_ </c:formatCode>
                <c:ptCount val="6"/>
                <c:pt idx="0">
                  <c:v>0</c:v>
                </c:pt>
                <c:pt idx="1">
                  <c:v>280000</c:v>
                </c:pt>
                <c:pt idx="2">
                  <c:v>230000</c:v>
                </c:pt>
                <c:pt idx="3">
                  <c:v>180000</c:v>
                </c:pt>
                <c:pt idx="4">
                  <c:v>130000</c:v>
                </c:pt>
                <c:pt idx="5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8-4A47-8814-955994138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542592"/>
        <c:axId val="564537672"/>
      </c:barChart>
      <c:catAx>
        <c:axId val="56454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4537672"/>
        <c:crosses val="autoZero"/>
        <c:auto val="1"/>
        <c:lblAlgn val="ctr"/>
        <c:lblOffset val="100"/>
        <c:noMultiLvlLbl val="0"/>
      </c:catAx>
      <c:valAx>
        <c:axId val="56453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540A]* #,##0.00_ ;_-[$$-540A]* \-#,##0.00\ ;_-[$$-540A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454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Gráfica</a:t>
            </a:r>
            <a:r>
              <a:rPr lang="es-GT" baseline="0"/>
              <a:t> problema 4 (FNE)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Hoja1!$E$38</c:f>
              <c:strCache>
                <c:ptCount val="1"/>
                <c:pt idx="0">
                  <c:v>FNE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Hoja1!$D$39:$D$44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Hoja1!$E$39:$E$44</c:f>
              <c:numCache>
                <c:formatCode>_-[$$-540A]* #,##0.00_ ;_-[$$-540A]* \-#,##0.00\ ;_-[$$-540A]* "-"??_ ;_-@_ </c:formatCode>
                <c:ptCount val="6"/>
                <c:pt idx="0">
                  <c:v>0</c:v>
                </c:pt>
                <c:pt idx="1">
                  <c:v>3000000</c:v>
                </c:pt>
                <c:pt idx="2">
                  <c:v>3600000</c:v>
                </c:pt>
                <c:pt idx="3">
                  <c:v>4200000</c:v>
                </c:pt>
                <c:pt idx="4">
                  <c:v>4800000</c:v>
                </c:pt>
                <c:pt idx="5">
                  <c:v>5400000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D-4386-9FFC-8A04C8288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553088"/>
        <c:axId val="564547184"/>
      </c:barChart>
      <c:catAx>
        <c:axId val="56455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4547184"/>
        <c:crosses val="autoZero"/>
        <c:auto val="1"/>
        <c:lblAlgn val="ctr"/>
        <c:lblOffset val="100"/>
        <c:noMultiLvlLbl val="0"/>
      </c:catAx>
      <c:valAx>
        <c:axId val="56454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540A]* #,##0.00_ ;_-[$$-540A]* \-#,##0.00\ ;_-[$$-540A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455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Gráfica</a:t>
            </a:r>
            <a:r>
              <a:rPr lang="es-GT" baseline="0"/>
              <a:t> problema 5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Hoja1!$A$51:$A$58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Hoja1!$B$51:$B$58</c:f>
              <c:numCache>
                <c:formatCode>_-[$$-540A]* #,##0.00_ ;_-[$$-540A]* \-#,##0.00\ ;_-[$$-540A]* "-"??_ ;_-@_ </c:formatCode>
                <c:ptCount val="8"/>
                <c:pt idx="0">
                  <c:v>0</c:v>
                </c:pt>
                <c:pt idx="1">
                  <c:v>-2000</c:v>
                </c:pt>
                <c:pt idx="2">
                  <c:v>-2200</c:v>
                </c:pt>
                <c:pt idx="3">
                  <c:v>-2420</c:v>
                </c:pt>
                <c:pt idx="4">
                  <c:v>-2662</c:v>
                </c:pt>
                <c:pt idx="5">
                  <c:v>-2928.2000000000003</c:v>
                </c:pt>
                <c:pt idx="6">
                  <c:v>-3221.0200000000004</c:v>
                </c:pt>
                <c:pt idx="7">
                  <c:v>-3543.1220000000008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0-447C-900A-17EEB0790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560304"/>
        <c:axId val="564565552"/>
      </c:barChart>
      <c:catAx>
        <c:axId val="56456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4565552"/>
        <c:crosses val="autoZero"/>
        <c:auto val="1"/>
        <c:lblAlgn val="ctr"/>
        <c:lblOffset val="100"/>
        <c:noMultiLvlLbl val="0"/>
      </c:catAx>
      <c:valAx>
        <c:axId val="5645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540A]* #,##0.00_ ;_-[$$-540A]* \-#,##0.00\ ;_-[$$-540A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456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Gráfico</a:t>
            </a:r>
            <a:r>
              <a:rPr lang="es-GT" baseline="0"/>
              <a:t> problema 5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0463692038495185"/>
          <c:y val="0.30311388159813357"/>
          <c:w val="0.79536307961504815"/>
          <c:h val="0.671457786526684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Hoja1!$A$51:$A$58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Hoja1!$B$51:$B$58</c:f>
              <c:numCache>
                <c:formatCode>_-[$$-540A]* #,##0.00_ ;_-[$$-540A]* \-#,##0.00\ ;_-[$$-540A]* "-"??_ ;_-@_ </c:formatCode>
                <c:ptCount val="8"/>
                <c:pt idx="0">
                  <c:v>0</c:v>
                </c:pt>
                <c:pt idx="1">
                  <c:v>-2000</c:v>
                </c:pt>
                <c:pt idx="2">
                  <c:v>-2200</c:v>
                </c:pt>
                <c:pt idx="3">
                  <c:v>-2420</c:v>
                </c:pt>
                <c:pt idx="4">
                  <c:v>-2662</c:v>
                </c:pt>
                <c:pt idx="5">
                  <c:v>-2928.2000000000003</c:v>
                </c:pt>
                <c:pt idx="6">
                  <c:v>-3221.0200000000004</c:v>
                </c:pt>
                <c:pt idx="7">
                  <c:v>-3543.1220000000008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1-4CE8-81E9-8F05A278663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Hoja1!$A$51:$A$58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Hoja1!$C$51:$C$58</c:f>
              <c:numCache>
                <c:formatCode>General</c:formatCode>
                <c:ptCount val="8"/>
                <c:pt idx="7" formatCode="_-[$$-540A]* #,##0.00_ ;_-[$$-540A]* \-#,##0.00\ ;_-[$$-540A]* &quot;-&quot;??_ ;_-@_ ">
                  <c:v>28452.111218749997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1-4CE8-81E9-8F05A2786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359176"/>
        <c:axId val="463356552"/>
      </c:barChart>
      <c:catAx>
        <c:axId val="46335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63356552"/>
        <c:crosses val="autoZero"/>
        <c:auto val="1"/>
        <c:lblAlgn val="ctr"/>
        <c:lblOffset val="100"/>
        <c:noMultiLvlLbl val="0"/>
      </c:catAx>
      <c:valAx>
        <c:axId val="46335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540A]* #,##0.00_ ;_-[$$-540A]* \-#,##0.00\ ;_-[$$-540A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6335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3</xdr:row>
      <xdr:rowOff>133350</xdr:rowOff>
    </xdr:from>
    <xdr:to>
      <xdr:col>13</xdr:col>
      <xdr:colOff>171450</xdr:colOff>
      <xdr:row>18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F15172-4DB7-41DD-AA01-10D001B19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18</xdr:row>
      <xdr:rowOff>171450</xdr:rowOff>
    </xdr:from>
    <xdr:to>
      <xdr:col>13</xdr:col>
      <xdr:colOff>171450</xdr:colOff>
      <xdr:row>33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561A2B5-B589-44DA-A54C-1A331374B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171450</xdr:colOff>
      <xdr:row>33</xdr:row>
      <xdr:rowOff>161925</xdr:rowOff>
    </xdr:from>
    <xdr:to>
      <xdr:col>13</xdr:col>
      <xdr:colOff>171450</xdr:colOff>
      <xdr:row>48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1C83965-23FA-40D6-8DEB-C425AF21D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161925</xdr:colOff>
      <xdr:row>48</xdr:row>
      <xdr:rowOff>161925</xdr:rowOff>
    </xdr:from>
    <xdr:to>
      <xdr:col>13</xdr:col>
      <xdr:colOff>161925</xdr:colOff>
      <xdr:row>63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D1D5077-81F7-464B-92A0-0EBBA5BA9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142875</xdr:colOff>
      <xdr:row>64</xdr:row>
      <xdr:rowOff>9525</xdr:rowOff>
    </xdr:from>
    <xdr:to>
      <xdr:col>13</xdr:col>
      <xdr:colOff>142875</xdr:colOff>
      <xdr:row>78</xdr:row>
      <xdr:rowOff>85725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D81DE12-DE0F-4A02-8E89-939FCF05C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180975</xdr:colOff>
      <xdr:row>79</xdr:row>
      <xdr:rowOff>142874</xdr:rowOff>
    </xdr:from>
    <xdr:to>
      <xdr:col>13</xdr:col>
      <xdr:colOff>276225</xdr:colOff>
      <xdr:row>97</xdr:row>
      <xdr:rowOff>114299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146D80C2-0C3C-4C84-8C71-3D2C5603D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C97C2-DA85-47AE-8AB8-C16D5EBCA010}">
  <dimension ref="A1:G60"/>
  <sheetViews>
    <sheetView tabSelected="1" workbookViewId="0">
      <selection activeCell="B60" sqref="B60"/>
    </sheetView>
  </sheetViews>
  <sheetFormatPr baseColWidth="10" defaultRowHeight="14.4" x14ac:dyDescent="0.3"/>
  <cols>
    <col min="2" max="2" width="14.88671875" style="1" bestFit="1" customWidth="1"/>
    <col min="3" max="3" width="14.5546875" bestFit="1" customWidth="1"/>
    <col min="4" max="4" width="16.88671875" customWidth="1"/>
    <col min="5" max="5" width="14.88671875" bestFit="1" customWidth="1"/>
    <col min="6" max="6" width="13.88671875" bestFit="1" customWidth="1"/>
    <col min="7" max="7" width="13" bestFit="1" customWidth="1"/>
  </cols>
  <sheetData>
    <row r="1" spans="1:7" x14ac:dyDescent="0.3">
      <c r="A1" t="s">
        <v>22</v>
      </c>
    </row>
    <row r="4" spans="1:7" x14ac:dyDescent="0.3">
      <c r="A4" t="s">
        <v>0</v>
      </c>
    </row>
    <row r="5" spans="1:7" x14ac:dyDescent="0.3">
      <c r="A5" t="s">
        <v>21</v>
      </c>
      <c r="B5" s="1">
        <v>-1800000</v>
      </c>
      <c r="D5" t="s">
        <v>4</v>
      </c>
    </row>
    <row r="6" spans="1:7" x14ac:dyDescent="0.3">
      <c r="A6" t="s">
        <v>1</v>
      </c>
      <c r="B6" s="3">
        <v>6</v>
      </c>
      <c r="D6">
        <v>0</v>
      </c>
      <c r="E6" s="1">
        <f>B5</f>
        <v>-1800000</v>
      </c>
    </row>
    <row r="7" spans="1:7" x14ac:dyDescent="0.3">
      <c r="A7" t="s">
        <v>2</v>
      </c>
      <c r="B7" s="2">
        <v>0.12</v>
      </c>
      <c r="D7">
        <v>1</v>
      </c>
      <c r="E7" s="1">
        <f>B8</f>
        <v>437806.29316433269</v>
      </c>
    </row>
    <row r="8" spans="1:7" x14ac:dyDescent="0.3">
      <c r="A8" t="s">
        <v>3</v>
      </c>
      <c r="B8" s="6">
        <f>PMT(B7,B6,B5)</f>
        <v>437806.29316433269</v>
      </c>
      <c r="D8">
        <v>2</v>
      </c>
      <c r="E8" s="1">
        <f>E7</f>
        <v>437806.29316433269</v>
      </c>
    </row>
    <row r="9" spans="1:7" x14ac:dyDescent="0.3">
      <c r="A9" t="s">
        <v>5</v>
      </c>
      <c r="D9">
        <v>3</v>
      </c>
      <c r="E9" s="1">
        <f t="shared" ref="E9:E12" si="0">E8</f>
        <v>437806.29316433269</v>
      </c>
    </row>
    <row r="10" spans="1:7" x14ac:dyDescent="0.3">
      <c r="D10">
        <v>4</v>
      </c>
      <c r="E10" s="1">
        <f t="shared" si="0"/>
        <v>437806.29316433269</v>
      </c>
    </row>
    <row r="11" spans="1:7" x14ac:dyDescent="0.3">
      <c r="D11">
        <v>5</v>
      </c>
      <c r="E11" s="1">
        <f t="shared" si="0"/>
        <v>437806.29316433269</v>
      </c>
    </row>
    <row r="12" spans="1:7" x14ac:dyDescent="0.3">
      <c r="D12">
        <v>6</v>
      </c>
      <c r="E12" s="1">
        <f t="shared" si="0"/>
        <v>437806.29316433269</v>
      </c>
    </row>
    <row r="15" spans="1:7" x14ac:dyDescent="0.3">
      <c r="A15" t="s">
        <v>6</v>
      </c>
      <c r="D15">
        <v>0</v>
      </c>
    </row>
    <row r="16" spans="1:7" x14ac:dyDescent="0.3">
      <c r="A16" t="s">
        <v>7</v>
      </c>
      <c r="B16" s="1">
        <v>-250000</v>
      </c>
      <c r="D16">
        <v>1</v>
      </c>
      <c r="E16" s="1">
        <f>B19</f>
        <v>76263.689332235124</v>
      </c>
      <c r="G16" s="1"/>
    </row>
    <row r="17" spans="1:7" x14ac:dyDescent="0.3">
      <c r="A17" t="s">
        <v>1</v>
      </c>
      <c r="B17" s="3">
        <v>3</v>
      </c>
      <c r="D17">
        <v>2</v>
      </c>
      <c r="E17" s="1">
        <f>E16</f>
        <v>76263.689332235124</v>
      </c>
      <c r="G17" s="1"/>
    </row>
    <row r="18" spans="1:7" x14ac:dyDescent="0.3">
      <c r="A18" t="s">
        <v>2</v>
      </c>
      <c r="B18" s="2">
        <v>0.09</v>
      </c>
      <c r="D18">
        <v>3</v>
      </c>
      <c r="E18" s="1">
        <f>E17</f>
        <v>76263.689332235124</v>
      </c>
      <c r="F18" s="1">
        <f>B16</f>
        <v>-250000</v>
      </c>
      <c r="G18" s="1"/>
    </row>
    <row r="19" spans="1:7" x14ac:dyDescent="0.3">
      <c r="A19" t="s">
        <v>3</v>
      </c>
      <c r="B19" s="6">
        <f>PMT(B18,B17,,B16)</f>
        <v>76263.689332235124</v>
      </c>
      <c r="F19" s="1"/>
    </row>
    <row r="20" spans="1:7" x14ac:dyDescent="0.3">
      <c r="B20" s="9"/>
    </row>
    <row r="23" spans="1:7" x14ac:dyDescent="0.3">
      <c r="A23" t="s">
        <v>9</v>
      </c>
    </row>
    <row r="24" spans="1:7" x14ac:dyDescent="0.3">
      <c r="A24" t="s">
        <v>2</v>
      </c>
      <c r="B24" s="2">
        <v>0.12</v>
      </c>
    </row>
    <row r="25" spans="1:7" x14ac:dyDescent="0.3">
      <c r="A25">
        <v>0</v>
      </c>
      <c r="B25" s="1">
        <v>0</v>
      </c>
      <c r="D25">
        <v>0</v>
      </c>
      <c r="E25" s="1"/>
    </row>
    <row r="26" spans="1:7" x14ac:dyDescent="0.3">
      <c r="A26">
        <v>1</v>
      </c>
      <c r="B26" s="1">
        <v>280000</v>
      </c>
      <c r="C26" s="1">
        <v>-50000</v>
      </c>
      <c r="D26">
        <v>1</v>
      </c>
      <c r="E26" s="1">
        <f>B34</f>
        <v>191270.27487718512</v>
      </c>
    </row>
    <row r="27" spans="1:7" x14ac:dyDescent="0.3">
      <c r="A27">
        <v>2</v>
      </c>
      <c r="B27" s="1">
        <f>B26+$C$26</f>
        <v>230000</v>
      </c>
      <c r="D27">
        <v>2</v>
      </c>
      <c r="E27" s="1">
        <f>E26</f>
        <v>191270.27487718512</v>
      </c>
    </row>
    <row r="28" spans="1:7" x14ac:dyDescent="0.3">
      <c r="A28">
        <v>3</v>
      </c>
      <c r="B28" s="1">
        <f t="shared" ref="B28:B30" si="1">B27+$C$26</f>
        <v>180000</v>
      </c>
      <c r="D28">
        <v>3</v>
      </c>
      <c r="E28" s="1">
        <f>E27</f>
        <v>191270.27487718512</v>
      </c>
    </row>
    <row r="29" spans="1:7" x14ac:dyDescent="0.3">
      <c r="A29">
        <v>4</v>
      </c>
      <c r="B29" s="1">
        <f t="shared" si="1"/>
        <v>130000</v>
      </c>
      <c r="D29">
        <v>4</v>
      </c>
      <c r="E29" s="1">
        <f>E28</f>
        <v>191270.27487718512</v>
      </c>
    </row>
    <row r="30" spans="1:7" x14ac:dyDescent="0.3">
      <c r="A30">
        <v>5</v>
      </c>
      <c r="B30" s="1">
        <f t="shared" si="1"/>
        <v>80000</v>
      </c>
      <c r="D30">
        <v>5</v>
      </c>
      <c r="E30" s="1">
        <f>E29</f>
        <v>191270.27487718512</v>
      </c>
    </row>
    <row r="31" spans="1:7" ht="15" thickBot="1" x14ac:dyDescent="0.35">
      <c r="A31" t="s">
        <v>13</v>
      </c>
      <c r="B31" s="8">
        <f>NPV(B24,B26:B30)+B25</f>
        <v>689486.53509326454</v>
      </c>
    </row>
    <row r="32" spans="1:7" ht="15" thickTop="1" x14ac:dyDescent="0.3">
      <c r="A32" t="s">
        <v>12</v>
      </c>
      <c r="B32" s="6">
        <f>-PMT(B24,A30,B31)</f>
        <v>191270.27487718512</v>
      </c>
    </row>
    <row r="33" spans="1:6" x14ac:dyDescent="0.3">
      <c r="A33" s="7" t="s">
        <v>10</v>
      </c>
      <c r="B33" s="6">
        <f>B28</f>
        <v>180000</v>
      </c>
    </row>
    <row r="34" spans="1:6" x14ac:dyDescent="0.3">
      <c r="A34" s="7" t="s">
        <v>11</v>
      </c>
      <c r="B34" s="6">
        <f>B32</f>
        <v>191270.27487718512</v>
      </c>
    </row>
    <row r="36" spans="1:6" x14ac:dyDescent="0.3">
      <c r="B36" s="1" t="s">
        <v>17</v>
      </c>
      <c r="D36" t="s">
        <v>2</v>
      </c>
      <c r="E36" s="4">
        <v>0.08</v>
      </c>
    </row>
    <row r="37" spans="1:6" x14ac:dyDescent="0.3">
      <c r="A37" t="s">
        <v>14</v>
      </c>
      <c r="B37" s="1">
        <v>500000</v>
      </c>
      <c r="C37" s="1">
        <v>100000</v>
      </c>
    </row>
    <row r="38" spans="1:6" x14ac:dyDescent="0.3">
      <c r="B38" s="1" t="s">
        <v>15</v>
      </c>
      <c r="C38" t="s">
        <v>16</v>
      </c>
      <c r="E38" s="5" t="s">
        <v>8</v>
      </c>
    </row>
    <row r="39" spans="1:6" x14ac:dyDescent="0.3">
      <c r="A39">
        <v>0</v>
      </c>
      <c r="B39" s="1">
        <v>0</v>
      </c>
      <c r="C39" s="1">
        <v>0</v>
      </c>
      <c r="D39">
        <v>0</v>
      </c>
      <c r="E39" s="1">
        <v>0</v>
      </c>
    </row>
    <row r="40" spans="1:6" x14ac:dyDescent="0.3">
      <c r="A40">
        <v>1</v>
      </c>
      <c r="B40" s="1">
        <v>4000000</v>
      </c>
      <c r="C40" s="1">
        <v>-1000000</v>
      </c>
      <c r="D40">
        <v>1</v>
      </c>
      <c r="E40" s="1">
        <f>B40+C40</f>
        <v>3000000</v>
      </c>
      <c r="F40" s="1"/>
    </row>
    <row r="41" spans="1:6" x14ac:dyDescent="0.3">
      <c r="A41">
        <v>2</v>
      </c>
      <c r="B41" s="1">
        <f>B40+$B$37</f>
        <v>4500000</v>
      </c>
      <c r="C41" s="1">
        <f>C40+$C$37</f>
        <v>-900000</v>
      </c>
      <c r="D41">
        <v>2</v>
      </c>
      <c r="E41" s="1">
        <f t="shared" ref="E41:E44" si="2">B41+C41</f>
        <v>3600000</v>
      </c>
      <c r="F41" s="1"/>
    </row>
    <row r="42" spans="1:6" x14ac:dyDescent="0.3">
      <c r="A42">
        <v>3</v>
      </c>
      <c r="B42" s="1">
        <f t="shared" ref="B42:B44" si="3">B41+$B$37</f>
        <v>5000000</v>
      </c>
      <c r="C42" s="1">
        <f t="shared" ref="C42:C44" si="4">C41+$C$37</f>
        <v>-800000</v>
      </c>
      <c r="D42">
        <v>3</v>
      </c>
      <c r="E42" s="1">
        <f t="shared" si="2"/>
        <v>4200000</v>
      </c>
      <c r="F42" s="1"/>
    </row>
    <row r="43" spans="1:6" x14ac:dyDescent="0.3">
      <c r="A43">
        <v>4</v>
      </c>
      <c r="B43" s="1">
        <f t="shared" si="3"/>
        <v>5500000</v>
      </c>
      <c r="C43" s="1">
        <f t="shared" si="4"/>
        <v>-700000</v>
      </c>
      <c r="D43">
        <v>4</v>
      </c>
      <c r="E43" s="1">
        <f t="shared" si="2"/>
        <v>4800000</v>
      </c>
      <c r="F43" s="1"/>
    </row>
    <row r="44" spans="1:6" x14ac:dyDescent="0.3">
      <c r="A44">
        <v>5</v>
      </c>
      <c r="B44" s="1">
        <f t="shared" si="3"/>
        <v>6000000</v>
      </c>
      <c r="C44" s="1">
        <f t="shared" si="4"/>
        <v>-600000</v>
      </c>
      <c r="D44">
        <v>5</v>
      </c>
      <c r="E44" s="1">
        <f t="shared" si="2"/>
        <v>5400000</v>
      </c>
      <c r="F44" s="1"/>
    </row>
    <row r="45" spans="1:6" x14ac:dyDescent="0.3">
      <c r="A45" t="s">
        <v>13</v>
      </c>
      <c r="B45" s="6">
        <f>NPV($E$36,B40:B44)+B39</f>
        <v>19657052.972745586</v>
      </c>
      <c r="C45" s="6">
        <f>NPV($E$36,C40:C44)+C39</f>
        <v>-3255467.4721914348</v>
      </c>
      <c r="D45" s="6">
        <f>B45+C45</f>
        <v>16401585.500554152</v>
      </c>
      <c r="E45" s="6">
        <f t="shared" ref="E45" si="5">NPV($E$36,E40:E44)+E39</f>
        <v>16401585.500554154</v>
      </c>
    </row>
    <row r="46" spans="1:6" x14ac:dyDescent="0.3">
      <c r="A46" t="s">
        <v>12</v>
      </c>
      <c r="B46" s="6">
        <f>PMT($E$36,$A$44,B45)</f>
        <v>-4923235.7947863555</v>
      </c>
      <c r="C46" s="6">
        <f t="shared" ref="C46:E46" si="6">PMT($E$36,$A$44,C45)</f>
        <v>815352.8410427284</v>
      </c>
      <c r="D46" s="6">
        <f>-PMT($E$36,$A$44,D45)</f>
        <v>4107882.9537436264</v>
      </c>
      <c r="E46" s="6">
        <f>-PMT($E$36,$A$44,E45)</f>
        <v>4107882.9537436273</v>
      </c>
    </row>
    <row r="47" spans="1:6" x14ac:dyDescent="0.3">
      <c r="B47" s="6"/>
    </row>
    <row r="48" spans="1:6" x14ac:dyDescent="0.3">
      <c r="E48" s="10"/>
    </row>
    <row r="49" spans="1:5" x14ac:dyDescent="0.3">
      <c r="A49" t="s">
        <v>18</v>
      </c>
    </row>
    <row r="50" spans="1:5" x14ac:dyDescent="0.3">
      <c r="B50" s="1" t="s">
        <v>2</v>
      </c>
      <c r="C50" s="4">
        <v>0.15</v>
      </c>
    </row>
    <row r="51" spans="1:5" x14ac:dyDescent="0.3">
      <c r="A51">
        <v>0</v>
      </c>
      <c r="B51" s="1">
        <v>0</v>
      </c>
    </row>
    <row r="52" spans="1:5" x14ac:dyDescent="0.3">
      <c r="A52">
        <v>1</v>
      </c>
      <c r="B52" s="1">
        <v>-2000</v>
      </c>
      <c r="D52">
        <v>1.1000000000000001</v>
      </c>
      <c r="E52" t="s">
        <v>23</v>
      </c>
    </row>
    <row r="53" spans="1:5" x14ac:dyDescent="0.3">
      <c r="A53">
        <v>2</v>
      </c>
      <c r="B53" s="1">
        <f t="shared" ref="B53:B58" si="7">B52*$D$52</f>
        <v>-2200</v>
      </c>
    </row>
    <row r="54" spans="1:5" x14ac:dyDescent="0.3">
      <c r="A54">
        <v>3</v>
      </c>
      <c r="B54" s="1">
        <f t="shared" si="7"/>
        <v>-2420</v>
      </c>
    </row>
    <row r="55" spans="1:5" x14ac:dyDescent="0.3">
      <c r="A55">
        <v>4</v>
      </c>
      <c r="B55" s="1">
        <f t="shared" si="7"/>
        <v>-2662</v>
      </c>
      <c r="E55" s="1"/>
    </row>
    <row r="56" spans="1:5" x14ac:dyDescent="0.3">
      <c r="A56">
        <v>5</v>
      </c>
      <c r="B56" s="1">
        <f t="shared" si="7"/>
        <v>-2928.2000000000003</v>
      </c>
    </row>
    <row r="57" spans="1:5" x14ac:dyDescent="0.3">
      <c r="A57">
        <v>6</v>
      </c>
      <c r="B57" s="1">
        <f t="shared" si="7"/>
        <v>-3221.0200000000004</v>
      </c>
    </row>
    <row r="58" spans="1:5" x14ac:dyDescent="0.3">
      <c r="A58">
        <v>7</v>
      </c>
      <c r="B58" s="1">
        <f t="shared" si="7"/>
        <v>-3543.1220000000008</v>
      </c>
      <c r="C58" s="1">
        <f>B60</f>
        <v>28452.111218749997</v>
      </c>
    </row>
    <row r="59" spans="1:5" x14ac:dyDescent="0.3">
      <c r="A59" t="s">
        <v>19</v>
      </c>
      <c r="B59" s="6">
        <f>NPV($C$50,B52:B58)+B51</f>
        <v>-10696.20247113949</v>
      </c>
    </row>
    <row r="60" spans="1:5" x14ac:dyDescent="0.3">
      <c r="A60" t="s">
        <v>20</v>
      </c>
      <c r="B60" s="6">
        <f>FV(C50,A58,,B59)</f>
        <v>28452.111218749997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Empresas Agrícolas</dc:creator>
  <cp:lastModifiedBy>Cristhofer Patzán</cp:lastModifiedBy>
  <dcterms:created xsi:type="dcterms:W3CDTF">2020-07-23T20:38:07Z</dcterms:created>
  <dcterms:modified xsi:type="dcterms:W3CDTF">2023-07-26T01:39:51Z</dcterms:modified>
</cp:coreProperties>
</file>