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Repaso2\"/>
    </mc:Choice>
  </mc:AlternateContent>
  <xr:revisionPtr revIDLastSave="0" documentId="13_ncr:1_{EF7952F6-2C7A-486C-9592-51651EAE79F8}" xr6:coauthVersionLast="47" xr6:coauthVersionMax="47" xr10:uidLastSave="{00000000-0000-0000-0000-000000000000}"/>
  <bookViews>
    <workbookView xWindow="-108" yWindow="-108" windowWidth="23256" windowHeight="12576" activeTab="3" xr2:uid="{17EC001E-481C-DC46-A36B-BFC6D5D0F8C5}"/>
  </bookViews>
  <sheets>
    <sheet name="PROBLEMA1" sheetId="1" r:id="rId1"/>
    <sheet name="PROBLEMA2" sheetId="2" r:id="rId2"/>
    <sheet name="PROBLEMA3" sheetId="3" r:id="rId3"/>
    <sheet name="PROBLEM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4" l="1"/>
  <c r="J7" i="4"/>
  <c r="K1" i="4"/>
  <c r="C12" i="3"/>
  <c r="C11" i="3"/>
  <c r="C10" i="3"/>
  <c r="C15" i="2"/>
  <c r="C13" i="2"/>
  <c r="C14" i="2" s="1"/>
  <c r="C12" i="2"/>
  <c r="F6" i="2"/>
  <c r="C34" i="1"/>
  <c r="D30" i="1"/>
  <c r="D26" i="1"/>
  <c r="D34" i="1"/>
  <c r="D31" i="1"/>
  <c r="D27" i="1"/>
  <c r="C35" i="1"/>
  <c r="C29" i="1"/>
  <c r="C28" i="1"/>
  <c r="D25" i="1"/>
  <c r="D24" i="1"/>
  <c r="C25" i="1"/>
  <c r="C26" i="1" s="1"/>
  <c r="C27" i="1" s="1"/>
  <c r="C24" i="1"/>
  <c r="D23" i="1"/>
  <c r="C23" i="1"/>
  <c r="D22" i="1"/>
  <c r="C22" i="1"/>
  <c r="D28" i="1" l="1"/>
  <c r="D29" i="1" s="1"/>
  <c r="D32" i="1" s="1"/>
  <c r="D33" i="1" s="1"/>
  <c r="C30" i="1"/>
  <c r="C31" i="1" s="1"/>
  <c r="C32" i="1" s="1"/>
  <c r="C33" i="1" s="1"/>
  <c r="D35" i="1" l="1"/>
  <c r="I7" i="2"/>
  <c r="G17" i="1" l="1"/>
</calcChain>
</file>

<file path=xl/sharedStrings.xml><?xml version="1.0" encoding="utf-8"?>
<sst xmlns="http://schemas.openxmlformats.org/spreadsheetml/2006/main" count="47" uniqueCount="42">
  <si>
    <t>i</t>
  </si>
  <si>
    <t>anual compuesta semanalmente</t>
  </si>
  <si>
    <t>semanas por año</t>
  </si>
  <si>
    <t>opcion X</t>
  </si>
  <si>
    <t>opcion Y</t>
  </si>
  <si>
    <t>Costo inicial</t>
  </si>
  <si>
    <t>Ingreso operativo</t>
  </si>
  <si>
    <t>Rescate</t>
  </si>
  <si>
    <t>Vida util</t>
  </si>
  <si>
    <t>VP</t>
  </si>
  <si>
    <t>anual compuesta trimestralmente</t>
  </si>
  <si>
    <t>mcm</t>
  </si>
  <si>
    <t>años 1-12</t>
  </si>
  <si>
    <t>años 13-25</t>
  </si>
  <si>
    <t>año 26-infinito</t>
  </si>
  <si>
    <t>CC1</t>
  </si>
  <si>
    <t>CC2</t>
  </si>
  <si>
    <t>CC3</t>
  </si>
  <si>
    <t>No recurrentes</t>
  </si>
  <si>
    <t>Recurrentes</t>
  </si>
  <si>
    <t>cc=A/i</t>
  </si>
  <si>
    <t>CC4</t>
  </si>
  <si>
    <t xml:space="preserve">Todos los años pago </t>
  </si>
  <si>
    <t>Costo capitalizado</t>
  </si>
  <si>
    <t>el perpetuo de 40k</t>
  </si>
  <si>
    <t>los 40k q pago solo 13 años apartir del año 12</t>
  </si>
  <si>
    <t>lo anterior traido al año 0</t>
  </si>
  <si>
    <t xml:space="preserve">VP 0 CC (año 30) </t>
  </si>
  <si>
    <t>Anualidad (20 años) Tipo 1</t>
  </si>
  <si>
    <t>VP año 0</t>
  </si>
  <si>
    <t>Pagos</t>
  </si>
  <si>
    <t>años antes q empiece a  retirar</t>
  </si>
  <si>
    <t>i (%anual)=</t>
    <phoneticPr fontId="0" type="noConversion"/>
  </si>
  <si>
    <t>Costo Inicial</t>
    <phoneticPr fontId="0" type="noConversion"/>
  </si>
  <si>
    <t>COA</t>
    <phoneticPr fontId="0" type="noConversion"/>
  </si>
  <si>
    <t>Valor rescate</t>
    <phoneticPr fontId="0" type="noConversion"/>
  </si>
  <si>
    <t>n (años)</t>
  </si>
  <si>
    <t>VA=</t>
    <phoneticPr fontId="0" type="noConversion"/>
  </si>
  <si>
    <t>Lo que debo generar cada año para que sea rentable</t>
  </si>
  <si>
    <t>Máquina A</t>
  </si>
  <si>
    <t>Máquina B</t>
  </si>
  <si>
    <t>anual compuesto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</si>
</sst>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7" formatCode="_-[$$-540A]* #,##0.00_ ;_-[$$-540A]* \-#,##0.00\ ;_-[$$-540A]* &quot;-&quot;??_ ;_-@_ "/>
    <numFmt numFmtId="168" formatCode="_-[$$-409]* #,##0_ ;_-[$$-409]* \-#,##0\ ;_-[$$-409]* &quot;-&quot;_ ;_-@_ "/>
  </numFmts>
  <fonts count="5" x14ac:knownFonts="1"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0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64" fontId="0" fillId="2" borderId="1" xfId="0" applyNumberFormat="1" applyFill="1" applyBorder="1"/>
    <xf numFmtId="167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167" fontId="0" fillId="2" borderId="1" xfId="0" applyNumberFormat="1" applyFill="1" applyBorder="1"/>
    <xf numFmtId="0" fontId="4" fillId="0" borderId="0" xfId="0" applyFont="1" applyAlignment="1">
      <alignment horizontal="center"/>
    </xf>
    <xf numFmtId="0" fontId="4" fillId="0" borderId="0" xfId="0" applyFont="1"/>
    <xf numFmtId="168" fontId="0" fillId="0" borderId="0" xfId="0" applyNumberFormat="1"/>
    <xf numFmtId="1" fontId="0" fillId="0" borderId="0" xfId="0" applyNumberFormat="1" applyAlignment="1">
      <alignment horizontal="center"/>
    </xf>
    <xf numFmtId="164" fontId="3" fillId="2" borderId="1" xfId="0" applyNumberFormat="1" applyFont="1" applyFill="1" applyBorder="1"/>
    <xf numFmtId="10" fontId="3" fillId="0" borderId="0" xfId="0" applyNumberFormat="1" applyFont="1" applyAlignment="1">
      <alignment horizontal="center"/>
    </xf>
    <xf numFmtId="164" fontId="3" fillId="0" borderId="1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579120</xdr:colOff>
          <xdr:row>14</xdr:row>
          <xdr:rowOff>22860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419100</xdr:colOff>
          <xdr:row>4</xdr:row>
          <xdr:rowOff>30480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670560</xdr:colOff>
          <xdr:row>5</xdr:row>
          <xdr:rowOff>160020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160020</xdr:colOff>
          <xdr:row>14</xdr:row>
          <xdr:rowOff>114300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1.doc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2.doc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3.docx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5F519-0EB1-2041-8381-EE861F316548}">
  <dimension ref="A7:J35"/>
  <sheetViews>
    <sheetView topLeftCell="A6" workbookViewId="0">
      <selection activeCell="G23" sqref="G23"/>
    </sheetView>
  </sheetViews>
  <sheetFormatPr baseColWidth="10" defaultRowHeight="15.6" x14ac:dyDescent="0.3"/>
  <cols>
    <col min="2" max="2" width="11.19921875" style="5"/>
    <col min="3" max="4" width="13.5" bestFit="1" customWidth="1"/>
  </cols>
  <sheetData>
    <row r="7" spans="3:10" ht="31.2" x14ac:dyDescent="0.6">
      <c r="I7" s="1"/>
    </row>
    <row r="8" spans="3:10" ht="31.2" x14ac:dyDescent="0.6">
      <c r="I8" s="1"/>
    </row>
    <row r="9" spans="3:10" ht="31.2" x14ac:dyDescent="0.6">
      <c r="I9" s="1"/>
    </row>
    <row r="15" spans="3:10" x14ac:dyDescent="0.3">
      <c r="I15">
        <v>52</v>
      </c>
      <c r="J15" t="s">
        <v>2</v>
      </c>
    </row>
    <row r="16" spans="3:10" x14ac:dyDescent="0.3">
      <c r="C16" t="s">
        <v>3</v>
      </c>
      <c r="D16" t="s">
        <v>4</v>
      </c>
      <c r="F16" t="s">
        <v>0</v>
      </c>
      <c r="G16" s="2">
        <v>6.7500000000000004E-2</v>
      </c>
      <c r="H16" t="s">
        <v>1</v>
      </c>
    </row>
    <row r="17" spans="2:7" x14ac:dyDescent="0.3">
      <c r="B17" s="5" t="s">
        <v>5</v>
      </c>
      <c r="C17" s="4">
        <v>-300000</v>
      </c>
      <c r="D17" s="4">
        <v>-132000</v>
      </c>
      <c r="G17" s="3">
        <f>EFFECT(G16,I15)</f>
        <v>6.9783431776820004E-2</v>
      </c>
    </row>
    <row r="18" spans="2:7" x14ac:dyDescent="0.3">
      <c r="B18" s="5" t="s">
        <v>6</v>
      </c>
      <c r="C18" s="4">
        <v>324000</v>
      </c>
      <c r="D18" s="4">
        <v>246000</v>
      </c>
    </row>
    <row r="19" spans="2:7" x14ac:dyDescent="0.3">
      <c r="B19" s="5" t="s">
        <v>7</v>
      </c>
      <c r="C19" s="4">
        <v>60000</v>
      </c>
      <c r="D19" s="4">
        <v>24000</v>
      </c>
    </row>
    <row r="20" spans="2:7" x14ac:dyDescent="0.3">
      <c r="B20" s="5" t="s">
        <v>8</v>
      </c>
      <c r="C20" s="6">
        <v>6</v>
      </c>
      <c r="D20" s="6">
        <v>4</v>
      </c>
    </row>
    <row r="21" spans="2:7" x14ac:dyDescent="0.3">
      <c r="C21" s="4"/>
      <c r="D21" s="4"/>
    </row>
    <row r="22" spans="2:7" x14ac:dyDescent="0.3">
      <c r="B22" s="5">
        <v>0</v>
      </c>
      <c r="C22" s="4">
        <f>C17</f>
        <v>-300000</v>
      </c>
      <c r="D22" s="4">
        <f>D17</f>
        <v>-132000</v>
      </c>
    </row>
    <row r="23" spans="2:7" x14ac:dyDescent="0.3">
      <c r="B23" s="5">
        <v>1</v>
      </c>
      <c r="C23" s="4">
        <f>C18</f>
        <v>324000</v>
      </c>
      <c r="D23" s="4">
        <f>D18</f>
        <v>246000</v>
      </c>
    </row>
    <row r="24" spans="2:7" x14ac:dyDescent="0.3">
      <c r="B24" s="5">
        <v>2</v>
      </c>
      <c r="C24" s="4">
        <f>C23</f>
        <v>324000</v>
      </c>
      <c r="D24" s="4">
        <f>D23</f>
        <v>246000</v>
      </c>
    </row>
    <row r="25" spans="2:7" x14ac:dyDescent="0.3">
      <c r="B25" s="5">
        <v>3</v>
      </c>
      <c r="C25" s="4">
        <f t="shared" ref="C25:C34" si="0">C24</f>
        <v>324000</v>
      </c>
      <c r="D25" s="4">
        <f t="shared" ref="D25:D34" si="1">D24</f>
        <v>246000</v>
      </c>
    </row>
    <row r="26" spans="2:7" x14ac:dyDescent="0.3">
      <c r="B26" s="5">
        <v>4</v>
      </c>
      <c r="C26" s="4">
        <f t="shared" si="0"/>
        <v>324000</v>
      </c>
      <c r="D26" s="4">
        <f>D25+D17+D19</f>
        <v>138000</v>
      </c>
    </row>
    <row r="27" spans="2:7" x14ac:dyDescent="0.3">
      <c r="B27" s="5">
        <v>5</v>
      </c>
      <c r="C27" s="4">
        <f t="shared" si="0"/>
        <v>324000</v>
      </c>
      <c r="D27" s="4">
        <f>D25</f>
        <v>246000</v>
      </c>
    </row>
    <row r="28" spans="2:7" x14ac:dyDescent="0.3">
      <c r="B28" s="5">
        <v>6</v>
      </c>
      <c r="C28" s="4">
        <f>C27+C19+C17</f>
        <v>84000</v>
      </c>
      <c r="D28" s="4">
        <f t="shared" si="1"/>
        <v>246000</v>
      </c>
    </row>
    <row r="29" spans="2:7" x14ac:dyDescent="0.3">
      <c r="B29" s="5">
        <v>7</v>
      </c>
      <c r="C29" s="4">
        <f>C27</f>
        <v>324000</v>
      </c>
      <c r="D29" s="4">
        <f t="shared" si="1"/>
        <v>246000</v>
      </c>
    </row>
    <row r="30" spans="2:7" x14ac:dyDescent="0.3">
      <c r="B30" s="5">
        <v>8</v>
      </c>
      <c r="C30" s="4">
        <f t="shared" si="0"/>
        <v>324000</v>
      </c>
      <c r="D30" s="4">
        <f>D29+D17+D19</f>
        <v>138000</v>
      </c>
    </row>
    <row r="31" spans="2:7" x14ac:dyDescent="0.3">
      <c r="B31" s="5">
        <v>9</v>
      </c>
      <c r="C31" s="4">
        <f t="shared" si="0"/>
        <v>324000</v>
      </c>
      <c r="D31" s="4">
        <f>D29</f>
        <v>246000</v>
      </c>
    </row>
    <row r="32" spans="2:7" x14ac:dyDescent="0.3">
      <c r="B32" s="5">
        <v>10</v>
      </c>
      <c r="C32" s="4">
        <f t="shared" si="0"/>
        <v>324000</v>
      </c>
      <c r="D32" s="4">
        <f t="shared" si="1"/>
        <v>246000</v>
      </c>
    </row>
    <row r="33" spans="1:4" x14ac:dyDescent="0.3">
      <c r="B33" s="5">
        <v>11</v>
      </c>
      <c r="C33" s="4">
        <f t="shared" si="0"/>
        <v>324000</v>
      </c>
      <c r="D33" s="4">
        <f t="shared" si="1"/>
        <v>246000</v>
      </c>
    </row>
    <row r="34" spans="1:4" x14ac:dyDescent="0.3">
      <c r="A34" t="s">
        <v>11</v>
      </c>
      <c r="B34" s="5">
        <v>12</v>
      </c>
      <c r="C34" s="4">
        <f>C33+C19</f>
        <v>384000</v>
      </c>
      <c r="D34" s="4">
        <f>D33+D19</f>
        <v>270000</v>
      </c>
    </row>
    <row r="35" spans="1:4" x14ac:dyDescent="0.3">
      <c r="B35" s="7" t="s">
        <v>9</v>
      </c>
      <c r="C35" s="9">
        <f>NPV($G$17,C23:C34)+C22</f>
        <v>2142992.2401231993</v>
      </c>
      <c r="D35" s="8">
        <f>NPV($G$17,D23:D34)+D22</f>
        <v>1689421.9223860884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6</xdr:col>
                <xdr:colOff>579120</xdr:colOff>
                <xdr:row>14</xdr:row>
                <xdr:rowOff>22860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48D1-877E-FD4A-9E10-9084562E3D5F}">
  <dimension ref="B5:J15"/>
  <sheetViews>
    <sheetView workbookViewId="0">
      <selection activeCell="D15" sqref="D15"/>
    </sheetView>
  </sheetViews>
  <sheetFormatPr baseColWidth="10" defaultRowHeight="15.6" x14ac:dyDescent="0.3"/>
  <cols>
    <col min="2" max="2" width="11.19921875" style="5"/>
    <col min="3" max="3" width="15.09765625" style="4" bestFit="1" customWidth="1"/>
    <col min="6" max="6" width="15.09765625" bestFit="1" customWidth="1"/>
  </cols>
  <sheetData>
    <row r="5" spans="2:10" x14ac:dyDescent="0.3">
      <c r="C5" s="4" t="s">
        <v>18</v>
      </c>
      <c r="F5" t="s">
        <v>19</v>
      </c>
    </row>
    <row r="6" spans="2:10" x14ac:dyDescent="0.3">
      <c r="B6" s="5" t="s">
        <v>15</v>
      </c>
      <c r="C6" s="4">
        <v>-2400000</v>
      </c>
      <c r="F6" s="4">
        <f>C6/I7</f>
        <v>-25783352.282901317</v>
      </c>
      <c r="H6" t="s">
        <v>0</v>
      </c>
      <c r="I6" s="2">
        <v>0.09</v>
      </c>
      <c r="J6" t="s">
        <v>10</v>
      </c>
    </row>
    <row r="7" spans="2:10" x14ac:dyDescent="0.3">
      <c r="B7" s="5" t="s">
        <v>16</v>
      </c>
      <c r="C7" s="4">
        <v>-40000</v>
      </c>
      <c r="D7" t="s">
        <v>12</v>
      </c>
      <c r="I7" s="3">
        <f>EFFECT(I6,4)</f>
        <v>9.3083318789062286E-2</v>
      </c>
    </row>
    <row r="8" spans="2:10" x14ac:dyDescent="0.3">
      <c r="B8" s="5" t="s">
        <v>17</v>
      </c>
      <c r="C8" s="4">
        <v>-80000</v>
      </c>
      <c r="D8" t="s">
        <v>13</v>
      </c>
    </row>
    <row r="9" spans="2:10" x14ac:dyDescent="0.3">
      <c r="B9" s="5" t="s">
        <v>21</v>
      </c>
      <c r="C9" s="4">
        <v>-40000</v>
      </c>
      <c r="D9" t="s">
        <v>14</v>
      </c>
      <c r="G9" t="s">
        <v>20</v>
      </c>
    </row>
    <row r="11" spans="2:10" x14ac:dyDescent="0.3">
      <c r="B11" s="5" t="s">
        <v>22</v>
      </c>
      <c r="C11" s="4">
        <v>-40000</v>
      </c>
    </row>
    <row r="12" spans="2:10" x14ac:dyDescent="0.3">
      <c r="B12" s="5" t="s">
        <v>15</v>
      </c>
      <c r="C12" s="4">
        <f>C11/I7</f>
        <v>-429722.53804835526</v>
      </c>
      <c r="D12" t="s">
        <v>24</v>
      </c>
    </row>
    <row r="13" spans="2:10" x14ac:dyDescent="0.3">
      <c r="B13" s="5" t="s">
        <v>16</v>
      </c>
      <c r="C13" s="4">
        <f>-PV(I7,13,C11)</f>
        <v>-294609.99606728146</v>
      </c>
      <c r="D13" t="s">
        <v>25</v>
      </c>
    </row>
    <row r="14" spans="2:10" x14ac:dyDescent="0.3">
      <c r="C14" s="4">
        <f>-PV(I7,12,,C13)</f>
        <v>-101253.08812924811</v>
      </c>
      <c r="D14" t="s">
        <v>26</v>
      </c>
    </row>
    <row r="15" spans="2:10" x14ac:dyDescent="0.3">
      <c r="B15" s="5" t="s">
        <v>23</v>
      </c>
      <c r="C15" s="9">
        <f>C14+C12+C6</f>
        <v>-2930975.6261776034</v>
      </c>
    </row>
  </sheetData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2049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6</xdr:col>
                <xdr:colOff>419100</xdr:colOff>
                <xdr:row>4</xdr:row>
                <xdr:rowOff>30480</xdr:rowOff>
              </to>
            </anchor>
          </objectPr>
        </oleObject>
      </mc:Choice>
      <mc:Fallback>
        <oleObject progId="Word.Document.12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50D3-4475-0442-8C62-624B5922DDF8}">
  <dimension ref="B8:G12"/>
  <sheetViews>
    <sheetView workbookViewId="0">
      <selection activeCell="D10" sqref="D10"/>
    </sheetView>
  </sheetViews>
  <sheetFormatPr baseColWidth="10" defaultRowHeight="15.6" x14ac:dyDescent="0.3"/>
  <cols>
    <col min="2" max="2" width="24.59765625" style="5" bestFit="1" customWidth="1"/>
    <col min="3" max="3" width="13.5" style="10" bestFit="1" customWidth="1"/>
  </cols>
  <sheetData>
    <row r="8" spans="2:7" x14ac:dyDescent="0.3">
      <c r="B8" s="5" t="s">
        <v>30</v>
      </c>
      <c r="C8" s="10">
        <v>20</v>
      </c>
    </row>
    <row r="9" spans="2:7" x14ac:dyDescent="0.3">
      <c r="B9" s="5" t="s">
        <v>31</v>
      </c>
      <c r="C9" s="6">
        <v>29</v>
      </c>
      <c r="F9" t="s">
        <v>0</v>
      </c>
      <c r="G9" s="2">
        <v>7.0000000000000007E-2</v>
      </c>
    </row>
    <row r="10" spans="2:7" x14ac:dyDescent="0.3">
      <c r="B10" s="5" t="s">
        <v>27</v>
      </c>
      <c r="C10" s="10">
        <f>120000/G9</f>
        <v>1714285.7142857141</v>
      </c>
    </row>
    <row r="11" spans="2:7" x14ac:dyDescent="0.3">
      <c r="B11" s="5" t="s">
        <v>29</v>
      </c>
      <c r="C11" s="10">
        <f>PV(G9,C9,,C10)</f>
        <v>-240964.82632356184</v>
      </c>
    </row>
    <row r="12" spans="2:7" x14ac:dyDescent="0.3">
      <c r="B12" s="12" t="s">
        <v>28</v>
      </c>
      <c r="C12" s="13">
        <f>PMT(G9,C8,C11,,1)</f>
        <v>21257.359773735028</v>
      </c>
    </row>
  </sheetData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3073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670560</xdr:colOff>
                <xdr:row>5</xdr:row>
                <xdr:rowOff>160020</xdr:rowOff>
              </to>
            </anchor>
          </objectPr>
        </oleObject>
      </mc:Choice>
      <mc:Fallback>
        <oleObject progId="Word.Document.12" shapeId="3073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CB40-A2B2-E848-9290-258B4E52EE65}">
  <dimension ref="I1:O7"/>
  <sheetViews>
    <sheetView tabSelected="1" workbookViewId="0">
      <selection activeCell="J14" sqref="J14"/>
    </sheetView>
  </sheetViews>
  <sheetFormatPr baseColWidth="10" defaultRowHeight="15.6" x14ac:dyDescent="0.3"/>
  <cols>
    <col min="9" max="9" width="13.3984375" bestFit="1" customWidth="1"/>
    <col min="10" max="11" width="13.09765625" bestFit="1" customWidth="1"/>
  </cols>
  <sheetData>
    <row r="1" spans="9:15" x14ac:dyDescent="0.3">
      <c r="J1" s="11" t="s">
        <v>32</v>
      </c>
      <c r="K1" s="19">
        <f>EFFECT(N1,12)</f>
        <v>5.9039831281597177E-2</v>
      </c>
      <c r="M1" t="s">
        <v>0</v>
      </c>
      <c r="N1" s="2">
        <v>5.7500000000000002E-2</v>
      </c>
      <c r="O1" t="s">
        <v>41</v>
      </c>
    </row>
    <row r="2" spans="9:15" x14ac:dyDescent="0.3">
      <c r="J2" s="14" t="s">
        <v>39</v>
      </c>
      <c r="K2" s="14" t="s">
        <v>40</v>
      </c>
      <c r="L2" s="11"/>
    </row>
    <row r="3" spans="9:15" x14ac:dyDescent="0.3">
      <c r="I3" s="15" t="s">
        <v>33</v>
      </c>
      <c r="J3" s="16">
        <v>-48000</v>
      </c>
      <c r="K3" s="16">
        <v>-68000</v>
      </c>
      <c r="L3" s="11"/>
    </row>
    <row r="4" spans="9:15" x14ac:dyDescent="0.3">
      <c r="I4" s="15" t="s">
        <v>34</v>
      </c>
      <c r="J4" s="16">
        <v>-12000</v>
      </c>
      <c r="K4" s="16">
        <v>-6000</v>
      </c>
    </row>
    <row r="5" spans="9:15" x14ac:dyDescent="0.3">
      <c r="I5" s="15" t="s">
        <v>35</v>
      </c>
      <c r="J5" s="16">
        <v>15000</v>
      </c>
      <c r="K5" s="16">
        <v>30000</v>
      </c>
    </row>
    <row r="6" spans="9:15" x14ac:dyDescent="0.3">
      <c r="I6" s="15" t="s">
        <v>36</v>
      </c>
      <c r="J6" s="17">
        <v>4</v>
      </c>
      <c r="K6" s="17">
        <v>7</v>
      </c>
    </row>
    <row r="7" spans="9:15" x14ac:dyDescent="0.3">
      <c r="I7" s="15" t="s">
        <v>37</v>
      </c>
      <c r="J7" s="18">
        <f>-PMT($K$1,J6,J3,J5)+J4</f>
        <v>-22388.186636264447</v>
      </c>
      <c r="K7" s="20">
        <f>-PMT($K$1,K6,K3,K5)+K4</f>
        <v>-14555.112652282127</v>
      </c>
      <c r="L7" t="s">
        <v>38</v>
      </c>
    </row>
  </sheetData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4097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160020</xdr:colOff>
                <xdr:row>14</xdr:row>
                <xdr:rowOff>114300</xdr:rowOff>
              </to>
            </anchor>
          </objectPr>
        </oleObject>
      </mc:Choice>
      <mc:Fallback>
        <oleObject progId="Word.Document.12" shapeId="409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PROBLEMA1</vt:lpstr>
      <vt:lpstr>PROBLEMA2</vt:lpstr>
      <vt:lpstr>PROBLEMA3</vt:lpstr>
      <vt:lpstr>PROBLEMA4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Cristhofer Patzán</cp:lastModifiedBy>
  <dcterms:created xsi:type="dcterms:W3CDTF">2020-04-01T20:49:40Z</dcterms:created>
  <dcterms:modified xsi:type="dcterms:W3CDTF">2023-09-06T02:22:41Z</dcterms:modified>
</cp:coreProperties>
</file>