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6\"/>
    </mc:Choice>
  </mc:AlternateContent>
  <xr:revisionPtr revIDLastSave="0" documentId="13_ncr:1_{26EFFBB7-0D84-4E47-8E35-F438A99ABC0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7.19)" sheetId="1" r:id="rId1"/>
    <sheet name="7.24)" sheetId="5" r:id="rId2"/>
    <sheet name="7.25)" sheetId="2" r:id="rId3"/>
    <sheet name="7.28)" sheetId="3" r:id="rId4"/>
    <sheet name="7.40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2" i="4"/>
  <c r="B5" i="4" s="1"/>
  <c r="D9" i="3"/>
  <c r="E5" i="3"/>
  <c r="E6" i="3" s="1"/>
  <c r="E7" i="3" s="1"/>
  <c r="E4" i="3"/>
  <c r="E3" i="3"/>
  <c r="D4" i="3"/>
  <c r="D5" i="3"/>
  <c r="D6" i="3"/>
  <c r="D7" i="3"/>
  <c r="D3" i="3"/>
  <c r="G4" i="2"/>
  <c r="G5" i="2"/>
  <c r="G6" i="2"/>
  <c r="G7" i="2"/>
  <c r="G8" i="2"/>
  <c r="G9" i="2"/>
  <c r="G10" i="2"/>
  <c r="G11" i="2"/>
  <c r="G3" i="2"/>
  <c r="E5" i="2"/>
  <c r="E6" i="2" s="1"/>
  <c r="E7" i="2" s="1"/>
  <c r="E8" i="2" s="1"/>
  <c r="E9" i="2" s="1"/>
  <c r="E10" i="2" s="1"/>
  <c r="E11" i="2" s="1"/>
  <c r="E4" i="2"/>
  <c r="E3" i="2"/>
  <c r="D4" i="2"/>
  <c r="D5" i="2"/>
  <c r="D6" i="2"/>
  <c r="D7" i="2"/>
  <c r="D8" i="2"/>
  <c r="D9" i="2"/>
  <c r="D10" i="2"/>
  <c r="D11" i="2"/>
  <c r="D3" i="2"/>
  <c r="J20" i="5"/>
  <c r="F15" i="5"/>
  <c r="B12" i="5"/>
  <c r="B21" i="1"/>
  <c r="B18" i="1"/>
  <c r="B19" i="1" s="1"/>
  <c r="B20" i="1" s="1"/>
  <c r="B17" i="1"/>
  <c r="B16" i="1"/>
  <c r="B6" i="4" l="1"/>
  <c r="B7" i="4" s="1"/>
  <c r="B8" i="4" s="1"/>
  <c r="B9" i="4" s="1"/>
  <c r="B10" i="4" s="1"/>
  <c r="B11" i="4" s="1"/>
  <c r="B13" i="4" l="1"/>
  <c r="G15" i="3" l="1"/>
  <c r="G23" i="3"/>
  <c r="G17" i="3"/>
  <c r="G7" i="3"/>
  <c r="G3" i="3"/>
  <c r="I11" i="4"/>
  <c r="I12" i="4"/>
  <c r="G4" i="3" l="1"/>
  <c r="G8" i="3"/>
  <c r="G21" i="3"/>
  <c r="G22" i="3"/>
  <c r="G14" i="3"/>
  <c r="G12" i="3"/>
  <c r="G10" i="3"/>
  <c r="G6" i="3"/>
  <c r="G16" i="3"/>
  <c r="G5" i="3"/>
  <c r="G19" i="3"/>
  <c r="G20" i="3"/>
  <c r="G18" i="3"/>
  <c r="G13" i="3"/>
  <c r="G11" i="3"/>
  <c r="G9" i="3"/>
</calcChain>
</file>

<file path=xl/sharedStrings.xml><?xml version="1.0" encoding="utf-8"?>
<sst xmlns="http://schemas.openxmlformats.org/spreadsheetml/2006/main" count="90" uniqueCount="46">
  <si>
    <t xml:space="preserve">7.19) </t>
  </si>
  <si>
    <t>7.25)</t>
  </si>
  <si>
    <t>TRIMESTRE</t>
  </si>
  <si>
    <t>EGRESO ($)</t>
  </si>
  <si>
    <t>INGRESO ($)</t>
  </si>
  <si>
    <t>FNE</t>
  </si>
  <si>
    <t>FEA</t>
  </si>
  <si>
    <t>FLUJO DE EFECTIVO ACUMULADO (FEA)</t>
  </si>
  <si>
    <t>FLUO NETO DE EFECTIVO (FNE)</t>
  </si>
  <si>
    <t>7.28)</t>
  </si>
  <si>
    <t>AÑO</t>
  </si>
  <si>
    <t>EGRESOS ($)</t>
  </si>
  <si>
    <t>AHORRO ($)</t>
  </si>
  <si>
    <t>TIR</t>
  </si>
  <si>
    <t>7.40)</t>
  </si>
  <si>
    <t>TASA DEL BONO</t>
  </si>
  <si>
    <t>PAGOS ANUALES (SEMESTRE)</t>
  </si>
  <si>
    <t>VALORES I*</t>
  </si>
  <si>
    <t>VPN</t>
  </si>
  <si>
    <t>SEMESTRE</t>
  </si>
  <si>
    <t xml:space="preserve">INGRESO DEL BONO: </t>
  </si>
  <si>
    <t>Laboratorio No. 6</t>
  </si>
  <si>
    <t>VP</t>
  </si>
  <si>
    <t>a</t>
  </si>
  <si>
    <t>Signo</t>
  </si>
  <si>
    <t>cambios</t>
  </si>
  <si>
    <t>-</t>
  </si>
  <si>
    <t>+</t>
  </si>
  <si>
    <t>b</t>
  </si>
  <si>
    <t>Cambios</t>
  </si>
  <si>
    <t>c</t>
  </si>
  <si>
    <t>Descartes indica hasta</t>
  </si>
  <si>
    <t>posibles i</t>
  </si>
  <si>
    <t>Norstrom: Empieza negativo pero hay más de un cambio</t>
  </si>
  <si>
    <t>Norstrom: Empieza negativoy solo hay un cambio de signo. Por lo que hay una raiz polinomial</t>
  </si>
  <si>
    <t>Norstrom: No empieza negativo y hay más de un cambio</t>
  </si>
  <si>
    <t>Valor i</t>
  </si>
  <si>
    <t>Cambio de sgno</t>
  </si>
  <si>
    <t>Descartes, hasta 2 i</t>
  </si>
  <si>
    <t>Norstrom, empieza negativo pero tiene más de un cambio de signo</t>
  </si>
  <si>
    <t>Cambios de signo</t>
  </si>
  <si>
    <t>Descartes, hasta 4 posibles i*</t>
  </si>
  <si>
    <t>Norstrom, 1 real</t>
  </si>
  <si>
    <t>i</t>
  </si>
  <si>
    <t>Anual compuesto semestralmente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</si>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</sst>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XDR&quot;#,##0.00;[Red]\-&quot;XDR&quot;#,##0.00"/>
    <numFmt numFmtId="165" formatCode="_(&quot;Q&quot;* #,##0.00_);_(&quot;Q&quot;* \(#,##0.00\);_(&quot;Q&quot;* &quot;-&quot;??_);_(@_)"/>
    <numFmt numFmtId="166" formatCode="_([$$-409]* #,##0_);_([$$-409]* \(#,##0\);_([$$-409]* &quot;-&quot;_);_(@_)"/>
    <numFmt numFmtId="167" formatCode="_([$$-409]* #,##0.00_);_([$$-409]* \(#,##0.00\);_([$$-409]* &quot;-&quot;??_);_(@_)"/>
    <numFmt numFmtId="168" formatCode="0.0%"/>
    <numFmt numFmtId="169" formatCode="_-[$$-409]* #,##0.00_ ;_-[$$-409]* \-#,##0.00\ ;_-[$$-409]* &quot;-&quot;??_ ;_-@_ "/>
    <numFmt numFmtId="170" formatCode="0.000%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2" fillId="0" borderId="0" xfId="0" applyNumberFormat="1" applyFont="1" applyAlignment="1">
      <alignment horizontal="center"/>
    </xf>
    <xf numFmtId="9" fontId="0" fillId="3" borderId="0" xfId="0" applyNumberFormat="1" applyFill="1"/>
    <xf numFmtId="166" fontId="0" fillId="3" borderId="0" xfId="0" applyNumberFormat="1" applyFill="1"/>
    <xf numFmtId="164" fontId="0" fillId="0" borderId="0" xfId="0" applyNumberFormat="1"/>
    <xf numFmtId="169" fontId="0" fillId="0" borderId="0" xfId="0" applyNumberFormat="1"/>
    <xf numFmtId="169" fontId="4" fillId="0" borderId="0" xfId="1" applyNumberFormat="1" applyFont="1"/>
    <xf numFmtId="10" fontId="4" fillId="0" borderId="0" xfId="2" applyNumberFormat="1" applyFont="1"/>
    <xf numFmtId="168" fontId="0" fillId="3" borderId="0" xfId="0" applyNumberFormat="1" applyFill="1"/>
    <xf numFmtId="170" fontId="2" fillId="2" borderId="0" xfId="0" applyNumberFormat="1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5" fillId="0" borderId="0" xfId="0" applyFont="1"/>
    <xf numFmtId="0" fontId="0" fillId="4" borderId="1" xfId="0" applyFill="1" applyBorder="1" applyAlignment="1">
      <alignment wrapText="1"/>
    </xf>
    <xf numFmtId="0" fontId="0" fillId="4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'7.25)'!$G$2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'7.25)'!$F$3:$F$11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'7.25)'!$G$3:$G$11</c:f>
              <c:numCache>
                <c:formatCode>_-[$$-409]* #,##0.00_ ;_-[$$-409]* \-#,##0.00\ ;_-[$$-409]* "-"??_ ;_-@_ </c:formatCode>
                <c:ptCount val="9"/>
                <c:pt idx="0">
                  <c:v>-2</c:v>
                </c:pt>
                <c:pt idx="1">
                  <c:v>-8.6253868343341509</c:v>
                </c:pt>
                <c:pt idx="2">
                  <c:v>-13.600962958199968</c:v>
                </c:pt>
                <c:pt idx="3">
                  <c:v>-17.116845805296087</c:v>
                </c:pt>
                <c:pt idx="4">
                  <c:v>-19.554208375969957</c:v>
                </c:pt>
                <c:pt idx="5">
                  <c:v>-21.234263069654016</c:v>
                </c:pt>
                <c:pt idx="6">
                  <c:v>-22.389521896839142</c:v>
                </c:pt>
                <c:pt idx="7">
                  <c:v>-23.180813859665854</c:v>
                </c:pt>
                <c:pt idx="8">
                  <c:v>-23.718100851398184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1-41E4-B873-7E9A62EC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99904"/>
        <c:axId val="1944458896"/>
      </c:scatterChart>
      <c:valAx>
        <c:axId val="19430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4458896"/>
        <c:crosses val="autoZero"/>
        <c:crossBetween val="midCat"/>
      </c:valAx>
      <c:valAx>
        <c:axId val="194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30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'7.28)'!$G$2</c:f>
              <c:strCache>
                <c:ptCount val="1"/>
                <c:pt idx="0">
                  <c:v>VPN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'7.28)'!$F$3:$F$23</c:f>
              <c:numCache>
                <c:formatCode>0.0%</c:formatCode>
                <c:ptCount val="21"/>
                <c:pt idx="0" formatCode="0%">
                  <c:v>0</c:v>
                </c:pt>
                <c:pt idx="1">
                  <c:v>0.05</c:v>
                </c:pt>
                <c:pt idx="2" formatCode="0%">
                  <c:v>0.1</c:v>
                </c:pt>
                <c:pt idx="3" formatCode="0%">
                  <c:v>0.15</c:v>
                </c:pt>
                <c:pt idx="4" formatCode="0%">
                  <c:v>0.2</c:v>
                </c:pt>
                <c:pt idx="5" formatCode="0%">
                  <c:v>0.25</c:v>
                </c:pt>
                <c:pt idx="6" formatCode="0%">
                  <c:v>0.3</c:v>
                </c:pt>
                <c:pt idx="7" formatCode="0%">
                  <c:v>0.35</c:v>
                </c:pt>
                <c:pt idx="8" formatCode="0%">
                  <c:v>0.4</c:v>
                </c:pt>
                <c:pt idx="9" formatCode="0%">
                  <c:v>0.45</c:v>
                </c:pt>
                <c:pt idx="10" formatCode="0%">
                  <c:v>0.5</c:v>
                </c:pt>
                <c:pt idx="11" formatCode="0%">
                  <c:v>0.55000000000000004</c:v>
                </c:pt>
                <c:pt idx="12" formatCode="0%">
                  <c:v>0.6</c:v>
                </c:pt>
                <c:pt idx="13" formatCode="0%">
                  <c:v>0.65</c:v>
                </c:pt>
                <c:pt idx="14" formatCode="0%">
                  <c:v>0.7</c:v>
                </c:pt>
                <c:pt idx="15" formatCode="0%">
                  <c:v>0.75</c:v>
                </c:pt>
                <c:pt idx="16" formatCode="0%">
                  <c:v>0.8</c:v>
                </c:pt>
                <c:pt idx="17" formatCode="0%">
                  <c:v>0.85</c:v>
                </c:pt>
                <c:pt idx="18" formatCode="0%">
                  <c:v>0.9</c:v>
                </c:pt>
                <c:pt idx="19" formatCode="0%">
                  <c:v>0.95</c:v>
                </c:pt>
                <c:pt idx="20" formatCode="0%">
                  <c:v>1</c:v>
                </c:pt>
              </c:numCache>
            </c:numRef>
          </c:xVal>
          <c:yVal>
            <c:numRef>
              <c:f>'7.28)'!$G$3:$G$23</c:f>
              <c:numCache>
                <c:formatCode>_([$$-409]* #,##0_);_([$$-409]* \(#,##0\);_([$$-409]* "-"_);_(@_)</c:formatCode>
                <c:ptCount val="21"/>
                <c:pt idx="0">
                  <c:v>2000</c:v>
                </c:pt>
                <c:pt idx="1">
                  <c:v>-2545.302625963468</c:v>
                </c:pt>
                <c:pt idx="2">
                  <c:v>-6312.6152585206037</c:v>
                </c:pt>
                <c:pt idx="3">
                  <c:v>-9462.2767928931025</c:v>
                </c:pt>
                <c:pt idx="4">
                  <c:v>-12116.512345679013</c:v>
                </c:pt>
                <c:pt idx="5">
                  <c:v>-14369.599999999999</c:v>
                </c:pt>
                <c:pt idx="6">
                  <c:v>-16295.0526942334</c:v>
                </c:pt>
                <c:pt idx="7">
                  <c:v>-17950.765936388052</c:v>
                </c:pt>
                <c:pt idx="8">
                  <c:v>-19382.757184506452</c:v>
                </c:pt>
                <c:pt idx="9">
                  <c:v>-20627.915920263658</c:v>
                </c:pt>
                <c:pt idx="10">
                  <c:v>-21716.049382716046</c:v>
                </c:pt>
                <c:pt idx="11">
                  <c:v>-22671.420574085485</c:v>
                </c:pt>
                <c:pt idx="12">
                  <c:v>-23513.916015625</c:v>
                </c:pt>
                <c:pt idx="13">
                  <c:v>-24259.940586261648</c:v>
                </c:pt>
                <c:pt idx="14">
                  <c:v>-24923.109158175786</c:v>
                </c:pt>
                <c:pt idx="15">
                  <c:v>-25514.785506039152</c:v>
                </c:pt>
                <c:pt idx="16">
                  <c:v>-26044.505410760554</c:v>
                </c:pt>
                <c:pt idx="17">
                  <c:v>-26520.311221928107</c:v>
                </c:pt>
                <c:pt idx="18">
                  <c:v>-26949.018193537493</c:v>
                </c:pt>
                <c:pt idx="19">
                  <c:v>-27336.427857896528</c:v>
                </c:pt>
                <c:pt idx="20">
                  <c:v>-27687.5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C-483B-AEB7-A58F0FE5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03152"/>
        <c:axId val="1804044736"/>
      </c:scatterChart>
      <c:valAx>
        <c:axId val="19431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4044736"/>
        <c:crosses val="autoZero"/>
        <c:crossBetween val="midCat"/>
      </c:valAx>
      <c:valAx>
        <c:axId val="1804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31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618068</xdr:colOff>
      <xdr:row>0</xdr:row>
      <xdr:rowOff>177800</xdr:rowOff>
    </xdr:from>
    <xdr:to>
      <xdr:col>16</xdr:col>
      <xdr:colOff>177801</xdr:colOff>
      <xdr:row>12</xdr:row>
      <xdr:rowOff>143933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0CBC5F-8B62-B11B-586F-607ABF650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45028</xdr:colOff>
      <xdr:row>0</xdr:row>
      <xdr:rowOff>114299</xdr:rowOff>
    </xdr:from>
    <xdr:to>
      <xdr:col>11</xdr:col>
      <xdr:colOff>633846</xdr:colOff>
      <xdr:row>15</xdr:row>
      <xdr:rowOff>155863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F441E8-F4C5-6812-E354-B4D6140C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110" zoomScaleNormal="110" workbookViewId="0">
      <selection activeCell="E3" sqref="E3"/>
    </sheetView>
  </sheetViews>
  <sheetFormatPr baseColWidth="10" defaultColWidth="9.109375" defaultRowHeight="14.4" x14ac:dyDescent="0.3"/>
  <cols>
    <col min="2" max="2" width="11.88671875" customWidth="1"/>
    <col min="3" max="3" width="9.88671875" customWidth="1"/>
    <col min="5" max="5" width="12.88671875" bestFit="1" customWidth="1"/>
    <col min="6" max="6" width="20" bestFit="1" customWidth="1"/>
  </cols>
  <sheetData>
    <row r="1" spans="1:6" x14ac:dyDescent="0.3">
      <c r="A1" t="s">
        <v>21</v>
      </c>
    </row>
    <row r="2" spans="1:6" x14ac:dyDescent="0.3">
      <c r="E2" s="11"/>
      <c r="F2" s="17"/>
    </row>
    <row r="3" spans="1:6" x14ac:dyDescent="0.3">
      <c r="A3" t="s">
        <v>0</v>
      </c>
      <c r="E3" s="11"/>
      <c r="F3" s="17"/>
    </row>
    <row r="4" spans="1:6" x14ac:dyDescent="0.3">
      <c r="E4" s="11"/>
      <c r="F4" s="17"/>
    </row>
    <row r="5" spans="1:6" x14ac:dyDescent="0.3">
      <c r="A5">
        <v>0</v>
      </c>
      <c r="B5" s="1">
        <v>-950000</v>
      </c>
      <c r="E5" s="11"/>
      <c r="F5" s="17"/>
    </row>
    <row r="6" spans="1:6" x14ac:dyDescent="0.3">
      <c r="A6">
        <v>1</v>
      </c>
      <c r="B6" s="1">
        <v>0</v>
      </c>
      <c r="E6" s="11"/>
      <c r="F6" s="17"/>
    </row>
    <row r="7" spans="1:6" x14ac:dyDescent="0.3">
      <c r="A7">
        <v>2</v>
      </c>
      <c r="B7" s="1">
        <v>0</v>
      </c>
      <c r="E7" s="11"/>
      <c r="F7" s="17"/>
    </row>
    <row r="8" spans="1:6" x14ac:dyDescent="0.3">
      <c r="A8">
        <v>3</v>
      </c>
      <c r="B8" s="1">
        <v>0</v>
      </c>
      <c r="E8" s="11"/>
      <c r="F8" s="17"/>
    </row>
    <row r="9" spans="1:6" x14ac:dyDescent="0.3">
      <c r="A9">
        <v>4</v>
      </c>
      <c r="B9" s="1">
        <v>0</v>
      </c>
      <c r="E9" s="11"/>
      <c r="F9" s="17"/>
    </row>
    <row r="10" spans="1:6" x14ac:dyDescent="0.3">
      <c r="A10">
        <v>5</v>
      </c>
      <c r="B10" s="1">
        <v>0</v>
      </c>
      <c r="E10" s="11"/>
      <c r="F10" s="17"/>
    </row>
    <row r="11" spans="1:6" x14ac:dyDescent="0.3">
      <c r="A11">
        <v>6</v>
      </c>
      <c r="B11" s="1">
        <v>0</v>
      </c>
      <c r="E11" s="11"/>
      <c r="F11" s="17"/>
    </row>
    <row r="12" spans="1:6" x14ac:dyDescent="0.3">
      <c r="A12">
        <v>7</v>
      </c>
      <c r="B12" s="1">
        <v>0</v>
      </c>
      <c r="E12" s="11"/>
      <c r="F12" s="17"/>
    </row>
    <row r="13" spans="1:6" x14ac:dyDescent="0.3">
      <c r="A13">
        <v>8</v>
      </c>
      <c r="B13" s="1">
        <v>0</v>
      </c>
    </row>
    <row r="14" spans="1:6" x14ac:dyDescent="0.3">
      <c r="A14">
        <v>9</v>
      </c>
      <c r="B14" s="1">
        <v>0</v>
      </c>
    </row>
    <row r="15" spans="1:6" x14ac:dyDescent="0.3">
      <c r="A15">
        <v>10</v>
      </c>
      <c r="B15" s="1">
        <v>0</v>
      </c>
    </row>
    <row r="16" spans="1:6" x14ac:dyDescent="0.3">
      <c r="A16">
        <v>11</v>
      </c>
      <c r="B16" s="1">
        <f>450000</f>
        <v>450000</v>
      </c>
      <c r="C16" s="22"/>
    </row>
    <row r="17" spans="1:3" x14ac:dyDescent="0.3">
      <c r="A17">
        <v>12</v>
      </c>
      <c r="B17" s="1">
        <f>B16+50000</f>
        <v>500000</v>
      </c>
      <c r="C17" s="1"/>
    </row>
    <row r="18" spans="1:3" x14ac:dyDescent="0.3">
      <c r="A18">
        <v>13</v>
      </c>
      <c r="B18" s="1">
        <f t="shared" ref="B18:B20" si="0">B17+50000</f>
        <v>550000</v>
      </c>
    </row>
    <row r="19" spans="1:3" x14ac:dyDescent="0.3">
      <c r="A19">
        <v>14</v>
      </c>
      <c r="B19" s="1">
        <f t="shared" si="0"/>
        <v>600000</v>
      </c>
    </row>
    <row r="20" spans="1:3" x14ac:dyDescent="0.3">
      <c r="A20">
        <v>15</v>
      </c>
      <c r="B20" s="1">
        <f t="shared" si="0"/>
        <v>650000</v>
      </c>
    </row>
    <row r="21" spans="1:3" x14ac:dyDescent="0.3">
      <c r="A21" s="9" t="s">
        <v>13</v>
      </c>
      <c r="B21" s="8">
        <f>IRR(B5:B20)</f>
        <v>8.4508431659398919E-2</v>
      </c>
    </row>
    <row r="22" spans="1:3" x14ac:dyDescent="0.3">
      <c r="B22" s="12"/>
    </row>
  </sheetData>
  <phoneticPr fontId="3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A24" sqref="A24"/>
    </sheetView>
  </sheetViews>
  <sheetFormatPr baseColWidth="10" defaultRowHeight="14.4" x14ac:dyDescent="0.3"/>
  <cols>
    <col min="1" max="1" width="19.21875" bestFit="1" customWidth="1"/>
    <col min="2" max="2" width="5.33203125" bestFit="1" customWidth="1"/>
    <col min="5" max="5" width="19.21875" bestFit="1" customWidth="1"/>
    <col min="6" max="6" width="5.33203125" bestFit="1" customWidth="1"/>
    <col min="9" max="9" width="19.21875" bestFit="1" customWidth="1"/>
    <col min="10" max="10" width="5.33203125" bestFit="1" customWidth="1"/>
  </cols>
  <sheetData>
    <row r="1" spans="1:10" x14ac:dyDescent="0.3">
      <c r="A1" t="s">
        <v>23</v>
      </c>
      <c r="E1" t="s">
        <v>28</v>
      </c>
      <c r="I1" t="s">
        <v>30</v>
      </c>
    </row>
    <row r="2" spans="1:10" x14ac:dyDescent="0.3">
      <c r="B2" t="s">
        <v>24</v>
      </c>
      <c r="F2" t="s">
        <v>24</v>
      </c>
      <c r="J2" t="s">
        <v>24</v>
      </c>
    </row>
    <row r="3" spans="1:10" x14ac:dyDescent="0.3">
      <c r="B3" t="s">
        <v>26</v>
      </c>
      <c r="F3" t="s">
        <v>26</v>
      </c>
      <c r="J3" t="s">
        <v>27</v>
      </c>
    </row>
    <row r="4" spans="1:10" x14ac:dyDescent="0.3">
      <c r="B4" t="s">
        <v>26</v>
      </c>
      <c r="F4" t="s">
        <v>26</v>
      </c>
      <c r="J4" t="s">
        <v>27</v>
      </c>
    </row>
    <row r="5" spans="1:10" x14ac:dyDescent="0.3">
      <c r="B5" t="s">
        <v>26</v>
      </c>
      <c r="F5" t="s">
        <v>26</v>
      </c>
      <c r="J5" t="s">
        <v>27</v>
      </c>
    </row>
    <row r="6" spans="1:10" x14ac:dyDescent="0.3">
      <c r="B6" t="s">
        <v>27</v>
      </c>
      <c r="F6" t="s">
        <v>26</v>
      </c>
      <c r="J6" t="s">
        <v>27</v>
      </c>
    </row>
    <row r="7" spans="1:10" x14ac:dyDescent="0.3">
      <c r="B7" t="s">
        <v>27</v>
      </c>
      <c r="F7" t="s">
        <v>26</v>
      </c>
      <c r="J7" t="s">
        <v>26</v>
      </c>
    </row>
    <row r="8" spans="1:10" x14ac:dyDescent="0.3">
      <c r="B8" t="s">
        <v>27</v>
      </c>
      <c r="F8" t="s">
        <v>26</v>
      </c>
      <c r="J8" t="s">
        <v>26</v>
      </c>
    </row>
    <row r="9" spans="1:10" x14ac:dyDescent="0.3">
      <c r="B9" t="s">
        <v>26</v>
      </c>
      <c r="F9" t="s">
        <v>27</v>
      </c>
      <c r="J9" t="s">
        <v>26</v>
      </c>
    </row>
    <row r="10" spans="1:10" x14ac:dyDescent="0.3">
      <c r="B10" t="s">
        <v>27</v>
      </c>
      <c r="F10" t="s">
        <v>27</v>
      </c>
      <c r="J10" t="s">
        <v>26</v>
      </c>
    </row>
    <row r="11" spans="1:10" x14ac:dyDescent="0.3">
      <c r="A11" s="26" t="s">
        <v>25</v>
      </c>
      <c r="B11" s="26">
        <v>3</v>
      </c>
      <c r="C11" s="26"/>
      <c r="F11" t="s">
        <v>27</v>
      </c>
      <c r="J11" t="s">
        <v>26</v>
      </c>
    </row>
    <row r="12" spans="1:10" x14ac:dyDescent="0.3">
      <c r="A12" s="26" t="s">
        <v>31</v>
      </c>
      <c r="B12" s="26">
        <f>B11</f>
        <v>3</v>
      </c>
      <c r="C12" s="26" t="s">
        <v>32</v>
      </c>
      <c r="F12" t="s">
        <v>27</v>
      </c>
      <c r="J12" t="s">
        <v>26</v>
      </c>
    </row>
    <row r="13" spans="1:10" x14ac:dyDescent="0.3">
      <c r="A13" s="23" t="s">
        <v>33</v>
      </c>
      <c r="B13" s="23"/>
      <c r="C13" s="23"/>
      <c r="F13" t="s">
        <v>27</v>
      </c>
      <c r="J13" t="s">
        <v>27</v>
      </c>
    </row>
    <row r="14" spans="1:10" x14ac:dyDescent="0.3">
      <c r="A14" s="23"/>
      <c r="B14" s="23"/>
      <c r="C14" s="23"/>
      <c r="E14" s="26" t="s">
        <v>29</v>
      </c>
      <c r="F14" s="26">
        <v>1</v>
      </c>
      <c r="G14" s="26"/>
      <c r="J14" t="s">
        <v>26</v>
      </c>
    </row>
    <row r="15" spans="1:10" x14ac:dyDescent="0.3">
      <c r="E15" s="26" t="s">
        <v>31</v>
      </c>
      <c r="F15" s="26">
        <f>F14</f>
        <v>1</v>
      </c>
      <c r="G15" s="26" t="s">
        <v>32</v>
      </c>
      <c r="J15" t="s">
        <v>27</v>
      </c>
    </row>
    <row r="16" spans="1:10" x14ac:dyDescent="0.3">
      <c r="E16" s="23" t="s">
        <v>34</v>
      </c>
      <c r="F16" s="23"/>
      <c r="G16" s="23"/>
      <c r="J16" t="s">
        <v>26</v>
      </c>
    </row>
    <row r="17" spans="5:11" x14ac:dyDescent="0.3">
      <c r="E17" s="23"/>
      <c r="F17" s="23"/>
      <c r="G17" s="23"/>
      <c r="J17" t="s">
        <v>26</v>
      </c>
    </row>
    <row r="18" spans="5:11" x14ac:dyDescent="0.3">
      <c r="J18" t="s">
        <v>26</v>
      </c>
    </row>
    <row r="19" spans="5:11" x14ac:dyDescent="0.3">
      <c r="I19" s="26" t="s">
        <v>29</v>
      </c>
      <c r="J19" s="26">
        <v>5</v>
      </c>
      <c r="K19" s="26"/>
    </row>
    <row r="20" spans="5:11" x14ac:dyDescent="0.3">
      <c r="I20" s="26" t="s">
        <v>31</v>
      </c>
      <c r="J20" s="26">
        <f>J19</f>
        <v>5</v>
      </c>
      <c r="K20" s="26" t="s">
        <v>32</v>
      </c>
    </row>
    <row r="21" spans="5:11" x14ac:dyDescent="0.3">
      <c r="I21" s="23" t="s">
        <v>35</v>
      </c>
      <c r="J21" s="23"/>
      <c r="K21" s="23"/>
    </row>
    <row r="22" spans="5:11" x14ac:dyDescent="0.3">
      <c r="I22" s="23"/>
      <c r="J22" s="23"/>
      <c r="K22" s="23"/>
    </row>
  </sheetData>
  <mergeCells count="3">
    <mergeCell ref="A13:C14"/>
    <mergeCell ref="E16:G17"/>
    <mergeCell ref="I21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="90" zoomScaleNormal="90" workbookViewId="0">
      <selection activeCell="E16" sqref="E16"/>
    </sheetView>
  </sheetViews>
  <sheetFormatPr baseColWidth="10" defaultColWidth="9.109375" defaultRowHeight="14.4" x14ac:dyDescent="0.3"/>
  <cols>
    <col min="1" max="1" width="22.109375" customWidth="1"/>
    <col min="2" max="2" width="12.33203125" customWidth="1"/>
    <col min="3" max="3" width="14.77734375" bestFit="1" customWidth="1"/>
    <col min="4" max="4" width="34.44140625" customWidth="1"/>
    <col min="5" max="5" width="35.33203125" customWidth="1"/>
  </cols>
  <sheetData>
    <row r="1" spans="1:7" x14ac:dyDescent="0.3">
      <c r="A1" t="s">
        <v>1</v>
      </c>
    </row>
    <row r="2" spans="1:7" x14ac:dyDescent="0.3">
      <c r="A2" s="3" t="s">
        <v>2</v>
      </c>
      <c r="B2" s="3" t="s">
        <v>3</v>
      </c>
      <c r="C2" s="3" t="s">
        <v>4</v>
      </c>
      <c r="D2" s="6" t="s">
        <v>8</v>
      </c>
      <c r="E2" s="6" t="s">
        <v>7</v>
      </c>
      <c r="F2" s="24" t="s">
        <v>36</v>
      </c>
      <c r="G2" s="24" t="s">
        <v>22</v>
      </c>
    </row>
    <row r="3" spans="1:7" x14ac:dyDescent="0.3">
      <c r="A3" s="2">
        <v>0</v>
      </c>
      <c r="B3" s="4">
        <v>-20</v>
      </c>
      <c r="C3" s="5">
        <v>0</v>
      </c>
      <c r="D3" s="5">
        <f>C3+B3</f>
        <v>-20</v>
      </c>
      <c r="E3" s="5">
        <f>B3</f>
        <v>-20</v>
      </c>
      <c r="F3" s="11">
        <v>0</v>
      </c>
      <c r="G3" s="17">
        <f>NPV(F3,$D$4:$D$11)+$D$3</f>
        <v>-2</v>
      </c>
    </row>
    <row r="4" spans="1:7" x14ac:dyDescent="0.3">
      <c r="A4" s="2">
        <v>1</v>
      </c>
      <c r="B4" s="4">
        <v>-20</v>
      </c>
      <c r="C4" s="5">
        <v>5</v>
      </c>
      <c r="D4" s="5">
        <f t="shared" ref="D4:D11" si="0">C4+B4</f>
        <v>-15</v>
      </c>
      <c r="E4" s="5">
        <f>E3+D4</f>
        <v>-35</v>
      </c>
      <c r="F4" s="11">
        <v>0.1</v>
      </c>
      <c r="G4" s="17">
        <f t="shared" ref="G4:G11" si="1">NPV(F4,$D$4:$D$11)+$D$3</f>
        <v>-8.6253868343341509</v>
      </c>
    </row>
    <row r="5" spans="1:7" x14ac:dyDescent="0.3">
      <c r="A5" s="2">
        <v>2</v>
      </c>
      <c r="B5" s="4">
        <v>-10</v>
      </c>
      <c r="C5" s="5">
        <v>10</v>
      </c>
      <c r="D5" s="5">
        <f t="shared" si="0"/>
        <v>0</v>
      </c>
      <c r="E5" s="5">
        <f t="shared" ref="E5:E11" si="2">E4+D5</f>
        <v>-35</v>
      </c>
      <c r="F5" s="11">
        <v>0.2</v>
      </c>
      <c r="G5" s="17">
        <f t="shared" si="1"/>
        <v>-13.600962958199968</v>
      </c>
    </row>
    <row r="6" spans="1:7" x14ac:dyDescent="0.3">
      <c r="A6" s="2">
        <v>3</v>
      </c>
      <c r="B6" s="4">
        <v>-10</v>
      </c>
      <c r="C6" s="5">
        <v>25</v>
      </c>
      <c r="D6" s="5">
        <f t="shared" si="0"/>
        <v>15</v>
      </c>
      <c r="E6" s="5">
        <f t="shared" si="2"/>
        <v>-20</v>
      </c>
      <c r="F6" s="11">
        <v>0.3</v>
      </c>
      <c r="G6" s="17">
        <f t="shared" si="1"/>
        <v>-17.116845805296087</v>
      </c>
    </row>
    <row r="7" spans="1:7" x14ac:dyDescent="0.3">
      <c r="A7" s="2">
        <v>4</v>
      </c>
      <c r="B7" s="4">
        <v>-10</v>
      </c>
      <c r="C7" s="5">
        <v>26</v>
      </c>
      <c r="D7" s="5">
        <f t="shared" si="0"/>
        <v>16</v>
      </c>
      <c r="E7" s="5">
        <f t="shared" si="2"/>
        <v>-4</v>
      </c>
      <c r="F7" s="11">
        <v>0.4</v>
      </c>
      <c r="G7" s="17">
        <f t="shared" si="1"/>
        <v>-19.554208375969957</v>
      </c>
    </row>
    <row r="8" spans="1:7" x14ac:dyDescent="0.3">
      <c r="A8" s="2">
        <v>5</v>
      </c>
      <c r="B8" s="4">
        <v>-10</v>
      </c>
      <c r="C8" s="5">
        <v>20</v>
      </c>
      <c r="D8" s="5">
        <f t="shared" si="0"/>
        <v>10</v>
      </c>
      <c r="E8" s="5">
        <f t="shared" si="2"/>
        <v>6</v>
      </c>
      <c r="F8" s="11">
        <v>0.5</v>
      </c>
      <c r="G8" s="17">
        <f t="shared" si="1"/>
        <v>-21.234263069654016</v>
      </c>
    </row>
    <row r="9" spans="1:7" x14ac:dyDescent="0.3">
      <c r="A9" s="2">
        <v>6</v>
      </c>
      <c r="B9" s="4">
        <v>-15</v>
      </c>
      <c r="C9" s="5">
        <v>17</v>
      </c>
      <c r="D9" s="5">
        <f t="shared" si="0"/>
        <v>2</v>
      </c>
      <c r="E9" s="5">
        <f t="shared" si="2"/>
        <v>8</v>
      </c>
      <c r="F9" s="11">
        <v>0.6</v>
      </c>
      <c r="G9" s="17">
        <f t="shared" si="1"/>
        <v>-22.389521896839142</v>
      </c>
    </row>
    <row r="10" spans="1:7" x14ac:dyDescent="0.3">
      <c r="A10" s="2">
        <v>7</v>
      </c>
      <c r="B10" s="4">
        <v>-12</v>
      </c>
      <c r="C10" s="5">
        <v>15</v>
      </c>
      <c r="D10" s="5">
        <f t="shared" si="0"/>
        <v>3</v>
      </c>
      <c r="E10" s="5">
        <f t="shared" si="2"/>
        <v>11</v>
      </c>
      <c r="F10" s="11">
        <v>0.7</v>
      </c>
      <c r="G10" s="17">
        <f t="shared" si="1"/>
        <v>-23.180813859665854</v>
      </c>
    </row>
    <row r="11" spans="1:7" x14ac:dyDescent="0.3">
      <c r="A11" s="2">
        <v>8</v>
      </c>
      <c r="B11" s="4">
        <v>-15</v>
      </c>
      <c r="C11" s="5">
        <v>2</v>
      </c>
      <c r="D11" s="5">
        <f t="shared" si="0"/>
        <v>-13</v>
      </c>
      <c r="E11" s="5">
        <f t="shared" si="2"/>
        <v>-2</v>
      </c>
      <c r="F11" s="11">
        <v>0.8</v>
      </c>
      <c r="G11" s="17">
        <f t="shared" si="1"/>
        <v>-23.718100851398184</v>
      </c>
    </row>
    <row r="12" spans="1:7" x14ac:dyDescent="0.3">
      <c r="C12" t="s">
        <v>37</v>
      </c>
      <c r="D12" s="25">
        <v>2</v>
      </c>
      <c r="E12" s="25">
        <v>2</v>
      </c>
    </row>
    <row r="13" spans="1:7" x14ac:dyDescent="0.3">
      <c r="D13" t="s">
        <v>38</v>
      </c>
      <c r="E13" t="s">
        <v>39</v>
      </c>
    </row>
    <row r="14" spans="1:7" x14ac:dyDescent="0.3">
      <c r="D14" s="11"/>
      <c r="E14" t="s">
        <v>45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zoomScale="110" zoomScaleNormal="110" workbookViewId="0">
      <selection activeCell="D10" sqref="D10"/>
    </sheetView>
  </sheetViews>
  <sheetFormatPr baseColWidth="10" defaultColWidth="9.109375" defaultRowHeight="14.4" x14ac:dyDescent="0.3"/>
  <cols>
    <col min="1" max="1" width="15.33203125" customWidth="1"/>
    <col min="2" max="3" width="18.109375" customWidth="1"/>
    <col min="4" max="4" width="32.44140625" customWidth="1"/>
    <col min="5" max="5" width="27.33203125" customWidth="1"/>
    <col min="6" max="6" width="13.44140625" customWidth="1"/>
    <col min="7" max="7" width="13.88671875" customWidth="1"/>
    <col min="8" max="8" width="17" customWidth="1"/>
    <col min="9" max="9" width="14" customWidth="1"/>
    <col min="10" max="10" width="12.88671875" style="12" customWidth="1"/>
    <col min="11" max="11" width="14.109375" customWidth="1"/>
    <col min="12" max="12" width="14.44140625" customWidth="1"/>
    <col min="13" max="13" width="13.109375" customWidth="1"/>
  </cols>
  <sheetData>
    <row r="1" spans="1:13" x14ac:dyDescent="0.3">
      <c r="A1" t="s">
        <v>9</v>
      </c>
    </row>
    <row r="2" spans="1:13" x14ac:dyDescent="0.3">
      <c r="A2" s="3" t="s">
        <v>10</v>
      </c>
      <c r="B2" s="3" t="s">
        <v>11</v>
      </c>
      <c r="C2" s="3" t="s">
        <v>12</v>
      </c>
      <c r="D2" s="3" t="s">
        <v>5</v>
      </c>
      <c r="E2" s="3" t="s">
        <v>6</v>
      </c>
      <c r="F2" s="3" t="s">
        <v>17</v>
      </c>
      <c r="G2" s="3" t="s">
        <v>18</v>
      </c>
      <c r="H2" s="3"/>
      <c r="I2" s="3"/>
      <c r="J2" s="13"/>
      <c r="K2" s="3"/>
      <c r="L2" s="13"/>
      <c r="M2" s="3"/>
    </row>
    <row r="3" spans="1:13" x14ac:dyDescent="0.3">
      <c r="A3" s="2">
        <v>0</v>
      </c>
      <c r="B3" s="1">
        <v>-33000</v>
      </c>
      <c r="C3" s="1">
        <v>0</v>
      </c>
      <c r="D3" s="1">
        <f>B3+C3</f>
        <v>-33000</v>
      </c>
      <c r="E3" s="1">
        <f>D3</f>
        <v>-33000</v>
      </c>
      <c r="F3" s="14">
        <v>0</v>
      </c>
      <c r="G3" s="15">
        <f>NPV(F3,$D$4:$D$7)+$D$3</f>
        <v>2000</v>
      </c>
      <c r="H3" s="11"/>
      <c r="I3" s="1"/>
      <c r="K3" s="1"/>
      <c r="L3" s="12"/>
      <c r="M3" s="1"/>
    </row>
    <row r="4" spans="1:13" x14ac:dyDescent="0.3">
      <c r="A4" s="2">
        <v>1</v>
      </c>
      <c r="B4" s="1">
        <v>-15000</v>
      </c>
      <c r="C4" s="1">
        <v>18000</v>
      </c>
      <c r="D4" s="1">
        <f t="shared" ref="D4:D7" si="0">B4+C4</f>
        <v>3000</v>
      </c>
      <c r="E4" s="1">
        <f>E3+D4</f>
        <v>-30000</v>
      </c>
      <c r="F4" s="20">
        <v>0.05</v>
      </c>
      <c r="G4" s="15">
        <f t="shared" ref="G4:G19" si="1">NPV(F4,$D$4:$D$7)+$D$3</f>
        <v>-2545.302625963468</v>
      </c>
      <c r="H4" s="11"/>
      <c r="I4" s="1"/>
      <c r="K4" s="1"/>
      <c r="L4" s="12"/>
      <c r="M4" s="1"/>
    </row>
    <row r="5" spans="1:13" x14ac:dyDescent="0.3">
      <c r="A5" s="2">
        <v>2</v>
      </c>
      <c r="B5" s="1">
        <v>-40000</v>
      </c>
      <c r="C5" s="1">
        <v>38000</v>
      </c>
      <c r="D5" s="1">
        <f t="shared" si="0"/>
        <v>-2000</v>
      </c>
      <c r="E5" s="1">
        <f t="shared" ref="E5:E7" si="2">E4+D5</f>
        <v>-32000</v>
      </c>
      <c r="F5" s="11">
        <v>0.1</v>
      </c>
      <c r="G5" s="1">
        <f t="shared" si="1"/>
        <v>-6312.6152585206037</v>
      </c>
      <c r="H5" s="11"/>
      <c r="I5" s="1"/>
      <c r="K5" s="1"/>
      <c r="L5" s="12"/>
      <c r="M5" s="1"/>
    </row>
    <row r="6" spans="1:13" x14ac:dyDescent="0.3">
      <c r="A6" s="2">
        <v>3</v>
      </c>
      <c r="B6" s="1">
        <v>-20000</v>
      </c>
      <c r="C6" s="1">
        <v>55000</v>
      </c>
      <c r="D6" s="1">
        <f t="shared" si="0"/>
        <v>35000</v>
      </c>
      <c r="E6" s="1">
        <f t="shared" si="2"/>
        <v>3000</v>
      </c>
      <c r="F6" s="11">
        <v>0.15</v>
      </c>
      <c r="G6" s="1">
        <f t="shared" si="1"/>
        <v>-9462.2767928931025</v>
      </c>
      <c r="H6" s="11"/>
      <c r="I6" s="1"/>
      <c r="K6" s="1"/>
      <c r="L6" s="12"/>
      <c r="M6" s="1"/>
    </row>
    <row r="7" spans="1:13" x14ac:dyDescent="0.3">
      <c r="A7" s="2">
        <v>4</v>
      </c>
      <c r="B7" s="1">
        <v>-13000</v>
      </c>
      <c r="C7" s="1">
        <v>12000</v>
      </c>
      <c r="D7" s="1">
        <f t="shared" si="0"/>
        <v>-1000</v>
      </c>
      <c r="E7" s="1">
        <f t="shared" si="2"/>
        <v>2000</v>
      </c>
      <c r="F7" s="11">
        <v>0.2</v>
      </c>
      <c r="G7" s="1">
        <f t="shared" si="1"/>
        <v>-12116.512345679013</v>
      </c>
      <c r="H7" s="11"/>
      <c r="I7" s="1"/>
      <c r="K7" s="1"/>
      <c r="L7" s="12"/>
      <c r="M7" s="1"/>
    </row>
    <row r="8" spans="1:13" x14ac:dyDescent="0.3">
      <c r="C8" t="s">
        <v>40</v>
      </c>
      <c r="D8" s="7" t="s">
        <v>41</v>
      </c>
      <c r="E8" t="s">
        <v>42</v>
      </c>
      <c r="F8" s="11">
        <v>0.25</v>
      </c>
      <c r="G8" s="1">
        <f t="shared" si="1"/>
        <v>-14369.599999999999</v>
      </c>
      <c r="H8" s="11"/>
      <c r="I8" s="1"/>
      <c r="K8" s="1"/>
      <c r="L8" s="12"/>
      <c r="M8" s="1"/>
    </row>
    <row r="9" spans="1:13" x14ac:dyDescent="0.3">
      <c r="C9" s="9" t="s">
        <v>13</v>
      </c>
      <c r="D9" s="21">
        <f>IRR(D3:D7)</f>
        <v>2.08259562462354E-2</v>
      </c>
      <c r="F9" s="11">
        <v>0.3</v>
      </c>
      <c r="G9" s="1">
        <f t="shared" si="1"/>
        <v>-16295.0526942334</v>
      </c>
      <c r="H9" s="11"/>
      <c r="I9" s="1"/>
      <c r="K9" s="1"/>
      <c r="L9" s="12"/>
      <c r="M9" s="1"/>
    </row>
    <row r="10" spans="1:13" x14ac:dyDescent="0.3">
      <c r="F10" s="11">
        <v>0.35</v>
      </c>
      <c r="G10" s="1">
        <f t="shared" si="1"/>
        <v>-17950.765936388052</v>
      </c>
      <c r="H10" s="11"/>
      <c r="I10" s="1"/>
      <c r="K10" s="1"/>
      <c r="L10" s="12"/>
      <c r="M10" s="1"/>
    </row>
    <row r="11" spans="1:13" x14ac:dyDescent="0.3">
      <c r="F11" s="11">
        <v>0.4</v>
      </c>
      <c r="G11" s="1">
        <f t="shared" si="1"/>
        <v>-19382.757184506452</v>
      </c>
      <c r="H11" s="11"/>
      <c r="I11" s="1"/>
      <c r="K11" s="1"/>
      <c r="L11" s="12"/>
      <c r="M11" s="1"/>
    </row>
    <row r="12" spans="1:13" x14ac:dyDescent="0.3">
      <c r="F12" s="11">
        <v>0.45</v>
      </c>
      <c r="G12" s="1">
        <f t="shared" si="1"/>
        <v>-20627.915920263658</v>
      </c>
      <c r="H12" s="11"/>
      <c r="I12" s="1"/>
      <c r="K12" s="1"/>
      <c r="L12" s="12"/>
      <c r="M12" s="1"/>
    </row>
    <row r="13" spans="1:13" x14ac:dyDescent="0.3">
      <c r="F13" s="11">
        <v>0.5</v>
      </c>
      <c r="G13" s="1">
        <f t="shared" si="1"/>
        <v>-21716.049382716046</v>
      </c>
      <c r="H13" s="11"/>
      <c r="I13" s="1"/>
      <c r="K13" s="1"/>
      <c r="L13" s="12"/>
      <c r="M13" s="1"/>
    </row>
    <row r="14" spans="1:13" x14ac:dyDescent="0.3">
      <c r="F14" s="11">
        <v>0.55000000000000004</v>
      </c>
      <c r="G14" s="1">
        <f t="shared" si="1"/>
        <v>-22671.420574085485</v>
      </c>
    </row>
    <row r="15" spans="1:13" x14ac:dyDescent="0.3">
      <c r="F15" s="11">
        <v>0.6</v>
      </c>
      <c r="G15" s="1">
        <f t="shared" si="1"/>
        <v>-23513.916015625</v>
      </c>
    </row>
    <row r="16" spans="1:13" x14ac:dyDescent="0.3">
      <c r="F16" s="11">
        <v>0.65</v>
      </c>
      <c r="G16" s="1">
        <f t="shared" si="1"/>
        <v>-24259.940586261648</v>
      </c>
    </row>
    <row r="17" spans="6:7" x14ac:dyDescent="0.3">
      <c r="F17" s="11">
        <v>0.7</v>
      </c>
      <c r="G17" s="1">
        <f t="shared" si="1"/>
        <v>-24923.109158175786</v>
      </c>
    </row>
    <row r="18" spans="6:7" x14ac:dyDescent="0.3">
      <c r="F18" s="11">
        <v>0.75</v>
      </c>
      <c r="G18" s="1">
        <f t="shared" si="1"/>
        <v>-25514.785506039152</v>
      </c>
    </row>
    <row r="19" spans="6:7" x14ac:dyDescent="0.3">
      <c r="F19" s="11">
        <v>0.8</v>
      </c>
      <c r="G19" s="1">
        <f t="shared" si="1"/>
        <v>-26044.505410760554</v>
      </c>
    </row>
    <row r="20" spans="6:7" x14ac:dyDescent="0.3">
      <c r="F20" s="11">
        <v>0.85</v>
      </c>
      <c r="G20" s="1">
        <f>NPV(F20,$D$4:$D$7)+$D$3</f>
        <v>-26520.311221928107</v>
      </c>
    </row>
    <row r="21" spans="6:7" x14ac:dyDescent="0.3">
      <c r="F21" s="11">
        <v>0.9</v>
      </c>
      <c r="G21" s="1">
        <f>NPV(F21,$D$4:$D$7)+$D$3</f>
        <v>-26949.018193537493</v>
      </c>
    </row>
    <row r="22" spans="6:7" x14ac:dyDescent="0.3">
      <c r="F22" s="11">
        <v>0.95</v>
      </c>
      <c r="G22" s="1">
        <f>NPV(F22,$D$4:$D$7)+$D$3</f>
        <v>-27336.427857896528</v>
      </c>
    </row>
    <row r="23" spans="6:7" x14ac:dyDescent="0.3">
      <c r="F23" s="11">
        <v>1</v>
      </c>
      <c r="G23" s="1">
        <f>NPV(F23,$D$4:$D$7)+$D$3</f>
        <v>-27687.5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tabSelected="1" workbookViewId="0">
      <selection activeCell="G13" sqref="G13"/>
    </sheetView>
  </sheetViews>
  <sheetFormatPr baseColWidth="10" defaultColWidth="9.109375" defaultRowHeight="14.4" x14ac:dyDescent="0.3"/>
  <cols>
    <col min="2" max="2" width="11.88671875" customWidth="1"/>
    <col min="3" max="3" width="16.88671875" customWidth="1"/>
    <col min="4" max="4" width="31" customWidth="1"/>
    <col min="6" max="6" width="11.6640625" bestFit="1" customWidth="1"/>
    <col min="7" max="7" width="11" bestFit="1" customWidth="1"/>
    <col min="8" max="11" width="0" hidden="1" customWidth="1"/>
    <col min="12" max="12" width="13.44140625" customWidth="1"/>
    <col min="14" max="14" width="10.109375" bestFit="1" customWidth="1"/>
  </cols>
  <sheetData>
    <row r="1" spans="1:14" x14ac:dyDescent="0.3">
      <c r="A1" t="s">
        <v>14</v>
      </c>
      <c r="C1" t="s">
        <v>43</v>
      </c>
      <c r="D1" s="11">
        <v>0.1</v>
      </c>
      <c r="E1" t="s">
        <v>44</v>
      </c>
    </row>
    <row r="2" spans="1:14" x14ac:dyDescent="0.3">
      <c r="A2" t="s">
        <v>20</v>
      </c>
      <c r="C2" s="1">
        <f>-B4*D1/2</f>
        <v>250</v>
      </c>
      <c r="E2" s="5"/>
    </row>
    <row r="3" spans="1:14" x14ac:dyDescent="0.3">
      <c r="A3" s="3" t="s">
        <v>19</v>
      </c>
      <c r="B3" s="3" t="s">
        <v>5</v>
      </c>
      <c r="C3" s="3" t="s">
        <v>15</v>
      </c>
      <c r="D3" s="3" t="s">
        <v>16</v>
      </c>
    </row>
    <row r="4" spans="1:14" x14ac:dyDescent="0.3">
      <c r="A4">
        <v>0</v>
      </c>
      <c r="B4" s="1">
        <v>-5000</v>
      </c>
      <c r="C4" s="10"/>
      <c r="H4" s="2">
        <v>2</v>
      </c>
    </row>
    <row r="5" spans="1:14" x14ac:dyDescent="0.3">
      <c r="A5">
        <v>1</v>
      </c>
      <c r="B5" s="1">
        <f>C2</f>
        <v>250</v>
      </c>
      <c r="C5" s="1"/>
      <c r="F5" s="18"/>
      <c r="G5" s="18"/>
      <c r="L5" s="18"/>
    </row>
    <row r="6" spans="1:14" x14ac:dyDescent="0.3">
      <c r="A6">
        <v>2</v>
      </c>
      <c r="B6" s="1">
        <f>B5</f>
        <v>250</v>
      </c>
      <c r="F6" s="17"/>
      <c r="G6" s="17"/>
      <c r="H6" s="3"/>
      <c r="I6" s="3"/>
      <c r="L6" s="17"/>
    </row>
    <row r="7" spans="1:14" x14ac:dyDescent="0.3">
      <c r="A7">
        <v>3</v>
      </c>
      <c r="B7" s="1">
        <f t="shared" ref="B7:B11" si="0">B6</f>
        <v>250</v>
      </c>
      <c r="F7" s="17"/>
      <c r="G7" s="17"/>
      <c r="I7" s="1"/>
      <c r="J7" s="10"/>
      <c r="K7" s="2"/>
      <c r="L7" s="17"/>
    </row>
    <row r="8" spans="1:14" x14ac:dyDescent="0.3">
      <c r="A8">
        <v>4</v>
      </c>
      <c r="B8" s="1">
        <f t="shared" si="0"/>
        <v>250</v>
      </c>
      <c r="F8" s="17"/>
      <c r="G8" s="17"/>
      <c r="I8" s="1"/>
      <c r="L8" s="17"/>
      <c r="N8" s="16"/>
    </row>
    <row r="9" spans="1:14" x14ac:dyDescent="0.3">
      <c r="A9">
        <v>5</v>
      </c>
      <c r="B9" s="1">
        <f t="shared" si="0"/>
        <v>250</v>
      </c>
      <c r="F9" s="17"/>
      <c r="G9" s="17"/>
      <c r="I9" s="1"/>
      <c r="L9" s="17"/>
    </row>
    <row r="10" spans="1:14" x14ac:dyDescent="0.3">
      <c r="A10">
        <v>6</v>
      </c>
      <c r="B10" s="1">
        <f t="shared" si="0"/>
        <v>250</v>
      </c>
      <c r="F10" s="12"/>
      <c r="G10" s="12"/>
      <c r="I10" s="1"/>
      <c r="L10" s="12"/>
    </row>
    <row r="11" spans="1:14" x14ac:dyDescent="0.3">
      <c r="A11">
        <v>7</v>
      </c>
      <c r="B11" s="1">
        <f t="shared" si="0"/>
        <v>250</v>
      </c>
      <c r="H11">
        <v>4</v>
      </c>
      <c r="I11" s="1">
        <f>I10-I7*(1+J7)</f>
        <v>0</v>
      </c>
    </row>
    <row r="12" spans="1:14" x14ac:dyDescent="0.3">
      <c r="A12">
        <v>8</v>
      </c>
      <c r="B12" s="1">
        <f>5000*1.1+B11</f>
        <v>5750</v>
      </c>
      <c r="H12" s="3" t="s">
        <v>13</v>
      </c>
      <c r="I12" s="13" t="e">
        <f>IRR(I7:I11)</f>
        <v>#NUM!</v>
      </c>
    </row>
    <row r="13" spans="1:14" x14ac:dyDescent="0.3">
      <c r="A13" s="9" t="s">
        <v>13</v>
      </c>
      <c r="B13" s="8">
        <f>IRR(B4:B12)</f>
        <v>6.0099969353836658E-2</v>
      </c>
    </row>
    <row r="14" spans="1:14" x14ac:dyDescent="0.3">
      <c r="B14" s="19"/>
      <c r="E14" s="1"/>
    </row>
    <row r="15" spans="1:14" x14ac:dyDescent="0.3">
      <c r="B15" s="19"/>
    </row>
  </sheetData>
  <phoneticPr fontId="3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7.19)</vt:lpstr>
      <vt:lpstr>7.24)</vt:lpstr>
      <vt:lpstr>7.25)</vt:lpstr>
      <vt:lpstr>7.28)</vt:lpstr>
      <vt:lpstr>7.40)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Santigo</dc:creator>
  <cp:lastModifiedBy>Cristhofer Patzán</cp:lastModifiedBy>
  <dcterms:created xsi:type="dcterms:W3CDTF">2010-05-20T21:20:50Z</dcterms:created>
  <dcterms:modified xsi:type="dcterms:W3CDTF">2023-09-27T01:56:59Z</dcterms:modified>
</cp:coreProperties>
</file>