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labora5\"/>
    </mc:Choice>
  </mc:AlternateContent>
  <xr:revisionPtr revIDLastSave="0" documentId="13_ncr:1_{F5579395-0792-430A-9215-452FFC7D701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4" i="1" l="1"/>
  <c r="B33" i="1"/>
  <c r="B32" i="1"/>
  <c r="B28" i="1"/>
  <c r="B27" i="1"/>
  <c r="B26" i="1"/>
  <c r="B22" i="1"/>
  <c r="B20" i="1"/>
  <c r="B21" i="1"/>
  <c r="C16" i="1"/>
  <c r="B16" i="1"/>
  <c r="C8" i="1"/>
  <c r="B8" i="1"/>
</calcChain>
</file>

<file path=xl/sharedStrings.xml><?xml version="1.0" encoding="utf-8"?>
<sst xmlns="http://schemas.openxmlformats.org/spreadsheetml/2006/main" count="41" uniqueCount="29">
  <si>
    <t>Laboratorio Cap. 6</t>
    <phoneticPr fontId="3" type="noConversion"/>
  </si>
  <si>
    <t>i (%anual)=</t>
    <phoneticPr fontId="3" type="noConversion"/>
  </si>
  <si>
    <t>6.7)</t>
    <phoneticPr fontId="3" type="noConversion"/>
  </si>
  <si>
    <t>Robot X</t>
    <phoneticPr fontId="3" type="noConversion"/>
  </si>
  <si>
    <t>Robot Y</t>
    <phoneticPr fontId="3" type="noConversion"/>
  </si>
  <si>
    <t>Costo Inicial</t>
    <phoneticPr fontId="3" type="noConversion"/>
  </si>
  <si>
    <t>COA</t>
    <phoneticPr fontId="3" type="noConversion"/>
  </si>
  <si>
    <t>Valor rescate</t>
    <phoneticPr fontId="3" type="noConversion"/>
  </si>
  <si>
    <t>VA=</t>
    <phoneticPr fontId="3" type="noConversion"/>
  </si>
  <si>
    <t>6.10)</t>
    <phoneticPr fontId="3" type="noConversion"/>
  </si>
  <si>
    <t xml:space="preserve">Máquina C </t>
    <phoneticPr fontId="3" type="noConversion"/>
  </si>
  <si>
    <t>Máquina D</t>
    <phoneticPr fontId="3" type="noConversion"/>
  </si>
  <si>
    <t>6.15)</t>
    <phoneticPr fontId="3" type="noConversion"/>
  </si>
  <si>
    <t xml:space="preserve">VP 0 CC (año 29) </t>
    <phoneticPr fontId="3" type="noConversion"/>
  </si>
  <si>
    <t>6.18)</t>
    <phoneticPr fontId="3" type="noConversion"/>
  </si>
  <si>
    <t>A2=</t>
    <phoneticPr fontId="3" type="noConversion"/>
  </si>
  <si>
    <t>AT=</t>
    <phoneticPr fontId="3" type="noConversion"/>
  </si>
  <si>
    <t>6.19)</t>
    <phoneticPr fontId="3" type="noConversion"/>
  </si>
  <si>
    <t>A1= CC*i</t>
    <phoneticPr fontId="3" type="noConversion"/>
  </si>
  <si>
    <t>n (años)</t>
  </si>
  <si>
    <t>VP (año 0)</t>
  </si>
  <si>
    <t>Anualidad (10 años) Tipo 1</t>
  </si>
  <si>
    <t>Lo que debo generar cada año para que sea rentable</t>
  </si>
  <si>
    <t>cash</t>
  </si>
  <si>
    <t>i</t>
  </si>
  <si>
    <t>cc</t>
  </si>
  <si>
    <t>costo inicio</t>
  </si>
  <si>
    <t>n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</si>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</sst>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Q&quot;#,##0.00;[Red]\-&quot;Q&quot;#,##0.00"/>
    <numFmt numFmtId="44" formatCode="_-&quot;Q&quot;* #,##0.00_-;\-&quot;Q&quot;* #,##0.00_-;_-&quot;Q&quot;* &quot;-&quot;??_-;_-@_-"/>
    <numFmt numFmtId="164" formatCode="_-[$$-409]* #,##0_ ;_-[$$-409]* \-#,##0\ ;_-[$$-409]* &quot;-&quot;_ ;_-@_ "/>
    <numFmt numFmtId="165" formatCode="_-[$$-409]* #,##0.00_ ;_-[$$-409]* \-#,##0.00\ ;_-[$$-409]* &quot;-&quot;??_ ;_-@_ "/>
    <numFmt numFmtId="166" formatCode="_-[$$-1409]* #,##0_-;\-[$$-1409]* #,##0_-;_-[$$-1409]* &quot;-&quot;_-;_-@_-"/>
    <numFmt numFmtId="167" formatCode="_-[$$-540A]* #,##0.00_ ;_-[$$-540A]* \-#,##0.00\ ;_-[$$-540A]* &quot;-&quot;??_ ;_-@_ "/>
  </numFmts>
  <fonts count="5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165" fontId="0" fillId="0" borderId="0" xfId="0" applyNumberFormat="1"/>
    <xf numFmtId="8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2" fillId="0" borderId="0" xfId="0" applyNumberFormat="1" applyFont="1" applyAlignment="1">
      <alignment horizontal="center"/>
    </xf>
    <xf numFmtId="167" fontId="0" fillId="0" borderId="0" xfId="0" applyNumberFormat="1"/>
    <xf numFmtId="166" fontId="2" fillId="0" borderId="0" xfId="0" applyNumberFormat="1" applyFont="1"/>
    <xf numFmtId="165" fontId="2" fillId="0" borderId="1" xfId="0" applyNumberFormat="1" applyFont="1" applyBorder="1"/>
    <xf numFmtId="165" fontId="2" fillId="2" borderId="1" xfId="0" applyNumberFormat="1" applyFont="1" applyFill="1" applyBorder="1"/>
    <xf numFmtId="9" fontId="0" fillId="0" borderId="0" xfId="0" applyNumberFormat="1"/>
    <xf numFmtId="165" fontId="0" fillId="0" borderId="0" xfId="1" applyNumberFormat="1" applyFont="1"/>
    <xf numFmtId="165" fontId="0" fillId="2" borderId="1" xfId="0" applyNumberFormat="1" applyFill="1" applyBorder="1"/>
    <xf numFmtId="164" fontId="2" fillId="2" borderId="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13" zoomScaleNormal="100" zoomScalePageLayoutView="125" workbookViewId="0">
      <selection activeCell="D31" sqref="D31"/>
    </sheetView>
  </sheetViews>
  <sheetFormatPr baseColWidth="10" defaultRowHeight="12.6" x14ac:dyDescent="0.2"/>
  <cols>
    <col min="1" max="1" width="23.6328125" customWidth="1"/>
    <col min="2" max="3" width="13.90625" bestFit="1" customWidth="1"/>
    <col min="4" max="4" width="11.1796875" customWidth="1"/>
    <col min="5" max="5" width="12.90625" bestFit="1" customWidth="1"/>
  </cols>
  <sheetData>
    <row r="1" spans="1:5" x14ac:dyDescent="0.2">
      <c r="A1" t="s">
        <v>0</v>
      </c>
    </row>
    <row r="2" spans="1:5" x14ac:dyDescent="0.2">
      <c r="B2" s="4" t="s">
        <v>1</v>
      </c>
      <c r="C2" s="9">
        <v>0.12</v>
      </c>
    </row>
    <row r="3" spans="1:5" x14ac:dyDescent="0.2">
      <c r="A3" t="s">
        <v>2</v>
      </c>
      <c r="B3" s="2" t="s">
        <v>3</v>
      </c>
      <c r="C3" s="2" t="s">
        <v>4</v>
      </c>
      <c r="D3" s="4"/>
      <c r="E3" s="4"/>
    </row>
    <row r="4" spans="1:5" x14ac:dyDescent="0.2">
      <c r="A4" s="3" t="s">
        <v>5</v>
      </c>
      <c r="B4" s="1">
        <v>-85000</v>
      </c>
      <c r="C4" s="1">
        <v>-97000</v>
      </c>
      <c r="D4" s="4"/>
      <c r="E4" s="5"/>
    </row>
    <row r="5" spans="1:5" x14ac:dyDescent="0.2">
      <c r="A5" s="3" t="s">
        <v>6</v>
      </c>
      <c r="B5" s="1">
        <v>-30000</v>
      </c>
      <c r="C5" s="1">
        <v>-27000</v>
      </c>
    </row>
    <row r="6" spans="1:5" x14ac:dyDescent="0.2">
      <c r="A6" s="3" t="s">
        <v>7</v>
      </c>
      <c r="B6" s="1">
        <v>40000</v>
      </c>
      <c r="C6" s="1">
        <v>48000</v>
      </c>
    </row>
    <row r="7" spans="1:5" x14ac:dyDescent="0.2">
      <c r="A7" s="3" t="s">
        <v>19</v>
      </c>
      <c r="B7" s="8">
        <v>3</v>
      </c>
      <c r="C7" s="8">
        <v>3</v>
      </c>
    </row>
    <row r="8" spans="1:5" x14ac:dyDescent="0.2">
      <c r="A8" s="3" t="s">
        <v>8</v>
      </c>
      <c r="B8" s="13">
        <f>-PMT($C$2,B7,B4,B6)+B5</f>
        <v>-53535.704125177814</v>
      </c>
      <c r="C8" s="14">
        <f>-PMT($C$2,C7,C4,C6)+C5</f>
        <v>-53161.100047415835</v>
      </c>
      <c r="D8" t="s">
        <v>22</v>
      </c>
    </row>
    <row r="9" spans="1:5" x14ac:dyDescent="0.2">
      <c r="B9" s="6"/>
      <c r="C9" s="6"/>
    </row>
    <row r="10" spans="1:5" x14ac:dyDescent="0.2">
      <c r="B10" s="4" t="s">
        <v>1</v>
      </c>
      <c r="C10" s="10">
        <v>0.15</v>
      </c>
    </row>
    <row r="11" spans="1:5" x14ac:dyDescent="0.2">
      <c r="A11" t="s">
        <v>9</v>
      </c>
      <c r="B11" s="2" t="s">
        <v>10</v>
      </c>
      <c r="C11" s="2" t="s">
        <v>11</v>
      </c>
      <c r="D11" s="4"/>
      <c r="E11" s="4"/>
    </row>
    <row r="12" spans="1:5" x14ac:dyDescent="0.2">
      <c r="A12" s="3" t="s">
        <v>5</v>
      </c>
      <c r="B12" s="1">
        <v>-40000</v>
      </c>
      <c r="C12" s="1">
        <v>-65000</v>
      </c>
      <c r="D12" s="4"/>
      <c r="E12" s="5"/>
    </row>
    <row r="13" spans="1:5" x14ac:dyDescent="0.2">
      <c r="A13" s="3" t="s">
        <v>6</v>
      </c>
      <c r="B13" s="1">
        <v>-10000</v>
      </c>
      <c r="C13" s="1">
        <v>-12000</v>
      </c>
    </row>
    <row r="14" spans="1:5" x14ac:dyDescent="0.2">
      <c r="A14" s="3" t="s">
        <v>7</v>
      </c>
      <c r="B14" s="1">
        <v>12000</v>
      </c>
      <c r="C14" s="1">
        <v>25000</v>
      </c>
    </row>
    <row r="15" spans="1:5" x14ac:dyDescent="0.2">
      <c r="A15" s="3" t="s">
        <v>19</v>
      </c>
      <c r="B15" s="8">
        <v>3</v>
      </c>
      <c r="C15" s="8">
        <v>6</v>
      </c>
    </row>
    <row r="16" spans="1:5" x14ac:dyDescent="0.2">
      <c r="A16" s="3" t="s">
        <v>8</v>
      </c>
      <c r="B16" s="14">
        <f>-PMT($C$10,B15,B12,B14)+B13</f>
        <v>-24063.354931605474</v>
      </c>
      <c r="C16" s="13">
        <f>-PMT($C$10,C15,C12,C14)+C13</f>
        <v>-26319.476262695338</v>
      </c>
    </row>
    <row r="17" spans="1:5" x14ac:dyDescent="0.2">
      <c r="B17" s="6"/>
      <c r="C17" s="7"/>
    </row>
    <row r="19" spans="1:5" x14ac:dyDescent="0.2">
      <c r="A19" t="s">
        <v>12</v>
      </c>
      <c r="D19" t="s">
        <v>23</v>
      </c>
      <c r="E19" s="16">
        <v>80000</v>
      </c>
    </row>
    <row r="20" spans="1:5" x14ac:dyDescent="0.2">
      <c r="A20" t="s">
        <v>13</v>
      </c>
      <c r="B20" s="12">
        <f>E19/E20</f>
        <v>800000</v>
      </c>
      <c r="D20" t="s">
        <v>24</v>
      </c>
      <c r="E20" s="15">
        <v>0.1</v>
      </c>
    </row>
    <row r="21" spans="1:5" x14ac:dyDescent="0.2">
      <c r="A21" s="4" t="s">
        <v>20</v>
      </c>
      <c r="B21" s="6">
        <f>PV($E$20,29,,B20)</f>
        <v>-50431.526905027815</v>
      </c>
      <c r="C21" s="11"/>
    </row>
    <row r="22" spans="1:5" x14ac:dyDescent="0.2">
      <c r="A22" s="4" t="s">
        <v>21</v>
      </c>
      <c r="B22" s="17">
        <f>PMT($E$20,10,B21,,1)</f>
        <v>7461.3625097152371</v>
      </c>
      <c r="C22" s="11"/>
    </row>
    <row r="23" spans="1:5" x14ac:dyDescent="0.2">
      <c r="B23" s="7"/>
    </row>
    <row r="25" spans="1:5" x14ac:dyDescent="0.2">
      <c r="A25" t="s">
        <v>14</v>
      </c>
      <c r="D25" s="4" t="s">
        <v>25</v>
      </c>
      <c r="E25" s="16">
        <v>-50000</v>
      </c>
    </row>
    <row r="26" spans="1:5" x14ac:dyDescent="0.2">
      <c r="A26" t="s">
        <v>18</v>
      </c>
      <c r="B26" s="1">
        <f>E25*E26</f>
        <v>-5000</v>
      </c>
      <c r="D26" t="s">
        <v>24</v>
      </c>
      <c r="E26" s="15">
        <v>0.1</v>
      </c>
    </row>
    <row r="27" spans="1:5" x14ac:dyDescent="0.2">
      <c r="A27" t="s">
        <v>15</v>
      </c>
      <c r="B27" s="1">
        <f>-50000</f>
        <v>-50000</v>
      </c>
    </row>
    <row r="28" spans="1:5" x14ac:dyDescent="0.2">
      <c r="A28" t="s">
        <v>16</v>
      </c>
      <c r="B28" s="18">
        <f>B26+B27</f>
        <v>-55000</v>
      </c>
    </row>
    <row r="30" spans="1:5" x14ac:dyDescent="0.2">
      <c r="D30" s="4" t="s">
        <v>26</v>
      </c>
      <c r="E30" s="16">
        <v>-100000</v>
      </c>
    </row>
    <row r="31" spans="1:5" x14ac:dyDescent="0.2">
      <c r="A31" t="s">
        <v>17</v>
      </c>
      <c r="D31" s="4" t="s">
        <v>25</v>
      </c>
      <c r="E31" s="16">
        <v>-50000</v>
      </c>
    </row>
    <row r="32" spans="1:5" x14ac:dyDescent="0.2">
      <c r="A32" t="s">
        <v>18</v>
      </c>
      <c r="B32" s="1">
        <f>E30*E32</f>
        <v>-8000</v>
      </c>
      <c r="D32" t="s">
        <v>24</v>
      </c>
      <c r="E32" s="15">
        <v>0.08</v>
      </c>
    </row>
    <row r="33" spans="1:6" x14ac:dyDescent="0.2">
      <c r="A33" t="s">
        <v>15</v>
      </c>
      <c r="B33" s="1">
        <f>-PMT(E32,E33,,E31)</f>
        <v>-8522.8227283418291</v>
      </c>
      <c r="C33" s="7"/>
      <c r="D33" s="4" t="s">
        <v>27</v>
      </c>
      <c r="E33">
        <v>5</v>
      </c>
      <c r="F33" s="4" t="s">
        <v>28</v>
      </c>
    </row>
    <row r="34" spans="1:6" x14ac:dyDescent="0.2">
      <c r="A34" t="s">
        <v>16</v>
      </c>
      <c r="B34" s="14">
        <f>B33+B32</f>
        <v>-16522.822728341831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Joyel,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Pezzarossi</dc:creator>
  <cp:lastModifiedBy>Cristhofer Patzán</cp:lastModifiedBy>
  <dcterms:created xsi:type="dcterms:W3CDTF">2012-09-19T21:34:54Z</dcterms:created>
  <dcterms:modified xsi:type="dcterms:W3CDTF">2023-09-01T01:33:49Z</dcterms:modified>
</cp:coreProperties>
</file>