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GitHub\Carre92-2020\237-Alain-RM\Specs\"/>
    </mc:Choice>
  </mc:AlternateContent>
  <xr:revisionPtr revIDLastSave="0" documentId="13_ncr:1_{ADA4836C-B3F9-4F5D-A1BF-0E0217A2028D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G16" i="1"/>
  <c r="F16" i="1" l="1"/>
  <c r="F17" i="1" s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C42" i="1"/>
  <c r="C43" i="1"/>
  <c r="C44" i="1"/>
  <c r="C45" i="1"/>
  <c r="C41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F18" i="1" l="1"/>
  <c r="G17" i="1"/>
  <c r="J17" i="1" s="1"/>
  <c r="P17" i="1" s="1"/>
  <c r="H17" i="1"/>
  <c r="I17" i="1" s="1"/>
  <c r="K17" i="1" s="1"/>
  <c r="Q17" i="1" s="1"/>
  <c r="H16" i="1"/>
  <c r="I16" i="1" s="1"/>
  <c r="H18" i="1"/>
  <c r="I18" i="1" s="1"/>
  <c r="S16" i="1"/>
  <c r="T16" i="1"/>
  <c r="K16" i="1" l="1"/>
  <c r="Q16" i="1" s="1"/>
  <c r="J16" i="1"/>
  <c r="P16" i="1" s="1"/>
  <c r="S17" i="1" s="1"/>
  <c r="F19" i="1"/>
  <c r="G18" i="1"/>
  <c r="K18" i="1" s="1"/>
  <c r="Q18" i="1" s="1"/>
  <c r="C46" i="1"/>
  <c r="C47" i="1"/>
  <c r="C48" i="1"/>
  <c r="C49" i="1"/>
  <c r="C50" i="1"/>
  <c r="C51" i="1"/>
  <c r="C52" i="1"/>
  <c r="C53" i="1"/>
  <c r="C54" i="1"/>
  <c r="C55" i="1"/>
  <c r="C56" i="1"/>
  <c r="C31" i="1"/>
  <c r="C40" i="1"/>
  <c r="C17" i="1"/>
  <c r="E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12" i="1"/>
  <c r="F20" i="1" l="1"/>
  <c r="H19" i="1"/>
  <c r="I19" i="1" s="1"/>
  <c r="G19" i="1"/>
  <c r="J18" i="1"/>
  <c r="P18" i="1" s="1"/>
  <c r="S18" i="1" s="1"/>
  <c r="T18" i="1"/>
  <c r="T17" i="1"/>
  <c r="J19" i="1" l="1"/>
  <c r="P19" i="1" s="1"/>
  <c r="S19" i="1" s="1"/>
  <c r="K19" i="1"/>
  <c r="Q19" i="1" s="1"/>
  <c r="F21" i="1"/>
  <c r="G20" i="1"/>
  <c r="H20" i="1"/>
  <c r="I20" i="1" s="1"/>
  <c r="T19" i="1"/>
  <c r="J20" i="1" l="1"/>
  <c r="P20" i="1" s="1"/>
  <c r="S20" i="1" s="1"/>
  <c r="K20" i="1"/>
  <c r="Q20" i="1" s="1"/>
  <c r="F22" i="1"/>
  <c r="H21" i="1"/>
  <c r="I21" i="1" s="1"/>
  <c r="G21" i="1"/>
  <c r="T20" i="1"/>
  <c r="K21" i="1" l="1"/>
  <c r="Q21" i="1" s="1"/>
  <c r="T21" i="1" s="1"/>
  <c r="J21" i="1"/>
  <c r="P21" i="1" s="1"/>
  <c r="S21" i="1" s="1"/>
  <c r="F23" i="1"/>
  <c r="H22" i="1"/>
  <c r="I22" i="1" s="1"/>
  <c r="G22" i="1"/>
  <c r="K22" i="1" l="1"/>
  <c r="Q22" i="1" s="1"/>
  <c r="T22" i="1" s="1"/>
  <c r="J22" i="1"/>
  <c r="P22" i="1" s="1"/>
  <c r="S22" i="1" s="1"/>
  <c r="F24" i="1"/>
  <c r="H23" i="1"/>
  <c r="I23" i="1" s="1"/>
  <c r="G23" i="1"/>
  <c r="J23" i="1" l="1"/>
  <c r="P23" i="1" s="1"/>
  <c r="S23" i="1" s="1"/>
  <c r="K23" i="1"/>
  <c r="Q23" i="1" s="1"/>
  <c r="T23" i="1" s="1"/>
  <c r="F25" i="1"/>
  <c r="H24" i="1"/>
  <c r="I24" i="1" s="1"/>
  <c r="G24" i="1"/>
  <c r="J24" i="1" l="1"/>
  <c r="P24" i="1" s="1"/>
  <c r="S24" i="1" s="1"/>
  <c r="K24" i="1"/>
  <c r="Q24" i="1" s="1"/>
  <c r="T24" i="1" s="1"/>
  <c r="F26" i="1"/>
  <c r="H25" i="1"/>
  <c r="I25" i="1" s="1"/>
  <c r="G25" i="1"/>
  <c r="K25" i="1" l="1"/>
  <c r="Q25" i="1" s="1"/>
  <c r="T25" i="1" s="1"/>
  <c r="F27" i="1"/>
  <c r="G26" i="1"/>
  <c r="H26" i="1"/>
  <c r="I26" i="1" s="1"/>
  <c r="J26" i="1" s="1"/>
  <c r="P26" i="1" s="1"/>
  <c r="J25" i="1"/>
  <c r="P25" i="1" s="1"/>
  <c r="S25" i="1" s="1"/>
  <c r="S26" i="1" l="1"/>
  <c r="K26" i="1"/>
  <c r="Q26" i="1" s="1"/>
  <c r="T26" i="1" s="1"/>
  <c r="F28" i="1"/>
  <c r="H27" i="1"/>
  <c r="I27" i="1" s="1"/>
  <c r="G27" i="1"/>
  <c r="J27" i="1" l="1"/>
  <c r="P27" i="1" s="1"/>
  <c r="S27" i="1" s="1"/>
  <c r="K27" i="1"/>
  <c r="Q27" i="1" s="1"/>
  <c r="T27" i="1" s="1"/>
  <c r="F29" i="1"/>
  <c r="G28" i="1"/>
  <c r="H28" i="1"/>
  <c r="I28" i="1" s="1"/>
  <c r="K28" i="1" s="1"/>
  <c r="Q28" i="1" s="1"/>
  <c r="T28" i="1" s="1"/>
  <c r="J28" i="1" l="1"/>
  <c r="P28" i="1" s="1"/>
  <c r="S28" i="1" s="1"/>
  <c r="F30" i="1"/>
  <c r="H29" i="1"/>
  <c r="I29" i="1" s="1"/>
  <c r="G29" i="1"/>
  <c r="K29" i="1" l="1"/>
  <c r="Q29" i="1" s="1"/>
  <c r="T29" i="1" s="1"/>
  <c r="J29" i="1"/>
  <c r="P29" i="1" s="1"/>
  <c r="S29" i="1" s="1"/>
  <c r="F31" i="1"/>
  <c r="H30" i="1"/>
  <c r="I30" i="1" s="1"/>
  <c r="G30" i="1"/>
  <c r="K30" i="1" l="1"/>
  <c r="Q30" i="1" s="1"/>
  <c r="T30" i="1" s="1"/>
  <c r="J30" i="1"/>
  <c r="P30" i="1" s="1"/>
  <c r="S30" i="1" s="1"/>
  <c r="F32" i="1"/>
  <c r="G32" i="1" s="1"/>
  <c r="G31" i="1"/>
  <c r="H31" i="1"/>
  <c r="I31" i="1" s="1"/>
  <c r="K31" i="1" s="1"/>
  <c r="Q31" i="1" s="1"/>
  <c r="T31" i="1" s="1"/>
  <c r="J31" i="1" l="1"/>
  <c r="P31" i="1" s="1"/>
  <c r="S31" i="1" s="1"/>
  <c r="F33" i="1"/>
  <c r="H32" i="1"/>
  <c r="I32" i="1" s="1"/>
  <c r="K32" i="1" l="1"/>
  <c r="Q32" i="1" s="1"/>
  <c r="T32" i="1" s="1"/>
  <c r="J32" i="1"/>
  <c r="P32" i="1" s="1"/>
  <c r="S32" i="1" s="1"/>
  <c r="F34" i="1"/>
  <c r="G33" i="1"/>
  <c r="H33" i="1"/>
  <c r="I33" i="1" s="1"/>
  <c r="K33" i="1" l="1"/>
  <c r="Q33" i="1" s="1"/>
  <c r="T33" i="1" s="1"/>
  <c r="F35" i="1"/>
  <c r="G34" i="1"/>
  <c r="H34" i="1"/>
  <c r="I34" i="1" s="1"/>
  <c r="K34" i="1" s="1"/>
  <c r="Q34" i="1" s="1"/>
  <c r="J33" i="1"/>
  <c r="P33" i="1" s="1"/>
  <c r="S33" i="1" s="1"/>
  <c r="T34" i="1" l="1"/>
  <c r="J34" i="1"/>
  <c r="P34" i="1" s="1"/>
  <c r="S34" i="1" s="1"/>
  <c r="F36" i="1"/>
  <c r="H35" i="1"/>
  <c r="I35" i="1" s="1"/>
  <c r="G35" i="1"/>
  <c r="J35" i="1" l="1"/>
  <c r="P35" i="1" s="1"/>
  <c r="S35" i="1" s="1"/>
  <c r="K35" i="1"/>
  <c r="Q35" i="1" s="1"/>
  <c r="T35" i="1" s="1"/>
  <c r="F37" i="1"/>
  <c r="H36" i="1"/>
  <c r="I36" i="1" s="1"/>
  <c r="G36" i="1"/>
  <c r="J36" i="1" l="1"/>
  <c r="P36" i="1" s="1"/>
  <c r="S36" i="1" s="1"/>
  <c r="K36" i="1"/>
  <c r="Q36" i="1" s="1"/>
  <c r="T36" i="1" s="1"/>
  <c r="F38" i="1"/>
  <c r="G37" i="1"/>
  <c r="H37" i="1"/>
  <c r="I37" i="1" s="1"/>
  <c r="F39" i="1" l="1"/>
  <c r="G38" i="1"/>
  <c r="H38" i="1"/>
  <c r="I38" i="1" s="1"/>
  <c r="J38" i="1" s="1"/>
  <c r="P38" i="1" s="1"/>
  <c r="J37" i="1"/>
  <c r="P37" i="1" s="1"/>
  <c r="S37" i="1" s="1"/>
  <c r="K37" i="1"/>
  <c r="Q37" i="1" s="1"/>
  <c r="T37" i="1" s="1"/>
  <c r="S38" i="1" l="1"/>
  <c r="K38" i="1"/>
  <c r="Q38" i="1" s="1"/>
  <c r="T38" i="1" s="1"/>
  <c r="F40" i="1"/>
  <c r="G39" i="1"/>
  <c r="H39" i="1"/>
  <c r="I39" i="1" s="1"/>
  <c r="J39" i="1" l="1"/>
  <c r="P39" i="1" s="1"/>
  <c r="S39" i="1" s="1"/>
  <c r="K39" i="1"/>
  <c r="Q39" i="1" s="1"/>
  <c r="T39" i="1" s="1"/>
  <c r="F41" i="1"/>
  <c r="G40" i="1"/>
  <c r="H40" i="1"/>
  <c r="I40" i="1" s="1"/>
  <c r="K40" i="1" s="1"/>
  <c r="Q40" i="1" s="1"/>
  <c r="T40" i="1" l="1"/>
  <c r="F42" i="1"/>
  <c r="G41" i="1"/>
  <c r="H41" i="1"/>
  <c r="I41" i="1" s="1"/>
  <c r="K41" i="1" s="1"/>
  <c r="Q41" i="1" s="1"/>
  <c r="T41" i="1" s="1"/>
  <c r="J40" i="1"/>
  <c r="P40" i="1" s="1"/>
  <c r="S40" i="1" s="1"/>
  <c r="J41" i="1" l="1"/>
  <c r="P41" i="1" s="1"/>
  <c r="S41" i="1" s="1"/>
  <c r="F43" i="1"/>
  <c r="G42" i="1"/>
  <c r="H42" i="1"/>
  <c r="I42" i="1" s="1"/>
  <c r="K42" i="1" l="1"/>
  <c r="Q42" i="1" s="1"/>
  <c r="T42" i="1" s="1"/>
  <c r="J42" i="1"/>
  <c r="P42" i="1" s="1"/>
  <c r="S42" i="1" s="1"/>
  <c r="F44" i="1"/>
  <c r="G43" i="1"/>
  <c r="H43" i="1"/>
  <c r="I43" i="1" s="1"/>
  <c r="K43" i="1" l="1"/>
  <c r="Q43" i="1" s="1"/>
  <c r="T43" i="1" s="1"/>
  <c r="J43" i="1"/>
  <c r="P43" i="1" s="1"/>
  <c r="S43" i="1" s="1"/>
  <c r="F45" i="1"/>
  <c r="H44" i="1"/>
  <c r="I44" i="1" s="1"/>
  <c r="G44" i="1"/>
  <c r="K44" i="1" l="1"/>
  <c r="Q44" i="1" s="1"/>
  <c r="T44" i="1" s="1"/>
  <c r="J44" i="1"/>
  <c r="P44" i="1" s="1"/>
  <c r="S44" i="1" s="1"/>
  <c r="F46" i="1"/>
  <c r="G45" i="1"/>
  <c r="H45" i="1"/>
  <c r="I45" i="1" s="1"/>
  <c r="K45" i="1" l="1"/>
  <c r="Q45" i="1" s="1"/>
  <c r="T45" i="1" s="1"/>
  <c r="J45" i="1"/>
  <c r="P45" i="1" s="1"/>
  <c r="S45" i="1" s="1"/>
  <c r="F47" i="1"/>
  <c r="G46" i="1"/>
  <c r="H46" i="1"/>
  <c r="I46" i="1" s="1"/>
  <c r="J46" i="1" s="1"/>
  <c r="P46" i="1" s="1"/>
  <c r="S46" i="1" l="1"/>
  <c r="K46" i="1"/>
  <c r="Q46" i="1" s="1"/>
  <c r="T46" i="1" s="1"/>
  <c r="F48" i="1"/>
  <c r="G47" i="1"/>
  <c r="H47" i="1"/>
  <c r="I47" i="1" s="1"/>
  <c r="K47" i="1" s="1"/>
  <c r="Q47" i="1" s="1"/>
  <c r="T47" i="1" l="1"/>
  <c r="F49" i="1"/>
  <c r="G48" i="1"/>
  <c r="H48" i="1"/>
  <c r="I48" i="1" s="1"/>
  <c r="K48" i="1" s="1"/>
  <c r="Q48" i="1" s="1"/>
  <c r="T48" i="1" s="1"/>
  <c r="J47" i="1"/>
  <c r="P47" i="1" s="1"/>
  <c r="S47" i="1" s="1"/>
  <c r="F50" i="1" l="1"/>
  <c r="G49" i="1"/>
  <c r="H49" i="1"/>
  <c r="I49" i="1" s="1"/>
  <c r="J48" i="1"/>
  <c r="P48" i="1" s="1"/>
  <c r="S48" i="1" s="1"/>
  <c r="J49" i="1" l="1"/>
  <c r="P49" i="1" s="1"/>
  <c r="S49" i="1" s="1"/>
  <c r="F51" i="1"/>
  <c r="G50" i="1"/>
  <c r="H50" i="1"/>
  <c r="I50" i="1" s="1"/>
  <c r="K49" i="1"/>
  <c r="Q49" i="1" s="1"/>
  <c r="T49" i="1" s="1"/>
  <c r="J50" i="1" l="1"/>
  <c r="P50" i="1" s="1"/>
  <c r="S50" i="1" s="1"/>
  <c r="F52" i="1"/>
  <c r="G51" i="1"/>
  <c r="H51" i="1"/>
  <c r="I51" i="1" s="1"/>
  <c r="K50" i="1"/>
  <c r="Q50" i="1" s="1"/>
  <c r="T50" i="1" s="1"/>
  <c r="F53" i="1" l="1"/>
  <c r="H52" i="1"/>
  <c r="I52" i="1" s="1"/>
  <c r="G52" i="1"/>
  <c r="K51" i="1"/>
  <c r="Q51" i="1" s="1"/>
  <c r="T51" i="1" s="1"/>
  <c r="J51" i="1"/>
  <c r="P51" i="1" s="1"/>
  <c r="S51" i="1" s="1"/>
  <c r="F54" i="1" l="1"/>
  <c r="H53" i="1"/>
  <c r="I53" i="1" s="1"/>
  <c r="G53" i="1"/>
  <c r="K52" i="1"/>
  <c r="Q52" i="1" s="1"/>
  <c r="T52" i="1" s="1"/>
  <c r="J52" i="1"/>
  <c r="P52" i="1" s="1"/>
  <c r="S52" i="1" s="1"/>
  <c r="K53" i="1" l="1"/>
  <c r="Q53" i="1" s="1"/>
  <c r="T53" i="1" s="1"/>
  <c r="J53" i="1"/>
  <c r="P53" i="1" s="1"/>
  <c r="F55" i="1"/>
  <c r="G54" i="1"/>
  <c r="H54" i="1"/>
  <c r="I54" i="1" s="1"/>
  <c r="J54" i="1" s="1"/>
  <c r="P54" i="1" s="1"/>
  <c r="K54" i="1" l="1"/>
  <c r="Q54" i="1" s="1"/>
  <c r="T54" i="1" s="1"/>
  <c r="F56" i="1"/>
  <c r="G55" i="1"/>
  <c r="H55" i="1"/>
  <c r="I55" i="1" s="1"/>
  <c r="K55" i="1" s="1"/>
  <c r="Q55" i="1" s="1"/>
  <c r="S54" i="1"/>
  <c r="S53" i="1"/>
  <c r="T55" i="1" l="1"/>
  <c r="J55" i="1"/>
  <c r="P55" i="1" s="1"/>
  <c r="S55" i="1" s="1"/>
  <c r="G56" i="1"/>
  <c r="H56" i="1"/>
  <c r="I56" i="1" s="1"/>
  <c r="K56" i="1" l="1"/>
  <c r="Q56" i="1" s="1"/>
  <c r="T56" i="1" s="1"/>
  <c r="J56" i="1"/>
  <c r="P56" i="1" s="1"/>
  <c r="S56" i="1" s="1"/>
</calcChain>
</file>

<file path=xl/sharedStrings.xml><?xml version="1.0" encoding="utf-8"?>
<sst xmlns="http://schemas.openxmlformats.org/spreadsheetml/2006/main" count="31" uniqueCount="27">
  <si>
    <t>x</t>
  </si>
  <si>
    <t>t</t>
  </si>
  <si>
    <t>d</t>
  </si>
  <si>
    <t>m</t>
  </si>
  <si>
    <t>v</t>
  </si>
  <si>
    <t>m/s</t>
  </si>
  <si>
    <t>T</t>
  </si>
  <si>
    <t>s</t>
  </si>
  <si>
    <t>vx</t>
  </si>
  <si>
    <t>p</t>
  </si>
  <si>
    <t>dt</t>
  </si>
  <si>
    <t>y</t>
  </si>
  <si>
    <t>alpha</t>
  </si>
  <si>
    <t>Sa</t>
  </si>
  <si>
    <t>Sb</t>
  </si>
  <si>
    <t>max</t>
  </si>
  <si>
    <t>Vsb</t>
  </si>
  <si>
    <t>l1</t>
  </si>
  <si>
    <t>l2</t>
  </si>
  <si>
    <t>Yrepos</t>
  </si>
  <si>
    <t>vy</t>
  </si>
  <si>
    <t>L</t>
  </si>
  <si>
    <t>beta</t>
  </si>
  <si>
    <t>theta1</t>
  </si>
  <si>
    <t>theta2</t>
  </si>
  <si>
    <t>Vsa</t>
  </si>
  <si>
    <t>CCW 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</si>
</sst>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3" borderId="0" xfId="0" applyFont="1" applyFill="1"/>
    <xf numFmtId="164" fontId="0" fillId="4" borderId="0" xfId="0" applyNumberFormat="1" applyFill="1"/>
    <xf numFmtId="164" fontId="0" fillId="0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Feuil1!$E$16:$E$135</c:f>
              <c:numCache>
                <c:formatCode>0.000</c:formatCode>
                <c:ptCount val="120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-6.0000000000000001E-3</c:v>
                </c:pt>
                <c:pt idx="4">
                  <c:v>-8.0000000000000002E-3</c:v>
                </c:pt>
                <c:pt idx="5">
                  <c:v>-0.01</c:v>
                </c:pt>
                <c:pt idx="6">
                  <c:v>-1.2E-2</c:v>
                </c:pt>
                <c:pt idx="7">
                  <c:v>-1.4E-2</c:v>
                </c:pt>
                <c:pt idx="8">
                  <c:v>-1.6E-2</c:v>
                </c:pt>
                <c:pt idx="9">
                  <c:v>-1.8000000000000002E-2</c:v>
                </c:pt>
                <c:pt idx="10">
                  <c:v>-2.0000000000000004E-2</c:v>
                </c:pt>
                <c:pt idx="11">
                  <c:v>-2.2000000000000006E-2</c:v>
                </c:pt>
                <c:pt idx="12">
                  <c:v>-2.4000000000000007E-2</c:v>
                </c:pt>
                <c:pt idx="13">
                  <c:v>-2.6000000000000009E-2</c:v>
                </c:pt>
                <c:pt idx="14">
                  <c:v>-2.8000000000000011E-2</c:v>
                </c:pt>
                <c:pt idx="15">
                  <c:v>-3.0000000000000013E-2</c:v>
                </c:pt>
                <c:pt idx="16">
                  <c:v>-3.2000000000000015E-2</c:v>
                </c:pt>
                <c:pt idx="17">
                  <c:v>-3.0000000000000013E-2</c:v>
                </c:pt>
                <c:pt idx="18">
                  <c:v>-2.0000000000000011E-2</c:v>
                </c:pt>
                <c:pt idx="19">
                  <c:v>-4.0000000000000105E-3</c:v>
                </c:pt>
                <c:pt idx="20">
                  <c:v>1.199999999999999E-2</c:v>
                </c:pt>
                <c:pt idx="21">
                  <c:v>2.1999999999999992E-2</c:v>
                </c:pt>
                <c:pt idx="22">
                  <c:v>3.1999999999999994E-2</c:v>
                </c:pt>
                <c:pt idx="23">
                  <c:v>3.3999999999999996E-2</c:v>
                </c:pt>
                <c:pt idx="24">
                  <c:v>3.1999999999999994E-2</c:v>
                </c:pt>
                <c:pt idx="25">
                  <c:v>2.9999999999999992E-2</c:v>
                </c:pt>
                <c:pt idx="26">
                  <c:v>2.799999999999999E-2</c:v>
                </c:pt>
                <c:pt idx="27">
                  <c:v>2.5999999999999988E-2</c:v>
                </c:pt>
                <c:pt idx="28">
                  <c:v>2.3999999999999987E-2</c:v>
                </c:pt>
                <c:pt idx="29">
                  <c:v>2.1999999999999985E-2</c:v>
                </c:pt>
                <c:pt idx="30">
                  <c:v>1.9999999999999983E-2</c:v>
                </c:pt>
                <c:pt idx="31">
                  <c:v>1.7999999999999981E-2</c:v>
                </c:pt>
                <c:pt idx="32">
                  <c:v>1.599999999999998E-2</c:v>
                </c:pt>
                <c:pt idx="33">
                  <c:v>1.3999999999999979E-2</c:v>
                </c:pt>
                <c:pt idx="34">
                  <c:v>1.1999999999999979E-2</c:v>
                </c:pt>
                <c:pt idx="35">
                  <c:v>9.9999999999999794E-3</c:v>
                </c:pt>
                <c:pt idx="36">
                  <c:v>7.9999999999999793E-3</c:v>
                </c:pt>
                <c:pt idx="37">
                  <c:v>5.9999999999999793E-3</c:v>
                </c:pt>
                <c:pt idx="38">
                  <c:v>3.9999999999999793E-3</c:v>
                </c:pt>
                <c:pt idx="39">
                  <c:v>1.9999999999999792E-3</c:v>
                </c:pt>
                <c:pt idx="40">
                  <c:v>-2.0816681711721685E-17</c:v>
                </c:pt>
              </c:numCache>
            </c:numRef>
          </c:xVal>
          <c:yVal>
            <c:numRef>
              <c:f>Feuil1!$F$16:$F$135</c:f>
              <c:numCache>
                <c:formatCode>0.000</c:formatCode>
                <c:ptCount val="120"/>
                <c:pt idx="0">
                  <c:v>-8.7999999999999995E-2</c:v>
                </c:pt>
                <c:pt idx="1">
                  <c:v>-8.7999999999999995E-2</c:v>
                </c:pt>
                <c:pt idx="2">
                  <c:v>-8.7999999999999995E-2</c:v>
                </c:pt>
                <c:pt idx="3">
                  <c:v>-8.7999999999999995E-2</c:v>
                </c:pt>
                <c:pt idx="4">
                  <c:v>-8.7999999999999995E-2</c:v>
                </c:pt>
                <c:pt idx="5">
                  <c:v>-8.7999999999999995E-2</c:v>
                </c:pt>
                <c:pt idx="6">
                  <c:v>-8.7999999999999995E-2</c:v>
                </c:pt>
                <c:pt idx="7">
                  <c:v>-8.7999999999999995E-2</c:v>
                </c:pt>
                <c:pt idx="8">
                  <c:v>-8.7999999999999995E-2</c:v>
                </c:pt>
                <c:pt idx="9">
                  <c:v>-8.7999999999999995E-2</c:v>
                </c:pt>
                <c:pt idx="10">
                  <c:v>-8.7999999999999995E-2</c:v>
                </c:pt>
                <c:pt idx="11">
                  <c:v>-8.7999999999999995E-2</c:v>
                </c:pt>
                <c:pt idx="12">
                  <c:v>-8.7999999999999995E-2</c:v>
                </c:pt>
                <c:pt idx="13">
                  <c:v>-8.7999999999999995E-2</c:v>
                </c:pt>
                <c:pt idx="14">
                  <c:v>-8.7999999999999995E-2</c:v>
                </c:pt>
                <c:pt idx="15">
                  <c:v>-8.7999999999999995E-2</c:v>
                </c:pt>
                <c:pt idx="16">
                  <c:v>-8.5999999999999993E-2</c:v>
                </c:pt>
                <c:pt idx="17">
                  <c:v>-7.5999999999999984E-2</c:v>
                </c:pt>
                <c:pt idx="18">
                  <c:v>-7.5999999999999984E-2</c:v>
                </c:pt>
                <c:pt idx="19">
                  <c:v>-7.5999999999999984E-2</c:v>
                </c:pt>
                <c:pt idx="20">
                  <c:v>-7.5999999999999984E-2</c:v>
                </c:pt>
                <c:pt idx="21">
                  <c:v>-7.5999999999999984E-2</c:v>
                </c:pt>
                <c:pt idx="22">
                  <c:v>-7.5999999999999984E-2</c:v>
                </c:pt>
                <c:pt idx="23">
                  <c:v>-8.5999999999999993E-2</c:v>
                </c:pt>
                <c:pt idx="24">
                  <c:v>-8.7999999999999995E-2</c:v>
                </c:pt>
                <c:pt idx="25">
                  <c:v>-8.7999999999999995E-2</c:v>
                </c:pt>
                <c:pt idx="26">
                  <c:v>-8.7999999999999995E-2</c:v>
                </c:pt>
                <c:pt idx="27">
                  <c:v>-8.7999999999999995E-2</c:v>
                </c:pt>
                <c:pt idx="28">
                  <c:v>-8.7999999999999995E-2</c:v>
                </c:pt>
                <c:pt idx="29">
                  <c:v>-8.7999999999999995E-2</c:v>
                </c:pt>
                <c:pt idx="30">
                  <c:v>-8.7999999999999995E-2</c:v>
                </c:pt>
                <c:pt idx="31">
                  <c:v>-8.7999999999999995E-2</c:v>
                </c:pt>
                <c:pt idx="32">
                  <c:v>-8.7999999999999995E-2</c:v>
                </c:pt>
                <c:pt idx="33">
                  <c:v>-8.7999999999999995E-2</c:v>
                </c:pt>
                <c:pt idx="34">
                  <c:v>-8.7999999999999995E-2</c:v>
                </c:pt>
                <c:pt idx="35">
                  <c:v>-8.7999999999999995E-2</c:v>
                </c:pt>
                <c:pt idx="36">
                  <c:v>-8.7999999999999995E-2</c:v>
                </c:pt>
                <c:pt idx="37">
                  <c:v>-8.7999999999999995E-2</c:v>
                </c:pt>
                <c:pt idx="38">
                  <c:v>-8.7999999999999995E-2</c:v>
                </c:pt>
                <c:pt idx="39">
                  <c:v>-8.7999999999999995E-2</c:v>
                </c:pt>
                <c:pt idx="40">
                  <c:v>-8.7999999999999995E-2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5-437D-8A82-8E74655D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62416"/>
        <c:axId val="525561760"/>
      </c:scatterChart>
      <c:valAx>
        <c:axId val="5255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561760"/>
        <c:crosses val="autoZero"/>
        <c:crossBetween val="midCat"/>
      </c:valAx>
      <c:valAx>
        <c:axId val="5255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5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Feuil1!$G$15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Feuil1!$G$16:$G$56</c:f>
              <c:numCache>
                <c:formatCode>General</c:formatCode>
                <c:ptCount val="41"/>
                <c:pt idx="0">
                  <c:v>-1.5707963267948966</c:v>
                </c:pt>
                <c:pt idx="1">
                  <c:v>-1.5935196876365376</c:v>
                </c:pt>
                <c:pt idx="2">
                  <c:v>-1.6162196062164735</c:v>
                </c:pt>
                <c:pt idx="3">
                  <c:v>-1.6388727850528961</c:v>
                </c:pt>
                <c:pt idx="4">
                  <c:v>-1.6614562139956417</c:v>
                </c:pt>
                <c:pt idx="5">
                  <c:v>-1.6839473083853811</c:v>
                </c:pt>
                <c:pt idx="6">
                  <c:v>-1.7063240407803972</c:v>
                </c:pt>
                <c:pt idx="7">
                  <c:v>-1.7285650643908506</c:v>
                </c:pt>
                <c:pt idx="8">
                  <c:v>-1.7506498265873749</c:v>
                </c:pt>
                <c:pt idx="9">
                  <c:v>-1.7725586711151837</c:v>
                </c:pt>
                <c:pt idx="10">
                  <c:v>-1.7942729279355296</c:v>
                </c:pt>
                <c:pt idx="11">
                  <c:v>-1.8157749899217608</c:v>
                </c:pt>
                <c:pt idx="12">
                  <c:v>-1.837048375945822</c:v>
                </c:pt>
                <c:pt idx="13">
                  <c:v>-1.8580777801920307</c:v>
                </c:pt>
                <c:pt idx="14">
                  <c:v>-1.8788491078186731</c:v>
                </c:pt>
                <c:pt idx="15">
                  <c:v>-1.8993494973463476</c:v>
                </c:pt>
                <c:pt idx="16">
                  <c:v>-1.9270159821910471</c:v>
                </c:pt>
                <c:pt idx="17">
                  <c:v>-1.9467572806662023</c:v>
                </c:pt>
                <c:pt idx="18">
                  <c:v>-1.8281200417659855</c:v>
                </c:pt>
                <c:pt idx="19">
                  <c:v>-1.6233793884058385</c:v>
                </c:pt>
                <c:pt idx="20">
                  <c:v>-1.4141944498128813</c:v>
                </c:pt>
                <c:pt idx="21">
                  <c:v>-1.2890244595215443</c:v>
                </c:pt>
                <c:pt idx="22">
                  <c:v>-1.1722738811284763</c:v>
                </c:pt>
                <c:pt idx="23">
                  <c:v>-1.1943059923483736</c:v>
                </c:pt>
                <c:pt idx="24">
                  <c:v>-1.2220253232109897</c:v>
                </c:pt>
                <c:pt idx="25">
                  <c:v>-1.2422431562434455</c:v>
                </c:pt>
                <c:pt idx="26">
                  <c:v>-1.2627435457711202</c:v>
                </c:pt>
                <c:pt idx="27">
                  <c:v>-1.2835148733977624</c:v>
                </c:pt>
                <c:pt idx="28">
                  <c:v>-1.3045442776439713</c:v>
                </c:pt>
                <c:pt idx="29">
                  <c:v>-1.3258176636680326</c:v>
                </c:pt>
                <c:pt idx="30">
                  <c:v>-1.3473197256542637</c:v>
                </c:pt>
                <c:pt idx="31">
                  <c:v>-1.3690339824746096</c:v>
                </c:pt>
                <c:pt idx="32">
                  <c:v>-1.3909428270024184</c:v>
                </c:pt>
                <c:pt idx="33">
                  <c:v>-1.4130275891989428</c:v>
                </c:pt>
                <c:pt idx="34">
                  <c:v>-1.4352686128093961</c:v>
                </c:pt>
                <c:pt idx="35">
                  <c:v>-1.4576453452044122</c:v>
                </c:pt>
                <c:pt idx="36">
                  <c:v>-1.4801364395941516</c:v>
                </c:pt>
                <c:pt idx="37">
                  <c:v>-1.5027198685368972</c:v>
                </c:pt>
                <c:pt idx="38">
                  <c:v>-1.5253730473733198</c:v>
                </c:pt>
                <c:pt idx="39">
                  <c:v>-1.5480729659532557</c:v>
                </c:pt>
                <c:pt idx="40">
                  <c:v>-1.5707963267948968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6-44C8-935B-083E3DE1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94768"/>
        <c:axId val="531595096"/>
      </c:lineChart>
      <c:catAx>
        <c:axId val="5315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595096"/>
        <c:crosses val="autoZero"/>
        <c:auto val="1"/>
        <c:lblAlgn val="ctr"/>
        <c:lblOffset val="100"/>
        <c:noMultiLvlLbl val="0"/>
      </c:catAx>
      <c:valAx>
        <c:axId val="5315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5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Feuil1!$H$15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Feuil1!$H$16:$H$56</c:f>
              <c:numCache>
                <c:formatCode>General</c:formatCode>
                <c:ptCount val="41"/>
                <c:pt idx="0">
                  <c:v>8.7999999999999995E-2</c:v>
                </c:pt>
                <c:pt idx="1">
                  <c:v>8.802272433866154E-2</c:v>
                </c:pt>
                <c:pt idx="2">
                  <c:v>8.8090862182180957E-2</c:v>
                </c:pt>
                <c:pt idx="3">
                  <c:v>8.8204308284799776E-2</c:v>
                </c:pt>
                <c:pt idx="4">
                  <c:v>8.8362888137498083E-2</c:v>
                </c:pt>
                <c:pt idx="5">
                  <c:v>8.8566359301938111E-2</c:v>
                </c:pt>
                <c:pt idx="6">
                  <c:v>8.8814413244698062E-2</c:v>
                </c:pt>
                <c:pt idx="7">
                  <c:v>8.9106677639781848E-2</c:v>
                </c:pt>
                <c:pt idx="8">
                  <c:v>8.9442719099991574E-2</c:v>
                </c:pt>
                <c:pt idx="9">
                  <c:v>8.9822046291542473E-2</c:v>
                </c:pt>
                <c:pt idx="10">
                  <c:v>9.0244113381427807E-2</c:v>
                </c:pt>
                <c:pt idx="11">
                  <c:v>9.0708323763588533E-2</c:v>
                </c:pt>
                <c:pt idx="12">
                  <c:v>9.121403400793103E-2</c:v>
                </c:pt>
                <c:pt idx="13">
                  <c:v>9.1760557975635704E-2</c:v>
                </c:pt>
                <c:pt idx="14">
                  <c:v>9.2347171044921558E-2</c:v>
                </c:pt>
                <c:pt idx="15">
                  <c:v>9.2973114393355677E-2</c:v>
                </c:pt>
                <c:pt idx="16">
                  <c:v>9.1760557975635704E-2</c:v>
                </c:pt>
                <c:pt idx="17">
                  <c:v>8.1706792863261976E-2</c:v>
                </c:pt>
                <c:pt idx="18">
                  <c:v>7.8587530817553986E-2</c:v>
                </c:pt>
                <c:pt idx="19">
                  <c:v>7.6105190361761776E-2</c:v>
                </c:pt>
                <c:pt idx="20">
                  <c:v>7.6941536246685358E-2</c:v>
                </c:pt>
                <c:pt idx="21">
                  <c:v>7.9120161779409906E-2</c:v>
                </c:pt>
                <c:pt idx="22">
                  <c:v>8.2462112512353192E-2</c:v>
                </c:pt>
                <c:pt idx="23">
                  <c:v>9.2477024173575131E-2</c:v>
                </c:pt>
                <c:pt idx="24">
                  <c:v>9.3637599285756989E-2</c:v>
                </c:pt>
                <c:pt idx="25">
                  <c:v>9.2973114393355663E-2</c:v>
                </c:pt>
                <c:pt idx="26">
                  <c:v>9.2347171044921558E-2</c:v>
                </c:pt>
                <c:pt idx="27">
                  <c:v>9.176055797563569E-2</c:v>
                </c:pt>
                <c:pt idx="28">
                  <c:v>9.121403400793103E-2</c:v>
                </c:pt>
                <c:pt idx="29">
                  <c:v>9.0708323763588533E-2</c:v>
                </c:pt>
                <c:pt idx="30">
                  <c:v>9.0244113381427807E-2</c:v>
                </c:pt>
                <c:pt idx="31">
                  <c:v>8.9822046291542473E-2</c:v>
                </c:pt>
                <c:pt idx="32">
                  <c:v>8.9442719099991574E-2</c:v>
                </c:pt>
                <c:pt idx="33">
                  <c:v>8.9106677639781848E-2</c:v>
                </c:pt>
                <c:pt idx="34">
                  <c:v>8.8814413244698062E-2</c:v>
                </c:pt>
                <c:pt idx="35">
                  <c:v>8.8566359301938111E-2</c:v>
                </c:pt>
                <c:pt idx="36">
                  <c:v>8.8362888137498083E-2</c:v>
                </c:pt>
                <c:pt idx="37">
                  <c:v>8.8204308284799776E-2</c:v>
                </c:pt>
                <c:pt idx="38">
                  <c:v>8.8090862182180957E-2</c:v>
                </c:pt>
                <c:pt idx="39">
                  <c:v>8.802272433866154E-2</c:v>
                </c:pt>
                <c:pt idx="40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D-4893-ACC4-229383EFE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66272"/>
        <c:axId val="678338944"/>
      </c:lineChart>
      <c:catAx>
        <c:axId val="52516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338944"/>
        <c:crosses val="autoZero"/>
        <c:auto val="1"/>
        <c:lblAlgn val="ctr"/>
        <c:lblOffset val="100"/>
        <c:noMultiLvlLbl val="0"/>
      </c:catAx>
      <c:valAx>
        <c:axId val="6783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1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Feuil1!$P$16:$P$56</c:f>
              <c:numCache>
                <c:formatCode>General</c:formatCode>
                <c:ptCount val="41"/>
                <c:pt idx="0">
                  <c:v>5.3466814362996153</c:v>
                </c:pt>
                <c:pt idx="1">
                  <c:v>4.010657127314138</c:v>
                </c:pt>
                <c:pt idx="2">
                  <c:v>2.6079514797963355</c:v>
                </c:pt>
                <c:pt idx="3">
                  <c:v>1.1402535509506695</c:v>
                </c:pt>
                <c:pt idx="4">
                  <c:v>-0.39053506956346823</c:v>
                </c:pt>
                <c:pt idx="5">
                  <c:v>-1.9823186437627369</c:v>
                </c:pt>
                <c:pt idx="6">
                  <c:v>-3.6328290063019577</c:v>
                </c:pt>
                <c:pt idx="7">
                  <c:v>-5.3396500681531434</c:v>
                </c:pt>
                <c:pt idx="8">
                  <c:v>-7.100244479657583</c:v>
                </c:pt>
                <c:pt idx="9">
                  <c:v>-8.9119817911917174</c:v>
                </c:pt>
                <c:pt idx="10">
                  <c:v>-10.772167442520139</c:v>
                </c:pt>
                <c:pt idx="11">
                  <c:v>-12.678071934253213</c:v>
                </c:pt>
                <c:pt idx="12">
                  <c:v>-14.626959583133562</c:v>
                </c:pt>
                <c:pt idx="13">
                  <c:v>-16.61611633228982</c:v>
                </c:pt>
                <c:pt idx="14">
                  <c:v>-18.642876172504351</c:v>
                </c:pt>
                <c:pt idx="15">
                  <c:v>-20.704645825153889</c:v>
                </c:pt>
                <c:pt idx="16">
                  <c:v>-20.565984354053793</c:v>
                </c:pt>
                <c:pt idx="17">
                  <c:v>-6.2484062226615622</c:v>
                </c:pt>
                <c:pt idx="18">
                  <c:v>5.9730271088070763</c:v>
                </c:pt>
                <c:pt idx="19">
                  <c:v>22.350389683335859</c:v>
                </c:pt>
                <c:pt idx="20">
                  <c:v>32.732431240442345</c:v>
                </c:pt>
                <c:pt idx="21">
                  <c:v>35.90509151043306</c:v>
                </c:pt>
                <c:pt idx="22">
                  <c:v>36.869897645844063</c:v>
                </c:pt>
                <c:pt idx="23">
                  <c:v>20.394045678253267</c:v>
                </c:pt>
                <c:pt idx="24">
                  <c:v>17.167285607515897</c:v>
                </c:pt>
                <c:pt idx="25">
                  <c:v>16.944774211326294</c:v>
                </c:pt>
                <c:pt idx="26">
                  <c:v>16.657372267355896</c:v>
                </c:pt>
                <c:pt idx="27">
                  <c:v>16.303913291790263</c:v>
                </c:pt>
                <c:pt idx="28">
                  <c:v>15.883277822981995</c:v>
                </c:pt>
                <c:pt idx="29">
                  <c:v>15.394415001599743</c:v>
                </c:pt>
                <c:pt idx="30">
                  <c:v>14.836364688053356</c:v>
                </c:pt>
                <c:pt idx="31">
                  <c:v>14.20827979724381</c:v>
                </c:pt>
                <c:pt idx="32">
                  <c:v>13.509448457874477</c:v>
                </c:pt>
                <c:pt idx="33">
                  <c:v>12.739315538557088</c:v>
                </c:pt>
                <c:pt idx="34">
                  <c:v>11.897503030548691</c:v>
                </c:pt>
                <c:pt idx="35">
                  <c:v>10.983828742031729</c:v>
                </c:pt>
                <c:pt idx="36">
                  <c:v>9.998322745906135</c:v>
                </c:pt>
                <c:pt idx="37">
                  <c:v>8.9412410357144498</c:v>
                </c:pt>
                <c:pt idx="38">
                  <c:v>7.8130758847959312</c:v>
                </c:pt>
                <c:pt idx="39">
                  <c:v>6.6145624724718752</c:v>
                </c:pt>
                <c:pt idx="40">
                  <c:v>5.346681436299602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2-42C5-8F9B-A6287E8AB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Feuil1!$Q$16:$Q$56</c:f>
              <c:numCache>
                <c:formatCode>General</c:formatCode>
                <c:ptCount val="41"/>
                <c:pt idx="0">
                  <c:v>-5.3466814362996047</c:v>
                </c:pt>
                <c:pt idx="1">
                  <c:v>-6.6145624724718743</c:v>
                </c:pt>
                <c:pt idx="2">
                  <c:v>-7.8130758847959498</c:v>
                </c:pt>
                <c:pt idx="3">
                  <c:v>-8.9412410357144552</c:v>
                </c:pt>
                <c:pt idx="4">
                  <c:v>-9.9983227459061368</c:v>
                </c:pt>
                <c:pt idx="5">
                  <c:v>-10.983828742031761</c:v>
                </c:pt>
                <c:pt idx="6">
                  <c:v>-11.897503030548677</c:v>
                </c:pt>
                <c:pt idx="7">
                  <c:v>-12.739315538557094</c:v>
                </c:pt>
                <c:pt idx="8">
                  <c:v>-13.509448457874498</c:v>
                </c:pt>
                <c:pt idx="9">
                  <c:v>-14.208279797243819</c:v>
                </c:pt>
                <c:pt idx="10">
                  <c:v>-14.836364688053379</c:v>
                </c:pt>
                <c:pt idx="11">
                  <c:v>-15.394415001599782</c:v>
                </c:pt>
                <c:pt idx="12">
                  <c:v>-15.883277822981995</c:v>
                </c:pt>
                <c:pt idx="13">
                  <c:v>-16.303913291790224</c:v>
                </c:pt>
                <c:pt idx="14">
                  <c:v>-16.657372267355925</c:v>
                </c:pt>
                <c:pt idx="15">
                  <c:v>-16.944774211326234</c:v>
                </c:pt>
                <c:pt idx="16">
                  <c:v>-20.253781313554242</c:v>
                </c:pt>
                <c:pt idx="17">
                  <c:v>-36.833545614415328</c:v>
                </c:pt>
                <c:pt idx="18">
                  <c:v>-35.460152781748604</c:v>
                </c:pt>
                <c:pt idx="19">
                  <c:v>-28.375964691702563</c:v>
                </c:pt>
                <c:pt idx="20">
                  <c:v>-14.787178010649569</c:v>
                </c:pt>
                <c:pt idx="21">
                  <c:v>-3.6164139498661143</c:v>
                </c:pt>
                <c:pt idx="22">
                  <c:v>8.797410709991027</c:v>
                </c:pt>
                <c:pt idx="23">
                  <c:v>22.748568704255916</c:v>
                </c:pt>
                <c:pt idx="24">
                  <c:v>22.79892743628406</c:v>
                </c:pt>
                <c:pt idx="25">
                  <c:v>20.704645825153847</c:v>
                </c:pt>
                <c:pt idx="26">
                  <c:v>18.642876172504344</c:v>
                </c:pt>
                <c:pt idx="27">
                  <c:v>16.616116332289806</c:v>
                </c:pt>
                <c:pt idx="28">
                  <c:v>14.626959583133555</c:v>
                </c:pt>
                <c:pt idx="29">
                  <c:v>12.678071934253182</c:v>
                </c:pt>
                <c:pt idx="30">
                  <c:v>10.772167442520129</c:v>
                </c:pt>
                <c:pt idx="31">
                  <c:v>8.911981791191721</c:v>
                </c:pt>
                <c:pt idx="32">
                  <c:v>7.1002444796575901</c:v>
                </c:pt>
                <c:pt idx="33">
                  <c:v>5.3396500681531336</c:v>
                </c:pt>
                <c:pt idx="34">
                  <c:v>3.6328290063019324</c:v>
                </c:pt>
                <c:pt idx="35">
                  <c:v>1.9823186437627385</c:v>
                </c:pt>
                <c:pt idx="36">
                  <c:v>0.39053506956344108</c:v>
                </c:pt>
                <c:pt idx="37">
                  <c:v>-1.1402535509506606</c:v>
                </c:pt>
                <c:pt idx="38">
                  <c:v>-2.6079514797963554</c:v>
                </c:pt>
                <c:pt idx="39">
                  <c:v>-4.0106571273141469</c:v>
                </c:pt>
                <c:pt idx="40">
                  <c:v>-5.3466814362996615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2-42C5-8F9B-A6287E8A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26200"/>
        <c:axId val="522326528"/>
      </c:lineChart>
      <c:catAx>
        <c:axId val="52232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326528"/>
        <c:crosses val="autoZero"/>
        <c:auto val="1"/>
        <c:lblAlgn val="ctr"/>
        <c:lblOffset val="100"/>
        <c:noMultiLvlLbl val="0"/>
      </c:catAx>
      <c:valAx>
        <c:axId val="522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232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Feuil1!$S$16:$S$56</c:f>
              <c:numCache>
                <c:formatCode>General</c:formatCode>
                <c:ptCount val="41"/>
                <c:pt idx="0">
                  <c:v>375</c:v>
                </c:pt>
                <c:pt idx="1">
                  <c:v>13.360243089854773</c:v>
                </c:pt>
                <c:pt idx="2">
                  <c:v>14.027056475178025</c:v>
                </c:pt>
                <c:pt idx="3">
                  <c:v>14.676979288456661</c:v>
                </c:pt>
                <c:pt idx="4">
                  <c:v>15.307886205141376</c:v>
                </c:pt>
                <c:pt idx="5">
                  <c:v>15.917835741992688</c:v>
                </c:pt>
                <c:pt idx="6">
                  <c:v>16.505103625392209</c:v>
                </c:pt>
                <c:pt idx="7">
                  <c:v>17.068210618511856</c:v>
                </c:pt>
                <c:pt idx="8">
                  <c:v>17.605944115044394</c:v>
                </c:pt>
                <c:pt idx="9">
                  <c:v>18.117373115341344</c:v>
                </c:pt>
                <c:pt idx="10">
                  <c:v>18.601856513284218</c:v>
                </c:pt>
                <c:pt idx="11">
                  <c:v>19.059044917330734</c:v>
                </c:pt>
                <c:pt idx="12">
                  <c:v>19.488876488803495</c:v>
                </c:pt>
                <c:pt idx="13">
                  <c:v>19.891567491562583</c:v>
                </c:pt>
                <c:pt idx="14">
                  <c:v>20.26759840214531</c:v>
                </c:pt>
                <c:pt idx="15">
                  <c:v>20.617696526495379</c:v>
                </c:pt>
                <c:pt idx="16">
                  <c:v>1.3866147110009663</c:v>
                </c:pt>
                <c:pt idx="17">
                  <c:v>143.1757813139223</c:v>
                </c:pt>
                <c:pt idx="18">
                  <c:v>122.21433331468639</c:v>
                </c:pt>
                <c:pt idx="19">
                  <c:v>163.7736257452878</c:v>
                </c:pt>
                <c:pt idx="20">
                  <c:v>103.82041557106487</c:v>
                </c:pt>
                <c:pt idx="21">
                  <c:v>31.726602699907147</c:v>
                </c:pt>
                <c:pt idx="22">
                  <c:v>9.6480613541100269</c:v>
                </c:pt>
                <c:pt idx="23">
                  <c:v>164.75851967590796</c:v>
                </c:pt>
                <c:pt idx="24">
                  <c:v>32.267600707373703</c:v>
                </c:pt>
                <c:pt idx="25">
                  <c:v>2.2251139618960281</c:v>
                </c:pt>
                <c:pt idx="26">
                  <c:v>2.8740194397039787</c:v>
                </c:pt>
                <c:pt idx="27">
                  <c:v>3.5345897556563344</c:v>
                </c:pt>
                <c:pt idx="28">
                  <c:v>4.2063546880826763</c:v>
                </c:pt>
                <c:pt idx="29">
                  <c:v>4.8886282138225212</c:v>
                </c:pt>
                <c:pt idx="30">
                  <c:v>5.5805031354638679</c:v>
                </c:pt>
                <c:pt idx="31">
                  <c:v>6.2808489080954644</c:v>
                </c:pt>
                <c:pt idx="32">
                  <c:v>6.9883133936933284</c:v>
                </c:pt>
                <c:pt idx="33">
                  <c:v>7.701329193173887</c:v>
                </c:pt>
                <c:pt idx="34">
                  <c:v>8.4181250800839713</c:v>
                </c:pt>
                <c:pt idx="35">
                  <c:v>9.1367428851696175</c:v>
                </c:pt>
                <c:pt idx="36">
                  <c:v>9.8550599612559431</c:v>
                </c:pt>
                <c:pt idx="37">
                  <c:v>10.570817101916852</c:v>
                </c:pt>
                <c:pt idx="38">
                  <c:v>11.281651509185187</c:v>
                </c:pt>
                <c:pt idx="39">
                  <c:v>11.985134123240559</c:v>
                </c:pt>
                <c:pt idx="40">
                  <c:v>12.678810361722732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5-409A-B3CF-02DA2F8806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Feuil1!$T$16:$T$56</c:f>
              <c:numCache>
                <c:formatCode>General</c:formatCode>
                <c:ptCount val="41"/>
                <c:pt idx="0">
                  <c:v>375</c:v>
                </c:pt>
                <c:pt idx="1">
                  <c:v>12.678810361722697</c:v>
                </c:pt>
                <c:pt idx="2">
                  <c:v>11.985134123240755</c:v>
                </c:pt>
                <c:pt idx="3">
                  <c:v>11.281651509185053</c:v>
                </c:pt>
                <c:pt idx="4">
                  <c:v>10.570817101916816</c:v>
                </c:pt>
                <c:pt idx="5">
                  <c:v>9.8550599612562451</c:v>
                </c:pt>
                <c:pt idx="6">
                  <c:v>9.1367428851691557</c:v>
                </c:pt>
                <c:pt idx="7">
                  <c:v>8.4181250800841667</c:v>
                </c:pt>
                <c:pt idx="8">
                  <c:v>7.7013291931740468</c:v>
                </c:pt>
                <c:pt idx="9">
                  <c:v>6.988313393693204</c:v>
                </c:pt>
                <c:pt idx="10">
                  <c:v>6.2808489080956065</c:v>
                </c:pt>
                <c:pt idx="11">
                  <c:v>5.5805031354640278</c:v>
                </c:pt>
                <c:pt idx="12">
                  <c:v>4.8886282138221304</c:v>
                </c:pt>
                <c:pt idx="13">
                  <c:v>4.2063546880822855</c:v>
                </c:pt>
                <c:pt idx="14">
                  <c:v>3.5345897556570094</c:v>
                </c:pt>
                <c:pt idx="15">
                  <c:v>2.8740194397030905</c:v>
                </c:pt>
                <c:pt idx="16">
                  <c:v>33.090071022280085</c:v>
                </c:pt>
                <c:pt idx="17">
                  <c:v>165.79764300861086</c:v>
                </c:pt>
                <c:pt idx="18">
                  <c:v>13.73392832666724</c:v>
                </c:pt>
                <c:pt idx="19">
                  <c:v>70.84188090046041</c:v>
                </c:pt>
                <c:pt idx="20">
                  <c:v>135.88786681052994</c:v>
                </c:pt>
                <c:pt idx="21">
                  <c:v>111.70764060783455</c:v>
                </c:pt>
                <c:pt idx="22">
                  <c:v>124.13824659857141</c:v>
                </c:pt>
                <c:pt idx="23">
                  <c:v>139.51157994264889</c:v>
                </c:pt>
                <c:pt idx="24">
                  <c:v>0.50358732028144004</c:v>
                </c:pt>
                <c:pt idx="25">
                  <c:v>20.942816111302136</c:v>
                </c:pt>
                <c:pt idx="26">
                  <c:v>20.617696526495024</c:v>
                </c:pt>
                <c:pt idx="27">
                  <c:v>20.267598402145381</c:v>
                </c:pt>
                <c:pt idx="28">
                  <c:v>19.891567491562512</c:v>
                </c:pt>
                <c:pt idx="29">
                  <c:v>19.488876488803726</c:v>
                </c:pt>
                <c:pt idx="30">
                  <c:v>19.059044917330539</c:v>
                </c:pt>
                <c:pt idx="31">
                  <c:v>18.601856513284076</c:v>
                </c:pt>
                <c:pt idx="32">
                  <c:v>18.117373115341309</c:v>
                </c:pt>
                <c:pt idx="33">
                  <c:v>17.605944115044565</c:v>
                </c:pt>
                <c:pt idx="34">
                  <c:v>17.068210618512012</c:v>
                </c:pt>
                <c:pt idx="35">
                  <c:v>16.505103625391939</c:v>
                </c:pt>
                <c:pt idx="36">
                  <c:v>15.917835741992974</c:v>
                </c:pt>
                <c:pt idx="37">
                  <c:v>15.307886205141017</c:v>
                </c:pt>
                <c:pt idx="38">
                  <c:v>14.676979288456948</c:v>
                </c:pt>
                <c:pt idx="39">
                  <c:v>14.027056475177915</c:v>
                </c:pt>
                <c:pt idx="40">
                  <c:v>13.360243089855146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5-409A-B3CF-02DA2F88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37640"/>
        <c:axId val="760737968"/>
      </c:lineChart>
      <c:catAx>
        <c:axId val="76073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737968"/>
        <c:crosses val="autoZero"/>
        <c:auto val="1"/>
        <c:lblAlgn val="ctr"/>
        <c:lblOffset val="100"/>
        <c:noMultiLvlLbl val="0"/>
      </c:catAx>
      <c:valAx>
        <c:axId val="7607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7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0</xdr:row>
      <xdr:rowOff>421822</xdr:rowOff>
    </xdr:from>
    <xdr:to>
      <xdr:col>21</xdr:col>
      <xdr:colOff>163286</xdr:colOff>
      <xdr:row>13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E6158A7-AC51-48DB-8F28-71CB95EF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238125</xdr:colOff>
      <xdr:row>0</xdr:row>
      <xdr:rowOff>410934</xdr:rowOff>
    </xdr:from>
    <xdr:to>
      <xdr:col>28</xdr:col>
      <xdr:colOff>517072</xdr:colOff>
      <xdr:row>12</xdr:row>
      <xdr:rowOff>190499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A920E8B-2C2F-48E2-BDC1-AFC44259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591909</xdr:colOff>
      <xdr:row>0</xdr:row>
      <xdr:rowOff>397328</xdr:rowOff>
    </xdr:from>
    <xdr:to>
      <xdr:col>36</xdr:col>
      <xdr:colOff>353784</xdr:colOff>
      <xdr:row>13</xdr:row>
      <xdr:rowOff>27214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81A198-4F04-4678-BDD7-A40C2854A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74837</xdr:colOff>
      <xdr:row>20</xdr:row>
      <xdr:rowOff>138792</xdr:rowOff>
    </xdr:from>
    <xdr:to>
      <xdr:col>40</xdr:col>
      <xdr:colOff>285749</xdr:colOff>
      <xdr:row>42</xdr:row>
      <xdr:rowOff>27213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41A98F8-6D6E-4D42-BD2F-3B352EB77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170088</xdr:colOff>
      <xdr:row>42</xdr:row>
      <xdr:rowOff>152398</xdr:rowOff>
    </xdr:from>
    <xdr:to>
      <xdr:col>40</xdr:col>
      <xdr:colOff>408215</xdr:colOff>
      <xdr:row>62</xdr:row>
      <xdr:rowOff>68035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86388CC-552C-425D-8F4B-75C08C0D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6"/>
  <sheetViews>
    <sheetView tabSelected="1" zoomScale="70" zoomScaleNormal="70" workbookViewId="0">
      <pane ySplit="4815" topLeftCell="A10" activePane="bottomLeft"/>
      <selection activeCell="E1" sqref="E1:F1048576"/>
      <selection pane="bottomLeft" activeCell="B41" sqref="B41:T41"/>
    </sheetView>
  </sheetViews>
  <sheetFormatPr baseColWidth="10" defaultColWidth="9.140625" defaultRowHeight="15" x14ac:dyDescent="0.25"/>
  <cols>
    <col min="1" max="1" width="9.140625" style="1"/>
    <col min="2" max="2" width="9.5703125" style="1" bestFit="1" customWidth="1"/>
    <col min="3" max="4" width="9.140625" style="1"/>
    <col min="5" max="6" width="9.140625" style="6"/>
    <col min="11" max="11" width="10.5703125" bestFit="1" customWidth="1"/>
  </cols>
  <sheetData>
    <row r="1" spans="1:22" ht="120" customHeight="1" x14ac:dyDescent="0.25"/>
    <row r="2" spans="1:22" ht="15" customHeight="1" x14ac:dyDescent="0.25">
      <c r="A2" s="1" t="s">
        <v>17</v>
      </c>
      <c r="B2" s="1">
        <v>0.04</v>
      </c>
      <c r="C2" s="1" t="s">
        <v>3</v>
      </c>
    </row>
    <row r="3" spans="1:22" ht="15" customHeight="1" x14ac:dyDescent="0.25">
      <c r="A3" s="1" t="s">
        <v>18</v>
      </c>
      <c r="B3" s="1">
        <v>0.1</v>
      </c>
      <c r="C3" s="1" t="s">
        <v>3</v>
      </c>
    </row>
    <row r="4" spans="1:22" ht="15" customHeight="1" x14ac:dyDescent="0.25"/>
    <row r="5" spans="1:22" ht="15" customHeight="1" x14ac:dyDescent="0.25">
      <c r="A5" s="1" t="s">
        <v>19</v>
      </c>
      <c r="B5" s="1">
        <v>-8.7999999999999995E-2</v>
      </c>
      <c r="C5" s="1" t="s">
        <v>3</v>
      </c>
    </row>
    <row r="6" spans="1:22" ht="15" customHeight="1" x14ac:dyDescent="0.25"/>
    <row r="7" spans="1:22" ht="15" customHeight="1" x14ac:dyDescent="0.25"/>
    <row r="8" spans="1:22" ht="15" customHeight="1" x14ac:dyDescent="0.25"/>
    <row r="9" spans="1:22" ht="15" customHeight="1" x14ac:dyDescent="0.25"/>
    <row r="10" spans="1:22" x14ac:dyDescent="0.25">
      <c r="A10" s="1" t="s">
        <v>4</v>
      </c>
      <c r="B10" s="1">
        <v>0.02</v>
      </c>
      <c r="C10" s="1" t="s">
        <v>5</v>
      </c>
    </row>
    <row r="11" spans="1:22" x14ac:dyDescent="0.25">
      <c r="A11" s="1" t="s">
        <v>2</v>
      </c>
      <c r="B11" s="1">
        <v>0.02</v>
      </c>
      <c r="C11" s="1" t="s">
        <v>3</v>
      </c>
    </row>
    <row r="12" spans="1:22" x14ac:dyDescent="0.25">
      <c r="A12" s="1" t="s">
        <v>6</v>
      </c>
      <c r="B12" s="1">
        <f>B11/B10</f>
        <v>1</v>
      </c>
      <c r="C12" s="1" t="s">
        <v>7</v>
      </c>
    </row>
    <row r="13" spans="1:22" x14ac:dyDescent="0.25">
      <c r="A13" s="1" t="s">
        <v>10</v>
      </c>
      <c r="B13" s="1">
        <v>0.1</v>
      </c>
      <c r="C13" s="1" t="s">
        <v>7</v>
      </c>
    </row>
    <row r="14" spans="1:22" x14ac:dyDescent="0.25">
      <c r="P14" t="s">
        <v>26</v>
      </c>
    </row>
    <row r="15" spans="1:22" x14ac:dyDescent="0.25">
      <c r="A15" s="1" t="s">
        <v>9</v>
      </c>
      <c r="B15" s="1" t="s">
        <v>1</v>
      </c>
      <c r="C15" s="1" t="s">
        <v>8</v>
      </c>
      <c r="D15" s="1" t="s">
        <v>20</v>
      </c>
      <c r="E15" s="6" t="s">
        <v>0</v>
      </c>
      <c r="F15" s="6" t="s">
        <v>11</v>
      </c>
      <c r="G15" s="4" t="s">
        <v>12</v>
      </c>
      <c r="H15" s="4" t="s">
        <v>21</v>
      </c>
      <c r="I15" s="4" t="s">
        <v>22</v>
      </c>
      <c r="J15" s="2" t="s">
        <v>23</v>
      </c>
      <c r="K15" s="2" t="s">
        <v>24</v>
      </c>
      <c r="L15" s="1"/>
      <c r="M15" s="1"/>
      <c r="N15" s="5"/>
      <c r="P15" t="s">
        <v>13</v>
      </c>
      <c r="Q15" t="s">
        <v>14</v>
      </c>
      <c r="S15" t="s">
        <v>25</v>
      </c>
      <c r="T15" t="s">
        <v>16</v>
      </c>
    </row>
    <row r="16" spans="1:22" x14ac:dyDescent="0.25">
      <c r="A16" s="1">
        <v>2</v>
      </c>
      <c r="B16" s="1">
        <v>0</v>
      </c>
      <c r="C16" s="1">
        <f>-$B$10</f>
        <v>-0.02</v>
      </c>
      <c r="D16" s="1">
        <v>0</v>
      </c>
      <c r="E16" s="6">
        <v>0</v>
      </c>
      <c r="F16" s="6">
        <f>B5</f>
        <v>-8.7999999999999995E-2</v>
      </c>
      <c r="G16">
        <f t="shared" ref="G16:G56" si="0">-ATAN(E16/F16)-PI()/2</f>
        <v>-1.5707963267948966</v>
      </c>
      <c r="H16">
        <f>SQRT(E16*E16+F16*F16)</f>
        <v>8.7999999999999995E-2</v>
      </c>
      <c r="I16" s="1">
        <f>ACOS(($B$2*$B$2+H16*H16-$B$3*$B$3)/(2*H16*$B$2))</f>
        <v>1.6641135219135843</v>
      </c>
      <c r="J16" s="1">
        <f>G16+I16</f>
        <v>9.3317195118687746E-2</v>
      </c>
      <c r="K16" s="1">
        <f>G16-I16</f>
        <v>-3.2349098487084809</v>
      </c>
      <c r="P16">
        <f>J16*180/PI()</f>
        <v>5.3466814362996153</v>
      </c>
      <c r="Q16">
        <f>-(-K16*180/PI()-180)</f>
        <v>-5.3466814362996047</v>
      </c>
      <c r="S16" s="3">
        <f>60/0.16</f>
        <v>375</v>
      </c>
      <c r="T16" s="3">
        <f>60/0.16</f>
        <v>375</v>
      </c>
      <c r="V16" t="s">
        <v>15</v>
      </c>
    </row>
    <row r="17" spans="1:20" x14ac:dyDescent="0.25">
      <c r="A17" s="1">
        <v>2</v>
      </c>
      <c r="B17" s="1">
        <f>B16+$B$13</f>
        <v>0.1</v>
      </c>
      <c r="C17" s="1">
        <f t="shared" ref="C17:C56" si="1">-$B$10</f>
        <v>-0.02</v>
      </c>
      <c r="D17" s="1">
        <v>0</v>
      </c>
      <c r="E17" s="6">
        <f>E16+C17*$B$13</f>
        <v>-2E-3</v>
      </c>
      <c r="F17" s="6">
        <f>F16+D17*$B$13</f>
        <v>-8.7999999999999995E-2</v>
      </c>
      <c r="G17">
        <f t="shared" si="0"/>
        <v>-1.5935196876365376</v>
      </c>
      <c r="H17">
        <f t="shared" ref="H17:H56" si="2">SQRT(E17*E17+F17*F17)</f>
        <v>8.802272433866154E-2</v>
      </c>
      <c r="I17" s="1">
        <f t="shared" ref="I17:I56" si="3">ACOS(($B$2*$B$2+H17*H17-$B$3*$B$3)/(2*H17*$B$2))</f>
        <v>1.6635188596767467</v>
      </c>
      <c r="J17" s="1">
        <f t="shared" ref="J17:J56" si="4">G17+I17</f>
        <v>6.9999172040209112E-2</v>
      </c>
      <c r="K17" s="1">
        <f t="shared" ref="K17:K56" si="5">G17-I17</f>
        <v>-3.2570385473132841</v>
      </c>
      <c r="P17">
        <f t="shared" ref="P17:P56" si="6">J17*180/PI()</f>
        <v>4.010657127314138</v>
      </c>
      <c r="Q17">
        <f t="shared" ref="Q17:Q56" si="7">-(-K17*180/PI()-180)</f>
        <v>-6.6145624724718743</v>
      </c>
      <c r="S17">
        <f>ABS(P17-P16)*10</f>
        <v>13.360243089854773</v>
      </c>
      <c r="T17">
        <f>ABS(Q17-Q16)*10</f>
        <v>12.678810361722697</v>
      </c>
    </row>
    <row r="18" spans="1:20" x14ac:dyDescent="0.25">
      <c r="A18" s="1">
        <v>2</v>
      </c>
      <c r="B18" s="1">
        <f t="shared" ref="B18:B56" si="8">B17+$B$13</f>
        <v>0.2</v>
      </c>
      <c r="C18" s="1">
        <f t="shared" si="1"/>
        <v>-0.02</v>
      </c>
      <c r="D18" s="1">
        <v>0</v>
      </c>
      <c r="E18" s="6">
        <f t="shared" ref="E18:E56" si="9">E17+C18*$B$13</f>
        <v>-4.0000000000000001E-3</v>
      </c>
      <c r="F18" s="6">
        <f t="shared" ref="F18:F56" si="10">F17+D18*$B$13</f>
        <v>-8.7999999999999995E-2</v>
      </c>
      <c r="G18">
        <f t="shared" si="0"/>
        <v>-1.6162196062164735</v>
      </c>
      <c r="H18">
        <f t="shared" si="2"/>
        <v>8.8090862182180957E-2</v>
      </c>
      <c r="I18" s="1">
        <f t="shared" si="3"/>
        <v>1.661736946271178</v>
      </c>
      <c r="J18" s="1">
        <f t="shared" si="4"/>
        <v>4.5517340054704425E-2</v>
      </c>
      <c r="K18" s="1">
        <f t="shared" si="5"/>
        <v>-3.2779565524876517</v>
      </c>
      <c r="P18">
        <f t="shared" si="6"/>
        <v>2.6079514797963355</v>
      </c>
      <c r="Q18">
        <f t="shared" si="7"/>
        <v>-7.8130758847959498</v>
      </c>
      <c r="S18">
        <f t="shared" ref="S18:S56" si="11">ABS(P18-P17)*10</f>
        <v>14.027056475178025</v>
      </c>
      <c r="T18">
        <f t="shared" ref="T18:T20" si="12">ABS(Q18-Q17)*10</f>
        <v>11.985134123240755</v>
      </c>
    </row>
    <row r="19" spans="1:20" x14ac:dyDescent="0.25">
      <c r="A19" s="1">
        <v>2</v>
      </c>
      <c r="B19" s="1">
        <f t="shared" si="8"/>
        <v>0.30000000000000004</v>
      </c>
      <c r="C19" s="1">
        <f t="shared" si="1"/>
        <v>-0.02</v>
      </c>
      <c r="D19" s="1">
        <v>0</v>
      </c>
      <c r="E19" s="6">
        <f t="shared" si="9"/>
        <v>-6.0000000000000001E-3</v>
      </c>
      <c r="F19" s="6">
        <f t="shared" si="10"/>
        <v>-8.7999999999999995E-2</v>
      </c>
      <c r="G19">
        <f t="shared" si="0"/>
        <v>-1.6388727850528961</v>
      </c>
      <c r="H19">
        <f t="shared" si="2"/>
        <v>8.8204308284799776E-2</v>
      </c>
      <c r="I19" s="1">
        <f t="shared" si="3"/>
        <v>1.6587739638245422</v>
      </c>
      <c r="J19" s="1">
        <f t="shared" si="4"/>
        <v>1.99011787716461E-2</v>
      </c>
      <c r="K19" s="1">
        <f t="shared" si="5"/>
        <v>-3.2976467488774386</v>
      </c>
      <c r="P19">
        <f t="shared" si="6"/>
        <v>1.1402535509506695</v>
      </c>
      <c r="Q19">
        <f t="shared" si="7"/>
        <v>-8.9412410357144552</v>
      </c>
      <c r="S19">
        <f t="shared" si="11"/>
        <v>14.676979288456661</v>
      </c>
      <c r="T19">
        <f t="shared" si="12"/>
        <v>11.281651509185053</v>
      </c>
    </row>
    <row r="20" spans="1:20" x14ac:dyDescent="0.25">
      <c r="A20" s="1">
        <v>2</v>
      </c>
      <c r="B20" s="1">
        <f t="shared" si="8"/>
        <v>0.4</v>
      </c>
      <c r="C20" s="1">
        <f t="shared" si="1"/>
        <v>-0.02</v>
      </c>
      <c r="D20" s="1">
        <v>0</v>
      </c>
      <c r="E20" s="6">
        <f t="shared" si="9"/>
        <v>-8.0000000000000002E-3</v>
      </c>
      <c r="F20" s="6">
        <f t="shared" si="10"/>
        <v>-8.7999999999999995E-2</v>
      </c>
      <c r="G20">
        <f t="shared" si="0"/>
        <v>-1.6614562139956417</v>
      </c>
      <c r="H20">
        <f t="shared" si="2"/>
        <v>8.8362888137498083E-2</v>
      </c>
      <c r="I20" s="1">
        <f t="shared" si="3"/>
        <v>1.6546400911872541</v>
      </c>
      <c r="J20" s="1">
        <f t="shared" si="4"/>
        <v>-6.8161228083876146E-3</v>
      </c>
      <c r="K20" s="1">
        <f t="shared" si="5"/>
        <v>-3.3160963051828958</v>
      </c>
      <c r="P20">
        <f t="shared" si="6"/>
        <v>-0.39053506956346823</v>
      </c>
      <c r="Q20">
        <f t="shared" si="7"/>
        <v>-9.9983227459061368</v>
      </c>
      <c r="S20">
        <f t="shared" si="11"/>
        <v>15.307886205141376</v>
      </c>
      <c r="T20">
        <f t="shared" si="12"/>
        <v>10.570817101916816</v>
      </c>
    </row>
    <row r="21" spans="1:20" x14ac:dyDescent="0.25">
      <c r="A21" s="1">
        <v>3</v>
      </c>
      <c r="B21" s="1">
        <f t="shared" si="8"/>
        <v>0.5</v>
      </c>
      <c r="C21" s="1">
        <f t="shared" si="1"/>
        <v>-0.02</v>
      </c>
      <c r="D21" s="1">
        <v>0</v>
      </c>
      <c r="E21" s="6">
        <f t="shared" si="9"/>
        <v>-0.01</v>
      </c>
      <c r="F21" s="6">
        <f t="shared" si="10"/>
        <v>-8.7999999999999995E-2</v>
      </c>
      <c r="G21">
        <f t="shared" si="0"/>
        <v>-1.6839473083853811</v>
      </c>
      <c r="H21">
        <f t="shared" si="2"/>
        <v>8.8566359301938111E-2</v>
      </c>
      <c r="I21" s="1">
        <f t="shared" si="3"/>
        <v>1.6493493212280528</v>
      </c>
      <c r="J21" s="1">
        <f t="shared" si="4"/>
        <v>-3.4597987157328314E-2</v>
      </c>
      <c r="K21" s="1">
        <f t="shared" si="5"/>
        <v>-3.3332966296134341</v>
      </c>
      <c r="P21">
        <f t="shared" si="6"/>
        <v>-1.9823186437627369</v>
      </c>
      <c r="Q21">
        <f t="shared" si="7"/>
        <v>-10.983828742031761</v>
      </c>
      <c r="S21">
        <f t="shared" si="11"/>
        <v>15.917835741992688</v>
      </c>
      <c r="T21">
        <f t="shared" ref="T21:T56" si="13">ABS(Q21-Q20)*10</f>
        <v>9.8550599612562451</v>
      </c>
    </row>
    <row r="22" spans="1:20" x14ac:dyDescent="0.25">
      <c r="A22" s="1">
        <v>3</v>
      </c>
      <c r="B22" s="1">
        <f t="shared" si="8"/>
        <v>0.6</v>
      </c>
      <c r="C22" s="1">
        <f t="shared" si="1"/>
        <v>-0.02</v>
      </c>
      <c r="D22" s="1">
        <v>0</v>
      </c>
      <c r="E22" s="6">
        <f t="shared" si="9"/>
        <v>-1.2E-2</v>
      </c>
      <c r="F22" s="6">
        <f t="shared" si="10"/>
        <v>-8.7999999999999995E-2</v>
      </c>
      <c r="G22">
        <f t="shared" si="0"/>
        <v>-1.7063240407803972</v>
      </c>
      <c r="H22">
        <f t="shared" si="2"/>
        <v>8.8814413244698062E-2</v>
      </c>
      <c r="I22" s="1">
        <f t="shared" si="3"/>
        <v>1.6429192134584742</v>
      </c>
      <c r="J22" s="1">
        <f t="shared" si="4"/>
        <v>-6.3404827321922985E-2</v>
      </c>
      <c r="K22" s="1">
        <f t="shared" si="5"/>
        <v>-3.3492432542388713</v>
      </c>
      <c r="P22">
        <f t="shared" si="6"/>
        <v>-3.6328290063019577</v>
      </c>
      <c r="Q22">
        <f t="shared" si="7"/>
        <v>-11.897503030548677</v>
      </c>
      <c r="S22">
        <f t="shared" si="11"/>
        <v>16.505103625392209</v>
      </c>
      <c r="T22">
        <f t="shared" si="13"/>
        <v>9.1367428851691557</v>
      </c>
    </row>
    <row r="23" spans="1:20" x14ac:dyDescent="0.25">
      <c r="A23" s="1">
        <v>3</v>
      </c>
      <c r="B23" s="1">
        <f t="shared" si="8"/>
        <v>0.7</v>
      </c>
      <c r="C23" s="1">
        <f t="shared" si="1"/>
        <v>-0.02</v>
      </c>
      <c r="D23" s="1">
        <v>0</v>
      </c>
      <c r="E23" s="6">
        <f t="shared" si="9"/>
        <v>-1.4E-2</v>
      </c>
      <c r="F23" s="6">
        <f t="shared" si="10"/>
        <v>-8.7999999999999995E-2</v>
      </c>
      <c r="G23">
        <f t="shared" si="0"/>
        <v>-1.7285650643908506</v>
      </c>
      <c r="H23">
        <f t="shared" si="2"/>
        <v>8.9106677639781848E-2</v>
      </c>
      <c r="I23" s="1">
        <f t="shared" si="3"/>
        <v>1.6353705897972386</v>
      </c>
      <c r="J23" s="1">
        <f t="shared" si="4"/>
        <v>-9.3194474593611965E-2</v>
      </c>
      <c r="K23" s="1">
        <f t="shared" si="5"/>
        <v>-3.3639356541880892</v>
      </c>
      <c r="P23">
        <f t="shared" si="6"/>
        <v>-5.3396500681531434</v>
      </c>
      <c r="Q23">
        <f t="shared" si="7"/>
        <v>-12.739315538557094</v>
      </c>
      <c r="S23">
        <f t="shared" si="11"/>
        <v>17.068210618511856</v>
      </c>
      <c r="T23">
        <f t="shared" si="13"/>
        <v>8.4181250800841667</v>
      </c>
    </row>
    <row r="24" spans="1:20" x14ac:dyDescent="0.25">
      <c r="A24" s="1">
        <v>3</v>
      </c>
      <c r="B24" s="1">
        <f t="shared" si="8"/>
        <v>0.79999999999999993</v>
      </c>
      <c r="C24" s="1">
        <f t="shared" si="1"/>
        <v>-0.02</v>
      </c>
      <c r="D24" s="1">
        <v>0</v>
      </c>
      <c r="E24" s="6">
        <f t="shared" si="9"/>
        <v>-1.6E-2</v>
      </c>
      <c r="F24" s="6">
        <f t="shared" si="10"/>
        <v>-8.7999999999999995E-2</v>
      </c>
      <c r="G24">
        <f t="shared" si="0"/>
        <v>-1.7506498265873749</v>
      </c>
      <c r="H24">
        <f t="shared" si="2"/>
        <v>8.9442719099991574E-2</v>
      </c>
      <c r="I24" s="1">
        <f t="shared" si="3"/>
        <v>1.6267271827207985</v>
      </c>
      <c r="J24" s="1">
        <f t="shared" si="4"/>
        <v>-0.12392264386657637</v>
      </c>
      <c r="K24" s="1">
        <f t="shared" si="5"/>
        <v>-3.3773770093081734</v>
      </c>
      <c r="P24">
        <f t="shared" si="6"/>
        <v>-7.100244479657583</v>
      </c>
      <c r="Q24">
        <f t="shared" si="7"/>
        <v>-13.509448457874498</v>
      </c>
      <c r="S24">
        <f t="shared" si="11"/>
        <v>17.605944115044394</v>
      </c>
      <c r="T24">
        <f t="shared" si="13"/>
        <v>7.7013291931740468</v>
      </c>
    </row>
    <row r="25" spans="1:20" x14ac:dyDescent="0.25">
      <c r="A25" s="1">
        <v>3</v>
      </c>
      <c r="B25" s="1">
        <f t="shared" si="8"/>
        <v>0.89999999999999991</v>
      </c>
      <c r="C25" s="1">
        <f t="shared" si="1"/>
        <v>-0.02</v>
      </c>
      <c r="D25" s="1">
        <v>0</v>
      </c>
      <c r="E25" s="6">
        <f t="shared" si="9"/>
        <v>-1.8000000000000002E-2</v>
      </c>
      <c r="F25" s="6">
        <f t="shared" si="10"/>
        <v>-8.7999999999999995E-2</v>
      </c>
      <c r="G25">
        <f t="shared" si="0"/>
        <v>-1.7725586711151837</v>
      </c>
      <c r="H25">
        <f t="shared" si="2"/>
        <v>8.9822046291542473E-2</v>
      </c>
      <c r="I25" s="1">
        <f t="shared" si="3"/>
        <v>1.6170152459811065</v>
      </c>
      <c r="J25" s="1">
        <f t="shared" si="4"/>
        <v>-0.15554342513407726</v>
      </c>
      <c r="K25" s="1">
        <f t="shared" si="5"/>
        <v>-3.38957391709629</v>
      </c>
      <c r="P25">
        <f t="shared" si="6"/>
        <v>-8.9119817911917174</v>
      </c>
      <c r="Q25">
        <f t="shared" si="7"/>
        <v>-14.208279797243819</v>
      </c>
      <c r="S25">
        <f t="shared" si="11"/>
        <v>18.117373115341344</v>
      </c>
      <c r="T25">
        <f t="shared" si="13"/>
        <v>6.988313393693204</v>
      </c>
    </row>
    <row r="26" spans="1:20" x14ac:dyDescent="0.25">
      <c r="A26" s="1">
        <v>3</v>
      </c>
      <c r="B26" s="1">
        <f t="shared" si="8"/>
        <v>0.99999999999999989</v>
      </c>
      <c r="C26" s="1">
        <f t="shared" si="1"/>
        <v>-0.02</v>
      </c>
      <c r="D26" s="1">
        <v>0</v>
      </c>
      <c r="E26" s="6">
        <f t="shared" si="9"/>
        <v>-2.0000000000000004E-2</v>
      </c>
      <c r="F26" s="6">
        <f t="shared" si="10"/>
        <v>-8.7999999999999995E-2</v>
      </c>
      <c r="G26">
        <f t="shared" si="0"/>
        <v>-1.7942729279355296</v>
      </c>
      <c r="H26">
        <f t="shared" si="2"/>
        <v>9.0244113381427807E-2</v>
      </c>
      <c r="I26" s="1">
        <f t="shared" si="3"/>
        <v>1.6062631384874162</v>
      </c>
      <c r="J26" s="1">
        <f t="shared" si="4"/>
        <v>-0.18800978944811342</v>
      </c>
      <c r="K26" s="1">
        <f t="shared" si="5"/>
        <v>-3.400536066422946</v>
      </c>
      <c r="P26">
        <f t="shared" si="6"/>
        <v>-10.772167442520139</v>
      </c>
      <c r="Q26">
        <f t="shared" si="7"/>
        <v>-14.836364688053379</v>
      </c>
      <c r="S26">
        <f t="shared" si="11"/>
        <v>18.601856513284218</v>
      </c>
      <c r="T26">
        <f t="shared" si="13"/>
        <v>6.2808489080956065</v>
      </c>
    </row>
    <row r="27" spans="1:20" x14ac:dyDescent="0.25">
      <c r="A27" s="1">
        <v>3</v>
      </c>
      <c r="B27" s="1">
        <f t="shared" si="8"/>
        <v>1.0999999999999999</v>
      </c>
      <c r="C27" s="1">
        <f t="shared" si="1"/>
        <v>-0.02</v>
      </c>
      <c r="D27" s="1">
        <v>0</v>
      </c>
      <c r="E27" s="6">
        <f t="shared" si="9"/>
        <v>-2.2000000000000006E-2</v>
      </c>
      <c r="F27" s="6">
        <f t="shared" si="10"/>
        <v>-8.7999999999999995E-2</v>
      </c>
      <c r="G27">
        <f t="shared" si="0"/>
        <v>-1.8157749899217608</v>
      </c>
      <c r="H27">
        <f t="shared" si="2"/>
        <v>9.0708323763588533E-2</v>
      </c>
      <c r="I27" s="1">
        <f t="shared" si="3"/>
        <v>1.5945008918643562</v>
      </c>
      <c r="J27" s="1">
        <f t="shared" si="4"/>
        <v>-0.22127409805740461</v>
      </c>
      <c r="K27" s="1">
        <f t="shared" si="5"/>
        <v>-3.410275881786117</v>
      </c>
      <c r="P27">
        <f t="shared" si="6"/>
        <v>-12.678071934253213</v>
      </c>
      <c r="Q27">
        <f t="shared" si="7"/>
        <v>-15.394415001599782</v>
      </c>
      <c r="S27">
        <f t="shared" si="11"/>
        <v>19.059044917330734</v>
      </c>
      <c r="T27">
        <f t="shared" si="13"/>
        <v>5.5805031354640278</v>
      </c>
    </row>
    <row r="28" spans="1:20" x14ac:dyDescent="0.25">
      <c r="A28" s="1">
        <v>3</v>
      </c>
      <c r="B28" s="1">
        <f t="shared" si="8"/>
        <v>1.2</v>
      </c>
      <c r="C28" s="1">
        <f t="shared" si="1"/>
        <v>-0.02</v>
      </c>
      <c r="D28" s="1">
        <v>0</v>
      </c>
      <c r="E28" s="6">
        <f t="shared" si="9"/>
        <v>-2.4000000000000007E-2</v>
      </c>
      <c r="F28" s="6">
        <f t="shared" si="10"/>
        <v>-8.7999999999999995E-2</v>
      </c>
      <c r="G28">
        <f t="shared" si="0"/>
        <v>-1.837048375945822</v>
      </c>
      <c r="H28">
        <f t="shared" si="2"/>
        <v>9.121403400793103E-2</v>
      </c>
      <c r="I28" s="1">
        <f t="shared" si="3"/>
        <v>1.5817597716640042</v>
      </c>
      <c r="J28" s="1">
        <f t="shared" si="4"/>
        <v>-0.25528860428181788</v>
      </c>
      <c r="K28" s="1">
        <f t="shared" si="5"/>
        <v>-3.418808147609826</v>
      </c>
      <c r="P28">
        <f t="shared" si="6"/>
        <v>-14.626959583133562</v>
      </c>
      <c r="Q28">
        <f t="shared" si="7"/>
        <v>-15.883277822981995</v>
      </c>
      <c r="S28">
        <f t="shared" si="11"/>
        <v>19.488876488803495</v>
      </c>
      <c r="T28">
        <f t="shared" si="13"/>
        <v>4.8886282138221304</v>
      </c>
    </row>
    <row r="29" spans="1:20" x14ac:dyDescent="0.25">
      <c r="A29" s="1">
        <v>3</v>
      </c>
      <c r="B29" s="1">
        <f t="shared" si="8"/>
        <v>1.3</v>
      </c>
      <c r="C29" s="1">
        <f t="shared" si="1"/>
        <v>-0.02</v>
      </c>
      <c r="D29" s="1">
        <v>0</v>
      </c>
      <c r="E29" s="6">
        <f t="shared" si="9"/>
        <v>-2.6000000000000009E-2</v>
      </c>
      <c r="F29" s="6">
        <f t="shared" si="10"/>
        <v>-8.7999999999999995E-2</v>
      </c>
      <c r="G29">
        <f t="shared" si="0"/>
        <v>-1.8580777801920307</v>
      </c>
      <c r="H29">
        <f t="shared" si="2"/>
        <v>9.1760557975635704E-2</v>
      </c>
      <c r="I29" s="1">
        <f t="shared" si="3"/>
        <v>1.5680718412991692</v>
      </c>
      <c r="J29" s="1">
        <f t="shared" si="4"/>
        <v>-0.29000593889286153</v>
      </c>
      <c r="K29" s="1">
        <f t="shared" si="5"/>
        <v>-3.4261496214911999</v>
      </c>
      <c r="P29">
        <f t="shared" si="6"/>
        <v>-16.61611633228982</v>
      </c>
      <c r="Q29">
        <f t="shared" si="7"/>
        <v>-16.303913291790224</v>
      </c>
      <c r="S29">
        <f t="shared" si="11"/>
        <v>19.891567491562583</v>
      </c>
      <c r="T29">
        <f t="shared" si="13"/>
        <v>4.2063546880822855</v>
      </c>
    </row>
    <row r="30" spans="1:20" x14ac:dyDescent="0.25">
      <c r="A30" s="1">
        <v>3</v>
      </c>
      <c r="B30" s="1">
        <f t="shared" si="8"/>
        <v>1.4000000000000001</v>
      </c>
      <c r="C30" s="1">
        <f t="shared" si="1"/>
        <v>-0.02</v>
      </c>
      <c r="D30" s="1">
        <v>0</v>
      </c>
      <c r="E30" s="6">
        <f t="shared" si="9"/>
        <v>-2.8000000000000011E-2</v>
      </c>
      <c r="F30" s="6">
        <f t="shared" si="10"/>
        <v>-8.7999999999999995E-2</v>
      </c>
      <c r="G30">
        <f t="shared" si="0"/>
        <v>-1.8788491078186731</v>
      </c>
      <c r="H30">
        <f t="shared" si="2"/>
        <v>9.2347171044921558E-2</v>
      </c>
      <c r="I30" s="1">
        <f t="shared" si="3"/>
        <v>1.5534695365668738</v>
      </c>
      <c r="J30" s="1">
        <f t="shared" si="4"/>
        <v>-0.32537957125179928</v>
      </c>
      <c r="K30" s="1">
        <f t="shared" si="5"/>
        <v>-3.4323186443855471</v>
      </c>
      <c r="P30">
        <f t="shared" si="6"/>
        <v>-18.642876172504351</v>
      </c>
      <c r="Q30">
        <f t="shared" si="7"/>
        <v>-16.657372267355925</v>
      </c>
      <c r="S30">
        <f t="shared" si="11"/>
        <v>20.26759840214531</v>
      </c>
      <c r="T30">
        <f t="shared" si="13"/>
        <v>3.5345897556570094</v>
      </c>
    </row>
    <row r="31" spans="1:20" x14ac:dyDescent="0.25">
      <c r="A31" s="1">
        <v>4</v>
      </c>
      <c r="B31" s="1">
        <f t="shared" si="8"/>
        <v>1.5000000000000002</v>
      </c>
      <c r="C31" s="1">
        <f t="shared" si="1"/>
        <v>-0.02</v>
      </c>
      <c r="D31" s="1">
        <v>0</v>
      </c>
      <c r="E31" s="6">
        <f t="shared" si="9"/>
        <v>-3.0000000000000013E-2</v>
      </c>
      <c r="F31" s="6">
        <f t="shared" si="10"/>
        <v>-8.7999999999999995E-2</v>
      </c>
      <c r="G31">
        <f t="shared" si="0"/>
        <v>-1.8993494973463476</v>
      </c>
      <c r="H31">
        <f t="shared" si="2"/>
        <v>9.2973114393355677E-2</v>
      </c>
      <c r="I31" s="1">
        <f t="shared" si="3"/>
        <v>1.5379852572381141</v>
      </c>
      <c r="J31" s="1">
        <f t="shared" si="4"/>
        <v>-0.36136424010823354</v>
      </c>
      <c r="K31" s="1">
        <f t="shared" si="5"/>
        <v>-3.4373347545844615</v>
      </c>
      <c r="P31">
        <f t="shared" si="6"/>
        <v>-20.704645825153889</v>
      </c>
      <c r="Q31">
        <f t="shared" si="7"/>
        <v>-16.944774211326234</v>
      </c>
      <c r="S31">
        <f t="shared" si="11"/>
        <v>20.617696526495379</v>
      </c>
      <c r="T31">
        <f t="shared" si="13"/>
        <v>2.8740194397030905</v>
      </c>
    </row>
    <row r="32" spans="1:20" x14ac:dyDescent="0.25">
      <c r="A32" s="1">
        <v>4</v>
      </c>
      <c r="B32" s="1">
        <f t="shared" si="8"/>
        <v>1.6000000000000003</v>
      </c>
      <c r="C32" s="1">
        <f t="shared" si="1"/>
        <v>-0.02</v>
      </c>
      <c r="D32" s="1">
        <v>0.02</v>
      </c>
      <c r="E32" s="6">
        <f t="shared" si="9"/>
        <v>-3.2000000000000015E-2</v>
      </c>
      <c r="F32" s="6">
        <f t="shared" si="10"/>
        <v>-8.5999999999999993E-2</v>
      </c>
      <c r="G32">
        <f>-ATAN(E32/F32)-PI()/2</f>
        <v>-1.9270159821910471</v>
      </c>
      <c r="H32">
        <f t="shared" si="2"/>
        <v>9.1760557975635704E-2</v>
      </c>
      <c r="I32" s="1">
        <f t="shared" si="3"/>
        <v>1.5680718412991692</v>
      </c>
      <c r="J32" s="1">
        <f t="shared" si="4"/>
        <v>-0.35894414089187787</v>
      </c>
      <c r="K32" s="1">
        <f t="shared" si="5"/>
        <v>-3.4950878234902163</v>
      </c>
      <c r="P32">
        <f t="shared" si="6"/>
        <v>-20.565984354053793</v>
      </c>
      <c r="Q32">
        <f t="shared" si="7"/>
        <v>-20.253781313554242</v>
      </c>
      <c r="S32">
        <f t="shared" si="11"/>
        <v>1.3866147110009663</v>
      </c>
      <c r="T32">
        <f t="shared" si="13"/>
        <v>33.090071022280085</v>
      </c>
    </row>
    <row r="33" spans="1:20" x14ac:dyDescent="0.25">
      <c r="A33" s="1">
        <v>4</v>
      </c>
      <c r="B33" s="1">
        <f t="shared" si="8"/>
        <v>1.7000000000000004</v>
      </c>
      <c r="C33" s="1">
        <v>0.02</v>
      </c>
      <c r="D33" s="1">
        <v>0.1</v>
      </c>
      <c r="E33" s="6">
        <f t="shared" si="9"/>
        <v>-3.0000000000000013E-2</v>
      </c>
      <c r="F33" s="6">
        <f t="shared" si="10"/>
        <v>-7.5999999999999984E-2</v>
      </c>
      <c r="G33">
        <f t="shared" si="0"/>
        <v>-1.9467572806662023</v>
      </c>
      <c r="H33">
        <f t="shared" si="2"/>
        <v>8.1706792863261976E-2</v>
      </c>
      <c r="I33" s="1">
        <f t="shared" si="3"/>
        <v>1.8377020190786562</v>
      </c>
      <c r="J33" s="1">
        <f t="shared" si="4"/>
        <v>-0.10905526158754619</v>
      </c>
      <c r="K33" s="1">
        <f t="shared" si="5"/>
        <v>-3.7844592997448583</v>
      </c>
      <c r="P33">
        <f t="shared" si="6"/>
        <v>-6.2484062226615622</v>
      </c>
      <c r="Q33">
        <f t="shared" si="7"/>
        <v>-36.833545614415328</v>
      </c>
      <c r="S33">
        <f t="shared" si="11"/>
        <v>143.1757813139223</v>
      </c>
      <c r="T33">
        <f t="shared" si="13"/>
        <v>165.79764300861086</v>
      </c>
    </row>
    <row r="34" spans="1:20" x14ac:dyDescent="0.25">
      <c r="A34" s="1">
        <v>4</v>
      </c>
      <c r="B34" s="1">
        <f t="shared" si="8"/>
        <v>1.8000000000000005</v>
      </c>
      <c r="C34" s="1">
        <v>0.1</v>
      </c>
      <c r="D34" s="1">
        <v>0</v>
      </c>
      <c r="E34" s="6">
        <f t="shared" si="9"/>
        <v>-2.0000000000000011E-2</v>
      </c>
      <c r="F34" s="6">
        <f t="shared" si="10"/>
        <v>-7.5999999999999984E-2</v>
      </c>
      <c r="G34">
        <f t="shared" si="0"/>
        <v>-1.8281200417659855</v>
      </c>
      <c r="H34">
        <f t="shared" si="2"/>
        <v>7.8587530817553986E-2</v>
      </c>
      <c r="I34" s="1">
        <f t="shared" si="3"/>
        <v>1.9323690311255466</v>
      </c>
      <c r="J34" s="1">
        <f t="shared" si="4"/>
        <v>0.10424898935956106</v>
      </c>
      <c r="K34" s="1">
        <f t="shared" si="5"/>
        <v>-3.7604890728915321</v>
      </c>
      <c r="P34">
        <f t="shared" si="6"/>
        <v>5.9730271088070763</v>
      </c>
      <c r="Q34">
        <f t="shared" si="7"/>
        <v>-35.460152781748604</v>
      </c>
      <c r="S34">
        <f t="shared" si="11"/>
        <v>122.21433331468639</v>
      </c>
      <c r="T34">
        <f t="shared" si="13"/>
        <v>13.73392832666724</v>
      </c>
    </row>
    <row r="35" spans="1:20" x14ac:dyDescent="0.25">
      <c r="A35" s="1">
        <v>4</v>
      </c>
      <c r="B35" s="1">
        <f t="shared" si="8"/>
        <v>1.9000000000000006</v>
      </c>
      <c r="C35" s="1">
        <v>0.16</v>
      </c>
      <c r="D35" s="1">
        <v>0</v>
      </c>
      <c r="E35" s="6">
        <f t="shared" si="9"/>
        <v>-4.0000000000000105E-3</v>
      </c>
      <c r="F35" s="6">
        <f t="shared" si="10"/>
        <v>-7.5999999999999984E-2</v>
      </c>
      <c r="G35">
        <f t="shared" si="0"/>
        <v>-1.6233793884058385</v>
      </c>
      <c r="H35">
        <f t="shared" si="2"/>
        <v>7.6105190361761776E-2</v>
      </c>
      <c r="I35" s="1">
        <f t="shared" si="3"/>
        <v>2.013467277483822</v>
      </c>
      <c r="J35" s="1">
        <f t="shared" si="4"/>
        <v>0.39008788907798353</v>
      </c>
      <c r="K35" s="1">
        <f t="shared" si="5"/>
        <v>-3.6368466658896605</v>
      </c>
      <c r="P35">
        <f t="shared" si="6"/>
        <v>22.350389683335859</v>
      </c>
      <c r="Q35">
        <f t="shared" si="7"/>
        <v>-28.375964691702563</v>
      </c>
      <c r="S35">
        <f t="shared" si="11"/>
        <v>163.7736257452878</v>
      </c>
      <c r="T35">
        <f t="shared" si="13"/>
        <v>70.84188090046041</v>
      </c>
    </row>
    <row r="36" spans="1:20" x14ac:dyDescent="0.25">
      <c r="A36" s="1">
        <v>4</v>
      </c>
      <c r="B36" s="1">
        <f t="shared" si="8"/>
        <v>2.0000000000000004</v>
      </c>
      <c r="C36" s="1">
        <v>0.16</v>
      </c>
      <c r="D36" s="1">
        <v>0</v>
      </c>
      <c r="E36" s="6">
        <f t="shared" si="9"/>
        <v>1.199999999999999E-2</v>
      </c>
      <c r="F36" s="6">
        <f t="shared" si="10"/>
        <v>-7.5999999999999984E-2</v>
      </c>
      <c r="G36">
        <f t="shared" si="0"/>
        <v>-1.4141944498128813</v>
      </c>
      <c r="H36">
        <f t="shared" si="2"/>
        <v>7.6941536246685358E-2</v>
      </c>
      <c r="I36" s="1">
        <f t="shared" si="3"/>
        <v>1.985483147141252</v>
      </c>
      <c r="J36" s="1">
        <f t="shared" si="4"/>
        <v>0.57128869732837062</v>
      </c>
      <c r="K36" s="1">
        <f t="shared" si="5"/>
        <v>-3.3996775969541333</v>
      </c>
      <c r="P36">
        <f t="shared" si="6"/>
        <v>32.732431240442345</v>
      </c>
      <c r="Q36">
        <f t="shared" si="7"/>
        <v>-14.787178010649569</v>
      </c>
      <c r="S36">
        <f t="shared" si="11"/>
        <v>103.82041557106487</v>
      </c>
      <c r="T36">
        <f t="shared" si="13"/>
        <v>135.88786681052994</v>
      </c>
    </row>
    <row r="37" spans="1:20" x14ac:dyDescent="0.25">
      <c r="A37" s="1">
        <v>4</v>
      </c>
      <c r="B37" s="1">
        <f t="shared" si="8"/>
        <v>2.1000000000000005</v>
      </c>
      <c r="C37" s="1">
        <v>0.1</v>
      </c>
      <c r="D37" s="1">
        <v>0</v>
      </c>
      <c r="E37" s="6">
        <f t="shared" si="9"/>
        <v>2.1999999999999992E-2</v>
      </c>
      <c r="F37" s="6">
        <f t="shared" si="10"/>
        <v>-7.5999999999999984E-2</v>
      </c>
      <c r="G37">
        <f t="shared" si="0"/>
        <v>-1.2890244595215443</v>
      </c>
      <c r="H37">
        <f t="shared" si="2"/>
        <v>7.9120161779409906E-2</v>
      </c>
      <c r="I37" s="1">
        <f t="shared" si="3"/>
        <v>1.9156865246084651</v>
      </c>
      <c r="J37" s="1">
        <f t="shared" si="4"/>
        <v>0.62666206508692079</v>
      </c>
      <c r="K37" s="1">
        <f t="shared" si="5"/>
        <v>-3.2047109841300094</v>
      </c>
      <c r="P37">
        <f t="shared" si="6"/>
        <v>35.90509151043306</v>
      </c>
      <c r="Q37">
        <f t="shared" si="7"/>
        <v>-3.6164139498661143</v>
      </c>
      <c r="S37">
        <f t="shared" si="11"/>
        <v>31.726602699907147</v>
      </c>
      <c r="T37">
        <f t="shared" si="13"/>
        <v>111.70764060783455</v>
      </c>
    </row>
    <row r="38" spans="1:20" x14ac:dyDescent="0.25">
      <c r="A38" s="1">
        <v>4</v>
      </c>
      <c r="B38" s="1">
        <f t="shared" si="8"/>
        <v>2.2000000000000006</v>
      </c>
      <c r="C38" s="1">
        <v>0.1</v>
      </c>
      <c r="D38" s="1">
        <v>0</v>
      </c>
      <c r="E38" s="6">
        <f t="shared" si="9"/>
        <v>3.1999999999999994E-2</v>
      </c>
      <c r="F38" s="6">
        <f t="shared" si="10"/>
        <v>-7.5999999999999984E-2</v>
      </c>
      <c r="G38">
        <f t="shared" si="0"/>
        <v>-1.1722738811284763</v>
      </c>
      <c r="H38">
        <f t="shared" si="2"/>
        <v>8.2462112512353192E-2</v>
      </c>
      <c r="I38" s="1">
        <f t="shared" si="3"/>
        <v>1.8157749899217615</v>
      </c>
      <c r="J38" s="1">
        <f t="shared" si="4"/>
        <v>0.64350110879328515</v>
      </c>
      <c r="K38" s="1">
        <f t="shared" si="5"/>
        <v>-2.9880488710502378</v>
      </c>
      <c r="P38">
        <f t="shared" si="6"/>
        <v>36.869897645844063</v>
      </c>
      <c r="Q38">
        <f t="shared" si="7"/>
        <v>8.797410709991027</v>
      </c>
      <c r="S38">
        <f t="shared" si="11"/>
        <v>9.6480613541100269</v>
      </c>
      <c r="T38">
        <f t="shared" si="13"/>
        <v>124.13824659857141</v>
      </c>
    </row>
    <row r="39" spans="1:20" x14ac:dyDescent="0.25">
      <c r="A39" s="1">
        <v>4</v>
      </c>
      <c r="B39" s="1">
        <f t="shared" si="8"/>
        <v>2.3000000000000007</v>
      </c>
      <c r="C39" s="1">
        <v>0.02</v>
      </c>
      <c r="D39" s="1">
        <v>-0.1</v>
      </c>
      <c r="E39" s="6">
        <f t="shared" si="9"/>
        <v>3.3999999999999996E-2</v>
      </c>
      <c r="F39" s="6">
        <f t="shared" si="10"/>
        <v>-8.5999999999999993E-2</v>
      </c>
      <c r="G39">
        <f t="shared" si="0"/>
        <v>-1.1943059923483736</v>
      </c>
      <c r="H39">
        <f t="shared" si="2"/>
        <v>9.2477024173575131E-2</v>
      </c>
      <c r="I39" s="1">
        <f t="shared" si="3"/>
        <v>1.5502492372360133</v>
      </c>
      <c r="J39" s="1">
        <f t="shared" si="4"/>
        <v>0.35594324488763962</v>
      </c>
      <c r="K39" s="1">
        <f t="shared" si="5"/>
        <v>-2.7445552295843871</v>
      </c>
      <c r="P39">
        <f t="shared" si="6"/>
        <v>20.394045678253267</v>
      </c>
      <c r="Q39">
        <f t="shared" si="7"/>
        <v>22.748568704255916</v>
      </c>
      <c r="S39">
        <f t="shared" si="11"/>
        <v>164.75851967590796</v>
      </c>
      <c r="T39">
        <f t="shared" si="13"/>
        <v>139.51157994264889</v>
      </c>
    </row>
    <row r="40" spans="1:20" x14ac:dyDescent="0.25">
      <c r="A40" s="1">
        <v>4</v>
      </c>
      <c r="B40" s="1">
        <f t="shared" si="8"/>
        <v>2.4000000000000008</v>
      </c>
      <c r="C40" s="1">
        <f t="shared" si="1"/>
        <v>-0.02</v>
      </c>
      <c r="D40" s="1">
        <v>-0.02</v>
      </c>
      <c r="E40" s="6">
        <f t="shared" si="9"/>
        <v>3.1999999999999994E-2</v>
      </c>
      <c r="F40" s="6">
        <f t="shared" si="10"/>
        <v>-8.7999999999999995E-2</v>
      </c>
      <c r="G40">
        <f t="shared" si="0"/>
        <v>-1.2220253232109897</v>
      </c>
      <c r="H40">
        <f t="shared" si="2"/>
        <v>9.3637599285756989E-2</v>
      </c>
      <c r="I40" s="1">
        <f t="shared" si="3"/>
        <v>1.521650980692377</v>
      </c>
      <c r="J40" s="1">
        <f t="shared" si="4"/>
        <v>0.29962565748138736</v>
      </c>
      <c r="K40" s="1">
        <f t="shared" si="5"/>
        <v>-2.7436763039033667</v>
      </c>
      <c r="P40">
        <f t="shared" si="6"/>
        <v>17.167285607515897</v>
      </c>
      <c r="Q40">
        <f t="shared" si="7"/>
        <v>22.79892743628406</v>
      </c>
      <c r="S40">
        <f t="shared" si="11"/>
        <v>32.267600707373703</v>
      </c>
      <c r="T40">
        <f t="shared" si="13"/>
        <v>0.50358732028144004</v>
      </c>
    </row>
    <row r="41" spans="1:20" x14ac:dyDescent="0.25">
      <c r="A41" s="1">
        <v>1</v>
      </c>
      <c r="B41" s="1">
        <f t="shared" si="8"/>
        <v>2.5000000000000009</v>
      </c>
      <c r="C41" s="1">
        <f t="shared" si="1"/>
        <v>-0.02</v>
      </c>
      <c r="D41" s="1">
        <v>0</v>
      </c>
      <c r="E41" s="6">
        <f t="shared" si="9"/>
        <v>2.9999999999999992E-2</v>
      </c>
      <c r="F41" s="6">
        <f t="shared" si="10"/>
        <v>-8.7999999999999995E-2</v>
      </c>
      <c r="G41">
        <f t="shared" si="0"/>
        <v>-1.2422431562434455</v>
      </c>
      <c r="H41">
        <f t="shared" si="2"/>
        <v>9.2973114393355663E-2</v>
      </c>
      <c r="I41" s="1">
        <f t="shared" si="3"/>
        <v>1.5379852572381147</v>
      </c>
      <c r="J41" s="1">
        <f t="shared" si="4"/>
        <v>0.29574210099466924</v>
      </c>
      <c r="K41" s="1">
        <f t="shared" si="5"/>
        <v>-2.7802284134815602</v>
      </c>
      <c r="P41">
        <f t="shared" si="6"/>
        <v>16.944774211326294</v>
      </c>
      <c r="Q41">
        <f t="shared" si="7"/>
        <v>20.704645825153847</v>
      </c>
      <c r="S41">
        <f t="shared" si="11"/>
        <v>2.2251139618960281</v>
      </c>
      <c r="T41">
        <f t="shared" si="13"/>
        <v>20.942816111302136</v>
      </c>
    </row>
    <row r="42" spans="1:20" x14ac:dyDescent="0.25">
      <c r="A42" s="1">
        <v>1</v>
      </c>
      <c r="B42" s="1">
        <f t="shared" si="8"/>
        <v>2.600000000000001</v>
      </c>
      <c r="C42" s="1">
        <f t="shared" si="1"/>
        <v>-0.02</v>
      </c>
      <c r="D42" s="1">
        <v>0</v>
      </c>
      <c r="E42" s="6">
        <f t="shared" si="9"/>
        <v>2.799999999999999E-2</v>
      </c>
      <c r="F42" s="6">
        <f t="shared" si="10"/>
        <v>-8.7999999999999995E-2</v>
      </c>
      <c r="G42">
        <f t="shared" si="0"/>
        <v>-1.2627435457711202</v>
      </c>
      <c r="H42">
        <f t="shared" si="2"/>
        <v>9.2347171044921558E-2</v>
      </c>
      <c r="I42" s="1">
        <f t="shared" si="3"/>
        <v>1.5534695365668738</v>
      </c>
      <c r="J42" s="1">
        <f t="shared" si="4"/>
        <v>0.29072599079575356</v>
      </c>
      <c r="K42" s="1">
        <f t="shared" si="5"/>
        <v>-2.8162130823379941</v>
      </c>
      <c r="P42">
        <f t="shared" si="6"/>
        <v>16.657372267355896</v>
      </c>
      <c r="Q42">
        <f t="shared" si="7"/>
        <v>18.642876172504344</v>
      </c>
      <c r="S42">
        <f t="shared" si="11"/>
        <v>2.8740194397039787</v>
      </c>
      <c r="T42">
        <f t="shared" si="13"/>
        <v>20.617696526495024</v>
      </c>
    </row>
    <row r="43" spans="1:20" x14ac:dyDescent="0.25">
      <c r="A43" s="1">
        <v>1</v>
      </c>
      <c r="B43" s="1">
        <f t="shared" si="8"/>
        <v>2.7000000000000011</v>
      </c>
      <c r="C43" s="1">
        <f t="shared" si="1"/>
        <v>-0.02</v>
      </c>
      <c r="D43" s="1">
        <v>0</v>
      </c>
      <c r="E43" s="6">
        <f t="shared" si="9"/>
        <v>2.5999999999999988E-2</v>
      </c>
      <c r="F43" s="6">
        <f t="shared" si="10"/>
        <v>-8.7999999999999995E-2</v>
      </c>
      <c r="G43">
        <f t="shared" si="0"/>
        <v>-1.2835148733977624</v>
      </c>
      <c r="H43">
        <f t="shared" si="2"/>
        <v>9.176055797563569E-2</v>
      </c>
      <c r="I43" s="1">
        <f t="shared" si="3"/>
        <v>1.5680718412991694</v>
      </c>
      <c r="J43" s="1">
        <f t="shared" si="4"/>
        <v>0.28455696790140705</v>
      </c>
      <c r="K43" s="1">
        <f t="shared" si="5"/>
        <v>-2.851586714696932</v>
      </c>
      <c r="P43">
        <f t="shared" si="6"/>
        <v>16.303913291790263</v>
      </c>
      <c r="Q43">
        <f t="shared" si="7"/>
        <v>16.616116332289806</v>
      </c>
      <c r="S43">
        <f t="shared" si="11"/>
        <v>3.5345897556563344</v>
      </c>
      <c r="T43">
        <f t="shared" si="13"/>
        <v>20.267598402145381</v>
      </c>
    </row>
    <row r="44" spans="1:20" x14ac:dyDescent="0.25">
      <c r="A44" s="1">
        <v>1</v>
      </c>
      <c r="B44" s="1">
        <f t="shared" si="8"/>
        <v>2.8000000000000012</v>
      </c>
      <c r="C44" s="1">
        <f t="shared" si="1"/>
        <v>-0.02</v>
      </c>
      <c r="D44" s="1">
        <v>0</v>
      </c>
      <c r="E44" s="6">
        <f t="shared" si="9"/>
        <v>2.3999999999999987E-2</v>
      </c>
      <c r="F44" s="6">
        <f t="shared" si="10"/>
        <v>-8.7999999999999995E-2</v>
      </c>
      <c r="G44">
        <f t="shared" si="0"/>
        <v>-1.3045442776439713</v>
      </c>
      <c r="H44">
        <f t="shared" si="2"/>
        <v>9.121403400793103E-2</v>
      </c>
      <c r="I44" s="1">
        <f t="shared" si="3"/>
        <v>1.5817597716640042</v>
      </c>
      <c r="J44" s="1">
        <f t="shared" si="4"/>
        <v>0.27721549402003287</v>
      </c>
      <c r="K44" s="1">
        <f t="shared" si="5"/>
        <v>-2.8863040493079755</v>
      </c>
      <c r="P44">
        <f t="shared" si="6"/>
        <v>15.883277822981995</v>
      </c>
      <c r="Q44">
        <f t="shared" si="7"/>
        <v>14.626959583133555</v>
      </c>
      <c r="S44">
        <f t="shared" si="11"/>
        <v>4.2063546880826763</v>
      </c>
      <c r="T44">
        <f t="shared" si="13"/>
        <v>19.891567491562512</v>
      </c>
    </row>
    <row r="45" spans="1:20" x14ac:dyDescent="0.25">
      <c r="A45" s="1">
        <v>1</v>
      </c>
      <c r="B45" s="1">
        <f t="shared" si="8"/>
        <v>2.9000000000000012</v>
      </c>
      <c r="C45" s="1">
        <f t="shared" si="1"/>
        <v>-0.02</v>
      </c>
      <c r="D45" s="1">
        <v>0</v>
      </c>
      <c r="E45" s="6">
        <f t="shared" si="9"/>
        <v>2.1999999999999985E-2</v>
      </c>
      <c r="F45" s="6">
        <f t="shared" si="10"/>
        <v>-8.7999999999999995E-2</v>
      </c>
      <c r="G45">
        <f t="shared" si="0"/>
        <v>-1.3258176636680326</v>
      </c>
      <c r="H45">
        <f t="shared" si="2"/>
        <v>9.0708323763588533E-2</v>
      </c>
      <c r="I45" s="1">
        <f t="shared" si="3"/>
        <v>1.5945008918643562</v>
      </c>
      <c r="J45" s="1">
        <f t="shared" si="4"/>
        <v>0.26868322819632362</v>
      </c>
      <c r="K45" s="1">
        <f t="shared" si="5"/>
        <v>-2.9203185555323889</v>
      </c>
      <c r="P45">
        <f t="shared" si="6"/>
        <v>15.394415001599743</v>
      </c>
      <c r="Q45">
        <f t="shared" si="7"/>
        <v>12.678071934253182</v>
      </c>
      <c r="S45">
        <f t="shared" si="11"/>
        <v>4.8886282138225212</v>
      </c>
      <c r="T45">
        <f t="shared" si="13"/>
        <v>19.488876488803726</v>
      </c>
    </row>
    <row r="46" spans="1:20" x14ac:dyDescent="0.25">
      <c r="A46" s="1">
        <v>1</v>
      </c>
      <c r="B46" s="1">
        <f t="shared" si="8"/>
        <v>3.0000000000000013</v>
      </c>
      <c r="C46" s="1">
        <f t="shared" si="1"/>
        <v>-0.02</v>
      </c>
      <c r="D46" s="1">
        <v>0</v>
      </c>
      <c r="E46" s="6">
        <f t="shared" si="9"/>
        <v>1.9999999999999983E-2</v>
      </c>
      <c r="F46" s="6">
        <f t="shared" si="10"/>
        <v>-8.7999999999999995E-2</v>
      </c>
      <c r="G46">
        <f t="shared" si="0"/>
        <v>-1.3473197256542637</v>
      </c>
      <c r="H46">
        <f t="shared" si="2"/>
        <v>9.0244113381427807E-2</v>
      </c>
      <c r="I46" s="1">
        <f t="shared" si="3"/>
        <v>1.6062631384874162</v>
      </c>
      <c r="J46" s="1">
        <f t="shared" si="4"/>
        <v>0.25894341283315248</v>
      </c>
      <c r="K46" s="1">
        <f t="shared" si="5"/>
        <v>-2.9535828641416799</v>
      </c>
      <c r="P46">
        <f t="shared" si="6"/>
        <v>14.836364688053356</v>
      </c>
      <c r="Q46">
        <f t="shared" si="7"/>
        <v>10.772167442520129</v>
      </c>
      <c r="S46">
        <f t="shared" si="11"/>
        <v>5.5805031354638679</v>
      </c>
      <c r="T46">
        <f t="shared" si="13"/>
        <v>19.059044917330539</v>
      </c>
    </row>
    <row r="47" spans="1:20" x14ac:dyDescent="0.25">
      <c r="A47" s="1">
        <v>1</v>
      </c>
      <c r="B47" s="1">
        <f t="shared" si="8"/>
        <v>3.1000000000000014</v>
      </c>
      <c r="C47" s="1">
        <f t="shared" si="1"/>
        <v>-0.02</v>
      </c>
      <c r="D47" s="1">
        <v>0</v>
      </c>
      <c r="E47" s="6">
        <f t="shared" si="9"/>
        <v>1.7999999999999981E-2</v>
      </c>
      <c r="F47" s="6">
        <f t="shared" si="10"/>
        <v>-8.7999999999999995E-2</v>
      </c>
      <c r="G47">
        <f t="shared" si="0"/>
        <v>-1.3690339824746096</v>
      </c>
      <c r="H47">
        <f t="shared" si="2"/>
        <v>8.9822046291542473E-2</v>
      </c>
      <c r="I47" s="1">
        <f t="shared" si="3"/>
        <v>1.6170152459811065</v>
      </c>
      <c r="J47" s="1">
        <f t="shared" si="4"/>
        <v>0.24798126350649685</v>
      </c>
      <c r="K47" s="1">
        <f t="shared" si="5"/>
        <v>-2.9860492284557161</v>
      </c>
      <c r="P47">
        <f t="shared" si="6"/>
        <v>14.20827979724381</v>
      </c>
      <c r="Q47">
        <f t="shared" si="7"/>
        <v>8.911981791191721</v>
      </c>
      <c r="S47">
        <f t="shared" si="11"/>
        <v>6.2808489080954644</v>
      </c>
      <c r="T47">
        <f t="shared" si="13"/>
        <v>18.601856513284076</v>
      </c>
    </row>
    <row r="48" spans="1:20" x14ac:dyDescent="0.25">
      <c r="A48" s="1">
        <v>1</v>
      </c>
      <c r="B48" s="1">
        <f t="shared" si="8"/>
        <v>3.2000000000000015</v>
      </c>
      <c r="C48" s="1">
        <f t="shared" si="1"/>
        <v>-0.02</v>
      </c>
      <c r="D48" s="1">
        <v>0</v>
      </c>
      <c r="E48" s="6">
        <f t="shared" si="9"/>
        <v>1.599999999999998E-2</v>
      </c>
      <c r="F48" s="6">
        <f t="shared" si="10"/>
        <v>-8.7999999999999995E-2</v>
      </c>
      <c r="G48">
        <f t="shared" si="0"/>
        <v>-1.3909428270024184</v>
      </c>
      <c r="H48">
        <f t="shared" si="2"/>
        <v>8.9442719099991574E-2</v>
      </c>
      <c r="I48" s="1">
        <f t="shared" si="3"/>
        <v>1.6267271827207985</v>
      </c>
      <c r="J48" s="1">
        <f t="shared" si="4"/>
        <v>0.23578435571838008</v>
      </c>
      <c r="K48" s="1">
        <f t="shared" si="5"/>
        <v>-3.0176700097232168</v>
      </c>
      <c r="P48">
        <f t="shared" si="6"/>
        <v>13.509448457874477</v>
      </c>
      <c r="Q48">
        <f t="shared" si="7"/>
        <v>7.1002444796575901</v>
      </c>
      <c r="S48">
        <f t="shared" si="11"/>
        <v>6.9883133936933284</v>
      </c>
      <c r="T48">
        <f t="shared" si="13"/>
        <v>18.117373115341309</v>
      </c>
    </row>
    <row r="49" spans="1:20" x14ac:dyDescent="0.25">
      <c r="A49" s="1">
        <v>1</v>
      </c>
      <c r="B49" s="1">
        <f t="shared" si="8"/>
        <v>3.3000000000000016</v>
      </c>
      <c r="C49" s="1">
        <f t="shared" si="1"/>
        <v>-0.02</v>
      </c>
      <c r="D49" s="1">
        <v>0</v>
      </c>
      <c r="E49" s="6">
        <f t="shared" si="9"/>
        <v>1.3999999999999979E-2</v>
      </c>
      <c r="F49" s="6">
        <f t="shared" si="10"/>
        <v>-8.7999999999999995E-2</v>
      </c>
      <c r="G49">
        <f t="shared" si="0"/>
        <v>-1.4130275891989428</v>
      </c>
      <c r="H49">
        <f t="shared" si="2"/>
        <v>8.9106677639781848E-2</v>
      </c>
      <c r="I49" s="1">
        <f t="shared" si="3"/>
        <v>1.6353705897972386</v>
      </c>
      <c r="J49" s="1">
        <f t="shared" si="4"/>
        <v>0.22234300059829581</v>
      </c>
      <c r="K49" s="1">
        <f t="shared" si="5"/>
        <v>-3.0483981789961812</v>
      </c>
      <c r="P49">
        <f t="shared" si="6"/>
        <v>12.739315538557088</v>
      </c>
      <c r="Q49">
        <f t="shared" si="7"/>
        <v>5.3396500681531336</v>
      </c>
      <c r="S49">
        <f t="shared" si="11"/>
        <v>7.701329193173887</v>
      </c>
      <c r="T49">
        <f t="shared" si="13"/>
        <v>17.605944115044565</v>
      </c>
    </row>
    <row r="50" spans="1:20" x14ac:dyDescent="0.25">
      <c r="A50" s="1">
        <v>1</v>
      </c>
      <c r="B50" s="1">
        <f t="shared" si="8"/>
        <v>3.4000000000000017</v>
      </c>
      <c r="C50" s="1">
        <f t="shared" si="1"/>
        <v>-0.02</v>
      </c>
      <c r="D50" s="1">
        <v>0</v>
      </c>
      <c r="E50" s="6">
        <f t="shared" si="9"/>
        <v>1.1999999999999979E-2</v>
      </c>
      <c r="F50" s="6">
        <f t="shared" si="10"/>
        <v>-8.7999999999999995E-2</v>
      </c>
      <c r="G50">
        <f t="shared" si="0"/>
        <v>-1.4352686128093961</v>
      </c>
      <c r="H50">
        <f t="shared" si="2"/>
        <v>8.8814413244698062E-2</v>
      </c>
      <c r="I50" s="1">
        <f t="shared" si="3"/>
        <v>1.6429192134584742</v>
      </c>
      <c r="J50" s="1">
        <f t="shared" si="4"/>
        <v>0.20765060064907814</v>
      </c>
      <c r="K50" s="1">
        <f t="shared" si="5"/>
        <v>-3.0781878262678704</v>
      </c>
      <c r="P50">
        <f t="shared" si="6"/>
        <v>11.897503030548691</v>
      </c>
      <c r="Q50">
        <f t="shared" si="7"/>
        <v>3.6328290063019324</v>
      </c>
      <c r="S50">
        <f t="shared" si="11"/>
        <v>8.4181250800839713</v>
      </c>
      <c r="T50">
        <f t="shared" si="13"/>
        <v>17.068210618512012</v>
      </c>
    </row>
    <row r="51" spans="1:20" x14ac:dyDescent="0.25">
      <c r="A51" s="1">
        <v>1</v>
      </c>
      <c r="B51" s="1">
        <f t="shared" si="8"/>
        <v>3.5000000000000018</v>
      </c>
      <c r="C51" s="1">
        <f t="shared" si="1"/>
        <v>-0.02</v>
      </c>
      <c r="D51" s="1">
        <v>0</v>
      </c>
      <c r="E51" s="6">
        <f t="shared" si="9"/>
        <v>9.9999999999999794E-3</v>
      </c>
      <c r="F51" s="6">
        <f t="shared" si="10"/>
        <v>-8.7999999999999995E-2</v>
      </c>
      <c r="G51">
        <f t="shared" si="0"/>
        <v>-1.4576453452044122</v>
      </c>
      <c r="H51">
        <f t="shared" si="2"/>
        <v>8.8566359301938111E-2</v>
      </c>
      <c r="I51" s="1">
        <f t="shared" si="3"/>
        <v>1.6493493212280528</v>
      </c>
      <c r="J51" s="1">
        <f t="shared" si="4"/>
        <v>0.19170397602364053</v>
      </c>
      <c r="K51" s="1">
        <f t="shared" si="5"/>
        <v>-3.106994666432465</v>
      </c>
      <c r="P51">
        <f t="shared" si="6"/>
        <v>10.983828742031729</v>
      </c>
      <c r="Q51">
        <f t="shared" si="7"/>
        <v>1.9823186437627385</v>
      </c>
      <c r="S51">
        <f t="shared" si="11"/>
        <v>9.1367428851696175</v>
      </c>
      <c r="T51">
        <f t="shared" si="13"/>
        <v>16.505103625391939</v>
      </c>
    </row>
    <row r="52" spans="1:20" x14ac:dyDescent="0.25">
      <c r="A52" s="1">
        <v>2</v>
      </c>
      <c r="B52" s="1">
        <f t="shared" si="8"/>
        <v>3.6000000000000019</v>
      </c>
      <c r="C52" s="1">
        <f t="shared" si="1"/>
        <v>-0.02</v>
      </c>
      <c r="D52" s="1">
        <v>0</v>
      </c>
      <c r="E52" s="6">
        <f t="shared" si="9"/>
        <v>7.9999999999999793E-3</v>
      </c>
      <c r="F52" s="6">
        <f t="shared" si="10"/>
        <v>-8.7999999999999995E-2</v>
      </c>
      <c r="G52">
        <f t="shared" si="0"/>
        <v>-1.4801364395941516</v>
      </c>
      <c r="H52">
        <f t="shared" si="2"/>
        <v>8.8362888137498083E-2</v>
      </c>
      <c r="I52" s="1">
        <f t="shared" si="3"/>
        <v>1.6546400911872541</v>
      </c>
      <c r="J52" s="1">
        <f t="shared" si="4"/>
        <v>0.17450365159310244</v>
      </c>
      <c r="K52" s="1">
        <f t="shared" si="5"/>
        <v>-3.1347765307814059</v>
      </c>
      <c r="P52">
        <f t="shared" si="6"/>
        <v>9.998322745906135</v>
      </c>
      <c r="Q52">
        <f t="shared" si="7"/>
        <v>0.39053506956344108</v>
      </c>
      <c r="S52">
        <f t="shared" si="11"/>
        <v>9.8550599612559431</v>
      </c>
      <c r="T52">
        <f t="shared" si="13"/>
        <v>15.917835741992974</v>
      </c>
    </row>
    <row r="53" spans="1:20" x14ac:dyDescent="0.25">
      <c r="A53" s="1">
        <v>2</v>
      </c>
      <c r="B53" s="1">
        <f t="shared" si="8"/>
        <v>3.700000000000002</v>
      </c>
      <c r="C53" s="1">
        <f t="shared" si="1"/>
        <v>-0.02</v>
      </c>
      <c r="D53" s="1">
        <v>0</v>
      </c>
      <c r="E53" s="6">
        <f t="shared" si="9"/>
        <v>5.9999999999999793E-3</v>
      </c>
      <c r="F53" s="6">
        <f t="shared" si="10"/>
        <v>-8.7999999999999995E-2</v>
      </c>
      <c r="G53">
        <f t="shared" si="0"/>
        <v>-1.5027198685368972</v>
      </c>
      <c r="H53">
        <f t="shared" si="2"/>
        <v>8.8204308284799776E-2</v>
      </c>
      <c r="I53" s="1">
        <f t="shared" si="3"/>
        <v>1.6587739638245422</v>
      </c>
      <c r="J53" s="1">
        <f t="shared" si="4"/>
        <v>0.15605409528764502</v>
      </c>
      <c r="K53" s="1">
        <f t="shared" si="5"/>
        <v>-3.1614938323614394</v>
      </c>
      <c r="P53">
        <f t="shared" si="6"/>
        <v>8.9412410357144498</v>
      </c>
      <c r="Q53">
        <f t="shared" si="7"/>
        <v>-1.1402535509506606</v>
      </c>
      <c r="S53">
        <f t="shared" si="11"/>
        <v>10.570817101916852</v>
      </c>
      <c r="T53">
        <f t="shared" si="13"/>
        <v>15.307886205141017</v>
      </c>
    </row>
    <row r="54" spans="1:20" x14ac:dyDescent="0.25">
      <c r="A54" s="1">
        <v>2</v>
      </c>
      <c r="B54" s="1">
        <f t="shared" si="8"/>
        <v>3.800000000000002</v>
      </c>
      <c r="C54" s="1">
        <f t="shared" si="1"/>
        <v>-0.02</v>
      </c>
      <c r="D54" s="1">
        <v>0</v>
      </c>
      <c r="E54" s="6">
        <f t="shared" si="9"/>
        <v>3.9999999999999793E-3</v>
      </c>
      <c r="F54" s="6">
        <f t="shared" si="10"/>
        <v>-8.7999999999999995E-2</v>
      </c>
      <c r="G54">
        <f t="shared" si="0"/>
        <v>-1.5253730473733198</v>
      </c>
      <c r="H54">
        <f t="shared" si="2"/>
        <v>8.8090862182180957E-2</v>
      </c>
      <c r="I54" s="1">
        <f t="shared" si="3"/>
        <v>1.661736946271178</v>
      </c>
      <c r="J54" s="1">
        <f t="shared" si="4"/>
        <v>0.13636389889785816</v>
      </c>
      <c r="K54" s="1">
        <f t="shared" si="5"/>
        <v>-3.1871099936444978</v>
      </c>
      <c r="P54">
        <f t="shared" si="6"/>
        <v>7.8130758847959312</v>
      </c>
      <c r="Q54">
        <f t="shared" si="7"/>
        <v>-2.6079514797963554</v>
      </c>
      <c r="S54">
        <f t="shared" si="11"/>
        <v>11.281651509185187</v>
      </c>
      <c r="T54">
        <f t="shared" si="13"/>
        <v>14.676979288456948</v>
      </c>
    </row>
    <row r="55" spans="1:20" x14ac:dyDescent="0.25">
      <c r="A55" s="1">
        <v>2</v>
      </c>
      <c r="B55" s="1">
        <f>B54+$B$13</f>
        <v>3.9000000000000021</v>
      </c>
      <c r="C55" s="1">
        <f t="shared" si="1"/>
        <v>-0.02</v>
      </c>
      <c r="D55" s="1">
        <v>0</v>
      </c>
      <c r="E55" s="6">
        <f t="shared" si="9"/>
        <v>1.9999999999999792E-3</v>
      </c>
      <c r="F55" s="6">
        <f t="shared" si="10"/>
        <v>-8.7999999999999995E-2</v>
      </c>
      <c r="G55">
        <f t="shared" si="0"/>
        <v>-1.5480729659532557</v>
      </c>
      <c r="H55">
        <f t="shared" si="2"/>
        <v>8.802272433866154E-2</v>
      </c>
      <c r="I55" s="1">
        <f t="shared" si="3"/>
        <v>1.6635188596767467</v>
      </c>
      <c r="J55" s="1">
        <f t="shared" si="4"/>
        <v>0.11544589372349101</v>
      </c>
      <c r="K55" s="1">
        <f t="shared" si="5"/>
        <v>-3.2115918256300025</v>
      </c>
      <c r="P55">
        <f t="shared" si="6"/>
        <v>6.6145624724718752</v>
      </c>
      <c r="Q55">
        <f t="shared" si="7"/>
        <v>-4.0106571273141469</v>
      </c>
      <c r="S55">
        <f t="shared" si="11"/>
        <v>11.985134123240559</v>
      </c>
      <c r="T55">
        <f t="shared" si="13"/>
        <v>14.027056475177915</v>
      </c>
    </row>
    <row r="56" spans="1:20" x14ac:dyDescent="0.25">
      <c r="A56" s="1">
        <v>2</v>
      </c>
      <c r="B56" s="1">
        <f t="shared" si="8"/>
        <v>4.0000000000000018</v>
      </c>
      <c r="C56" s="1">
        <f t="shared" si="1"/>
        <v>-0.02</v>
      </c>
      <c r="D56" s="1">
        <v>0</v>
      </c>
      <c r="E56" s="6">
        <f t="shared" si="9"/>
        <v>-2.0816681711721685E-17</v>
      </c>
      <c r="F56" s="6">
        <f t="shared" si="10"/>
        <v>-8.7999999999999995E-2</v>
      </c>
      <c r="G56">
        <f t="shared" si="0"/>
        <v>-1.5707963267948968</v>
      </c>
      <c r="H56">
        <f t="shared" si="2"/>
        <v>8.7999999999999995E-2</v>
      </c>
      <c r="I56" s="1">
        <f t="shared" si="3"/>
        <v>1.6641135219135843</v>
      </c>
      <c r="J56" s="1">
        <f t="shared" si="4"/>
        <v>9.3317195118687524E-2</v>
      </c>
      <c r="K56" s="1">
        <f t="shared" si="5"/>
        <v>-3.2349098487084813</v>
      </c>
      <c r="P56">
        <f t="shared" si="6"/>
        <v>5.346681436299602</v>
      </c>
      <c r="Q56">
        <f t="shared" si="7"/>
        <v>-5.3466814362996615</v>
      </c>
      <c r="S56">
        <f t="shared" si="11"/>
        <v>12.678810361722732</v>
      </c>
      <c r="T56">
        <f t="shared" si="13"/>
        <v>13.360243089855146</v>
      </c>
    </row>
    <row r="57" spans="1:20" x14ac:dyDescent="0.25">
      <c r="I57" s="1"/>
    </row>
    <row r="58" spans="1:20" x14ac:dyDescent="0.25">
      <c r="I58" s="1"/>
    </row>
    <row r="59" spans="1:20" x14ac:dyDescent="0.25">
      <c r="I59" s="1"/>
    </row>
    <row r="60" spans="1:20" x14ac:dyDescent="0.25">
      <c r="I60" s="1"/>
    </row>
    <row r="61" spans="1:20" x14ac:dyDescent="0.25">
      <c r="I61" s="1"/>
    </row>
    <row r="62" spans="1:20" x14ac:dyDescent="0.25">
      <c r="I62" s="1"/>
    </row>
    <row r="63" spans="1:20" x14ac:dyDescent="0.25">
      <c r="I63" s="1"/>
    </row>
    <row r="64" spans="1:20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duputz</dc:creator>
  <cp:lastModifiedBy>Patrick</cp:lastModifiedBy>
  <dcterms:created xsi:type="dcterms:W3CDTF">2015-06-05T18:19:34Z</dcterms:created>
  <dcterms:modified xsi:type="dcterms:W3CDTF">2020-02-09T09:28:25Z</dcterms:modified>
</cp:coreProperties>
</file>