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GitHub\Carre92-2020\237-Alain-RM\Specs\"/>
    </mc:Choice>
  </mc:AlternateContent>
  <xr:revisionPtr revIDLastSave="0" documentId="13_ncr:1_{297CE0CA-5F70-47D2-A270-2E21D109F3E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16" i="1"/>
  <c r="P17" i="1"/>
  <c r="P18" i="1"/>
  <c r="P19" i="1"/>
  <c r="P20" i="1"/>
  <c r="P21" i="1"/>
  <c r="P22" i="1"/>
  <c r="P23" i="1"/>
  <c r="P24" i="1"/>
  <c r="S25" i="1" s="1"/>
  <c r="P25" i="1"/>
  <c r="P26" i="1"/>
  <c r="P27" i="1"/>
  <c r="P28" i="1"/>
  <c r="P29" i="1"/>
  <c r="P30" i="1"/>
  <c r="P31" i="1"/>
  <c r="P32" i="1"/>
  <c r="S33" i="1" s="1"/>
  <c r="P33" i="1"/>
  <c r="P34" i="1"/>
  <c r="P35" i="1"/>
  <c r="P36" i="1"/>
  <c r="P37" i="1"/>
  <c r="P38" i="1"/>
  <c r="P39" i="1"/>
  <c r="P40" i="1"/>
  <c r="S41" i="1" s="1"/>
  <c r="P41" i="1"/>
  <c r="P42" i="1"/>
  <c r="P43" i="1"/>
  <c r="P44" i="1"/>
  <c r="P45" i="1"/>
  <c r="P46" i="1"/>
  <c r="P47" i="1"/>
  <c r="P48" i="1"/>
  <c r="S49" i="1" s="1"/>
  <c r="P49" i="1"/>
  <c r="P50" i="1"/>
  <c r="P51" i="1"/>
  <c r="P52" i="1"/>
  <c r="P53" i="1"/>
  <c r="P54" i="1"/>
  <c r="P55" i="1"/>
  <c r="P56" i="1"/>
  <c r="P16" i="1"/>
  <c r="S18" i="1"/>
  <c r="S19" i="1"/>
  <c r="S20" i="1"/>
  <c r="S21" i="1"/>
  <c r="S22" i="1"/>
  <c r="S23" i="1"/>
  <c r="S24" i="1"/>
  <c r="S26" i="1"/>
  <c r="S27" i="1"/>
  <c r="S28" i="1"/>
  <c r="S29" i="1"/>
  <c r="S30" i="1"/>
  <c r="S31" i="1"/>
  <c r="S32" i="1"/>
  <c r="S34" i="1"/>
  <c r="S35" i="1"/>
  <c r="S36" i="1"/>
  <c r="S37" i="1"/>
  <c r="S38" i="1"/>
  <c r="S39" i="1"/>
  <c r="S40" i="1"/>
  <c r="S42" i="1"/>
  <c r="S43" i="1"/>
  <c r="S44" i="1"/>
  <c r="S45" i="1"/>
  <c r="S46" i="1"/>
  <c r="S47" i="1"/>
  <c r="S48" i="1"/>
  <c r="S50" i="1"/>
  <c r="S51" i="1"/>
  <c r="S52" i="1"/>
  <c r="S53" i="1"/>
  <c r="S54" i="1"/>
  <c r="S55" i="1"/>
  <c r="S56" i="1"/>
  <c r="S17" i="1"/>
  <c r="G17" i="1"/>
  <c r="G18" i="1"/>
  <c r="G19" i="1"/>
  <c r="G20" i="1"/>
  <c r="G21" i="1"/>
  <c r="G22" i="1"/>
  <c r="K22" i="1" s="1"/>
  <c r="G23" i="1"/>
  <c r="G24" i="1"/>
  <c r="G25" i="1"/>
  <c r="G26" i="1"/>
  <c r="G27" i="1"/>
  <c r="G28" i="1"/>
  <c r="G29" i="1"/>
  <c r="G30" i="1"/>
  <c r="K30" i="1" s="1"/>
  <c r="G31" i="1"/>
  <c r="G32" i="1"/>
  <c r="G33" i="1"/>
  <c r="G34" i="1"/>
  <c r="G35" i="1"/>
  <c r="G36" i="1"/>
  <c r="G37" i="1"/>
  <c r="G38" i="1"/>
  <c r="K38" i="1" s="1"/>
  <c r="G39" i="1"/>
  <c r="G40" i="1"/>
  <c r="G41" i="1"/>
  <c r="G42" i="1"/>
  <c r="G43" i="1"/>
  <c r="G44" i="1"/>
  <c r="G45" i="1"/>
  <c r="G46" i="1"/>
  <c r="K46" i="1" s="1"/>
  <c r="G47" i="1"/>
  <c r="G48" i="1"/>
  <c r="G49" i="1"/>
  <c r="G50" i="1"/>
  <c r="G51" i="1"/>
  <c r="G52" i="1"/>
  <c r="G53" i="1"/>
  <c r="G54" i="1"/>
  <c r="K54" i="1" s="1"/>
  <c r="G55" i="1"/>
  <c r="G56" i="1"/>
  <c r="G16" i="1"/>
  <c r="K16" i="1" s="1"/>
  <c r="J18" i="1"/>
  <c r="J20" i="1"/>
  <c r="K24" i="1"/>
  <c r="J26" i="1"/>
  <c r="J28" i="1"/>
  <c r="K32" i="1"/>
  <c r="K34" i="1"/>
  <c r="J36" i="1"/>
  <c r="K40" i="1"/>
  <c r="J42" i="1"/>
  <c r="K44" i="1"/>
  <c r="K48" i="1"/>
  <c r="J50" i="1"/>
  <c r="J52" i="1"/>
  <c r="K56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6" i="1"/>
  <c r="F16" i="1"/>
  <c r="E31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C42" i="1"/>
  <c r="C43" i="1"/>
  <c r="C44" i="1"/>
  <c r="C45" i="1"/>
  <c r="C41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J44" i="1" l="1"/>
  <c r="J34" i="1"/>
  <c r="K52" i="1"/>
  <c r="K42" i="1"/>
  <c r="K20" i="1"/>
  <c r="K50" i="1"/>
  <c r="K28" i="1"/>
  <c r="K18" i="1"/>
  <c r="K36" i="1"/>
  <c r="K26" i="1"/>
  <c r="J54" i="1"/>
  <c r="J46" i="1"/>
  <c r="J38" i="1"/>
  <c r="J30" i="1"/>
  <c r="J22" i="1"/>
  <c r="J56" i="1"/>
  <c r="J48" i="1"/>
  <c r="J40" i="1"/>
  <c r="J32" i="1"/>
  <c r="J24" i="1"/>
  <c r="J16" i="1"/>
  <c r="H35" i="1"/>
  <c r="H44" i="1"/>
  <c r="H42" i="1"/>
  <c r="H37" i="1"/>
  <c r="H36" i="1"/>
  <c r="H48" i="1"/>
  <c r="H52" i="1"/>
  <c r="H56" i="1"/>
  <c r="H40" i="1"/>
  <c r="H55" i="1"/>
  <c r="H47" i="1"/>
  <c r="H39" i="1"/>
  <c r="H54" i="1"/>
  <c r="H46" i="1"/>
  <c r="H38" i="1"/>
  <c r="H50" i="1"/>
  <c r="H53" i="1"/>
  <c r="H45" i="1"/>
  <c r="H51" i="1"/>
  <c r="H43" i="1"/>
  <c r="H49" i="1"/>
  <c r="H41" i="1"/>
  <c r="S16" i="1"/>
  <c r="T16" i="1"/>
  <c r="C46" i="1" l="1"/>
  <c r="C47" i="1"/>
  <c r="C48" i="1"/>
  <c r="C49" i="1"/>
  <c r="C50" i="1"/>
  <c r="C51" i="1"/>
  <c r="C52" i="1"/>
  <c r="C53" i="1"/>
  <c r="C54" i="1"/>
  <c r="C55" i="1"/>
  <c r="C56" i="1"/>
  <c r="C31" i="1"/>
  <c r="C40" i="1"/>
  <c r="C17" i="1"/>
  <c r="E17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6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12" i="1"/>
  <c r="T18" i="1" l="1"/>
  <c r="T17" i="1"/>
  <c r="T19" i="1" l="1"/>
  <c r="T20" i="1" l="1"/>
  <c r="T21" i="1" l="1"/>
  <c r="T22" i="1"/>
  <c r="T23" i="1" l="1"/>
  <c r="T24" i="1" l="1"/>
  <c r="T25" i="1"/>
  <c r="T26" i="1" l="1"/>
  <c r="T27" i="1" l="1"/>
  <c r="T28" i="1" l="1"/>
  <c r="T29" i="1" l="1"/>
  <c r="T30" i="1" l="1"/>
  <c r="T31" i="1" l="1"/>
  <c r="T32" i="1" l="1"/>
  <c r="T33" i="1" l="1"/>
  <c r="T34" i="1"/>
  <c r="T35" i="1" l="1"/>
  <c r="T36" i="1" l="1"/>
  <c r="T37" i="1" l="1"/>
  <c r="T38" i="1" l="1"/>
  <c r="T39" i="1" l="1"/>
  <c r="T40" i="1" l="1"/>
  <c r="T41" i="1" l="1"/>
  <c r="T43" i="1" l="1"/>
  <c r="T42" i="1"/>
  <c r="T44" i="1" l="1"/>
  <c r="T45" i="1" l="1"/>
  <c r="T46" i="1" l="1"/>
  <c r="T47" i="1" l="1"/>
  <c r="T48" i="1" l="1"/>
  <c r="T50" i="1" l="1"/>
  <c r="T49" i="1"/>
  <c r="T51" i="1" l="1"/>
  <c r="T52" i="1" l="1"/>
  <c r="T53" i="1" l="1"/>
  <c r="T54" i="1" l="1"/>
  <c r="T55" i="1"/>
  <c r="T56" i="1" l="1"/>
</calcChain>
</file>

<file path=xl/sharedStrings.xml><?xml version="1.0" encoding="utf-8"?>
<sst xmlns="http://schemas.openxmlformats.org/spreadsheetml/2006/main" count="31" uniqueCount="27">
  <si>
    <t>x</t>
  </si>
  <si>
    <t>t</t>
  </si>
  <si>
    <t>d</t>
  </si>
  <si>
    <t>m</t>
  </si>
  <si>
    <t>v</t>
  </si>
  <si>
    <t>m/s</t>
  </si>
  <si>
    <t>T</t>
  </si>
  <si>
    <t>s</t>
  </si>
  <si>
    <t>vx</t>
  </si>
  <si>
    <t>p</t>
  </si>
  <si>
    <t>dt</t>
  </si>
  <si>
    <t>y</t>
  </si>
  <si>
    <t>alpha</t>
  </si>
  <si>
    <t>Sa</t>
  </si>
  <si>
    <t>Sb</t>
  </si>
  <si>
    <t>max</t>
  </si>
  <si>
    <t>Vsb</t>
  </si>
  <si>
    <t>l1</t>
  </si>
  <si>
    <t>l2</t>
  </si>
  <si>
    <t>Yrepos</t>
  </si>
  <si>
    <t>vy</t>
  </si>
  <si>
    <t>L</t>
  </si>
  <si>
    <t>beta</t>
  </si>
  <si>
    <t>theta1</t>
  </si>
  <si>
    <t>theta2</t>
  </si>
  <si>
    <t>Vsa</t>
  </si>
  <si>
    <t>CCW positif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</si>
</sst>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" fillId="3" borderId="0" xfId="0" applyFont="1" applyFill="1"/>
    <xf numFmtId="164" fontId="0" fillId="4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Feuil1!$E$16:$E$135</c:f>
              <c:numCache>
                <c:formatCode>0.000</c:formatCode>
                <c:ptCount val="120"/>
                <c:pt idx="0">
                  <c:v>0</c:v>
                </c:pt>
                <c:pt idx="1">
                  <c:v>-2E-3</c:v>
                </c:pt>
                <c:pt idx="2">
                  <c:v>-4.0000000000000001E-3</c:v>
                </c:pt>
                <c:pt idx="3">
                  <c:v>-6.0000000000000001E-3</c:v>
                </c:pt>
                <c:pt idx="4">
                  <c:v>-8.0000000000000002E-3</c:v>
                </c:pt>
                <c:pt idx="5">
                  <c:v>-0.01</c:v>
                </c:pt>
                <c:pt idx="6">
                  <c:v>-1.2E-2</c:v>
                </c:pt>
                <c:pt idx="7">
                  <c:v>-1.4E-2</c:v>
                </c:pt>
                <c:pt idx="8">
                  <c:v>-1.6E-2</c:v>
                </c:pt>
                <c:pt idx="9">
                  <c:v>-1.8000000000000002E-2</c:v>
                </c:pt>
                <c:pt idx="10">
                  <c:v>-2.0000000000000004E-2</c:v>
                </c:pt>
                <c:pt idx="11">
                  <c:v>-2.2000000000000006E-2</c:v>
                </c:pt>
                <c:pt idx="12">
                  <c:v>-2.4000000000000007E-2</c:v>
                </c:pt>
                <c:pt idx="13">
                  <c:v>-2.6000000000000009E-2</c:v>
                </c:pt>
                <c:pt idx="14">
                  <c:v>-2.8000000000000011E-2</c:v>
                </c:pt>
                <c:pt idx="15">
                  <c:v>-3.0000000000000013E-2</c:v>
                </c:pt>
                <c:pt idx="16">
                  <c:v>-3.0000000000000013E-2</c:v>
                </c:pt>
                <c:pt idx="17">
                  <c:v>-2.8000000000000011E-2</c:v>
                </c:pt>
                <c:pt idx="18">
                  <c:v>-1.8000000000000009E-2</c:v>
                </c:pt>
                <c:pt idx="19">
                  <c:v>1.9999999999999948E-3</c:v>
                </c:pt>
                <c:pt idx="20">
                  <c:v>2.1999999999999999E-2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3.4000000000000002E-2</c:v>
                </c:pt>
                <c:pt idx="24">
                  <c:v>3.2000000000000001E-2</c:v>
                </c:pt>
                <c:pt idx="25">
                  <c:v>0.03</c:v>
                </c:pt>
                <c:pt idx="26">
                  <c:v>2.7999999999999997E-2</c:v>
                </c:pt>
                <c:pt idx="27">
                  <c:v>2.5999999999999995E-2</c:v>
                </c:pt>
                <c:pt idx="28">
                  <c:v>2.3999999999999994E-2</c:v>
                </c:pt>
                <c:pt idx="29">
                  <c:v>2.1999999999999992E-2</c:v>
                </c:pt>
                <c:pt idx="30">
                  <c:v>1.999999999999999E-2</c:v>
                </c:pt>
                <c:pt idx="31">
                  <c:v>1.7999999999999988E-2</c:v>
                </c:pt>
                <c:pt idx="32">
                  <c:v>1.5999999999999986E-2</c:v>
                </c:pt>
                <c:pt idx="33">
                  <c:v>1.3999999999999986E-2</c:v>
                </c:pt>
                <c:pt idx="34">
                  <c:v>1.1999999999999986E-2</c:v>
                </c:pt>
                <c:pt idx="35">
                  <c:v>9.9999999999999863E-3</c:v>
                </c:pt>
                <c:pt idx="36">
                  <c:v>7.9999999999999863E-3</c:v>
                </c:pt>
                <c:pt idx="37">
                  <c:v>5.9999999999999862E-3</c:v>
                </c:pt>
                <c:pt idx="38">
                  <c:v>3.9999999999999862E-3</c:v>
                </c:pt>
                <c:pt idx="39">
                  <c:v>1.9999999999999862E-3</c:v>
                </c:pt>
                <c:pt idx="40">
                  <c:v>-1.3877787807814457E-17</c:v>
                </c:pt>
              </c:numCache>
            </c:numRef>
          </c:xVal>
          <c:yVal>
            <c:numRef>
              <c:f>Feuil1!$F$16:$F$135</c:f>
              <c:numCache>
                <c:formatCode>0.000</c:formatCode>
                <c:ptCount val="120"/>
                <c:pt idx="0">
                  <c:v>-8.2000000000000003E-2</c:v>
                </c:pt>
                <c:pt idx="1">
                  <c:v>-8.2000000000000003E-2</c:v>
                </c:pt>
                <c:pt idx="2">
                  <c:v>-8.2000000000000003E-2</c:v>
                </c:pt>
                <c:pt idx="3">
                  <c:v>-8.2000000000000003E-2</c:v>
                </c:pt>
                <c:pt idx="4">
                  <c:v>-8.2000000000000003E-2</c:v>
                </c:pt>
                <c:pt idx="5">
                  <c:v>-8.2000000000000003E-2</c:v>
                </c:pt>
                <c:pt idx="6">
                  <c:v>-8.2000000000000003E-2</c:v>
                </c:pt>
                <c:pt idx="7">
                  <c:v>-8.2000000000000003E-2</c:v>
                </c:pt>
                <c:pt idx="8">
                  <c:v>-8.2000000000000003E-2</c:v>
                </c:pt>
                <c:pt idx="9">
                  <c:v>-8.2000000000000003E-2</c:v>
                </c:pt>
                <c:pt idx="10">
                  <c:v>-8.2000000000000003E-2</c:v>
                </c:pt>
                <c:pt idx="11">
                  <c:v>-8.2000000000000003E-2</c:v>
                </c:pt>
                <c:pt idx="12">
                  <c:v>-8.2000000000000003E-2</c:v>
                </c:pt>
                <c:pt idx="13">
                  <c:v>-8.2000000000000003E-2</c:v>
                </c:pt>
                <c:pt idx="14">
                  <c:v>-8.2000000000000003E-2</c:v>
                </c:pt>
                <c:pt idx="15">
                  <c:v>-0.08</c:v>
                </c:pt>
                <c:pt idx="16">
                  <c:v>-7.0000000000000007E-2</c:v>
                </c:pt>
                <c:pt idx="17">
                  <c:v>-7.0000000000000007E-2</c:v>
                </c:pt>
                <c:pt idx="18">
                  <c:v>-7.0000000000000007E-2</c:v>
                </c:pt>
                <c:pt idx="19">
                  <c:v>-7.0000000000000007E-2</c:v>
                </c:pt>
                <c:pt idx="20">
                  <c:v>-7.0000000000000007E-2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-8.0000000000000016E-2</c:v>
                </c:pt>
                <c:pt idx="24">
                  <c:v>-8.2000000000000017E-2</c:v>
                </c:pt>
                <c:pt idx="25">
                  <c:v>-8.2000000000000017E-2</c:v>
                </c:pt>
                <c:pt idx="26">
                  <c:v>-8.2000000000000017E-2</c:v>
                </c:pt>
                <c:pt idx="27">
                  <c:v>-8.2000000000000017E-2</c:v>
                </c:pt>
                <c:pt idx="28">
                  <c:v>-8.2000000000000017E-2</c:v>
                </c:pt>
                <c:pt idx="29">
                  <c:v>-8.2000000000000017E-2</c:v>
                </c:pt>
                <c:pt idx="30">
                  <c:v>-8.2000000000000017E-2</c:v>
                </c:pt>
                <c:pt idx="31">
                  <c:v>-8.2000000000000017E-2</c:v>
                </c:pt>
                <c:pt idx="32">
                  <c:v>-8.2000000000000017E-2</c:v>
                </c:pt>
                <c:pt idx="33">
                  <c:v>-8.2000000000000017E-2</c:v>
                </c:pt>
                <c:pt idx="34">
                  <c:v>-8.2000000000000017E-2</c:v>
                </c:pt>
                <c:pt idx="35">
                  <c:v>-8.2000000000000017E-2</c:v>
                </c:pt>
                <c:pt idx="36">
                  <c:v>-8.2000000000000017E-2</c:v>
                </c:pt>
                <c:pt idx="37">
                  <c:v>-8.2000000000000017E-2</c:v>
                </c:pt>
                <c:pt idx="38">
                  <c:v>-8.2000000000000017E-2</c:v>
                </c:pt>
                <c:pt idx="39">
                  <c:v>-8.2000000000000017E-2</c:v>
                </c:pt>
                <c:pt idx="40">
                  <c:v>-8.2000000000000017E-2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5-437D-8A82-8E74655D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62416"/>
        <c:axId val="525561760"/>
      </c:scatterChart>
      <c:valAx>
        <c:axId val="52556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561760"/>
        <c:crosses val="autoZero"/>
        <c:crossBetween val="midCat"/>
      </c:valAx>
      <c:valAx>
        <c:axId val="5255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5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Feuil1!$G$15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Feuil1!$G$16:$G$56</c:f>
              <c:numCache>
                <c:formatCode>General</c:formatCode>
                <c:ptCount val="41"/>
                <c:pt idx="0">
                  <c:v>-1.5707963267948966</c:v>
                </c:pt>
                <c:pt idx="1">
                  <c:v>-1.595181735967615</c:v>
                </c:pt>
                <c:pt idx="2">
                  <c:v>-1.6195381781048281</c:v>
                </c:pt>
                <c:pt idx="3">
                  <c:v>-1.643836892098016</c:v>
                </c:pt>
                <c:pt idx="4">
                  <c:v>-1.6680495250464624</c:v>
                </c:pt>
                <c:pt idx="5">
                  <c:v>-1.6921483273656603</c:v>
                </c:pt>
                <c:pt idx="6">
                  <c:v>-1.7161063374305987</c:v>
                </c:pt>
                <c:pt idx="7">
                  <c:v>-1.7398975527962737</c:v>
                </c:pt>
                <c:pt idx="8">
                  <c:v>-1.7634970854572822</c:v>
                </c:pt>
                <c:pt idx="9">
                  <c:v>-1.7868812990916829</c:v>
                </c:pt>
                <c:pt idx="10">
                  <c:v>-1.8100279267585573</c:v>
                </c:pt>
                <c:pt idx="11">
                  <c:v>-1.8329161680603694</c:v>
                </c:pt>
                <c:pt idx="12">
                  <c:v>-1.8555267653176089</c:v>
                </c:pt>
                <c:pt idx="13">
                  <c:v>-1.8778420588136875</c:v>
                </c:pt>
                <c:pt idx="14">
                  <c:v>-1.899846021635236</c:v>
                </c:pt>
                <c:pt idx="15">
                  <c:v>-1.929566997065469</c:v>
                </c:pt>
                <c:pt idx="16">
                  <c:v>-1.9756881130799802</c:v>
                </c:pt>
                <c:pt idx="17">
                  <c:v>-1.9513027039072615</c:v>
                </c:pt>
                <c:pt idx="18">
                  <c:v>-1.8224862985530834</c:v>
                </c:pt>
                <c:pt idx="19">
                  <c:v>-1.5422326689561365</c:v>
                </c:pt>
                <c:pt idx="20">
                  <c:v>-1.2662854435927842</c:v>
                </c:pt>
                <c:pt idx="21">
                  <c:v>-1.1420182993488801</c:v>
                </c:pt>
                <c:pt idx="22">
                  <c:v>-1.1186424645091209</c:v>
                </c:pt>
                <c:pt idx="23">
                  <c:v>-1.16892567935444</c:v>
                </c:pt>
                <c:pt idx="24">
                  <c:v>-1.1987285679367763</c:v>
                </c:pt>
                <c:pt idx="25">
                  <c:v>-1.220068378546693</c:v>
                </c:pt>
                <c:pt idx="26">
                  <c:v>-1.2417466319545571</c:v>
                </c:pt>
                <c:pt idx="27">
                  <c:v>-1.2637505947761059</c:v>
                </c:pt>
                <c:pt idx="28">
                  <c:v>-1.2860658882721845</c:v>
                </c:pt>
                <c:pt idx="29">
                  <c:v>-1.3086764855294239</c:v>
                </c:pt>
                <c:pt idx="30">
                  <c:v>-1.3315647268312361</c:v>
                </c:pt>
                <c:pt idx="31">
                  <c:v>-1.3547113544981104</c:v>
                </c:pt>
                <c:pt idx="32">
                  <c:v>-1.3780955681325111</c:v>
                </c:pt>
                <c:pt idx="33">
                  <c:v>-1.4016951007935197</c:v>
                </c:pt>
                <c:pt idx="34">
                  <c:v>-1.4254863161591946</c:v>
                </c:pt>
                <c:pt idx="35">
                  <c:v>-1.449444326224133</c:v>
                </c:pt>
                <c:pt idx="36">
                  <c:v>-1.4735431285433309</c:v>
                </c:pt>
                <c:pt idx="37">
                  <c:v>-1.4977557614917774</c:v>
                </c:pt>
                <c:pt idx="38">
                  <c:v>-1.5220544754849652</c:v>
                </c:pt>
                <c:pt idx="39">
                  <c:v>-1.5464109176221781</c:v>
                </c:pt>
                <c:pt idx="40">
                  <c:v>-1.5707963267948968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6-44C8-935B-083E3DE1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594768"/>
        <c:axId val="531595096"/>
      </c:lineChart>
      <c:catAx>
        <c:axId val="53159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595096"/>
        <c:crosses val="autoZero"/>
        <c:auto val="1"/>
        <c:lblAlgn val="ctr"/>
        <c:lblOffset val="100"/>
        <c:noMultiLvlLbl val="0"/>
      </c:catAx>
      <c:valAx>
        <c:axId val="5315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5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Feuil1!$H$15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Feuil1!$H$16:$H$56</c:f>
              <c:numCache>
                <c:formatCode>General</c:formatCode>
                <c:ptCount val="41"/>
                <c:pt idx="0">
                  <c:v>8.2000000000000003E-2</c:v>
                </c:pt>
                <c:pt idx="1">
                  <c:v>8.2024386617639514E-2</c:v>
                </c:pt>
                <c:pt idx="2">
                  <c:v>8.2097503007095174E-2</c:v>
                </c:pt>
                <c:pt idx="3">
                  <c:v>8.2219219164377869E-2</c:v>
                </c:pt>
                <c:pt idx="4">
                  <c:v>8.2389319696183932E-2</c:v>
                </c:pt>
                <c:pt idx="5">
                  <c:v>8.2607505712253546E-2</c:v>
                </c:pt>
                <c:pt idx="6">
                  <c:v>8.2873397420402645E-2</c:v>
                </c:pt>
                <c:pt idx="7">
                  <c:v>8.318653737234169E-2</c:v>
                </c:pt>
                <c:pt idx="8">
                  <c:v>8.3546394296821702E-2</c:v>
                </c:pt>
                <c:pt idx="9">
                  <c:v>8.3952367447261422E-2</c:v>
                </c:pt>
                <c:pt idx="10">
                  <c:v>8.440379138403678E-2</c:v>
                </c:pt>
                <c:pt idx="11">
                  <c:v>8.4899941107164506E-2</c:v>
                </c:pt>
                <c:pt idx="12">
                  <c:v>8.5440037453175313E-2</c:v>
                </c:pt>
                <c:pt idx="13">
                  <c:v>8.6023252670426278E-2</c:v>
                </c:pt>
                <c:pt idx="14">
                  <c:v>8.6648716089737884E-2</c:v>
                </c:pt>
                <c:pt idx="15">
                  <c:v>8.5440037453175313E-2</c:v>
                </c:pt>
                <c:pt idx="16">
                  <c:v>7.6157731058639086E-2</c:v>
                </c:pt>
                <c:pt idx="17">
                  <c:v>7.5392307299883068E-2</c:v>
                </c:pt>
                <c:pt idx="18">
                  <c:v>7.2277243998370613E-2</c:v>
                </c:pt>
                <c:pt idx="19">
                  <c:v>7.0028565600046389E-2</c:v>
                </c:pt>
                <c:pt idx="20">
                  <c:v>7.337574531137657E-2</c:v>
                </c:pt>
                <c:pt idx="21">
                  <c:v>7.6967525619575428E-2</c:v>
                </c:pt>
                <c:pt idx="22">
                  <c:v>7.7820305833374875E-2</c:v>
                </c:pt>
                <c:pt idx="23">
                  <c:v>8.6925255248402944E-2</c:v>
                </c:pt>
                <c:pt idx="24">
                  <c:v>8.8022724338661554E-2</c:v>
                </c:pt>
                <c:pt idx="25">
                  <c:v>8.731551981177231E-2</c:v>
                </c:pt>
                <c:pt idx="26">
                  <c:v>8.6648716089737898E-2</c:v>
                </c:pt>
                <c:pt idx="27">
                  <c:v>8.6023252670426278E-2</c:v>
                </c:pt>
                <c:pt idx="28">
                  <c:v>8.5440037453175327E-2</c:v>
                </c:pt>
                <c:pt idx="29">
                  <c:v>8.4899941107164506E-2</c:v>
                </c:pt>
                <c:pt idx="30">
                  <c:v>8.440379138403678E-2</c:v>
                </c:pt>
                <c:pt idx="31">
                  <c:v>8.3952367447261436E-2</c:v>
                </c:pt>
                <c:pt idx="32">
                  <c:v>8.3546394296821702E-2</c:v>
                </c:pt>
                <c:pt idx="33">
                  <c:v>8.3186537372341704E-2</c:v>
                </c:pt>
                <c:pt idx="34">
                  <c:v>8.2873397420402659E-2</c:v>
                </c:pt>
                <c:pt idx="35">
                  <c:v>8.2607505712253546E-2</c:v>
                </c:pt>
                <c:pt idx="36">
                  <c:v>8.2389319696183932E-2</c:v>
                </c:pt>
                <c:pt idx="37">
                  <c:v>8.2219219164377869E-2</c:v>
                </c:pt>
                <c:pt idx="38">
                  <c:v>8.2097503007095174E-2</c:v>
                </c:pt>
                <c:pt idx="39">
                  <c:v>8.2024386617639528E-2</c:v>
                </c:pt>
                <c:pt idx="40">
                  <c:v>8.2000000000000017E-2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D-4893-ACC4-229383EFE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66272"/>
        <c:axId val="678338944"/>
      </c:lineChart>
      <c:catAx>
        <c:axId val="52516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338944"/>
        <c:crosses val="autoZero"/>
        <c:auto val="1"/>
        <c:lblAlgn val="ctr"/>
        <c:lblOffset val="100"/>
        <c:noMultiLvlLbl val="0"/>
      </c:catAx>
      <c:valAx>
        <c:axId val="6783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16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Feuil1!$P$16:$P$56</c:f>
              <c:numCache>
                <c:formatCode>General</c:formatCode>
                <c:ptCount val="41"/>
                <c:pt idx="0">
                  <c:v>14.802491795505883</c:v>
                </c:pt>
                <c:pt idx="1">
                  <c:v>13.364688080443424</c:v>
                </c:pt>
                <c:pt idx="2">
                  <c:v>11.84749673731495</c:v>
                </c:pt>
                <c:pt idx="3">
                  <c:v>10.253155451650068</c:v>
                </c:pt>
                <c:pt idx="4">
                  <c:v>8.5842573093500114</c:v>
                </c:pt>
                <c:pt idx="5">
                  <c:v>6.8437186670800241</c:v>
                </c:pt>
                <c:pt idx="6">
                  <c:v>5.0347405120035118</c:v>
                </c:pt>
                <c:pt idx="7">
                  <c:v>3.1607646342502487</c:v>
                </c:pt>
                <c:pt idx="8">
                  <c:v>1.2254260905122558</c:v>
                </c:pt>
                <c:pt idx="9">
                  <c:v>-0.76749650063584585</c:v>
                </c:pt>
                <c:pt idx="10">
                  <c:v>-2.8141313184843493</c:v>
                </c:pt>
                <c:pt idx="11">
                  <c:v>-4.9105629480434887</c:v>
                </c:pt>
                <c:pt idx="12">
                  <c:v>-7.052879997982811</c:v>
                </c:pt>
                <c:pt idx="13">
                  <c:v>-9.2372197031411698</c:v>
                </c:pt>
                <c:pt idx="14">
                  <c:v>-11.459808722538634</c:v>
                </c:pt>
                <c:pt idx="15">
                  <c:v>-11.295072791305723</c:v>
                </c:pt>
                <c:pt idx="16">
                  <c:v>2.0626332427413741</c:v>
                </c:pt>
                <c:pt idx="17">
                  <c:v>4.9622421690491851</c:v>
                </c:pt>
                <c:pt idx="18">
                  <c:v>18.896437095890406</c:v>
                </c:pt>
                <c:pt idx="19">
                  <c:v>40.247682139111468</c:v>
                </c:pt>
                <c:pt idx="20">
                  <c:v>48.364050614131678</c:v>
                </c:pt>
                <c:pt idx="21">
                  <c:v>48.277800813075856</c:v>
                </c:pt>
                <c:pt idx="22">
                  <c:v>48.024080811489497</c:v>
                </c:pt>
                <c:pt idx="23">
                  <c:v>29.996589259775511</c:v>
                </c:pt>
                <c:pt idx="24">
                  <c:v>26.630522075354531</c:v>
                </c:pt>
                <c:pt idx="25">
                  <c:v>26.47346279777064</c:v>
                </c:pt>
                <c:pt idx="26">
                  <c:v>26.24650880629957</c:v>
                </c:pt>
                <c:pt idx="27">
                  <c:v>25.947629421222029</c:v>
                </c:pt>
                <c:pt idx="28">
                  <c:v>25.574824854538267</c:v>
                </c:pt>
                <c:pt idx="29">
                  <c:v>25.126158314257836</c:v>
                </c:pt>
                <c:pt idx="30">
                  <c:v>24.599790689675274</c:v>
                </c:pt>
                <c:pt idx="31">
                  <c:v>23.994017356978475</c:v>
                </c:pt>
                <c:pt idx="32">
                  <c:v>23.307306451159718</c:v>
                </c:pt>
                <c:pt idx="33">
                  <c:v>22.538337754983836</c:v>
                </c:pt>
                <c:pt idx="34">
                  <c:v>21.686041172857148</c:v>
                </c:pt>
                <c:pt idx="35">
                  <c:v>20.749633603427856</c:v>
                </c:pt>
                <c:pt idx="36">
                  <c:v>19.7286529172776</c:v>
                </c:pt>
                <c:pt idx="37">
                  <c:v>18.622987701886899</c:v>
                </c:pt>
                <c:pt idx="38">
                  <c:v>17.432901468741502</c:v>
                </c:pt>
                <c:pt idx="39">
                  <c:v>16.159050135036146</c:v>
                </c:pt>
                <c:pt idx="40">
                  <c:v>14.802491795505844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2-42C5-8F9B-A6287E8AB4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Feuil1!$Q$16:$Q$56</c:f>
              <c:numCache>
                <c:formatCode>General</c:formatCode>
                <c:ptCount val="41"/>
                <c:pt idx="0">
                  <c:v>-14.802491795505887</c:v>
                </c:pt>
                <c:pt idx="1">
                  <c:v>-16.159050135036182</c:v>
                </c:pt>
                <c:pt idx="2">
                  <c:v>-17.432901468741534</c:v>
                </c:pt>
                <c:pt idx="3">
                  <c:v>-18.622987701886899</c:v>
                </c:pt>
                <c:pt idx="4">
                  <c:v>-19.728652917277628</c:v>
                </c:pt>
                <c:pt idx="5">
                  <c:v>-20.749633603427867</c:v>
                </c:pt>
                <c:pt idx="6">
                  <c:v>-21.686041172857188</c:v>
                </c:pt>
                <c:pt idx="7">
                  <c:v>-22.538337754983871</c:v>
                </c:pt>
                <c:pt idx="8">
                  <c:v>-23.307306451159747</c:v>
                </c:pt>
                <c:pt idx="9">
                  <c:v>-23.994017356978503</c:v>
                </c:pt>
                <c:pt idx="10">
                  <c:v>-24.599790689675274</c:v>
                </c:pt>
                <c:pt idx="11">
                  <c:v>-25.126158314257822</c:v>
                </c:pt>
                <c:pt idx="12">
                  <c:v>-25.574824854538321</c:v>
                </c:pt>
                <c:pt idx="13">
                  <c:v>-25.947629421222075</c:v>
                </c:pt>
                <c:pt idx="14">
                  <c:v>-26.246508806299602</c:v>
                </c:pt>
                <c:pt idx="15">
                  <c:v>-29.817017647861263</c:v>
                </c:pt>
                <c:pt idx="16">
                  <c:v>-48.459814270037754</c:v>
                </c:pt>
                <c:pt idx="17">
                  <c:v>-48.565061141752807</c:v>
                </c:pt>
                <c:pt idx="18">
                  <c:v>-47.73798335091243</c:v>
                </c:pt>
                <c:pt idx="19">
                  <c:v>-36.974528055878011</c:v>
                </c:pt>
                <c:pt idx="20">
                  <c:v>-13.469673767567286</c:v>
                </c:pt>
                <c:pt idx="21">
                  <c:v>0.85654182812677959</c:v>
                </c:pt>
                <c:pt idx="22">
                  <c:v>3.7889351875392947</c:v>
                </c:pt>
                <c:pt idx="23">
                  <c:v>16.054394757280591</c:v>
                </c:pt>
                <c:pt idx="24">
                  <c:v>16.005302475568584</c:v>
                </c:pt>
                <c:pt idx="25">
                  <c:v>13.716999586039009</c:v>
                </c:pt>
                <c:pt idx="26">
                  <c:v>11.459808722538639</c:v>
                </c:pt>
                <c:pt idx="27">
                  <c:v>9.2372197031411645</c:v>
                </c:pt>
                <c:pt idx="28">
                  <c:v>7.0528799979828136</c:v>
                </c:pt>
                <c:pt idx="29">
                  <c:v>4.9105629480435198</c:v>
                </c:pt>
                <c:pt idx="30">
                  <c:v>2.8141313184843568</c:v>
                </c:pt>
                <c:pt idx="31">
                  <c:v>0.76749650063587183</c:v>
                </c:pt>
                <c:pt idx="32">
                  <c:v>-1.2254260905122862</c:v>
                </c:pt>
                <c:pt idx="33">
                  <c:v>-3.1607646342502846</c:v>
                </c:pt>
                <c:pt idx="34">
                  <c:v>-5.0347405120035091</c:v>
                </c:pt>
                <c:pt idx="35">
                  <c:v>-6.8437186670800543</c:v>
                </c:pt>
                <c:pt idx="36">
                  <c:v>-8.5842573093500221</c:v>
                </c:pt>
                <c:pt idx="37">
                  <c:v>-10.253155451650088</c:v>
                </c:pt>
                <c:pt idx="38">
                  <c:v>-11.84749673731497</c:v>
                </c:pt>
                <c:pt idx="39">
                  <c:v>-13.364688080443386</c:v>
                </c:pt>
                <c:pt idx="40">
                  <c:v>-14.802491795505887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2-42C5-8F9B-A6287E8AB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26200"/>
        <c:axId val="522326528"/>
      </c:lineChart>
      <c:catAx>
        <c:axId val="522326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2326528"/>
        <c:crosses val="autoZero"/>
        <c:auto val="1"/>
        <c:lblAlgn val="ctr"/>
        <c:lblOffset val="100"/>
        <c:noMultiLvlLbl val="0"/>
      </c:catAx>
      <c:valAx>
        <c:axId val="522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232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Feuil1!$S$16:$S$56</c:f>
              <c:numCache>
                <c:formatCode>General</c:formatCode>
                <c:ptCount val="41"/>
                <c:pt idx="0">
                  <c:v>375</c:v>
                </c:pt>
                <c:pt idx="1">
                  <c:v>14.378037150624596</c:v>
                </c:pt>
                <c:pt idx="2">
                  <c:v>15.171913431284736</c:v>
                </c:pt>
                <c:pt idx="3">
                  <c:v>15.94341285664882</c:v>
                </c:pt>
                <c:pt idx="4">
                  <c:v>16.688981423000566</c:v>
                </c:pt>
                <c:pt idx="5">
                  <c:v>17.405386422699873</c:v>
                </c:pt>
                <c:pt idx="6">
                  <c:v>18.089781550765125</c:v>
                </c:pt>
                <c:pt idx="7">
                  <c:v>18.739758777532632</c:v>
                </c:pt>
                <c:pt idx="8">
                  <c:v>19.353385437379927</c:v>
                </c:pt>
                <c:pt idx="9">
                  <c:v>19.929225911481016</c:v>
                </c:pt>
                <c:pt idx="10">
                  <c:v>20.466348178485035</c:v>
                </c:pt>
                <c:pt idx="11">
                  <c:v>20.964316295591395</c:v>
                </c:pt>
                <c:pt idx="12">
                  <c:v>21.423170499393223</c:v>
                </c:pt>
                <c:pt idx="13">
                  <c:v>21.843397051583587</c:v>
                </c:pt>
                <c:pt idx="14">
                  <c:v>22.225890193974642</c:v>
                </c:pt>
                <c:pt idx="15">
                  <c:v>1.6473593123291153</c:v>
                </c:pt>
                <c:pt idx="16">
                  <c:v>133.57706034047095</c:v>
                </c:pt>
                <c:pt idx="17">
                  <c:v>28.996089263078112</c:v>
                </c:pt>
                <c:pt idx="18">
                  <c:v>139.34194926841221</c:v>
                </c:pt>
                <c:pt idx="19">
                  <c:v>213.51245043221064</c:v>
                </c:pt>
                <c:pt idx="20">
                  <c:v>81.163684750202094</c:v>
                </c:pt>
                <c:pt idx="21">
                  <c:v>0.86249801055821251</c:v>
                </c:pt>
                <c:pt idx="22">
                  <c:v>2.5372000158635899</c:v>
                </c:pt>
                <c:pt idx="23">
                  <c:v>180.27491551713985</c:v>
                </c:pt>
                <c:pt idx="24">
                  <c:v>33.660671844209809</c:v>
                </c:pt>
                <c:pt idx="25">
                  <c:v>1.5705927758389038</c:v>
                </c:pt>
                <c:pt idx="26">
                  <c:v>2.2695399147107054</c:v>
                </c:pt>
                <c:pt idx="27">
                  <c:v>2.9887938507754086</c:v>
                </c:pt>
                <c:pt idx="28">
                  <c:v>3.7280456668376161</c:v>
                </c:pt>
                <c:pt idx="29">
                  <c:v>4.4866654028043129</c:v>
                </c:pt>
                <c:pt idx="30">
                  <c:v>5.2636762458256214</c:v>
                </c:pt>
                <c:pt idx="31">
                  <c:v>6.0577333269679912</c:v>
                </c:pt>
                <c:pt idx="32">
                  <c:v>6.867109058187566</c:v>
                </c:pt>
                <c:pt idx="33">
                  <c:v>7.6896869617588237</c:v>
                </c:pt>
                <c:pt idx="34">
                  <c:v>8.5229658212668724</c:v>
                </c:pt>
                <c:pt idx="35">
                  <c:v>9.3640756942929215</c:v>
                </c:pt>
                <c:pt idx="36">
                  <c:v>10.209806861502564</c:v>
                </c:pt>
                <c:pt idx="37">
                  <c:v>11.05665215390701</c:v>
                </c:pt>
                <c:pt idx="38">
                  <c:v>11.900862331453972</c:v>
                </c:pt>
                <c:pt idx="39">
                  <c:v>12.738513337053554</c:v>
                </c:pt>
                <c:pt idx="40">
                  <c:v>13.565583395303022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5-409A-B3CF-02DA2F8806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Feuil1!$T$16:$T$56</c:f>
              <c:numCache>
                <c:formatCode>General</c:formatCode>
                <c:ptCount val="41"/>
                <c:pt idx="0">
                  <c:v>375</c:v>
                </c:pt>
                <c:pt idx="1">
                  <c:v>13.565583395302951</c:v>
                </c:pt>
                <c:pt idx="2">
                  <c:v>12.738513337053519</c:v>
                </c:pt>
                <c:pt idx="3">
                  <c:v>11.900862331453652</c:v>
                </c:pt>
                <c:pt idx="4">
                  <c:v>11.056652153907294</c:v>
                </c:pt>
                <c:pt idx="5">
                  <c:v>10.209806861502386</c:v>
                </c:pt>
                <c:pt idx="6">
                  <c:v>9.3640756942932057</c:v>
                </c:pt>
                <c:pt idx="7">
                  <c:v>8.5229658212668369</c:v>
                </c:pt>
                <c:pt idx="8">
                  <c:v>7.6896869617587527</c:v>
                </c:pt>
                <c:pt idx="9">
                  <c:v>6.867109058187566</c:v>
                </c:pt>
                <c:pt idx="10">
                  <c:v>6.0577333269677069</c:v>
                </c:pt>
                <c:pt idx="11">
                  <c:v>5.2636762458254793</c:v>
                </c:pt>
                <c:pt idx="12">
                  <c:v>4.4866654028049879</c:v>
                </c:pt>
                <c:pt idx="13">
                  <c:v>3.728045666837545</c:v>
                </c:pt>
                <c:pt idx="14">
                  <c:v>2.9887938507752665</c:v>
                </c:pt>
                <c:pt idx="15">
                  <c:v>35.705088415616615</c:v>
                </c:pt>
                <c:pt idx="16">
                  <c:v>186.4279662217649</c:v>
                </c:pt>
                <c:pt idx="17">
                  <c:v>1.052468717150532</c:v>
                </c:pt>
                <c:pt idx="18">
                  <c:v>8.2707779084037725</c:v>
                </c:pt>
                <c:pt idx="19">
                  <c:v>107.63455295034419</c:v>
                </c:pt>
                <c:pt idx="20">
                  <c:v>235.04854288310725</c:v>
                </c:pt>
                <c:pt idx="21">
                  <c:v>143.26215595694066</c:v>
                </c:pt>
                <c:pt idx="22">
                  <c:v>29.323933594125151</c:v>
                </c:pt>
                <c:pt idx="23">
                  <c:v>122.65459569741296</c:v>
                </c:pt>
                <c:pt idx="24">
                  <c:v>0.49092281712006525</c:v>
                </c:pt>
                <c:pt idx="25">
                  <c:v>22.883028895295752</c:v>
                </c:pt>
                <c:pt idx="26">
                  <c:v>22.571908635003695</c:v>
                </c:pt>
                <c:pt idx="27">
                  <c:v>22.225890193974749</c:v>
                </c:pt>
                <c:pt idx="28">
                  <c:v>21.843397051583509</c:v>
                </c:pt>
                <c:pt idx="29">
                  <c:v>21.423170499392938</c:v>
                </c:pt>
                <c:pt idx="30">
                  <c:v>20.96431629559163</c:v>
                </c:pt>
                <c:pt idx="31">
                  <c:v>20.46634817848485</c:v>
                </c:pt>
                <c:pt idx="32">
                  <c:v>19.929225911481581</c:v>
                </c:pt>
                <c:pt idx="33">
                  <c:v>19.353385437379984</c:v>
                </c:pt>
                <c:pt idx="34">
                  <c:v>18.739758777532245</c:v>
                </c:pt>
                <c:pt idx="35">
                  <c:v>18.089781550765451</c:v>
                </c:pt>
                <c:pt idx="36">
                  <c:v>17.405386422699678</c:v>
                </c:pt>
                <c:pt idx="37">
                  <c:v>16.688981423000655</c:v>
                </c:pt>
                <c:pt idx="38">
                  <c:v>15.94341285664882</c:v>
                </c:pt>
                <c:pt idx="39">
                  <c:v>15.171913431284167</c:v>
                </c:pt>
                <c:pt idx="40">
                  <c:v>14.378037150625005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5-409A-B3CF-02DA2F88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737640"/>
        <c:axId val="760737968"/>
      </c:lineChart>
      <c:catAx>
        <c:axId val="76073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737968"/>
        <c:crosses val="autoZero"/>
        <c:auto val="1"/>
        <c:lblAlgn val="ctr"/>
        <c:lblOffset val="100"/>
        <c:noMultiLvlLbl val="0"/>
      </c:catAx>
      <c:valAx>
        <c:axId val="7607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73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0</xdr:row>
      <xdr:rowOff>421822</xdr:rowOff>
    </xdr:from>
    <xdr:to>
      <xdr:col>21</xdr:col>
      <xdr:colOff>163286</xdr:colOff>
      <xdr:row>13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E6158A7-AC51-48DB-8F28-71CB95EF1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238125</xdr:colOff>
      <xdr:row>0</xdr:row>
      <xdr:rowOff>410934</xdr:rowOff>
    </xdr:from>
    <xdr:to>
      <xdr:col>28</xdr:col>
      <xdr:colOff>517072</xdr:colOff>
      <xdr:row>12</xdr:row>
      <xdr:rowOff>190499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A920E8B-2C2F-48E2-BDC1-AFC44259F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591909</xdr:colOff>
      <xdr:row>0</xdr:row>
      <xdr:rowOff>397328</xdr:rowOff>
    </xdr:from>
    <xdr:to>
      <xdr:col>36</xdr:col>
      <xdr:colOff>353784</xdr:colOff>
      <xdr:row>13</xdr:row>
      <xdr:rowOff>27214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C81A198-4F04-4678-BDD7-A40C2854A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74837</xdr:colOff>
      <xdr:row>20</xdr:row>
      <xdr:rowOff>138792</xdr:rowOff>
    </xdr:from>
    <xdr:to>
      <xdr:col>40</xdr:col>
      <xdr:colOff>285749</xdr:colOff>
      <xdr:row>42</xdr:row>
      <xdr:rowOff>27213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41A98F8-6D6E-4D42-BD2F-3B352EB77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170088</xdr:colOff>
      <xdr:row>42</xdr:row>
      <xdr:rowOff>152398</xdr:rowOff>
    </xdr:from>
    <xdr:to>
      <xdr:col>40</xdr:col>
      <xdr:colOff>408215</xdr:colOff>
      <xdr:row>62</xdr:row>
      <xdr:rowOff>68035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186388CC-552C-425D-8F4B-75C08C0D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6"/>
  <sheetViews>
    <sheetView tabSelected="1" zoomScale="70" zoomScaleNormal="70" workbookViewId="0">
      <pane ySplit="4815" topLeftCell="A13" activePane="bottomLeft"/>
      <selection activeCell="R15" sqref="R15:R57"/>
      <selection pane="bottomLeft" activeCell="S39" sqref="S39"/>
    </sheetView>
  </sheetViews>
  <sheetFormatPr baseColWidth="10" defaultColWidth="9.140625" defaultRowHeight="15" x14ac:dyDescent="0.25"/>
  <cols>
    <col min="1" max="1" width="9.140625" style="1"/>
    <col min="2" max="2" width="9.5703125" style="1" bestFit="1" customWidth="1"/>
    <col min="3" max="6" width="9.140625" style="1"/>
    <col min="11" max="11" width="10.5703125" bestFit="1" customWidth="1"/>
  </cols>
  <sheetData>
    <row r="1" spans="1:22" ht="120" customHeight="1" x14ac:dyDescent="0.25"/>
    <row r="2" spans="1:22" ht="15" customHeight="1" x14ac:dyDescent="0.25">
      <c r="A2" s="1" t="s">
        <v>17</v>
      </c>
      <c r="B2" s="1">
        <v>0.04</v>
      </c>
      <c r="C2" s="1" t="s">
        <v>3</v>
      </c>
    </row>
    <row r="3" spans="1:22" ht="15" customHeight="1" x14ac:dyDescent="0.25">
      <c r="A3" s="1" t="s">
        <v>18</v>
      </c>
      <c r="B3" s="1">
        <v>0.1</v>
      </c>
      <c r="C3" s="1" t="s">
        <v>3</v>
      </c>
    </row>
    <row r="4" spans="1:22" ht="15" customHeight="1" x14ac:dyDescent="0.25"/>
    <row r="5" spans="1:22" ht="15" customHeight="1" x14ac:dyDescent="0.25">
      <c r="A5" s="1" t="s">
        <v>19</v>
      </c>
      <c r="B5" s="1">
        <v>-8.2000000000000003E-2</v>
      </c>
      <c r="C5" s="1" t="s">
        <v>3</v>
      </c>
    </row>
    <row r="6" spans="1:22" ht="15" customHeight="1" x14ac:dyDescent="0.25"/>
    <row r="7" spans="1:22" ht="15" customHeight="1" x14ac:dyDescent="0.25"/>
    <row r="8" spans="1:22" ht="15" customHeight="1" x14ac:dyDescent="0.25"/>
    <row r="9" spans="1:22" ht="15" customHeight="1" x14ac:dyDescent="0.25"/>
    <row r="10" spans="1:22" x14ac:dyDescent="0.25">
      <c r="A10" s="1" t="s">
        <v>4</v>
      </c>
      <c r="B10" s="1">
        <v>0.02</v>
      </c>
      <c r="C10" s="1" t="s">
        <v>5</v>
      </c>
    </row>
    <row r="11" spans="1:22" x14ac:dyDescent="0.25">
      <c r="A11" s="1" t="s">
        <v>2</v>
      </c>
      <c r="B11" s="1">
        <v>0.02</v>
      </c>
      <c r="C11" s="1" t="s">
        <v>3</v>
      </c>
    </row>
    <row r="12" spans="1:22" x14ac:dyDescent="0.25">
      <c r="A12" s="1" t="s">
        <v>6</v>
      </c>
      <c r="B12" s="1">
        <f>B11/B10</f>
        <v>1</v>
      </c>
      <c r="C12" s="1" t="s">
        <v>7</v>
      </c>
    </row>
    <row r="13" spans="1:22" x14ac:dyDescent="0.25">
      <c r="A13" s="1" t="s">
        <v>10</v>
      </c>
      <c r="B13" s="1">
        <v>0.1</v>
      </c>
      <c r="C13" s="1" t="s">
        <v>7</v>
      </c>
    </row>
    <row r="14" spans="1:22" x14ac:dyDescent="0.25">
      <c r="P14" t="s">
        <v>26</v>
      </c>
    </row>
    <row r="15" spans="1:22" x14ac:dyDescent="0.25">
      <c r="A15" s="1" t="s">
        <v>9</v>
      </c>
      <c r="B15" s="1" t="s">
        <v>1</v>
      </c>
      <c r="C15" s="1" t="s">
        <v>8</v>
      </c>
      <c r="D15" s="1" t="s">
        <v>20</v>
      </c>
      <c r="E15" s="1" t="s">
        <v>0</v>
      </c>
      <c r="F15" s="1" t="s">
        <v>11</v>
      </c>
      <c r="G15" s="4" t="s">
        <v>12</v>
      </c>
      <c r="H15" s="4" t="s">
        <v>21</v>
      </c>
      <c r="I15" s="4" t="s">
        <v>22</v>
      </c>
      <c r="J15" s="2" t="s">
        <v>23</v>
      </c>
      <c r="K15" s="2" t="s">
        <v>24</v>
      </c>
      <c r="L15" s="1"/>
      <c r="M15" s="1"/>
      <c r="N15" s="5"/>
      <c r="P15" t="s">
        <v>13</v>
      </c>
      <c r="Q15" t="s">
        <v>14</v>
      </c>
      <c r="S15" t="s">
        <v>25</v>
      </c>
      <c r="T15" t="s">
        <v>16</v>
      </c>
    </row>
    <row r="16" spans="1:22" x14ac:dyDescent="0.25">
      <c r="A16" s="1">
        <v>2</v>
      </c>
      <c r="B16" s="1">
        <v>0</v>
      </c>
      <c r="C16" s="1">
        <f>-$B$10</f>
        <v>-0.02</v>
      </c>
      <c r="D16" s="1">
        <v>0</v>
      </c>
      <c r="E16" s="1">
        <v>0</v>
      </c>
      <c r="F16" s="1">
        <f>B5</f>
        <v>-8.2000000000000003E-2</v>
      </c>
      <c r="G16">
        <f>-ATAN(E16/F16)-PI()/2</f>
        <v>-1.5707963267948966</v>
      </c>
      <c r="H16">
        <f>SQRT(E16*E16+F16*F16)</f>
        <v>8.2000000000000003E-2</v>
      </c>
      <c r="I16" s="1">
        <f>ACOS(($B$2*$B$2+H16*H16-$B$3*$B$3)/(2*H16*$B$2))</f>
        <v>1.8291485461259214</v>
      </c>
      <c r="J16" s="1">
        <f>G16+I16</f>
        <v>0.25835221933102481</v>
      </c>
      <c r="K16" s="1">
        <f>G16-I16</f>
        <v>-3.3999448729208179</v>
      </c>
      <c r="P16">
        <f>J16*180/PI()</f>
        <v>14.802491795505883</v>
      </c>
      <c r="Q16">
        <f>-(-K16*180/PI()-180)</f>
        <v>-14.802491795505887</v>
      </c>
      <c r="S16" s="3">
        <f>60/0.16</f>
        <v>375</v>
      </c>
      <c r="T16" s="3">
        <f>60/0.16</f>
        <v>375</v>
      </c>
      <c r="V16" t="s">
        <v>15</v>
      </c>
    </row>
    <row r="17" spans="1:20" x14ac:dyDescent="0.25">
      <c r="A17" s="1">
        <v>2</v>
      </c>
      <c r="B17" s="1">
        <f>B16+$B$13</f>
        <v>0.1</v>
      </c>
      <c r="C17" s="1">
        <f t="shared" ref="C17:C69" si="0">-$B$10</f>
        <v>-0.02</v>
      </c>
      <c r="D17" s="1">
        <v>0</v>
      </c>
      <c r="E17" s="1">
        <f>E16+C17*$B$13</f>
        <v>-2E-3</v>
      </c>
      <c r="F17" s="1">
        <f>F16+D17*$B$13</f>
        <v>-8.2000000000000003E-2</v>
      </c>
      <c r="G17">
        <f t="shared" ref="G17:G56" si="1">-ATAN(E17/F17)-PI()/2</f>
        <v>-1.595181735967615</v>
      </c>
      <c r="H17">
        <f t="shared" ref="H17:H58" si="2">SQRT(E17*E17+F17*F17)</f>
        <v>8.2024386617639514E-2</v>
      </c>
      <c r="I17" s="1">
        <f t="shared" ref="I17:I56" si="3">ACOS(($B$2*$B$2+H17*H17-$B$3*$B$3)/(2*H17*$B$2))</f>
        <v>1.8284395464733936</v>
      </c>
      <c r="J17" s="1">
        <f t="shared" ref="J17:J56" si="4">G17+I17</f>
        <v>0.23325781050577854</v>
      </c>
      <c r="K17" s="1">
        <f t="shared" ref="K17:K56" si="5">G17-I17</f>
        <v>-3.4236212824410086</v>
      </c>
      <c r="P17">
        <f t="shared" ref="P17:P56" si="6">J17*180/PI()</f>
        <v>13.364688080443424</v>
      </c>
      <c r="Q17">
        <f t="shared" ref="Q17:Q56" si="7">-(-K17*180/PI()-180)</f>
        <v>-16.159050135036182</v>
      </c>
      <c r="S17">
        <f>ABS(P17-P16)*10</f>
        <v>14.378037150624596</v>
      </c>
      <c r="T17">
        <f>ABS(Q17-Q16)*10</f>
        <v>13.565583395302951</v>
      </c>
    </row>
    <row r="18" spans="1:20" x14ac:dyDescent="0.25">
      <c r="A18" s="1">
        <v>2</v>
      </c>
      <c r="B18" s="1">
        <f t="shared" ref="B18:B81" si="8">B17+$B$13</f>
        <v>0.2</v>
      </c>
      <c r="C18" s="1">
        <f t="shared" si="0"/>
        <v>-0.02</v>
      </c>
      <c r="D18" s="1">
        <v>0</v>
      </c>
      <c r="E18" s="1">
        <f t="shared" ref="E18:E81" si="9">E17+C18*$B$13</f>
        <v>-4.0000000000000001E-3</v>
      </c>
      <c r="F18" s="1">
        <f t="shared" ref="F18:F81" si="10">F17+D18*$B$13</f>
        <v>-8.2000000000000003E-2</v>
      </c>
      <c r="G18">
        <f t="shared" si="1"/>
        <v>-1.6195381781048281</v>
      </c>
      <c r="H18">
        <f t="shared" si="2"/>
        <v>8.2097503007095174E-2</v>
      </c>
      <c r="I18" s="1">
        <f t="shared" si="3"/>
        <v>1.8263160042902598</v>
      </c>
      <c r="J18" s="1">
        <f t="shared" si="4"/>
        <v>0.20677782618543161</v>
      </c>
      <c r="K18" s="1">
        <f t="shared" si="5"/>
        <v>-3.4458541823950881</v>
      </c>
      <c r="P18">
        <f t="shared" si="6"/>
        <v>11.84749673731495</v>
      </c>
      <c r="Q18">
        <f t="shared" si="7"/>
        <v>-17.432901468741534</v>
      </c>
      <c r="S18">
        <f t="shared" ref="S18:S56" si="11">ABS(P18-P17)*10</f>
        <v>15.171913431284736</v>
      </c>
      <c r="T18">
        <f t="shared" ref="T18:T20" si="12">ABS(Q18-Q17)*10</f>
        <v>12.738513337053519</v>
      </c>
    </row>
    <row r="19" spans="1:20" x14ac:dyDescent="0.25">
      <c r="A19" s="1">
        <v>2</v>
      </c>
      <c r="B19" s="1">
        <f t="shared" si="8"/>
        <v>0.30000000000000004</v>
      </c>
      <c r="C19" s="1">
        <f t="shared" si="0"/>
        <v>-0.02</v>
      </c>
      <c r="D19" s="1">
        <v>0</v>
      </c>
      <c r="E19" s="1">
        <f t="shared" si="9"/>
        <v>-6.0000000000000001E-3</v>
      </c>
      <c r="F19" s="1">
        <f t="shared" si="10"/>
        <v>-8.2000000000000003E-2</v>
      </c>
      <c r="G19">
        <f t="shared" si="1"/>
        <v>-1.643836892098016</v>
      </c>
      <c r="H19">
        <f t="shared" si="2"/>
        <v>8.2219219164377869E-2</v>
      </c>
      <c r="I19" s="1">
        <f t="shared" si="3"/>
        <v>1.8227882134481159</v>
      </c>
      <c r="J19" s="1">
        <f t="shared" si="4"/>
        <v>0.17895132135009995</v>
      </c>
      <c r="K19" s="1">
        <f t="shared" si="5"/>
        <v>-3.4666251055461319</v>
      </c>
      <c r="P19">
        <f t="shared" si="6"/>
        <v>10.253155451650068</v>
      </c>
      <c r="Q19">
        <f t="shared" si="7"/>
        <v>-18.622987701886899</v>
      </c>
      <c r="S19">
        <f t="shared" si="11"/>
        <v>15.94341285664882</v>
      </c>
      <c r="T19">
        <f t="shared" si="12"/>
        <v>11.900862331453652</v>
      </c>
    </row>
    <row r="20" spans="1:20" x14ac:dyDescent="0.25">
      <c r="A20" s="1">
        <v>2</v>
      </c>
      <c r="B20" s="1">
        <f t="shared" si="8"/>
        <v>0.4</v>
      </c>
      <c r="C20" s="1">
        <f t="shared" si="0"/>
        <v>-0.02</v>
      </c>
      <c r="D20" s="1">
        <v>0</v>
      </c>
      <c r="E20" s="1">
        <f t="shared" si="9"/>
        <v>-8.0000000000000002E-3</v>
      </c>
      <c r="F20" s="1">
        <f t="shared" si="10"/>
        <v>-8.2000000000000003E-2</v>
      </c>
      <c r="G20">
        <f t="shared" si="1"/>
        <v>-1.6680495250464624</v>
      </c>
      <c r="H20">
        <f t="shared" si="2"/>
        <v>8.2389319696183932E-2</v>
      </c>
      <c r="I20" s="1">
        <f t="shared" si="3"/>
        <v>1.8178730789330095</v>
      </c>
      <c r="J20" s="1">
        <f t="shared" si="4"/>
        <v>0.14982355388654711</v>
      </c>
      <c r="K20" s="1">
        <f t="shared" si="5"/>
        <v>-3.4859226039794722</v>
      </c>
      <c r="P20">
        <f t="shared" si="6"/>
        <v>8.5842573093500114</v>
      </c>
      <c r="Q20">
        <f t="shared" si="7"/>
        <v>-19.728652917277628</v>
      </c>
      <c r="S20">
        <f t="shared" si="11"/>
        <v>16.688981423000566</v>
      </c>
      <c r="T20">
        <f t="shared" si="12"/>
        <v>11.056652153907294</v>
      </c>
    </row>
    <row r="21" spans="1:20" x14ac:dyDescent="0.25">
      <c r="A21" s="1">
        <v>3</v>
      </c>
      <c r="B21" s="1">
        <f t="shared" si="8"/>
        <v>0.5</v>
      </c>
      <c r="C21" s="1">
        <f t="shared" si="0"/>
        <v>-0.02</v>
      </c>
      <c r="D21" s="1">
        <v>0</v>
      </c>
      <c r="E21" s="1">
        <f t="shared" si="9"/>
        <v>-0.01</v>
      </c>
      <c r="F21" s="1">
        <f t="shared" si="10"/>
        <v>-8.2000000000000003E-2</v>
      </c>
      <c r="G21">
        <f t="shared" si="1"/>
        <v>-1.6921483273656603</v>
      </c>
      <c r="H21">
        <f t="shared" si="2"/>
        <v>8.2607505712253546E-2</v>
      </c>
      <c r="I21" s="1">
        <f t="shared" si="3"/>
        <v>1.8115937511864044</v>
      </c>
      <c r="J21" s="1">
        <f t="shared" si="4"/>
        <v>0.11944542382074408</v>
      </c>
      <c r="K21" s="1">
        <f t="shared" si="5"/>
        <v>-3.5037420785520648</v>
      </c>
      <c r="P21">
        <f t="shared" si="6"/>
        <v>6.8437186670800241</v>
      </c>
      <c r="Q21">
        <f t="shared" si="7"/>
        <v>-20.749633603427867</v>
      </c>
      <c r="S21">
        <f t="shared" si="11"/>
        <v>17.405386422699873</v>
      </c>
      <c r="T21">
        <f t="shared" ref="T18:U81" si="13">ABS(Q21-Q20)*10</f>
        <v>10.209806861502386</v>
      </c>
    </row>
    <row r="22" spans="1:20" x14ac:dyDescent="0.25">
      <c r="A22" s="1">
        <v>3</v>
      </c>
      <c r="B22" s="1">
        <f t="shared" si="8"/>
        <v>0.6</v>
      </c>
      <c r="C22" s="1">
        <f t="shared" si="0"/>
        <v>-0.02</v>
      </c>
      <c r="D22" s="1">
        <v>0</v>
      </c>
      <c r="E22" s="1">
        <f t="shared" si="9"/>
        <v>-1.2E-2</v>
      </c>
      <c r="F22" s="1">
        <f t="shared" si="10"/>
        <v>-8.2000000000000003E-2</v>
      </c>
      <c r="G22">
        <f t="shared" si="1"/>
        <v>-1.7161063374305987</v>
      </c>
      <c r="H22">
        <f t="shared" si="2"/>
        <v>8.2873397420402645E-2</v>
      </c>
      <c r="I22" s="1">
        <f t="shared" si="3"/>
        <v>1.8039791363486051</v>
      </c>
      <c r="J22" s="1">
        <f t="shared" si="4"/>
        <v>8.7872798918006367E-2</v>
      </c>
      <c r="K22" s="1">
        <f t="shared" si="5"/>
        <v>-3.5200854737792038</v>
      </c>
      <c r="P22">
        <f t="shared" si="6"/>
        <v>5.0347405120035118</v>
      </c>
      <c r="Q22">
        <f t="shared" si="7"/>
        <v>-21.686041172857188</v>
      </c>
      <c r="S22">
        <f t="shared" si="11"/>
        <v>18.089781550765125</v>
      </c>
      <c r="T22">
        <f t="shared" si="13"/>
        <v>9.3640756942932057</v>
      </c>
    </row>
    <row r="23" spans="1:20" x14ac:dyDescent="0.25">
      <c r="A23" s="1">
        <v>3</v>
      </c>
      <c r="B23" s="1">
        <f t="shared" si="8"/>
        <v>0.7</v>
      </c>
      <c r="C23" s="1">
        <f t="shared" si="0"/>
        <v>-0.02</v>
      </c>
      <c r="D23" s="1">
        <v>0</v>
      </c>
      <c r="E23" s="1">
        <f t="shared" si="9"/>
        <v>-1.4E-2</v>
      </c>
      <c r="F23" s="1">
        <f t="shared" si="10"/>
        <v>-8.2000000000000003E-2</v>
      </c>
      <c r="G23">
        <f t="shared" si="1"/>
        <v>-1.7398975527962737</v>
      </c>
      <c r="H23">
        <f t="shared" si="2"/>
        <v>8.318653737234169E-2</v>
      </c>
      <c r="I23" s="1">
        <f t="shared" si="3"/>
        <v>1.7950633025445348</v>
      </c>
      <c r="J23" s="1">
        <f t="shared" si="4"/>
        <v>5.5165749748261161E-2</v>
      </c>
      <c r="K23" s="1">
        <f t="shared" si="5"/>
        <v>-3.5349608553408087</v>
      </c>
      <c r="P23">
        <f t="shared" si="6"/>
        <v>3.1607646342502487</v>
      </c>
      <c r="Q23">
        <f t="shared" si="7"/>
        <v>-22.538337754983871</v>
      </c>
      <c r="S23">
        <f t="shared" si="11"/>
        <v>18.739758777532632</v>
      </c>
      <c r="T23">
        <f t="shared" si="13"/>
        <v>8.5229658212668369</v>
      </c>
    </row>
    <row r="24" spans="1:20" x14ac:dyDescent="0.25">
      <c r="A24" s="1">
        <v>3</v>
      </c>
      <c r="B24" s="1">
        <f t="shared" si="8"/>
        <v>0.79999999999999993</v>
      </c>
      <c r="C24" s="1">
        <f t="shared" si="0"/>
        <v>-0.02</v>
      </c>
      <c r="D24" s="1">
        <v>0</v>
      </c>
      <c r="E24" s="1">
        <f t="shared" si="9"/>
        <v>-1.6E-2</v>
      </c>
      <c r="F24" s="1">
        <f t="shared" si="10"/>
        <v>-8.2000000000000003E-2</v>
      </c>
      <c r="G24">
        <f t="shared" si="1"/>
        <v>-1.7634970854572822</v>
      </c>
      <c r="H24">
        <f t="shared" si="2"/>
        <v>8.3546394296821702E-2</v>
      </c>
      <c r="I24" s="1">
        <f t="shared" si="3"/>
        <v>1.7848848054765631</v>
      </c>
      <c r="J24" s="1">
        <f t="shared" si="4"/>
        <v>2.1387720019280909E-2</v>
      </c>
      <c r="K24" s="1">
        <f t="shared" si="5"/>
        <v>-3.5483818909338454</v>
      </c>
      <c r="P24">
        <f t="shared" si="6"/>
        <v>1.2254260905122558</v>
      </c>
      <c r="Q24">
        <f t="shared" si="7"/>
        <v>-23.307306451159747</v>
      </c>
      <c r="S24">
        <f t="shared" si="11"/>
        <v>19.353385437379927</v>
      </c>
      <c r="T24">
        <f t="shared" si="13"/>
        <v>7.6896869617587527</v>
      </c>
    </row>
    <row r="25" spans="1:20" x14ac:dyDescent="0.25">
      <c r="A25" s="1">
        <v>3</v>
      </c>
      <c r="B25" s="1">
        <f t="shared" si="8"/>
        <v>0.89999999999999991</v>
      </c>
      <c r="C25" s="1">
        <f t="shared" si="0"/>
        <v>-0.02</v>
      </c>
      <c r="D25" s="1">
        <v>0</v>
      </c>
      <c r="E25" s="1">
        <f t="shared" si="9"/>
        <v>-1.8000000000000002E-2</v>
      </c>
      <c r="F25" s="1">
        <f t="shared" si="10"/>
        <v>-8.2000000000000003E-2</v>
      </c>
      <c r="G25">
        <f t="shared" si="1"/>
        <v>-1.7868812990916829</v>
      </c>
      <c r="H25">
        <f t="shared" si="2"/>
        <v>8.3952367447261422E-2</v>
      </c>
      <c r="I25" s="1">
        <f t="shared" si="3"/>
        <v>1.7734859581580527</v>
      </c>
      <c r="J25" s="1">
        <f t="shared" si="4"/>
        <v>-1.3395340933630262E-2</v>
      </c>
      <c r="K25" s="1">
        <f t="shared" si="5"/>
        <v>-3.5603672572497356</v>
      </c>
      <c r="P25">
        <f t="shared" si="6"/>
        <v>-0.76749650063584585</v>
      </c>
      <c r="Q25">
        <f t="shared" si="7"/>
        <v>-23.994017356978503</v>
      </c>
      <c r="S25">
        <f t="shared" si="11"/>
        <v>19.929225911481016</v>
      </c>
      <c r="T25">
        <f t="shared" si="13"/>
        <v>6.867109058187566</v>
      </c>
    </row>
    <row r="26" spans="1:20" x14ac:dyDescent="0.25">
      <c r="A26" s="1">
        <v>3</v>
      </c>
      <c r="B26" s="1">
        <f t="shared" si="8"/>
        <v>0.99999999999999989</v>
      </c>
      <c r="C26" s="1">
        <f t="shared" si="0"/>
        <v>-0.02</v>
      </c>
      <c r="D26" s="1">
        <v>0</v>
      </c>
      <c r="E26" s="1">
        <f t="shared" si="9"/>
        <v>-2.0000000000000004E-2</v>
      </c>
      <c r="F26" s="1">
        <f t="shared" si="10"/>
        <v>-8.2000000000000003E-2</v>
      </c>
      <c r="G26">
        <f t="shared" si="1"/>
        <v>-1.8100279267585573</v>
      </c>
      <c r="H26">
        <f t="shared" si="2"/>
        <v>8.440379138403678E-2</v>
      </c>
      <c r="I26" s="1">
        <f t="shared" si="3"/>
        <v>1.7609120696675162</v>
      </c>
      <c r="J26" s="1">
        <f t="shared" si="4"/>
        <v>-4.9115857091041049E-2</v>
      </c>
      <c r="K26" s="1">
        <f t="shared" si="5"/>
        <v>-3.5709399964260733</v>
      </c>
      <c r="P26">
        <f t="shared" si="6"/>
        <v>-2.8141313184843493</v>
      </c>
      <c r="Q26">
        <f t="shared" si="7"/>
        <v>-24.599790689675274</v>
      </c>
      <c r="S26">
        <f t="shared" si="11"/>
        <v>20.466348178485035</v>
      </c>
      <c r="T26">
        <f t="shared" si="13"/>
        <v>6.0577333269677069</v>
      </c>
    </row>
    <row r="27" spans="1:20" x14ac:dyDescent="0.25">
      <c r="A27" s="1">
        <v>3</v>
      </c>
      <c r="B27" s="1">
        <f t="shared" si="8"/>
        <v>1.0999999999999999</v>
      </c>
      <c r="C27" s="1">
        <f t="shared" si="0"/>
        <v>-0.02</v>
      </c>
      <c r="D27" s="1">
        <v>0</v>
      </c>
      <c r="E27" s="1">
        <f t="shared" si="9"/>
        <v>-2.2000000000000006E-2</v>
      </c>
      <c r="F27" s="1">
        <f t="shared" si="10"/>
        <v>-8.2000000000000003E-2</v>
      </c>
      <c r="G27">
        <f t="shared" si="1"/>
        <v>-1.8329161680603694</v>
      </c>
      <c r="H27">
        <f t="shared" si="2"/>
        <v>8.4899941107164506E-2</v>
      </c>
      <c r="I27" s="1">
        <f t="shared" si="3"/>
        <v>1.7472106764905713</v>
      </c>
      <c r="J27" s="1">
        <f t="shared" si="4"/>
        <v>-8.570549156979812E-2</v>
      </c>
      <c r="K27" s="1">
        <f t="shared" si="5"/>
        <v>-3.5801268445509407</v>
      </c>
      <c r="P27">
        <f t="shared" si="6"/>
        <v>-4.9105629480434887</v>
      </c>
      <c r="Q27">
        <f t="shared" si="7"/>
        <v>-25.126158314257822</v>
      </c>
      <c r="S27">
        <f t="shared" si="11"/>
        <v>20.964316295591395</v>
      </c>
      <c r="T27">
        <f t="shared" si="13"/>
        <v>5.2636762458254793</v>
      </c>
    </row>
    <row r="28" spans="1:20" x14ac:dyDescent="0.25">
      <c r="A28" s="1">
        <v>3</v>
      </c>
      <c r="B28" s="1">
        <f t="shared" si="8"/>
        <v>1.2</v>
      </c>
      <c r="C28" s="1">
        <f t="shared" si="0"/>
        <v>-0.02</v>
      </c>
      <c r="D28" s="1">
        <v>0</v>
      </c>
      <c r="E28" s="1">
        <f t="shared" si="9"/>
        <v>-2.4000000000000007E-2</v>
      </c>
      <c r="F28" s="1">
        <f t="shared" si="10"/>
        <v>-8.2000000000000003E-2</v>
      </c>
      <c r="G28">
        <f t="shared" si="1"/>
        <v>-1.8555267653176089</v>
      </c>
      <c r="H28">
        <f t="shared" si="2"/>
        <v>8.5440037453175313E-2</v>
      </c>
      <c r="I28" s="1">
        <f t="shared" si="3"/>
        <v>1.7324307876047578</v>
      </c>
      <c r="J28" s="1">
        <f t="shared" si="4"/>
        <v>-0.12309597771285108</v>
      </c>
      <c r="K28" s="1">
        <f t="shared" si="5"/>
        <v>-3.5879575529223668</v>
      </c>
      <c r="P28">
        <f t="shared" si="6"/>
        <v>-7.052879997982811</v>
      </c>
      <c r="Q28">
        <f t="shared" si="7"/>
        <v>-25.574824854538321</v>
      </c>
      <c r="S28">
        <f t="shared" si="11"/>
        <v>21.423170499393223</v>
      </c>
      <c r="T28">
        <f t="shared" si="13"/>
        <v>4.4866654028049879</v>
      </c>
    </row>
    <row r="29" spans="1:20" x14ac:dyDescent="0.25">
      <c r="A29" s="1">
        <v>3</v>
      </c>
      <c r="B29" s="1">
        <f t="shared" si="8"/>
        <v>1.3</v>
      </c>
      <c r="C29" s="1">
        <f t="shared" si="0"/>
        <v>-0.02</v>
      </c>
      <c r="D29" s="1">
        <v>0</v>
      </c>
      <c r="E29" s="1">
        <f t="shared" si="9"/>
        <v>-2.6000000000000009E-2</v>
      </c>
      <c r="F29" s="1">
        <f t="shared" si="10"/>
        <v>-8.2000000000000003E-2</v>
      </c>
      <c r="G29">
        <f t="shared" si="1"/>
        <v>-1.8778420588136875</v>
      </c>
      <c r="H29">
        <f t="shared" si="2"/>
        <v>8.6023252670426278E-2</v>
      </c>
      <c r="I29" s="1">
        <f t="shared" si="3"/>
        <v>1.7166221612637809</v>
      </c>
      <c r="J29" s="1">
        <f t="shared" si="4"/>
        <v>-0.16121989754990662</v>
      </c>
      <c r="K29" s="1">
        <f t="shared" si="5"/>
        <v>-3.5944642200774686</v>
      </c>
      <c r="P29">
        <f t="shared" si="6"/>
        <v>-9.2372197031411698</v>
      </c>
      <c r="Q29">
        <f t="shared" si="7"/>
        <v>-25.947629421222075</v>
      </c>
      <c r="S29">
        <f t="shared" si="11"/>
        <v>21.843397051583587</v>
      </c>
      <c r="T29">
        <f t="shared" si="13"/>
        <v>3.728045666837545</v>
      </c>
    </row>
    <row r="30" spans="1:20" x14ac:dyDescent="0.25">
      <c r="A30" s="1">
        <v>3</v>
      </c>
      <c r="B30" s="1">
        <f t="shared" si="8"/>
        <v>1.4000000000000001</v>
      </c>
      <c r="C30" s="1">
        <f t="shared" si="0"/>
        <v>-0.02</v>
      </c>
      <c r="D30" s="1">
        <v>0</v>
      </c>
      <c r="E30" s="1">
        <f t="shared" si="9"/>
        <v>-2.8000000000000011E-2</v>
      </c>
      <c r="F30" s="1">
        <f t="shared" si="10"/>
        <v>-8.2000000000000003E-2</v>
      </c>
      <c r="G30">
        <f t="shared" si="1"/>
        <v>-1.899846021635236</v>
      </c>
      <c r="H30">
        <f t="shared" si="2"/>
        <v>8.6648716089737884E-2</v>
      </c>
      <c r="I30" s="1">
        <f t="shared" si="3"/>
        <v>1.6998346277781715</v>
      </c>
      <c r="J30" s="1">
        <f t="shared" si="4"/>
        <v>-0.20001139385706446</v>
      </c>
      <c r="K30" s="1">
        <f t="shared" si="5"/>
        <v>-3.5996806494134077</v>
      </c>
      <c r="P30">
        <f t="shared" si="6"/>
        <v>-11.459808722538634</v>
      </c>
      <c r="Q30">
        <f t="shared" si="7"/>
        <v>-26.246508806299602</v>
      </c>
      <c r="S30">
        <f t="shared" si="11"/>
        <v>22.225890193974642</v>
      </c>
      <c r="T30">
        <f t="shared" si="13"/>
        <v>2.9887938507752665</v>
      </c>
    </row>
    <row r="31" spans="1:20" x14ac:dyDescent="0.25">
      <c r="A31" s="1">
        <v>4</v>
      </c>
      <c r="B31" s="1">
        <f t="shared" si="8"/>
        <v>1.5000000000000002</v>
      </c>
      <c r="C31" s="1">
        <f t="shared" si="0"/>
        <v>-0.02</v>
      </c>
      <c r="D31" s="1">
        <v>0.02</v>
      </c>
      <c r="E31" s="1">
        <f t="shared" si="9"/>
        <v>-3.0000000000000013E-2</v>
      </c>
      <c r="F31" s="1">
        <f t="shared" si="10"/>
        <v>-0.08</v>
      </c>
      <c r="G31">
        <f t="shared" si="1"/>
        <v>-1.929566997065469</v>
      </c>
      <c r="H31">
        <f t="shared" si="2"/>
        <v>8.5440037453175313E-2</v>
      </c>
      <c r="I31" s="1">
        <f t="shared" si="3"/>
        <v>1.7324307876047578</v>
      </c>
      <c r="J31" s="1">
        <f t="shared" si="4"/>
        <v>-0.1971362094607112</v>
      </c>
      <c r="K31" s="1">
        <f t="shared" si="5"/>
        <v>-3.661997784670227</v>
      </c>
      <c r="P31">
        <f t="shared" si="6"/>
        <v>-11.295072791305723</v>
      </c>
      <c r="Q31">
        <f t="shared" si="7"/>
        <v>-29.817017647861263</v>
      </c>
      <c r="S31">
        <f t="shared" si="11"/>
        <v>1.6473593123291153</v>
      </c>
      <c r="T31">
        <f t="shared" si="13"/>
        <v>35.705088415616615</v>
      </c>
    </row>
    <row r="32" spans="1:20" x14ac:dyDescent="0.25">
      <c r="A32" s="1">
        <v>4</v>
      </c>
      <c r="B32" s="1">
        <f t="shared" si="8"/>
        <v>1.6000000000000003</v>
      </c>
      <c r="C32" s="1">
        <v>0</v>
      </c>
      <c r="D32" s="1">
        <v>0.1</v>
      </c>
      <c r="E32" s="1">
        <f t="shared" si="9"/>
        <v>-3.0000000000000013E-2</v>
      </c>
      <c r="F32" s="1">
        <f t="shared" si="10"/>
        <v>-7.0000000000000007E-2</v>
      </c>
      <c r="G32">
        <f t="shared" si="1"/>
        <v>-1.9756881130799802</v>
      </c>
      <c r="H32">
        <f t="shared" si="2"/>
        <v>7.6157731058639086E-2</v>
      </c>
      <c r="I32" s="1">
        <f t="shared" si="3"/>
        <v>2.0116878544269046</v>
      </c>
      <c r="J32" s="1">
        <f t="shared" si="4"/>
        <v>3.5999741346924408E-2</v>
      </c>
      <c r="K32" s="1">
        <f t="shared" si="5"/>
        <v>-3.9873759675068845</v>
      </c>
      <c r="P32">
        <f t="shared" si="6"/>
        <v>2.0626332427413741</v>
      </c>
      <c r="Q32">
        <f t="shared" si="7"/>
        <v>-48.459814270037754</v>
      </c>
      <c r="S32">
        <f t="shared" si="11"/>
        <v>133.57706034047095</v>
      </c>
      <c r="T32">
        <f t="shared" si="13"/>
        <v>186.4279662217649</v>
      </c>
    </row>
    <row r="33" spans="1:20" x14ac:dyDescent="0.25">
      <c r="A33" s="1">
        <v>4</v>
      </c>
      <c r="B33" s="1">
        <f t="shared" si="8"/>
        <v>1.7000000000000004</v>
      </c>
      <c r="C33" s="1">
        <v>0.02</v>
      </c>
      <c r="D33" s="1">
        <v>0</v>
      </c>
      <c r="E33" s="1">
        <f t="shared" si="9"/>
        <v>-2.8000000000000011E-2</v>
      </c>
      <c r="F33" s="1">
        <f t="shared" si="10"/>
        <v>-7.0000000000000007E-2</v>
      </c>
      <c r="G33">
        <f t="shared" si="1"/>
        <v>-1.9513027039072615</v>
      </c>
      <c r="H33">
        <f t="shared" si="2"/>
        <v>7.5392307299883068E-2</v>
      </c>
      <c r="I33" s="1">
        <f t="shared" si="3"/>
        <v>2.0379101680384748</v>
      </c>
      <c r="J33" s="1">
        <f t="shared" si="4"/>
        <v>8.6607464131213341E-2</v>
      </c>
      <c r="K33" s="1">
        <f t="shared" si="5"/>
        <v>-3.9892128719457363</v>
      </c>
      <c r="P33">
        <f t="shared" si="6"/>
        <v>4.9622421690491851</v>
      </c>
      <c r="Q33">
        <f t="shared" si="7"/>
        <v>-48.565061141752807</v>
      </c>
      <c r="S33">
        <f t="shared" si="11"/>
        <v>28.996089263078112</v>
      </c>
      <c r="T33">
        <f t="shared" si="13"/>
        <v>1.052468717150532</v>
      </c>
    </row>
    <row r="34" spans="1:20" x14ac:dyDescent="0.25">
      <c r="A34" s="1">
        <v>4</v>
      </c>
      <c r="B34" s="1">
        <f t="shared" si="8"/>
        <v>1.8000000000000005</v>
      </c>
      <c r="C34" s="1">
        <v>0.1</v>
      </c>
      <c r="D34" s="1">
        <v>0</v>
      </c>
      <c r="E34" s="1">
        <f t="shared" si="9"/>
        <v>-1.8000000000000009E-2</v>
      </c>
      <c r="F34" s="1">
        <f t="shared" si="10"/>
        <v>-7.0000000000000007E-2</v>
      </c>
      <c r="G34">
        <f t="shared" si="1"/>
        <v>-1.8224862985530834</v>
      </c>
      <c r="H34">
        <f t="shared" si="2"/>
        <v>7.2277243998370613E-2</v>
      </c>
      <c r="I34" s="1">
        <f t="shared" si="3"/>
        <v>2.1522913427723664</v>
      </c>
      <c r="J34" s="1">
        <f t="shared" si="4"/>
        <v>0.32980504421928303</v>
      </c>
      <c r="K34" s="1">
        <f t="shared" si="5"/>
        <v>-3.9747776413254501</v>
      </c>
      <c r="P34">
        <f t="shared" si="6"/>
        <v>18.896437095890406</v>
      </c>
      <c r="Q34">
        <f t="shared" si="7"/>
        <v>-47.73798335091243</v>
      </c>
      <c r="S34">
        <f t="shared" si="11"/>
        <v>139.34194926841221</v>
      </c>
      <c r="T34">
        <f t="shared" si="13"/>
        <v>8.2707779084037725</v>
      </c>
    </row>
    <row r="35" spans="1:20" x14ac:dyDescent="0.25">
      <c r="A35" s="1">
        <v>4</v>
      </c>
      <c r="B35" s="1">
        <f t="shared" si="8"/>
        <v>1.9000000000000006</v>
      </c>
      <c r="C35" s="1">
        <v>0.2</v>
      </c>
      <c r="D35" s="1">
        <v>0</v>
      </c>
      <c r="E35" s="1">
        <f t="shared" si="9"/>
        <v>1.9999999999999948E-3</v>
      </c>
      <c r="F35" s="1">
        <f t="shared" si="10"/>
        <v>-7.0000000000000007E-2</v>
      </c>
      <c r="G35">
        <f t="shared" si="1"/>
        <v>-1.5422326689561365</v>
      </c>
      <c r="H35">
        <f t="shared" si="2"/>
        <v>7.0028565600046389E-2</v>
      </c>
      <c r="I35" s="1">
        <f t="shared" si="3"/>
        <v>2.2446872385797461</v>
      </c>
      <c r="J35" s="1">
        <f t="shared" si="4"/>
        <v>0.70245456962360953</v>
      </c>
      <c r="K35" s="1">
        <f t="shared" si="5"/>
        <v>-3.7869199075358826</v>
      </c>
      <c r="P35">
        <f t="shared" si="6"/>
        <v>40.247682139111468</v>
      </c>
      <c r="Q35">
        <f t="shared" si="7"/>
        <v>-36.974528055878011</v>
      </c>
      <c r="S35">
        <f t="shared" si="11"/>
        <v>213.51245043221064</v>
      </c>
      <c r="T35">
        <f t="shared" si="13"/>
        <v>107.63455295034419</v>
      </c>
    </row>
    <row r="36" spans="1:20" x14ac:dyDescent="0.25">
      <c r="A36" s="1">
        <v>4</v>
      </c>
      <c r="B36" s="1">
        <f t="shared" si="8"/>
        <v>2.0000000000000004</v>
      </c>
      <c r="C36" s="1">
        <v>0.2</v>
      </c>
      <c r="D36" s="1">
        <v>0</v>
      </c>
      <c r="E36" s="1">
        <f t="shared" si="9"/>
        <v>2.1999999999999999E-2</v>
      </c>
      <c r="F36" s="1">
        <f t="shared" si="10"/>
        <v>-7.0000000000000007E-2</v>
      </c>
      <c r="G36">
        <f t="shared" si="1"/>
        <v>-1.2662854435927842</v>
      </c>
      <c r="H36">
        <f t="shared" si="2"/>
        <v>7.337574531137657E-2</v>
      </c>
      <c r="I36" s="1">
        <f t="shared" si="3"/>
        <v>2.1103973664105675</v>
      </c>
      <c r="J36" s="1">
        <f t="shared" si="4"/>
        <v>0.84411192281778336</v>
      </c>
      <c r="K36" s="1">
        <f t="shared" si="5"/>
        <v>-3.3766828100033517</v>
      </c>
      <c r="P36">
        <f t="shared" si="6"/>
        <v>48.364050614131678</v>
      </c>
      <c r="Q36">
        <f t="shared" si="7"/>
        <v>-13.469673767567286</v>
      </c>
      <c r="S36">
        <f t="shared" si="11"/>
        <v>81.163684750202094</v>
      </c>
      <c r="T36">
        <f t="shared" si="13"/>
        <v>235.04854288310725</v>
      </c>
    </row>
    <row r="37" spans="1:20" x14ac:dyDescent="0.25">
      <c r="A37" s="1">
        <v>4</v>
      </c>
      <c r="B37" s="1">
        <f t="shared" si="8"/>
        <v>2.1000000000000005</v>
      </c>
      <c r="C37" s="1">
        <v>0.1</v>
      </c>
      <c r="D37" s="1">
        <v>0</v>
      </c>
      <c r="E37" s="1">
        <f t="shared" si="9"/>
        <v>3.2000000000000001E-2</v>
      </c>
      <c r="F37" s="1">
        <f t="shared" si="10"/>
        <v>-7.0000000000000007E-2</v>
      </c>
      <c r="G37">
        <f t="shared" si="1"/>
        <v>-1.1420182993488801</v>
      </c>
      <c r="H37">
        <f t="shared" si="2"/>
        <v>7.6967525619575428E-2</v>
      </c>
      <c r="I37" s="1">
        <f t="shared" si="3"/>
        <v>1.9846248791590493</v>
      </c>
      <c r="J37" s="1">
        <f t="shared" si="4"/>
        <v>0.84260657981016918</v>
      </c>
      <c r="K37" s="1">
        <f t="shared" si="5"/>
        <v>-3.1266431785079294</v>
      </c>
      <c r="P37">
        <f t="shared" si="6"/>
        <v>48.277800813075856</v>
      </c>
      <c r="Q37">
        <f t="shared" si="7"/>
        <v>0.85654182812677959</v>
      </c>
      <c r="S37">
        <f t="shared" si="11"/>
        <v>0.86249801055821251</v>
      </c>
      <c r="T37">
        <f t="shared" si="13"/>
        <v>143.26215595694066</v>
      </c>
    </row>
    <row r="38" spans="1:20" x14ac:dyDescent="0.25">
      <c r="A38" s="1">
        <v>4</v>
      </c>
      <c r="B38" s="1">
        <f t="shared" si="8"/>
        <v>2.2000000000000006</v>
      </c>
      <c r="C38" s="1">
        <v>0.02</v>
      </c>
      <c r="D38" s="1">
        <v>0</v>
      </c>
      <c r="E38" s="1">
        <f t="shared" si="9"/>
        <v>3.4000000000000002E-2</v>
      </c>
      <c r="F38" s="1">
        <f t="shared" si="10"/>
        <v>-7.0000000000000007E-2</v>
      </c>
      <c r="G38">
        <f t="shared" si="1"/>
        <v>-1.1186424645091209</v>
      </c>
      <c r="H38">
        <f t="shared" si="2"/>
        <v>7.7820305833374875E-2</v>
      </c>
      <c r="I38" s="1">
        <f t="shared" si="3"/>
        <v>1.9568207949134429</v>
      </c>
      <c r="J38" s="1">
        <f t="shared" si="4"/>
        <v>0.83817833040432199</v>
      </c>
      <c r="K38" s="1">
        <f t="shared" si="5"/>
        <v>-3.0754632594225635</v>
      </c>
      <c r="P38">
        <f t="shared" si="6"/>
        <v>48.024080811489497</v>
      </c>
      <c r="Q38">
        <f t="shared" si="7"/>
        <v>3.7889351875392947</v>
      </c>
      <c r="S38">
        <f t="shared" si="11"/>
        <v>2.5372000158635899</v>
      </c>
      <c r="T38">
        <f t="shared" si="13"/>
        <v>29.323933594125151</v>
      </c>
    </row>
    <row r="39" spans="1:20" x14ac:dyDescent="0.25">
      <c r="A39" s="1">
        <v>4</v>
      </c>
      <c r="B39" s="1">
        <f t="shared" si="8"/>
        <v>2.3000000000000007</v>
      </c>
      <c r="C39" s="1">
        <v>0</v>
      </c>
      <c r="D39" s="1">
        <v>-0.1</v>
      </c>
      <c r="E39" s="1">
        <f t="shared" si="9"/>
        <v>3.4000000000000002E-2</v>
      </c>
      <c r="F39" s="1">
        <f t="shared" si="10"/>
        <v>-8.0000000000000016E-2</v>
      </c>
      <c r="G39">
        <f t="shared" si="1"/>
        <v>-1.16892567935444</v>
      </c>
      <c r="H39">
        <f t="shared" si="2"/>
        <v>8.6925255248402944E-2</v>
      </c>
      <c r="I39" s="1">
        <f t="shared" si="3"/>
        <v>1.6924649263058913</v>
      </c>
      <c r="J39" s="1">
        <f t="shared" si="4"/>
        <v>0.52353924695145126</v>
      </c>
      <c r="K39" s="1">
        <f t="shared" si="5"/>
        <v>-2.8613906056603313</v>
      </c>
      <c r="P39">
        <f t="shared" si="6"/>
        <v>29.996589259775511</v>
      </c>
      <c r="Q39">
        <f t="shared" si="7"/>
        <v>16.054394757280591</v>
      </c>
      <c r="S39">
        <f t="shared" si="11"/>
        <v>180.27491551713985</v>
      </c>
      <c r="T39">
        <f t="shared" si="13"/>
        <v>122.65459569741296</v>
      </c>
    </row>
    <row r="40" spans="1:20" x14ac:dyDescent="0.25">
      <c r="A40" s="1">
        <v>4</v>
      </c>
      <c r="B40" s="1">
        <f t="shared" si="8"/>
        <v>2.4000000000000008</v>
      </c>
      <c r="C40" s="1">
        <f t="shared" si="0"/>
        <v>-0.02</v>
      </c>
      <c r="D40" s="1">
        <v>-0.02</v>
      </c>
      <c r="E40" s="1">
        <f t="shared" si="9"/>
        <v>3.2000000000000001E-2</v>
      </c>
      <c r="F40" s="1">
        <f t="shared" si="10"/>
        <v>-8.2000000000000017E-2</v>
      </c>
      <c r="G40">
        <f t="shared" si="1"/>
        <v>-1.1987285679367763</v>
      </c>
      <c r="H40">
        <f t="shared" si="2"/>
        <v>8.8022724338661554E-2</v>
      </c>
      <c r="I40" s="1">
        <f t="shared" si="3"/>
        <v>1.6635188596767463</v>
      </c>
      <c r="J40" s="1">
        <f t="shared" si="4"/>
        <v>0.46479029173997</v>
      </c>
      <c r="K40" s="1">
        <f t="shared" si="5"/>
        <v>-2.8622474276135224</v>
      </c>
      <c r="P40">
        <f t="shared" si="6"/>
        <v>26.630522075354531</v>
      </c>
      <c r="Q40">
        <f t="shared" si="7"/>
        <v>16.005302475568584</v>
      </c>
      <c r="S40">
        <f t="shared" si="11"/>
        <v>33.660671844209809</v>
      </c>
      <c r="T40">
        <f t="shared" si="13"/>
        <v>0.49092281712006525</v>
      </c>
    </row>
    <row r="41" spans="1:20" x14ac:dyDescent="0.25">
      <c r="A41" s="1">
        <v>1</v>
      </c>
      <c r="B41" s="1">
        <f t="shared" si="8"/>
        <v>2.5000000000000009</v>
      </c>
      <c r="C41" s="1">
        <f t="shared" si="0"/>
        <v>-0.02</v>
      </c>
      <c r="D41" s="1">
        <v>0</v>
      </c>
      <c r="E41" s="1">
        <f t="shared" si="9"/>
        <v>0.03</v>
      </c>
      <c r="F41" s="1">
        <f t="shared" si="10"/>
        <v>-8.2000000000000017E-2</v>
      </c>
      <c r="G41">
        <f t="shared" si="1"/>
        <v>-1.220068378546693</v>
      </c>
      <c r="H41">
        <f t="shared" si="2"/>
        <v>8.731551981177231E-2</v>
      </c>
      <c r="I41" s="1">
        <f t="shared" si="3"/>
        <v>1.6821174687720204</v>
      </c>
      <c r="J41" s="1">
        <f t="shared" si="4"/>
        <v>0.46204909022532736</v>
      </c>
      <c r="K41" s="1">
        <f t="shared" si="5"/>
        <v>-2.9021858473187132</v>
      </c>
      <c r="P41">
        <f t="shared" si="6"/>
        <v>26.47346279777064</v>
      </c>
      <c r="Q41">
        <f t="shared" si="7"/>
        <v>13.716999586039009</v>
      </c>
      <c r="S41">
        <f t="shared" si="11"/>
        <v>1.5705927758389038</v>
      </c>
      <c r="T41">
        <f t="shared" si="13"/>
        <v>22.883028895295752</v>
      </c>
    </row>
    <row r="42" spans="1:20" x14ac:dyDescent="0.25">
      <c r="A42" s="1">
        <v>1</v>
      </c>
      <c r="B42" s="1">
        <f t="shared" si="8"/>
        <v>2.600000000000001</v>
      </c>
      <c r="C42" s="1">
        <f t="shared" si="0"/>
        <v>-0.02</v>
      </c>
      <c r="D42" s="1">
        <v>0</v>
      </c>
      <c r="E42" s="1">
        <f t="shared" si="9"/>
        <v>2.7999999999999997E-2</v>
      </c>
      <c r="F42" s="1">
        <f t="shared" si="10"/>
        <v>-8.2000000000000017E-2</v>
      </c>
      <c r="G42">
        <f t="shared" si="1"/>
        <v>-1.2417466319545571</v>
      </c>
      <c r="H42">
        <f t="shared" si="2"/>
        <v>8.6648716089737898E-2</v>
      </c>
      <c r="I42" s="1">
        <f t="shared" si="3"/>
        <v>1.6998346277781713</v>
      </c>
      <c r="J42" s="1">
        <f t="shared" si="4"/>
        <v>0.45808799582361415</v>
      </c>
      <c r="K42" s="1">
        <f t="shared" si="5"/>
        <v>-2.9415812597327284</v>
      </c>
      <c r="P42">
        <f t="shared" si="6"/>
        <v>26.24650880629957</v>
      </c>
      <c r="Q42">
        <f t="shared" si="7"/>
        <v>11.459808722538639</v>
      </c>
      <c r="S42">
        <f t="shared" si="11"/>
        <v>2.2695399147107054</v>
      </c>
      <c r="T42">
        <f t="shared" si="13"/>
        <v>22.571908635003695</v>
      </c>
    </row>
    <row r="43" spans="1:20" x14ac:dyDescent="0.25">
      <c r="A43" s="1">
        <v>1</v>
      </c>
      <c r="B43" s="1">
        <f t="shared" si="8"/>
        <v>2.7000000000000011</v>
      </c>
      <c r="C43" s="1">
        <f t="shared" si="0"/>
        <v>-0.02</v>
      </c>
      <c r="D43" s="1">
        <v>0</v>
      </c>
      <c r="E43" s="1">
        <f t="shared" si="9"/>
        <v>2.5999999999999995E-2</v>
      </c>
      <c r="F43" s="1">
        <f t="shared" si="10"/>
        <v>-8.2000000000000017E-2</v>
      </c>
      <c r="G43">
        <f t="shared" si="1"/>
        <v>-1.2637505947761059</v>
      </c>
      <c r="H43">
        <f t="shared" si="2"/>
        <v>8.6023252670426278E-2</v>
      </c>
      <c r="I43" s="1">
        <f t="shared" si="3"/>
        <v>1.7166221612637809</v>
      </c>
      <c r="J43" s="1">
        <f t="shared" si="4"/>
        <v>0.45287156648767501</v>
      </c>
      <c r="K43" s="1">
        <f t="shared" si="5"/>
        <v>-2.9803727560398867</v>
      </c>
      <c r="P43">
        <f t="shared" si="6"/>
        <v>25.947629421222029</v>
      </c>
      <c r="Q43">
        <f t="shared" si="7"/>
        <v>9.2372197031411645</v>
      </c>
      <c r="S43">
        <f t="shared" si="11"/>
        <v>2.9887938507754086</v>
      </c>
      <c r="T43">
        <f t="shared" si="13"/>
        <v>22.225890193974749</v>
      </c>
    </row>
    <row r="44" spans="1:20" x14ac:dyDescent="0.25">
      <c r="A44" s="1">
        <v>1</v>
      </c>
      <c r="B44" s="1">
        <f t="shared" si="8"/>
        <v>2.8000000000000012</v>
      </c>
      <c r="C44" s="1">
        <f t="shared" si="0"/>
        <v>-0.02</v>
      </c>
      <c r="D44" s="1">
        <v>0</v>
      </c>
      <c r="E44" s="1">
        <f t="shared" si="9"/>
        <v>2.3999999999999994E-2</v>
      </c>
      <c r="F44" s="1">
        <f t="shared" si="10"/>
        <v>-8.2000000000000017E-2</v>
      </c>
      <c r="G44">
        <f t="shared" si="1"/>
        <v>-1.2860658882721845</v>
      </c>
      <c r="H44">
        <f t="shared" si="2"/>
        <v>8.5440037453175327E-2</v>
      </c>
      <c r="I44" s="1">
        <f t="shared" si="3"/>
        <v>1.7324307876047571</v>
      </c>
      <c r="J44" s="1">
        <f t="shared" si="4"/>
        <v>0.44636489933257262</v>
      </c>
      <c r="K44" s="1">
        <f t="shared" si="5"/>
        <v>-3.0184966758769418</v>
      </c>
      <c r="P44">
        <f t="shared" si="6"/>
        <v>25.574824854538267</v>
      </c>
      <c r="Q44">
        <f t="shared" si="7"/>
        <v>7.0528799979828136</v>
      </c>
      <c r="S44">
        <f t="shared" si="11"/>
        <v>3.7280456668376161</v>
      </c>
      <c r="T44">
        <f t="shared" si="13"/>
        <v>21.843397051583509</v>
      </c>
    </row>
    <row r="45" spans="1:20" x14ac:dyDescent="0.25">
      <c r="A45" s="1">
        <v>1</v>
      </c>
      <c r="B45" s="1">
        <f t="shared" si="8"/>
        <v>2.9000000000000012</v>
      </c>
      <c r="C45" s="1">
        <f t="shared" si="0"/>
        <v>-0.02</v>
      </c>
      <c r="D45" s="1">
        <v>0</v>
      </c>
      <c r="E45" s="1">
        <f t="shared" si="9"/>
        <v>2.1999999999999992E-2</v>
      </c>
      <c r="F45" s="1">
        <f t="shared" si="10"/>
        <v>-8.2000000000000017E-2</v>
      </c>
      <c r="G45">
        <f t="shared" si="1"/>
        <v>-1.3086764855294239</v>
      </c>
      <c r="H45">
        <f t="shared" si="2"/>
        <v>8.4899941107164506E-2</v>
      </c>
      <c r="I45" s="1">
        <f t="shared" si="3"/>
        <v>1.7472106764905713</v>
      </c>
      <c r="J45" s="1">
        <f t="shared" si="4"/>
        <v>0.43853419096114732</v>
      </c>
      <c r="K45" s="1">
        <f t="shared" si="5"/>
        <v>-3.055887162019995</v>
      </c>
      <c r="P45">
        <f t="shared" si="6"/>
        <v>25.126158314257836</v>
      </c>
      <c r="Q45">
        <f t="shared" si="7"/>
        <v>4.9105629480435198</v>
      </c>
      <c r="S45">
        <f t="shared" si="11"/>
        <v>4.4866654028043129</v>
      </c>
      <c r="T45">
        <f t="shared" si="13"/>
        <v>21.423170499392938</v>
      </c>
    </row>
    <row r="46" spans="1:20" x14ac:dyDescent="0.25">
      <c r="A46" s="1">
        <v>1</v>
      </c>
      <c r="B46" s="1">
        <f t="shared" si="8"/>
        <v>3.0000000000000013</v>
      </c>
      <c r="C46" s="1">
        <f t="shared" si="0"/>
        <v>-0.02</v>
      </c>
      <c r="D46" s="1">
        <v>0</v>
      </c>
      <c r="E46" s="1">
        <f t="shared" si="9"/>
        <v>1.999999999999999E-2</v>
      </c>
      <c r="F46" s="1">
        <f t="shared" si="10"/>
        <v>-8.2000000000000017E-2</v>
      </c>
      <c r="G46">
        <f t="shared" si="1"/>
        <v>-1.3315647268312361</v>
      </c>
      <c r="H46">
        <f t="shared" si="2"/>
        <v>8.440379138403678E-2</v>
      </c>
      <c r="I46" s="1">
        <f t="shared" si="3"/>
        <v>1.7609120696675162</v>
      </c>
      <c r="J46" s="1">
        <f t="shared" si="4"/>
        <v>0.42934734283628018</v>
      </c>
      <c r="K46" s="1">
        <f t="shared" si="5"/>
        <v>-3.0924767964987523</v>
      </c>
      <c r="P46">
        <f t="shared" si="6"/>
        <v>24.599790689675274</v>
      </c>
      <c r="Q46">
        <f t="shared" si="7"/>
        <v>2.8141313184843568</v>
      </c>
      <c r="S46">
        <f t="shared" si="11"/>
        <v>5.2636762458256214</v>
      </c>
      <c r="T46">
        <f t="shared" si="13"/>
        <v>20.96431629559163</v>
      </c>
    </row>
    <row r="47" spans="1:20" x14ac:dyDescent="0.25">
      <c r="A47" s="1">
        <v>1</v>
      </c>
      <c r="B47" s="1">
        <f t="shared" si="8"/>
        <v>3.1000000000000014</v>
      </c>
      <c r="C47" s="1">
        <f t="shared" si="0"/>
        <v>-0.02</v>
      </c>
      <c r="D47" s="1">
        <v>0</v>
      </c>
      <c r="E47" s="1">
        <f t="shared" si="9"/>
        <v>1.7999999999999988E-2</v>
      </c>
      <c r="F47" s="1">
        <f t="shared" si="10"/>
        <v>-8.2000000000000017E-2</v>
      </c>
      <c r="G47">
        <f t="shared" si="1"/>
        <v>-1.3547113544981104</v>
      </c>
      <c r="H47">
        <f t="shared" si="2"/>
        <v>8.3952367447261436E-2</v>
      </c>
      <c r="I47" s="1">
        <f t="shared" si="3"/>
        <v>1.7734859581580524</v>
      </c>
      <c r="J47" s="1">
        <f t="shared" si="4"/>
        <v>0.41877460365994201</v>
      </c>
      <c r="K47" s="1">
        <f t="shared" si="5"/>
        <v>-3.1281973126561629</v>
      </c>
      <c r="P47">
        <f t="shared" si="6"/>
        <v>23.994017356978475</v>
      </c>
      <c r="Q47">
        <f t="shared" si="7"/>
        <v>0.76749650063587183</v>
      </c>
      <c r="S47">
        <f t="shared" si="11"/>
        <v>6.0577333269679912</v>
      </c>
      <c r="T47">
        <f t="shared" si="13"/>
        <v>20.46634817848485</v>
      </c>
    </row>
    <row r="48" spans="1:20" x14ac:dyDescent="0.25">
      <c r="A48" s="1">
        <v>1</v>
      </c>
      <c r="B48" s="1">
        <f t="shared" si="8"/>
        <v>3.2000000000000015</v>
      </c>
      <c r="C48" s="1">
        <f t="shared" si="0"/>
        <v>-0.02</v>
      </c>
      <c r="D48" s="1">
        <v>0</v>
      </c>
      <c r="E48" s="1">
        <f t="shared" si="9"/>
        <v>1.5999999999999986E-2</v>
      </c>
      <c r="F48" s="1">
        <f t="shared" si="10"/>
        <v>-8.2000000000000017E-2</v>
      </c>
      <c r="G48">
        <f t="shared" si="1"/>
        <v>-1.3780955681325111</v>
      </c>
      <c r="H48">
        <f t="shared" si="2"/>
        <v>8.3546394296821702E-2</v>
      </c>
      <c r="I48" s="1">
        <f t="shared" si="3"/>
        <v>1.7848848054765631</v>
      </c>
      <c r="J48" s="1">
        <f t="shared" si="4"/>
        <v>0.40678923734405203</v>
      </c>
      <c r="K48" s="1">
        <f t="shared" si="5"/>
        <v>-3.1629803736090745</v>
      </c>
      <c r="P48">
        <f t="shared" si="6"/>
        <v>23.307306451159718</v>
      </c>
      <c r="Q48">
        <f t="shared" si="7"/>
        <v>-1.2254260905122862</v>
      </c>
      <c r="S48">
        <f t="shared" si="11"/>
        <v>6.867109058187566</v>
      </c>
      <c r="T48">
        <f t="shared" si="13"/>
        <v>19.929225911481581</v>
      </c>
    </row>
    <row r="49" spans="1:20" x14ac:dyDescent="0.25">
      <c r="A49" s="1">
        <v>1</v>
      </c>
      <c r="B49" s="1">
        <f t="shared" si="8"/>
        <v>3.3000000000000016</v>
      </c>
      <c r="C49" s="1">
        <f t="shared" si="0"/>
        <v>-0.02</v>
      </c>
      <c r="D49" s="1">
        <v>0</v>
      </c>
      <c r="E49" s="1">
        <f t="shared" si="9"/>
        <v>1.3999999999999986E-2</v>
      </c>
      <c r="F49" s="1">
        <f t="shared" si="10"/>
        <v>-8.2000000000000017E-2</v>
      </c>
      <c r="G49">
        <f t="shared" si="1"/>
        <v>-1.4016951007935197</v>
      </c>
      <c r="H49">
        <f t="shared" si="2"/>
        <v>8.3186537372341704E-2</v>
      </c>
      <c r="I49" s="1">
        <f t="shared" si="3"/>
        <v>1.7950633025445346</v>
      </c>
      <c r="J49" s="1">
        <f t="shared" si="4"/>
        <v>0.39336820175101495</v>
      </c>
      <c r="K49" s="1">
        <f t="shared" si="5"/>
        <v>-3.1967584033380545</v>
      </c>
      <c r="P49">
        <f t="shared" si="6"/>
        <v>22.538337754983836</v>
      </c>
      <c r="Q49">
        <f t="shared" si="7"/>
        <v>-3.1607646342502846</v>
      </c>
      <c r="S49">
        <f t="shared" si="11"/>
        <v>7.6896869617588237</v>
      </c>
      <c r="T49">
        <f t="shared" si="13"/>
        <v>19.353385437379984</v>
      </c>
    </row>
    <row r="50" spans="1:20" x14ac:dyDescent="0.25">
      <c r="A50" s="1">
        <v>1</v>
      </c>
      <c r="B50" s="1">
        <f t="shared" si="8"/>
        <v>3.4000000000000017</v>
      </c>
      <c r="C50" s="1">
        <f t="shared" si="0"/>
        <v>-0.02</v>
      </c>
      <c r="D50" s="1">
        <v>0</v>
      </c>
      <c r="E50" s="1">
        <f t="shared" si="9"/>
        <v>1.1999999999999986E-2</v>
      </c>
      <c r="F50" s="1">
        <f t="shared" si="10"/>
        <v>-8.2000000000000017E-2</v>
      </c>
      <c r="G50">
        <f t="shared" si="1"/>
        <v>-1.4254863161591946</v>
      </c>
      <c r="H50">
        <f t="shared" si="2"/>
        <v>8.2873397420402659E-2</v>
      </c>
      <c r="I50" s="1">
        <f t="shared" si="3"/>
        <v>1.8039791363486046</v>
      </c>
      <c r="J50" s="1">
        <f t="shared" si="4"/>
        <v>0.37849282018941</v>
      </c>
      <c r="K50" s="1">
        <f t="shared" si="5"/>
        <v>-3.2294654525077995</v>
      </c>
      <c r="P50">
        <f t="shared" si="6"/>
        <v>21.686041172857148</v>
      </c>
      <c r="Q50">
        <f t="shared" si="7"/>
        <v>-5.0347405120035091</v>
      </c>
      <c r="S50">
        <f t="shared" si="11"/>
        <v>8.5229658212668724</v>
      </c>
      <c r="T50">
        <f t="shared" si="13"/>
        <v>18.739758777532245</v>
      </c>
    </row>
    <row r="51" spans="1:20" x14ac:dyDescent="0.25">
      <c r="A51" s="1">
        <v>1</v>
      </c>
      <c r="B51" s="1">
        <f t="shared" si="8"/>
        <v>3.5000000000000018</v>
      </c>
      <c r="C51" s="1">
        <f t="shared" si="0"/>
        <v>-0.02</v>
      </c>
      <c r="D51" s="1">
        <v>0</v>
      </c>
      <c r="E51" s="1">
        <f t="shared" si="9"/>
        <v>9.9999999999999863E-3</v>
      </c>
      <c r="F51" s="1">
        <f t="shared" si="10"/>
        <v>-8.2000000000000017E-2</v>
      </c>
      <c r="G51">
        <f t="shared" si="1"/>
        <v>-1.449444326224133</v>
      </c>
      <c r="H51">
        <f t="shared" si="2"/>
        <v>8.2607505712253546E-2</v>
      </c>
      <c r="I51" s="1">
        <f t="shared" si="3"/>
        <v>1.8115937511864044</v>
      </c>
      <c r="J51" s="1">
        <f t="shared" si="4"/>
        <v>0.36214942496227143</v>
      </c>
      <c r="K51" s="1">
        <f t="shared" si="5"/>
        <v>-3.2610380774105376</v>
      </c>
      <c r="P51">
        <f t="shared" si="6"/>
        <v>20.749633603427856</v>
      </c>
      <c r="Q51">
        <f t="shared" si="7"/>
        <v>-6.8437186670800543</v>
      </c>
      <c r="S51">
        <f t="shared" si="11"/>
        <v>9.3640756942929215</v>
      </c>
      <c r="T51">
        <f t="shared" si="13"/>
        <v>18.089781550765451</v>
      </c>
    </row>
    <row r="52" spans="1:20" x14ac:dyDescent="0.25">
      <c r="A52" s="1">
        <v>2</v>
      </c>
      <c r="B52" s="1">
        <f t="shared" si="8"/>
        <v>3.6000000000000019</v>
      </c>
      <c r="C52" s="1">
        <f t="shared" si="0"/>
        <v>-0.02</v>
      </c>
      <c r="D52" s="1">
        <v>0</v>
      </c>
      <c r="E52" s="1">
        <f t="shared" si="9"/>
        <v>7.9999999999999863E-3</v>
      </c>
      <c r="F52" s="1">
        <f t="shared" si="10"/>
        <v>-8.2000000000000017E-2</v>
      </c>
      <c r="G52">
        <f t="shared" si="1"/>
        <v>-1.4735431285433309</v>
      </c>
      <c r="H52">
        <f t="shared" si="2"/>
        <v>8.2389319696183932E-2</v>
      </c>
      <c r="I52" s="1">
        <f t="shared" si="3"/>
        <v>1.8178730789330095</v>
      </c>
      <c r="J52" s="1">
        <f t="shared" si="4"/>
        <v>0.34432995038967862</v>
      </c>
      <c r="K52" s="1">
        <f t="shared" si="5"/>
        <v>-3.2914162074763404</v>
      </c>
      <c r="P52">
        <f t="shared" si="6"/>
        <v>19.7286529172776</v>
      </c>
      <c r="Q52">
        <f t="shared" si="7"/>
        <v>-8.5842573093500221</v>
      </c>
      <c r="S52">
        <f t="shared" si="11"/>
        <v>10.209806861502564</v>
      </c>
      <c r="T52">
        <f t="shared" si="13"/>
        <v>17.405386422699678</v>
      </c>
    </row>
    <row r="53" spans="1:20" x14ac:dyDescent="0.25">
      <c r="A53" s="1">
        <v>2</v>
      </c>
      <c r="B53" s="1">
        <f t="shared" si="8"/>
        <v>3.700000000000002</v>
      </c>
      <c r="C53" s="1">
        <f t="shared" si="0"/>
        <v>-0.02</v>
      </c>
      <c r="D53" s="1">
        <v>0</v>
      </c>
      <c r="E53" s="1">
        <f t="shared" si="9"/>
        <v>5.9999999999999862E-3</v>
      </c>
      <c r="F53" s="1">
        <f t="shared" si="10"/>
        <v>-8.2000000000000017E-2</v>
      </c>
      <c r="G53">
        <f t="shared" si="1"/>
        <v>-1.4977557614917774</v>
      </c>
      <c r="H53">
        <f t="shared" si="2"/>
        <v>8.2219219164377869E-2</v>
      </c>
      <c r="I53" s="1">
        <f t="shared" si="3"/>
        <v>1.8227882134481159</v>
      </c>
      <c r="J53" s="1">
        <f t="shared" si="4"/>
        <v>0.32503245195633856</v>
      </c>
      <c r="K53" s="1">
        <f t="shared" si="5"/>
        <v>-3.3205439749398931</v>
      </c>
      <c r="P53">
        <f t="shared" si="6"/>
        <v>18.622987701886899</v>
      </c>
      <c r="Q53">
        <f t="shared" si="7"/>
        <v>-10.253155451650088</v>
      </c>
      <c r="S53">
        <f t="shared" si="11"/>
        <v>11.05665215390701</v>
      </c>
      <c r="T53">
        <f t="shared" si="13"/>
        <v>16.688981423000655</v>
      </c>
    </row>
    <row r="54" spans="1:20" x14ac:dyDescent="0.25">
      <c r="A54" s="1">
        <v>2</v>
      </c>
      <c r="B54" s="1">
        <f t="shared" si="8"/>
        <v>3.800000000000002</v>
      </c>
      <c r="C54" s="1">
        <f t="shared" si="0"/>
        <v>-0.02</v>
      </c>
      <c r="D54" s="1">
        <v>0</v>
      </c>
      <c r="E54" s="1">
        <f t="shared" si="9"/>
        <v>3.9999999999999862E-3</v>
      </c>
      <c r="F54" s="1">
        <f t="shared" si="10"/>
        <v>-8.2000000000000017E-2</v>
      </c>
      <c r="G54">
        <f t="shared" si="1"/>
        <v>-1.5220544754849652</v>
      </c>
      <c r="H54">
        <f t="shared" si="2"/>
        <v>8.2097503007095174E-2</v>
      </c>
      <c r="I54" s="1">
        <f t="shared" si="3"/>
        <v>1.8263160042902598</v>
      </c>
      <c r="J54" s="1">
        <f t="shared" si="4"/>
        <v>0.30426152880529456</v>
      </c>
      <c r="K54" s="1">
        <f t="shared" si="5"/>
        <v>-3.348370479775225</v>
      </c>
      <c r="P54">
        <f t="shared" si="6"/>
        <v>17.432901468741502</v>
      </c>
      <c r="Q54">
        <f t="shared" si="7"/>
        <v>-11.84749673731497</v>
      </c>
      <c r="S54">
        <f t="shared" si="11"/>
        <v>11.900862331453972</v>
      </c>
      <c r="T54">
        <f t="shared" si="13"/>
        <v>15.94341285664882</v>
      </c>
    </row>
    <row r="55" spans="1:20" x14ac:dyDescent="0.25">
      <c r="A55" s="1">
        <v>2</v>
      </c>
      <c r="B55" s="1">
        <f>B54+$B$13</f>
        <v>3.9000000000000021</v>
      </c>
      <c r="C55" s="1">
        <f t="shared" si="0"/>
        <v>-0.02</v>
      </c>
      <c r="D55" s="1">
        <v>0</v>
      </c>
      <c r="E55" s="1">
        <f t="shared" si="9"/>
        <v>1.9999999999999862E-3</v>
      </c>
      <c r="F55" s="1">
        <f t="shared" si="10"/>
        <v>-8.2000000000000017E-2</v>
      </c>
      <c r="G55">
        <f t="shared" si="1"/>
        <v>-1.5464109176221781</v>
      </c>
      <c r="H55">
        <f t="shared" si="2"/>
        <v>8.2024386617639528E-2</v>
      </c>
      <c r="I55" s="1">
        <f t="shared" si="3"/>
        <v>1.8284395464733931</v>
      </c>
      <c r="J55" s="1">
        <f t="shared" si="4"/>
        <v>0.28202862885121505</v>
      </c>
      <c r="K55" s="1">
        <f t="shared" si="5"/>
        <v>-3.3748504640955712</v>
      </c>
      <c r="P55">
        <f t="shared" si="6"/>
        <v>16.159050135036146</v>
      </c>
      <c r="Q55">
        <f t="shared" si="7"/>
        <v>-13.364688080443386</v>
      </c>
      <c r="S55">
        <f t="shared" si="11"/>
        <v>12.738513337053554</v>
      </c>
      <c r="T55">
        <f t="shared" si="13"/>
        <v>15.171913431284167</v>
      </c>
    </row>
    <row r="56" spans="1:20" x14ac:dyDescent="0.25">
      <c r="A56" s="1">
        <v>2</v>
      </c>
      <c r="B56" s="1">
        <f t="shared" si="8"/>
        <v>4.0000000000000018</v>
      </c>
      <c r="C56" s="1">
        <f t="shared" si="0"/>
        <v>-0.02</v>
      </c>
      <c r="D56" s="1">
        <v>0</v>
      </c>
      <c r="E56" s="1">
        <f t="shared" si="9"/>
        <v>-1.3877787807814457E-17</v>
      </c>
      <c r="F56" s="1">
        <f t="shared" si="10"/>
        <v>-8.2000000000000017E-2</v>
      </c>
      <c r="G56">
        <f t="shared" si="1"/>
        <v>-1.5707963267948968</v>
      </c>
      <c r="H56">
        <f t="shared" si="2"/>
        <v>8.2000000000000017E-2</v>
      </c>
      <c r="I56" s="1">
        <f t="shared" si="3"/>
        <v>1.8291485461259209</v>
      </c>
      <c r="J56" s="1">
        <f t="shared" si="4"/>
        <v>0.25835221933102415</v>
      </c>
      <c r="K56" s="1">
        <f t="shared" si="5"/>
        <v>-3.3999448729208179</v>
      </c>
      <c r="P56">
        <f t="shared" si="6"/>
        <v>14.802491795505844</v>
      </c>
      <c r="Q56">
        <f t="shared" si="7"/>
        <v>-14.802491795505887</v>
      </c>
      <c r="S56">
        <f t="shared" si="11"/>
        <v>13.565583395303022</v>
      </c>
      <c r="T56">
        <f t="shared" si="13"/>
        <v>14.378037150625005</v>
      </c>
    </row>
    <row r="57" spans="1:20" x14ac:dyDescent="0.25">
      <c r="I57" s="1"/>
    </row>
    <row r="58" spans="1:20" x14ac:dyDescent="0.25">
      <c r="I58" s="1"/>
    </row>
    <row r="59" spans="1:20" x14ac:dyDescent="0.25">
      <c r="I59" s="1"/>
    </row>
    <row r="60" spans="1:20" x14ac:dyDescent="0.25">
      <c r="I60" s="1"/>
    </row>
    <row r="61" spans="1:20" x14ac:dyDescent="0.25">
      <c r="I61" s="1"/>
    </row>
    <row r="62" spans="1:20" x14ac:dyDescent="0.25">
      <c r="I62" s="1"/>
    </row>
    <row r="63" spans="1:20" x14ac:dyDescent="0.25">
      <c r="I63" s="1"/>
    </row>
    <row r="64" spans="1:20" x14ac:dyDescent="0.25">
      <c r="I64" s="1"/>
    </row>
    <row r="65" spans="9:9" x14ac:dyDescent="0.25">
      <c r="I65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0" spans="9:9" x14ac:dyDescent="0.25">
      <c r="I70" s="1"/>
    </row>
    <row r="71" spans="9:9" x14ac:dyDescent="0.25">
      <c r="I71" s="1"/>
    </row>
    <row r="72" spans="9:9" x14ac:dyDescent="0.25">
      <c r="I72" s="1"/>
    </row>
    <row r="73" spans="9:9" x14ac:dyDescent="0.25">
      <c r="I73" s="1"/>
    </row>
    <row r="74" spans="9:9" x14ac:dyDescent="0.25">
      <c r="I74" s="1"/>
    </row>
    <row r="75" spans="9:9" x14ac:dyDescent="0.25">
      <c r="I75" s="1"/>
    </row>
    <row r="76" spans="9:9" x14ac:dyDescent="0.25">
      <c r="I76" s="1"/>
    </row>
    <row r="77" spans="9:9" x14ac:dyDescent="0.25">
      <c r="I77" s="1"/>
    </row>
    <row r="78" spans="9:9" x14ac:dyDescent="0.25">
      <c r="I78" s="1"/>
    </row>
    <row r="79" spans="9:9" x14ac:dyDescent="0.25">
      <c r="I79" s="1"/>
    </row>
    <row r="80" spans="9:9" x14ac:dyDescent="0.25">
      <c r="I80" s="1"/>
    </row>
    <row r="81" spans="9:9" x14ac:dyDescent="0.25">
      <c r="I81" s="1"/>
    </row>
    <row r="82" spans="9:9" x14ac:dyDescent="0.25">
      <c r="I82" s="1"/>
    </row>
    <row r="83" spans="9:9" x14ac:dyDescent="0.25">
      <c r="I83" s="1"/>
    </row>
    <row r="84" spans="9:9" x14ac:dyDescent="0.25">
      <c r="I84" s="1"/>
    </row>
    <row r="85" spans="9:9" x14ac:dyDescent="0.25">
      <c r="I85" s="1"/>
    </row>
    <row r="86" spans="9:9" x14ac:dyDescent="0.25">
      <c r="I86" s="1"/>
    </row>
    <row r="87" spans="9:9" x14ac:dyDescent="0.25">
      <c r="I87" s="1"/>
    </row>
    <row r="88" spans="9:9" x14ac:dyDescent="0.25">
      <c r="I88" s="1"/>
    </row>
    <row r="89" spans="9:9" x14ac:dyDescent="0.25">
      <c r="I89" s="1"/>
    </row>
    <row r="90" spans="9:9" x14ac:dyDescent="0.25">
      <c r="I90" s="1"/>
    </row>
    <row r="91" spans="9:9" x14ac:dyDescent="0.25">
      <c r="I91" s="1"/>
    </row>
    <row r="92" spans="9:9" x14ac:dyDescent="0.25">
      <c r="I92" s="1"/>
    </row>
    <row r="93" spans="9:9" x14ac:dyDescent="0.25">
      <c r="I93" s="1"/>
    </row>
    <row r="94" spans="9:9" x14ac:dyDescent="0.25">
      <c r="I94" s="1"/>
    </row>
    <row r="95" spans="9:9" x14ac:dyDescent="0.25">
      <c r="I95" s="1"/>
    </row>
    <row r="96" spans="9:9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duputz</dc:creator>
  <cp:lastModifiedBy>Patrick</cp:lastModifiedBy>
  <dcterms:created xsi:type="dcterms:W3CDTF">2015-06-05T18:19:34Z</dcterms:created>
  <dcterms:modified xsi:type="dcterms:W3CDTF">2020-02-08T22:58:12Z</dcterms:modified>
</cp:coreProperties>
</file>