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155" windowHeight="74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Sheet1!$C$1:$AV$15</definedName>
  </definedNames>
  <calcPr calcId="145621"/>
</workbook>
</file>

<file path=xl/calcChain.xml><?xml version="1.0" encoding="utf-8"?>
<calcChain xmlns="http://schemas.openxmlformats.org/spreadsheetml/2006/main">
  <c r="K21" i="2" l="1"/>
  <c r="H21" i="2"/>
  <c r="B21" i="2"/>
  <c r="A21" i="2"/>
  <c r="K20" i="2"/>
  <c r="H20" i="2"/>
  <c r="B20" i="2"/>
  <c r="A20" i="2"/>
  <c r="K19" i="2"/>
  <c r="H19" i="2"/>
  <c r="B19" i="2"/>
  <c r="A19" i="2"/>
  <c r="K18" i="2"/>
  <c r="H18" i="2"/>
  <c r="B18" i="2"/>
  <c r="A18" i="2"/>
  <c r="K17" i="2"/>
  <c r="H17" i="2"/>
  <c r="B17" i="2"/>
  <c r="A17" i="2"/>
  <c r="K16" i="2"/>
  <c r="H16" i="2"/>
  <c r="B16" i="2"/>
  <c r="A16" i="2"/>
  <c r="K15" i="2"/>
  <c r="H15" i="2"/>
  <c r="B15" i="2"/>
  <c r="A15" i="2"/>
  <c r="K14" i="2"/>
  <c r="H14" i="2"/>
  <c r="B14" i="2"/>
  <c r="A14" i="2"/>
  <c r="K13" i="2"/>
  <c r="H13" i="2"/>
  <c r="B13" i="2"/>
  <c r="A13" i="2"/>
  <c r="K12" i="2"/>
  <c r="H12" i="2"/>
  <c r="B12" i="2"/>
  <c r="A12" i="2"/>
  <c r="K11" i="2"/>
  <c r="H11" i="2"/>
  <c r="B11" i="2"/>
  <c r="A11" i="2"/>
  <c r="K10" i="2"/>
  <c r="H10" i="2"/>
  <c r="B10" i="2"/>
  <c r="A10" i="2"/>
  <c r="K9" i="2"/>
  <c r="H9" i="2"/>
  <c r="B9" i="2"/>
  <c r="A9" i="2"/>
  <c r="I8" i="2" s="1"/>
  <c r="A8" i="2" s="1"/>
  <c r="J8" i="2"/>
  <c r="G8" i="2"/>
  <c r="K8" i="2" s="1"/>
  <c r="F8" i="2"/>
  <c r="H8" i="2" s="1"/>
  <c r="B8" i="2"/>
  <c r="M7" i="2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L7" i="2"/>
  <c r="B9" i="1" l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8" i="1"/>
  <c r="K10" i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J8" i="1"/>
  <c r="H10" i="1"/>
  <c r="H11" i="1"/>
  <c r="H12" i="1"/>
  <c r="H13" i="1"/>
  <c r="H14" i="1"/>
  <c r="H15" i="1"/>
  <c r="H9" i="1"/>
  <c r="G8" i="1"/>
  <c r="F8" i="1"/>
  <c r="I8" i="1" l="1"/>
  <c r="A8" i="1" s="1"/>
  <c r="H8" i="1"/>
  <c r="K13" i="1"/>
  <c r="K12" i="1"/>
  <c r="K9" i="1"/>
  <c r="K15" i="1"/>
  <c r="K11" i="1"/>
  <c r="K14" i="1"/>
  <c r="K8" i="1" l="1"/>
</calcChain>
</file>

<file path=xl/sharedStrings.xml><?xml version="1.0" encoding="utf-8"?>
<sst xmlns="http://schemas.openxmlformats.org/spreadsheetml/2006/main" count="70" uniqueCount="41">
  <si>
    <t>ICS 3U</t>
  </si>
  <si>
    <t>Project Lead:</t>
  </si>
  <si>
    <t>% Complete</t>
  </si>
  <si>
    <t>Working Days</t>
  </si>
  <si>
    <t>Days Remaining</t>
  </si>
  <si>
    <t>Start Date:</t>
  </si>
  <si>
    <t>Mad Math Minute</t>
  </si>
  <si>
    <t>Problem Definition</t>
  </si>
  <si>
    <t>Analysis</t>
  </si>
  <si>
    <t>Design</t>
  </si>
  <si>
    <t>Coding</t>
  </si>
  <si>
    <t>Testing</t>
  </si>
  <si>
    <t>Implementation</t>
  </si>
  <si>
    <t>Maintenance</t>
  </si>
  <si>
    <t>Your Name</t>
  </si>
  <si>
    <t>Your name</t>
  </si>
  <si>
    <t>Tasks</t>
  </si>
  <si>
    <t>Task Lead</t>
  </si>
  <si>
    <t>Duration (Days)</t>
  </si>
  <si>
    <t>End Date:</t>
  </si>
  <si>
    <t>Current Date:</t>
  </si>
  <si>
    <t>Planned Start</t>
  </si>
  <si>
    <t>Planned End</t>
  </si>
  <si>
    <t>Christmas Break</t>
  </si>
  <si>
    <t>Math Mad Minute Gantt Chart</t>
  </si>
  <si>
    <t>1.4.1</t>
  </si>
  <si>
    <t>Comment outline</t>
  </si>
  <si>
    <t>1.4.0</t>
  </si>
  <si>
    <t>1.0</t>
  </si>
  <si>
    <t>1.1</t>
  </si>
  <si>
    <t>1.2</t>
  </si>
  <si>
    <t>1.4.2</t>
  </si>
  <si>
    <t>1.4.3</t>
  </si>
  <si>
    <t>1.4.4</t>
  </si>
  <si>
    <t>startGame()</t>
  </si>
  <si>
    <t>main()</t>
  </si>
  <si>
    <t>displayNewQuestion()</t>
  </si>
  <si>
    <t>endGame()</t>
  </si>
  <si>
    <t>randomWholeNumber()</t>
  </si>
  <si>
    <t>1.4.5</t>
  </si>
  <si>
    <t>1.4.6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</si>
</sst>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6" fillId="0" borderId="4" xfId="0" applyFont="1" applyBorder="1" applyAlignment="1">
      <alignment horizontal="center" wrapText="1"/>
    </xf>
    <xf numFmtId="0" fontId="2" fillId="0" borderId="4" xfId="0" applyFont="1" applyBorder="1" applyAlignment="1">
      <alignment textRotation="90"/>
    </xf>
    <xf numFmtId="0" fontId="2" fillId="0" borderId="4" xfId="0" quotePrefix="1" applyFont="1" applyBorder="1" applyAlignment="1">
      <alignment textRotation="90"/>
    </xf>
    <xf numFmtId="0" fontId="2" fillId="0" borderId="5" xfId="0" applyFont="1" applyBorder="1" applyAlignment="1">
      <alignment textRotation="90"/>
    </xf>
    <xf numFmtId="0" fontId="0" fillId="0" borderId="9" xfId="0" applyBorder="1"/>
    <xf numFmtId="0" fontId="0" fillId="0" borderId="0" xfId="0" applyBorder="1"/>
    <xf numFmtId="0" fontId="0" fillId="0" borderId="11" xfId="0" applyBorder="1"/>
    <xf numFmtId="15" fontId="2" fillId="0" borderId="1" xfId="0" applyNumberFormat="1" applyFont="1" applyBorder="1" applyAlignment="1">
      <alignment textRotation="90"/>
    </xf>
    <xf numFmtId="15" fontId="2" fillId="0" borderId="2" xfId="0" applyNumberFormat="1" applyFont="1" applyBorder="1" applyAlignment="1">
      <alignment textRotation="90"/>
    </xf>
    <xf numFmtId="15" fontId="5" fillId="0" borderId="7" xfId="0" applyNumberFormat="1" applyFont="1" applyBorder="1"/>
    <xf numFmtId="15" fontId="2" fillId="0" borderId="7" xfId="0" applyNumberFormat="1" applyFont="1" applyBorder="1"/>
    <xf numFmtId="1" fontId="2" fillId="0" borderId="7" xfId="0" applyNumberFormat="1" applyFont="1" applyBorder="1"/>
    <xf numFmtId="9" fontId="2" fillId="0" borderId="7" xfId="1" applyFont="1" applyBorder="1"/>
    <xf numFmtId="0" fontId="2" fillId="0" borderId="7" xfId="0" applyFont="1" applyBorder="1"/>
    <xf numFmtId="0" fontId="0" fillId="0" borderId="7" xfId="0" applyBorder="1"/>
    <xf numFmtId="1" fontId="0" fillId="0" borderId="7" xfId="0" applyNumberFormat="1" applyFont="1" applyBorder="1"/>
    <xf numFmtId="1" fontId="0" fillId="0" borderId="19" xfId="0" applyNumberFormat="1" applyFont="1" applyBorder="1"/>
    <xf numFmtId="1" fontId="2" fillId="0" borderId="19" xfId="0" applyNumberFormat="1" applyFont="1" applyBorder="1"/>
    <xf numFmtId="0" fontId="0" fillId="0" borderId="21" xfId="0" applyBorder="1"/>
    <xf numFmtId="0" fontId="7" fillId="0" borderId="16" xfId="0" applyFont="1" applyBorder="1"/>
    <xf numFmtId="0" fontId="7" fillId="0" borderId="0" xfId="0" applyFont="1" applyBorder="1" applyAlignment="1">
      <alignment horizontal="right"/>
    </xf>
    <xf numFmtId="9" fontId="0" fillId="0" borderId="7" xfId="1" applyFont="1" applyBorder="1" applyProtection="1">
      <protection locked="0"/>
    </xf>
    <xf numFmtId="9" fontId="0" fillId="0" borderId="19" xfId="1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19" xfId="0" applyBorder="1" applyProtection="1">
      <protection locked="0"/>
    </xf>
    <xf numFmtId="15" fontId="4" fillId="0" borderId="7" xfId="0" applyNumberFormat="1" applyFont="1" applyBorder="1" applyProtection="1">
      <protection locked="0"/>
    </xf>
    <xf numFmtId="15" fontId="0" fillId="0" borderId="7" xfId="0" applyNumberFormat="1" applyBorder="1" applyProtection="1">
      <protection locked="0"/>
    </xf>
    <xf numFmtId="15" fontId="4" fillId="0" borderId="19" xfId="0" applyNumberFormat="1" applyFont="1" applyBorder="1" applyProtection="1">
      <protection locked="0"/>
    </xf>
    <xf numFmtId="15" fontId="0" fillId="0" borderId="19" xfId="0" applyNumberFormat="1" applyBorder="1" applyProtection="1">
      <protection locked="0"/>
    </xf>
    <xf numFmtId="15" fontId="2" fillId="0" borderId="7" xfId="0" applyNumberFormat="1" applyFont="1" applyBorder="1" applyAlignment="1" applyProtection="1">
      <alignment textRotation="90"/>
      <protection locked="0"/>
    </xf>
    <xf numFmtId="15" fontId="2" fillId="2" borderId="7" xfId="0" applyNumberFormat="1" applyFont="1" applyFill="1" applyBorder="1" applyAlignment="1" applyProtection="1">
      <alignment textRotation="90"/>
      <protection locked="0"/>
    </xf>
    <xf numFmtId="0" fontId="0" fillId="0" borderId="8" xfId="0" applyBorder="1" applyProtection="1">
      <protection locked="0"/>
    </xf>
    <xf numFmtId="15" fontId="2" fillId="4" borderId="7" xfId="0" applyNumberFormat="1" applyFont="1" applyFill="1" applyBorder="1" applyAlignment="1" applyProtection="1">
      <alignment textRotation="90"/>
      <protection locked="0"/>
    </xf>
    <xf numFmtId="0" fontId="0" fillId="2" borderId="7" xfId="0" applyFill="1" applyBorder="1" applyProtection="1">
      <protection locked="0"/>
    </xf>
    <xf numFmtId="0" fontId="0" fillId="4" borderId="7" xfId="0" applyFill="1" applyBorder="1" applyProtection="1">
      <protection locked="0"/>
    </xf>
    <xf numFmtId="15" fontId="2" fillId="0" borderId="19" xfId="0" applyNumberFormat="1" applyFont="1" applyBorder="1" applyAlignment="1" applyProtection="1">
      <alignment textRotation="90"/>
      <protection locked="0"/>
    </xf>
    <xf numFmtId="0" fontId="0" fillId="4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5" fillId="0" borderId="7" xfId="0" applyFont="1" applyBorder="1" applyProtection="1">
      <protection locked="0"/>
    </xf>
    <xf numFmtId="0" fontId="0" fillId="4" borderId="8" xfId="0" applyFill="1" applyBorder="1" applyProtection="1">
      <protection locked="0"/>
    </xf>
    <xf numFmtId="0" fontId="2" fillId="0" borderId="7" xfId="0" applyFont="1" applyBorder="1" applyAlignment="1" applyProtection="1">
      <protection locked="0"/>
    </xf>
    <xf numFmtId="49" fontId="2" fillId="0" borderId="6" xfId="0" quotePrefix="1" applyNumberFormat="1" applyFont="1" applyBorder="1" applyAlignment="1" applyProtection="1">
      <alignment horizontal="right"/>
      <protection locked="0"/>
    </xf>
    <xf numFmtId="49" fontId="0" fillId="0" borderId="6" xfId="0" quotePrefix="1" applyNumberFormat="1" applyBorder="1" applyAlignment="1" applyProtection="1">
      <alignment horizontal="right"/>
      <protection locked="0"/>
    </xf>
    <xf numFmtId="49" fontId="0" fillId="0" borderId="6" xfId="0" applyNumberFormat="1" applyBorder="1" applyAlignment="1" applyProtection="1">
      <alignment horizontal="right"/>
      <protection locked="0"/>
    </xf>
    <xf numFmtId="49" fontId="0" fillId="0" borderId="18" xfId="0" applyNumberFormat="1" applyBorder="1" applyAlignment="1" applyProtection="1">
      <alignment horizontal="right"/>
      <protection locked="0"/>
    </xf>
    <xf numFmtId="0" fontId="6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right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19" xfId="0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10" xfId="0" applyFont="1" applyBorder="1" applyAlignment="1" applyProtection="1">
      <alignment horizontal="left"/>
      <protection locked="0"/>
    </xf>
    <xf numFmtId="15" fontId="7" fillId="0" borderId="0" xfId="0" applyNumberFormat="1" applyFont="1" applyBorder="1" applyAlignment="1" applyProtection="1">
      <alignment horizontal="left"/>
      <protection locked="0"/>
    </xf>
    <xf numFmtId="15" fontId="7" fillId="0" borderId="10" xfId="0" applyNumberFormat="1" applyFont="1" applyBorder="1" applyAlignment="1" applyProtection="1">
      <alignment horizontal="left"/>
      <protection locked="0"/>
    </xf>
    <xf numFmtId="15" fontId="7" fillId="0" borderId="11" xfId="0" applyNumberFormat="1" applyFont="1" applyBorder="1" applyAlignment="1" applyProtection="1">
      <alignment horizontal="left"/>
      <protection locked="0"/>
    </xf>
    <xf numFmtId="15" fontId="7" fillId="0" borderId="12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21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"/>
  <sheetViews>
    <sheetView tabSelected="1" workbookViewId="0">
      <pane xSplit="11" ySplit="7" topLeftCell="L8" activePane="bottomRight" state="frozen"/>
      <selection pane="topRight" activeCell="J1" sqref="J1"/>
      <selection pane="bottomLeft" activeCell="A10" sqref="A10"/>
      <selection pane="bottomRight" activeCell="G20" sqref="G20"/>
    </sheetView>
  </sheetViews>
  <sheetFormatPr defaultRowHeight="15" x14ac:dyDescent="0.25"/>
  <cols>
    <col min="1" max="1" width="7.140625" hidden="1" customWidth="1"/>
    <col min="2" max="2" width="6.42578125" hidden="1" customWidth="1"/>
    <col min="3" max="3" width="6.28515625" customWidth="1"/>
    <col min="4" max="4" width="17.85546875" customWidth="1"/>
    <col min="5" max="5" width="18" customWidth="1"/>
    <col min="6" max="6" width="13.85546875" customWidth="1"/>
    <col min="7" max="7" width="11.28515625" customWidth="1"/>
    <col min="8" max="8" width="6" bestFit="1" customWidth="1"/>
    <col min="9" max="9" width="8.5703125" bestFit="1" customWidth="1"/>
    <col min="10" max="10" width="4.42578125" customWidth="1"/>
    <col min="11" max="11" width="8.42578125" bestFit="1" customWidth="1"/>
    <col min="12" max="19" width="3.7109375" bestFit="1" customWidth="1"/>
    <col min="20" max="20" width="6.140625" bestFit="1" customWidth="1"/>
    <col min="21" max="48" width="3.7109375" bestFit="1" customWidth="1"/>
  </cols>
  <sheetData>
    <row r="1" spans="1:48" ht="21.75" thickTop="1" x14ac:dyDescent="0.35">
      <c r="C1" s="51" t="s">
        <v>24</v>
      </c>
      <c r="D1" s="52"/>
      <c r="E1" s="52"/>
      <c r="F1" s="52"/>
      <c r="G1" s="52"/>
      <c r="H1" s="52"/>
      <c r="I1" s="52"/>
      <c r="J1" s="52"/>
      <c r="K1" s="53"/>
      <c r="AV1" s="7"/>
    </row>
    <row r="2" spans="1:48" ht="21" x14ac:dyDescent="0.35">
      <c r="C2" s="54" t="s">
        <v>0</v>
      </c>
      <c r="D2" s="55"/>
      <c r="E2" s="55"/>
      <c r="F2" s="55"/>
      <c r="G2" s="55"/>
      <c r="H2" s="55"/>
      <c r="I2" s="55"/>
      <c r="J2" s="55"/>
      <c r="K2" s="56"/>
      <c r="AV2" s="7"/>
    </row>
    <row r="3" spans="1:48" ht="21" x14ac:dyDescent="0.35">
      <c r="C3" s="21"/>
      <c r="D3" s="22" t="s">
        <v>1</v>
      </c>
      <c r="E3" s="61" t="s">
        <v>15</v>
      </c>
      <c r="F3" s="61"/>
      <c r="G3" s="61"/>
      <c r="H3" s="61"/>
      <c r="I3" s="61"/>
      <c r="J3" s="61"/>
      <c r="K3" s="62"/>
      <c r="AV3" s="7"/>
    </row>
    <row r="4" spans="1:48" ht="21" x14ac:dyDescent="0.35">
      <c r="C4" s="57" t="s">
        <v>5</v>
      </c>
      <c r="D4" s="58"/>
      <c r="E4" s="63">
        <v>41621</v>
      </c>
      <c r="F4" s="63"/>
      <c r="G4" s="63"/>
      <c r="H4" s="63"/>
      <c r="I4" s="63"/>
      <c r="J4" s="63"/>
      <c r="K4" s="64"/>
      <c r="AV4" s="7"/>
    </row>
    <row r="5" spans="1:48" ht="21" x14ac:dyDescent="0.35">
      <c r="C5" s="57" t="s">
        <v>19</v>
      </c>
      <c r="D5" s="58"/>
      <c r="E5" s="63">
        <v>41656</v>
      </c>
      <c r="F5" s="63"/>
      <c r="G5" s="63"/>
      <c r="H5" s="63"/>
      <c r="I5" s="63"/>
      <c r="J5" s="63"/>
      <c r="K5" s="64"/>
      <c r="AV5" s="7"/>
    </row>
    <row r="6" spans="1:48" ht="21.75" thickBot="1" x14ac:dyDescent="0.4">
      <c r="C6" s="59" t="s">
        <v>20</v>
      </c>
      <c r="D6" s="60"/>
      <c r="E6" s="65">
        <v>41620</v>
      </c>
      <c r="F6" s="65"/>
      <c r="G6" s="65"/>
      <c r="H6" s="65"/>
      <c r="I6" s="65"/>
      <c r="J6" s="65"/>
      <c r="K6" s="66"/>
      <c r="AV6" s="20"/>
    </row>
    <row r="7" spans="1:48" s="1" customFormat="1" ht="80.25" thickTop="1" x14ac:dyDescent="0.3">
      <c r="C7" s="67" t="s">
        <v>16</v>
      </c>
      <c r="D7" s="68"/>
      <c r="E7" s="2" t="s">
        <v>17</v>
      </c>
      <c r="F7" s="2" t="s">
        <v>21</v>
      </c>
      <c r="G7" s="2" t="s">
        <v>22</v>
      </c>
      <c r="H7" s="3" t="s">
        <v>18</v>
      </c>
      <c r="I7" s="4" t="s">
        <v>2</v>
      </c>
      <c r="J7" s="3" t="s">
        <v>3</v>
      </c>
      <c r="K7" s="5" t="s">
        <v>4</v>
      </c>
      <c r="L7" s="9">
        <f>E4</f>
        <v>41621</v>
      </c>
      <c r="M7" s="9">
        <f>L7+1</f>
        <v>41622</v>
      </c>
      <c r="N7" s="9">
        <f t="shared" ref="N7:AV7" si="0">M7+1</f>
        <v>41623</v>
      </c>
      <c r="O7" s="9">
        <f t="shared" si="0"/>
        <v>41624</v>
      </c>
      <c r="P7" s="9">
        <f t="shared" si="0"/>
        <v>41625</v>
      </c>
      <c r="Q7" s="9">
        <f t="shared" si="0"/>
        <v>41626</v>
      </c>
      <c r="R7" s="9">
        <f t="shared" si="0"/>
        <v>41627</v>
      </c>
      <c r="S7" s="9">
        <f t="shared" si="0"/>
        <v>41628</v>
      </c>
      <c r="T7" s="9">
        <f t="shared" si="0"/>
        <v>41629</v>
      </c>
      <c r="U7" s="9">
        <f t="shared" si="0"/>
        <v>41630</v>
      </c>
      <c r="V7" s="9">
        <f t="shared" si="0"/>
        <v>41631</v>
      </c>
      <c r="W7" s="9">
        <f t="shared" si="0"/>
        <v>41632</v>
      </c>
      <c r="X7" s="9">
        <f t="shared" si="0"/>
        <v>41633</v>
      </c>
      <c r="Y7" s="9">
        <f t="shared" si="0"/>
        <v>41634</v>
      </c>
      <c r="Z7" s="9">
        <f t="shared" si="0"/>
        <v>41635</v>
      </c>
      <c r="AA7" s="9">
        <f t="shared" si="0"/>
        <v>41636</v>
      </c>
      <c r="AB7" s="9">
        <f t="shared" si="0"/>
        <v>41637</v>
      </c>
      <c r="AC7" s="9">
        <f t="shared" si="0"/>
        <v>41638</v>
      </c>
      <c r="AD7" s="9">
        <f t="shared" si="0"/>
        <v>41639</v>
      </c>
      <c r="AE7" s="9">
        <f t="shared" si="0"/>
        <v>41640</v>
      </c>
      <c r="AF7" s="9">
        <f t="shared" si="0"/>
        <v>41641</v>
      </c>
      <c r="AG7" s="9">
        <f t="shared" si="0"/>
        <v>41642</v>
      </c>
      <c r="AH7" s="9">
        <f t="shared" si="0"/>
        <v>41643</v>
      </c>
      <c r="AI7" s="9">
        <f t="shared" si="0"/>
        <v>41644</v>
      </c>
      <c r="AJ7" s="9">
        <f t="shared" si="0"/>
        <v>41645</v>
      </c>
      <c r="AK7" s="9">
        <f t="shared" si="0"/>
        <v>41646</v>
      </c>
      <c r="AL7" s="9">
        <f t="shared" si="0"/>
        <v>41647</v>
      </c>
      <c r="AM7" s="9">
        <f t="shared" si="0"/>
        <v>41648</v>
      </c>
      <c r="AN7" s="9">
        <f t="shared" si="0"/>
        <v>41649</v>
      </c>
      <c r="AO7" s="9">
        <f t="shared" si="0"/>
        <v>41650</v>
      </c>
      <c r="AP7" s="9">
        <f t="shared" si="0"/>
        <v>41651</v>
      </c>
      <c r="AQ7" s="9">
        <f t="shared" si="0"/>
        <v>41652</v>
      </c>
      <c r="AR7" s="9">
        <f t="shared" si="0"/>
        <v>41653</v>
      </c>
      <c r="AS7" s="9">
        <f t="shared" si="0"/>
        <v>41654</v>
      </c>
      <c r="AT7" s="9">
        <f t="shared" si="0"/>
        <v>41655</v>
      </c>
      <c r="AU7" s="9">
        <f t="shared" si="0"/>
        <v>41656</v>
      </c>
      <c r="AV7" s="10">
        <f t="shared" si="0"/>
        <v>41657</v>
      </c>
    </row>
    <row r="8" spans="1:48" s="8" customFormat="1" x14ac:dyDescent="0.25">
      <c r="A8" s="8">
        <f>B8*I8</f>
        <v>0</v>
      </c>
      <c r="B8" s="8">
        <f>IF(RIGHT(C8,1) = "0",0,1)</f>
        <v>0</v>
      </c>
      <c r="C8" s="43" t="s">
        <v>28</v>
      </c>
      <c r="D8" s="42" t="s">
        <v>6</v>
      </c>
      <c r="E8" s="40" t="s">
        <v>14</v>
      </c>
      <c r="F8" s="11">
        <f>E4</f>
        <v>41621</v>
      </c>
      <c r="G8" s="12">
        <f>E5</f>
        <v>41656</v>
      </c>
      <c r="H8" s="13">
        <f>G8-F8</f>
        <v>35</v>
      </c>
      <c r="I8" s="14">
        <f>COUNTIF(A9:A15,1)/COUNT(B8:B15)</f>
        <v>0</v>
      </c>
      <c r="J8" s="15">
        <f>SUM(J9:J15)</f>
        <v>15</v>
      </c>
      <c r="K8" s="13">
        <f>IF((AND((G8-$E$6&lt;0),I8&lt;1)),"BEHIND",IF(I8=1,"DONE",G8-$E$6))</f>
        <v>36</v>
      </c>
      <c r="L8" s="34"/>
      <c r="M8" s="34"/>
      <c r="N8" s="36"/>
      <c r="O8" s="36"/>
      <c r="P8" s="36"/>
      <c r="Q8" s="36"/>
      <c r="R8" s="36"/>
      <c r="S8" s="36"/>
      <c r="T8" s="49" t="s">
        <v>23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41"/>
    </row>
    <row r="9" spans="1:48" s="16" customFormat="1" x14ac:dyDescent="0.25">
      <c r="A9" s="8">
        <f t="shared" ref="A9:A15" si="1">B9*I9</f>
        <v>0</v>
      </c>
      <c r="B9" s="8">
        <f t="shared" ref="B9:B15" si="2">IF(RIGHT(C9,1) = "0",0,1)</f>
        <v>1</v>
      </c>
      <c r="C9" s="44" t="s">
        <v>29</v>
      </c>
      <c r="D9" s="25" t="s">
        <v>7</v>
      </c>
      <c r="E9" s="25"/>
      <c r="F9" s="27">
        <v>41621</v>
      </c>
      <c r="G9" s="28">
        <v>41622</v>
      </c>
      <c r="H9" s="17">
        <f>G9-F9</f>
        <v>1</v>
      </c>
      <c r="I9" s="23">
        <v>0</v>
      </c>
      <c r="J9" s="25">
        <v>2</v>
      </c>
      <c r="K9" s="13">
        <f t="shared" ref="K9:K15" si="3">IF((AND((G9-$E$6&lt;0),I9&lt;1)),"BEHIND",IF(I9=1,"DONE",G9-$E$6))</f>
        <v>2</v>
      </c>
      <c r="L9" s="34"/>
      <c r="M9" s="34"/>
      <c r="N9" s="35"/>
      <c r="O9" s="35"/>
      <c r="P9" s="25"/>
      <c r="Q9" s="25"/>
      <c r="R9" s="25"/>
      <c r="S9" s="25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33"/>
    </row>
    <row r="10" spans="1:48" s="16" customFormat="1" x14ac:dyDescent="0.25">
      <c r="A10" s="8">
        <f t="shared" si="1"/>
        <v>0</v>
      </c>
      <c r="B10" s="8">
        <f t="shared" si="2"/>
        <v>1</v>
      </c>
      <c r="C10" s="44" t="s">
        <v>30</v>
      </c>
      <c r="D10" s="25" t="s">
        <v>8</v>
      </c>
      <c r="E10" s="25"/>
      <c r="F10" s="27">
        <v>41622</v>
      </c>
      <c r="G10" s="28">
        <v>41624</v>
      </c>
      <c r="H10" s="17">
        <f t="shared" ref="H10:H15" si="4">G10-F10</f>
        <v>2</v>
      </c>
      <c r="I10" s="23">
        <v>0</v>
      </c>
      <c r="J10" s="25">
        <v>1</v>
      </c>
      <c r="K10" s="13">
        <f t="shared" si="3"/>
        <v>4</v>
      </c>
      <c r="L10" s="31"/>
      <c r="M10" s="32"/>
      <c r="N10" s="36"/>
      <c r="O10" s="36"/>
      <c r="P10" s="35"/>
      <c r="Q10" s="35"/>
      <c r="R10" s="35"/>
      <c r="S10" s="35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33"/>
    </row>
    <row r="11" spans="1:48" s="16" customFormat="1" x14ac:dyDescent="0.25">
      <c r="A11" s="8">
        <f t="shared" si="1"/>
        <v>0</v>
      </c>
      <c r="B11" s="8">
        <f t="shared" si="2"/>
        <v>1</v>
      </c>
      <c r="C11" s="45">
        <v>1.3</v>
      </c>
      <c r="D11" s="25" t="s">
        <v>9</v>
      </c>
      <c r="E11" s="25"/>
      <c r="F11" s="27">
        <v>41624</v>
      </c>
      <c r="G11" s="28">
        <v>41626</v>
      </c>
      <c r="H11" s="17">
        <f t="shared" si="4"/>
        <v>2</v>
      </c>
      <c r="I11" s="23">
        <v>0</v>
      </c>
      <c r="J11" s="25">
        <v>2</v>
      </c>
      <c r="K11" s="13">
        <f t="shared" si="3"/>
        <v>6</v>
      </c>
      <c r="L11" s="31"/>
      <c r="M11" s="31"/>
      <c r="N11" s="25"/>
      <c r="O11" s="25"/>
      <c r="P11" s="36"/>
      <c r="Q11" s="36"/>
      <c r="R11" s="35"/>
      <c r="S11" s="35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33"/>
    </row>
    <row r="12" spans="1:48" s="16" customFormat="1" x14ac:dyDescent="0.25">
      <c r="A12" s="8">
        <f t="shared" si="1"/>
        <v>0</v>
      </c>
      <c r="B12" s="8">
        <f t="shared" si="2"/>
        <v>0</v>
      </c>
      <c r="C12" s="45" t="s">
        <v>27</v>
      </c>
      <c r="D12" s="25" t="s">
        <v>10</v>
      </c>
      <c r="E12" s="25"/>
      <c r="F12" s="27">
        <v>41626</v>
      </c>
      <c r="G12" s="28">
        <v>41649</v>
      </c>
      <c r="H12" s="17">
        <f t="shared" si="4"/>
        <v>23</v>
      </c>
      <c r="I12" s="23">
        <v>0</v>
      </c>
      <c r="J12" s="25">
        <v>5</v>
      </c>
      <c r="K12" s="13">
        <f t="shared" si="3"/>
        <v>29</v>
      </c>
      <c r="L12" s="31"/>
      <c r="M12" s="31"/>
      <c r="N12" s="25"/>
      <c r="O12" s="25"/>
      <c r="P12" s="25"/>
      <c r="Q12" s="36"/>
      <c r="R12" s="36"/>
      <c r="S12" s="36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36"/>
      <c r="AM12" s="36"/>
      <c r="AN12" s="36"/>
      <c r="AO12" s="25"/>
      <c r="AP12" s="25"/>
      <c r="AQ12" s="25"/>
      <c r="AR12" s="25"/>
      <c r="AS12" s="25"/>
      <c r="AT12" s="25"/>
      <c r="AU12" s="25"/>
      <c r="AV12" s="33"/>
    </row>
    <row r="13" spans="1:48" s="16" customFormat="1" x14ac:dyDescent="0.25">
      <c r="A13" s="8">
        <f t="shared" si="1"/>
        <v>0</v>
      </c>
      <c r="B13" s="8">
        <f t="shared" si="2"/>
        <v>1</v>
      </c>
      <c r="C13" s="45">
        <v>1.5</v>
      </c>
      <c r="D13" s="25" t="s">
        <v>11</v>
      </c>
      <c r="E13" s="25"/>
      <c r="F13" s="27">
        <v>41626</v>
      </c>
      <c r="G13" s="28">
        <v>41650</v>
      </c>
      <c r="H13" s="17">
        <f t="shared" si="4"/>
        <v>24</v>
      </c>
      <c r="I13" s="23">
        <v>0</v>
      </c>
      <c r="J13" s="25">
        <v>2</v>
      </c>
      <c r="K13" s="13">
        <f t="shared" si="3"/>
        <v>30</v>
      </c>
      <c r="L13" s="31"/>
      <c r="M13" s="31"/>
      <c r="N13" s="25"/>
      <c r="O13" s="25"/>
      <c r="P13" s="25"/>
      <c r="Q13" s="25"/>
      <c r="R13" s="36"/>
      <c r="S13" s="36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36"/>
      <c r="AM13" s="36"/>
      <c r="AN13" s="36"/>
      <c r="AO13" s="36"/>
      <c r="AP13" s="35"/>
      <c r="AQ13" s="35"/>
      <c r="AR13" s="25"/>
      <c r="AS13" s="25"/>
      <c r="AT13" s="25"/>
      <c r="AU13" s="25"/>
      <c r="AV13" s="33"/>
    </row>
    <row r="14" spans="1:48" s="16" customFormat="1" x14ac:dyDescent="0.25">
      <c r="A14" s="8">
        <f t="shared" si="1"/>
        <v>0</v>
      </c>
      <c r="B14" s="8">
        <f t="shared" si="2"/>
        <v>1</v>
      </c>
      <c r="C14" s="45">
        <v>1.6</v>
      </c>
      <c r="D14" s="25" t="s">
        <v>12</v>
      </c>
      <c r="E14" s="25"/>
      <c r="F14" s="27">
        <v>41650</v>
      </c>
      <c r="G14" s="28">
        <v>41652</v>
      </c>
      <c r="H14" s="17">
        <f t="shared" si="4"/>
        <v>2</v>
      </c>
      <c r="I14" s="23">
        <v>0</v>
      </c>
      <c r="J14" s="25">
        <v>2</v>
      </c>
      <c r="K14" s="13">
        <f t="shared" si="3"/>
        <v>32</v>
      </c>
      <c r="L14" s="31"/>
      <c r="M14" s="31"/>
      <c r="N14" s="25"/>
      <c r="O14" s="25"/>
      <c r="P14" s="25"/>
      <c r="Q14" s="25"/>
      <c r="R14" s="25"/>
      <c r="S14" s="25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25"/>
      <c r="AM14" s="25"/>
      <c r="AN14" s="25"/>
      <c r="AO14" s="25"/>
      <c r="AP14" s="36"/>
      <c r="AQ14" s="36"/>
      <c r="AR14" s="35"/>
      <c r="AS14" s="25"/>
      <c r="AT14" s="25"/>
      <c r="AU14" s="25"/>
      <c r="AV14" s="33"/>
    </row>
    <row r="15" spans="1:48" s="6" customFormat="1" ht="15.75" thickBot="1" x14ac:dyDescent="0.3">
      <c r="A15" s="8">
        <f t="shared" si="1"/>
        <v>0</v>
      </c>
      <c r="B15" s="8">
        <f t="shared" si="2"/>
        <v>1</v>
      </c>
      <c r="C15" s="46">
        <v>1.7</v>
      </c>
      <c r="D15" s="26" t="s">
        <v>13</v>
      </c>
      <c r="E15" s="26"/>
      <c r="F15" s="29">
        <v>41651</v>
      </c>
      <c r="G15" s="30">
        <v>41656</v>
      </c>
      <c r="H15" s="18">
        <f t="shared" si="4"/>
        <v>5</v>
      </c>
      <c r="I15" s="24">
        <v>0</v>
      </c>
      <c r="J15" s="26">
        <v>1</v>
      </c>
      <c r="K15" s="19">
        <f t="shared" si="3"/>
        <v>36</v>
      </c>
      <c r="L15" s="37"/>
      <c r="M15" s="37"/>
      <c r="N15" s="26"/>
      <c r="O15" s="26"/>
      <c r="P15" s="26"/>
      <c r="Q15" s="26"/>
      <c r="R15" s="26"/>
      <c r="S15" s="26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26"/>
      <c r="AM15" s="26"/>
      <c r="AN15" s="26"/>
      <c r="AO15" s="26"/>
      <c r="AP15" s="26"/>
      <c r="AQ15" s="38"/>
      <c r="AR15" s="38"/>
      <c r="AS15" s="38"/>
      <c r="AT15" s="38"/>
      <c r="AU15" s="38"/>
      <c r="AV15" s="39"/>
    </row>
    <row r="16" spans="1:48" ht="15.75" thickTop="1" x14ac:dyDescent="0.25"/>
  </sheetData>
  <sheetProtection formatCells="0" insertRows="0" selectLockedCells="1"/>
  <mergeCells count="11">
    <mergeCell ref="T8:AK15"/>
    <mergeCell ref="C1:K1"/>
    <mergeCell ref="C2:K2"/>
    <mergeCell ref="C4:D4"/>
    <mergeCell ref="C5:D5"/>
    <mergeCell ref="C6:D6"/>
    <mergeCell ref="E3:K3"/>
    <mergeCell ref="E4:K4"/>
    <mergeCell ref="E5:K5"/>
    <mergeCell ref="E6:K6"/>
    <mergeCell ref="C7:D7"/>
  </mergeCells>
  <conditionalFormatting sqref="L8:AV15">
    <cfRule type="expression" dxfId="8" priority="7">
      <formula>IF($K8= "DONE",TRUE,FALSE)</formula>
    </cfRule>
    <cfRule type="expression" dxfId="7" priority="10">
      <formula>IF($K8="BEHIND",TRUE,FALSE)</formula>
    </cfRule>
    <cfRule type="expression" dxfId="6" priority="11">
      <formula>IF(L$7-$E$6=0,TRUE,FALSE)</formula>
    </cfRule>
  </conditionalFormatting>
  <printOptions horizontalCentered="1" verticalCentered="1"/>
  <pageMargins left="0.25" right="0.25" top="0.75" bottom="0.75" header="0.3" footer="0.3"/>
  <pageSetup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opLeftCell="C1" workbookViewId="0">
      <selection activeCell="E7" sqref="E7"/>
    </sheetView>
  </sheetViews>
  <sheetFormatPr defaultRowHeight="15" x14ac:dyDescent="0.25"/>
  <cols>
    <col min="1" max="1" width="7.140625" hidden="1" customWidth="1"/>
    <col min="2" max="2" width="6.42578125" hidden="1" customWidth="1"/>
    <col min="3" max="3" width="6.28515625" customWidth="1"/>
    <col min="4" max="4" width="17.85546875" customWidth="1"/>
    <col min="5" max="5" width="18" customWidth="1"/>
    <col min="6" max="6" width="13.85546875" customWidth="1"/>
    <col min="7" max="7" width="11.28515625" customWidth="1"/>
    <col min="8" max="8" width="6" bestFit="1" customWidth="1"/>
    <col min="9" max="9" width="8.5703125" bestFit="1" customWidth="1"/>
    <col min="10" max="10" width="4.42578125" customWidth="1"/>
    <col min="11" max="11" width="8.42578125" bestFit="1" customWidth="1"/>
    <col min="12" max="19" width="3.7109375" bestFit="1" customWidth="1"/>
    <col min="20" max="20" width="6.140625" bestFit="1" customWidth="1"/>
    <col min="21" max="48" width="3.7109375" bestFit="1" customWidth="1"/>
  </cols>
  <sheetData>
    <row r="1" spans="1:48" ht="21.75" thickTop="1" x14ac:dyDescent="0.35">
      <c r="C1" s="51" t="s">
        <v>24</v>
      </c>
      <c r="D1" s="52"/>
      <c r="E1" s="52"/>
      <c r="F1" s="52"/>
      <c r="G1" s="52"/>
      <c r="H1" s="52"/>
      <c r="I1" s="52"/>
      <c r="J1" s="52"/>
      <c r="K1" s="53"/>
      <c r="AV1" s="7"/>
    </row>
    <row r="2" spans="1:48" ht="21" x14ac:dyDescent="0.35">
      <c r="C2" s="54" t="s">
        <v>0</v>
      </c>
      <c r="D2" s="55"/>
      <c r="E2" s="55"/>
      <c r="F2" s="55"/>
      <c r="G2" s="55"/>
      <c r="H2" s="55"/>
      <c r="I2" s="55"/>
      <c r="J2" s="55"/>
      <c r="K2" s="56"/>
      <c r="AV2" s="7"/>
    </row>
    <row r="3" spans="1:48" ht="21" x14ac:dyDescent="0.35">
      <c r="C3" s="21"/>
      <c r="D3" s="48" t="s">
        <v>1</v>
      </c>
      <c r="E3" s="61" t="s">
        <v>15</v>
      </c>
      <c r="F3" s="61"/>
      <c r="G3" s="61"/>
      <c r="H3" s="61"/>
      <c r="I3" s="61"/>
      <c r="J3" s="61"/>
      <c r="K3" s="62"/>
      <c r="AV3" s="7"/>
    </row>
    <row r="4" spans="1:48" ht="21" x14ac:dyDescent="0.35">
      <c r="C4" s="57" t="s">
        <v>5</v>
      </c>
      <c r="D4" s="58"/>
      <c r="E4" s="63">
        <v>41621</v>
      </c>
      <c r="F4" s="63"/>
      <c r="G4" s="63"/>
      <c r="H4" s="63"/>
      <c r="I4" s="63"/>
      <c r="J4" s="63"/>
      <c r="K4" s="64"/>
      <c r="AV4" s="7"/>
    </row>
    <row r="5" spans="1:48" ht="21" x14ac:dyDescent="0.35">
      <c r="C5" s="57" t="s">
        <v>19</v>
      </c>
      <c r="D5" s="58"/>
      <c r="E5" s="63">
        <v>41656</v>
      </c>
      <c r="F5" s="63"/>
      <c r="G5" s="63"/>
      <c r="H5" s="63"/>
      <c r="I5" s="63"/>
      <c r="J5" s="63"/>
      <c r="K5" s="64"/>
      <c r="AV5" s="7"/>
    </row>
    <row r="6" spans="1:48" ht="21.75" thickBot="1" x14ac:dyDescent="0.4">
      <c r="C6" s="59" t="s">
        <v>20</v>
      </c>
      <c r="D6" s="60"/>
      <c r="E6" s="65">
        <v>41621</v>
      </c>
      <c r="F6" s="65"/>
      <c r="G6" s="65"/>
      <c r="H6" s="65"/>
      <c r="I6" s="65"/>
      <c r="J6" s="65"/>
      <c r="K6" s="66"/>
      <c r="AV6" s="20"/>
    </row>
    <row r="7" spans="1:48" s="1" customFormat="1" ht="80.25" thickTop="1" x14ac:dyDescent="0.3">
      <c r="C7" s="67" t="s">
        <v>16</v>
      </c>
      <c r="D7" s="68"/>
      <c r="E7" s="47" t="s">
        <v>17</v>
      </c>
      <c r="F7" s="47" t="s">
        <v>21</v>
      </c>
      <c r="G7" s="47" t="s">
        <v>22</v>
      </c>
      <c r="H7" s="3" t="s">
        <v>18</v>
      </c>
      <c r="I7" s="4" t="s">
        <v>2</v>
      </c>
      <c r="J7" s="3" t="s">
        <v>3</v>
      </c>
      <c r="K7" s="5" t="s">
        <v>4</v>
      </c>
      <c r="L7" s="9">
        <f>E4</f>
        <v>41621</v>
      </c>
      <c r="M7" s="9">
        <f>L7+1</f>
        <v>41622</v>
      </c>
      <c r="N7" s="9">
        <f t="shared" ref="N7:AV7" si="0">M7+1</f>
        <v>41623</v>
      </c>
      <c r="O7" s="9">
        <f t="shared" si="0"/>
        <v>41624</v>
      </c>
      <c r="P7" s="9">
        <f t="shared" si="0"/>
        <v>41625</v>
      </c>
      <c r="Q7" s="9">
        <f t="shared" si="0"/>
        <v>41626</v>
      </c>
      <c r="R7" s="9">
        <f t="shared" si="0"/>
        <v>41627</v>
      </c>
      <c r="S7" s="9">
        <f t="shared" si="0"/>
        <v>41628</v>
      </c>
      <c r="T7" s="9">
        <f t="shared" si="0"/>
        <v>41629</v>
      </c>
      <c r="U7" s="9">
        <f t="shared" si="0"/>
        <v>41630</v>
      </c>
      <c r="V7" s="9">
        <f t="shared" si="0"/>
        <v>41631</v>
      </c>
      <c r="W7" s="9">
        <f t="shared" si="0"/>
        <v>41632</v>
      </c>
      <c r="X7" s="9">
        <f t="shared" si="0"/>
        <v>41633</v>
      </c>
      <c r="Y7" s="9">
        <f t="shared" si="0"/>
        <v>41634</v>
      </c>
      <c r="Z7" s="9">
        <f t="shared" si="0"/>
        <v>41635</v>
      </c>
      <c r="AA7" s="9">
        <f t="shared" si="0"/>
        <v>41636</v>
      </c>
      <c r="AB7" s="9">
        <f t="shared" si="0"/>
        <v>41637</v>
      </c>
      <c r="AC7" s="9">
        <f t="shared" si="0"/>
        <v>41638</v>
      </c>
      <c r="AD7" s="9">
        <f t="shared" si="0"/>
        <v>41639</v>
      </c>
      <c r="AE7" s="9">
        <f t="shared" si="0"/>
        <v>41640</v>
      </c>
      <c r="AF7" s="9">
        <f t="shared" si="0"/>
        <v>41641</v>
      </c>
      <c r="AG7" s="9">
        <f t="shared" si="0"/>
        <v>41642</v>
      </c>
      <c r="AH7" s="9">
        <f t="shared" si="0"/>
        <v>41643</v>
      </c>
      <c r="AI7" s="9">
        <f t="shared" si="0"/>
        <v>41644</v>
      </c>
      <c r="AJ7" s="9">
        <f t="shared" si="0"/>
        <v>41645</v>
      </c>
      <c r="AK7" s="9">
        <f t="shared" si="0"/>
        <v>41646</v>
      </c>
      <c r="AL7" s="9">
        <f t="shared" si="0"/>
        <v>41647</v>
      </c>
      <c r="AM7" s="9">
        <f t="shared" si="0"/>
        <v>41648</v>
      </c>
      <c r="AN7" s="9">
        <f t="shared" si="0"/>
        <v>41649</v>
      </c>
      <c r="AO7" s="9">
        <f t="shared" si="0"/>
        <v>41650</v>
      </c>
      <c r="AP7" s="9">
        <f t="shared" si="0"/>
        <v>41651</v>
      </c>
      <c r="AQ7" s="9">
        <f t="shared" si="0"/>
        <v>41652</v>
      </c>
      <c r="AR7" s="9">
        <f t="shared" si="0"/>
        <v>41653</v>
      </c>
      <c r="AS7" s="9">
        <f t="shared" si="0"/>
        <v>41654</v>
      </c>
      <c r="AT7" s="9">
        <f t="shared" si="0"/>
        <v>41655</v>
      </c>
      <c r="AU7" s="9">
        <f t="shared" si="0"/>
        <v>41656</v>
      </c>
      <c r="AV7" s="10">
        <f t="shared" si="0"/>
        <v>41657</v>
      </c>
    </row>
    <row r="8" spans="1:48" s="8" customFormat="1" x14ac:dyDescent="0.25">
      <c r="A8" s="8">
        <f>B8*I8</f>
        <v>0</v>
      </c>
      <c r="B8" s="8">
        <f>IF(RIGHT(C8,1) = "0",0,1)</f>
        <v>0</v>
      </c>
      <c r="C8" s="43" t="s">
        <v>28</v>
      </c>
      <c r="D8" s="42" t="s">
        <v>6</v>
      </c>
      <c r="E8" s="40" t="s">
        <v>14</v>
      </c>
      <c r="F8" s="11">
        <f>E4</f>
        <v>41621</v>
      </c>
      <c r="G8" s="12">
        <f>E5</f>
        <v>41656</v>
      </c>
      <c r="H8" s="13">
        <f>G8-F8</f>
        <v>35</v>
      </c>
      <c r="I8" s="14">
        <f>COUNTIF(A9:A21,1)/COUNT(B8:B21)</f>
        <v>0</v>
      </c>
      <c r="J8" s="15">
        <f>SUM(J9:J21)</f>
        <v>21</v>
      </c>
      <c r="K8" s="13">
        <f>IF((AND((G8-$E$6&lt;0),I8&lt;1)),"BEHIND",IF(I8=1,"DONE",G8-$E$6))</f>
        <v>35</v>
      </c>
      <c r="L8" s="34"/>
      <c r="M8" s="34"/>
      <c r="N8" s="36"/>
      <c r="O8" s="36"/>
      <c r="P8" s="36"/>
      <c r="Q8" s="36"/>
      <c r="R8" s="36"/>
      <c r="S8" s="36"/>
      <c r="T8" s="49" t="s">
        <v>23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41"/>
    </row>
    <row r="9" spans="1:48" s="16" customFormat="1" x14ac:dyDescent="0.25">
      <c r="A9" s="8">
        <f t="shared" ref="A9:A21" si="1">B9*I9</f>
        <v>0</v>
      </c>
      <c r="B9" s="8">
        <f t="shared" ref="B9:B21" si="2">IF(RIGHT(C9,1) = "0",0,1)</f>
        <v>1</v>
      </c>
      <c r="C9" s="44" t="s">
        <v>29</v>
      </c>
      <c r="D9" s="25" t="s">
        <v>7</v>
      </c>
      <c r="E9" s="25"/>
      <c r="F9" s="27">
        <v>41621</v>
      </c>
      <c r="G9" s="28">
        <v>41622</v>
      </c>
      <c r="H9" s="17">
        <f>G9-F9</f>
        <v>1</v>
      </c>
      <c r="I9" s="23">
        <v>0</v>
      </c>
      <c r="J9" s="25">
        <v>2</v>
      </c>
      <c r="K9" s="13">
        <f t="shared" ref="K9:K21" si="3">IF((AND((G9-$E$6&lt;0),I9&lt;1)),"BEHIND",IF(I9=1,"DONE",G9-$E$6))</f>
        <v>1</v>
      </c>
      <c r="L9" s="34"/>
      <c r="M9" s="34"/>
      <c r="N9" s="35"/>
      <c r="O9" s="35"/>
      <c r="P9" s="25"/>
      <c r="Q9" s="25"/>
      <c r="R9" s="25"/>
      <c r="S9" s="25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33"/>
    </row>
    <row r="10" spans="1:48" s="16" customFormat="1" x14ac:dyDescent="0.25">
      <c r="A10" s="8">
        <f t="shared" si="1"/>
        <v>0</v>
      </c>
      <c r="B10" s="8">
        <f t="shared" si="2"/>
        <v>1</v>
      </c>
      <c r="C10" s="44" t="s">
        <v>30</v>
      </c>
      <c r="D10" s="25" t="s">
        <v>8</v>
      </c>
      <c r="E10" s="25"/>
      <c r="F10" s="27">
        <v>41622</v>
      </c>
      <c r="G10" s="28">
        <v>41624</v>
      </c>
      <c r="H10" s="17">
        <f t="shared" ref="H10:H21" si="4">G10-F10</f>
        <v>2</v>
      </c>
      <c r="I10" s="23">
        <v>0</v>
      </c>
      <c r="J10" s="25">
        <v>1</v>
      </c>
      <c r="K10" s="13">
        <f t="shared" si="3"/>
        <v>3</v>
      </c>
      <c r="L10" s="31"/>
      <c r="M10" s="32"/>
      <c r="N10" s="36"/>
      <c r="O10" s="36"/>
      <c r="P10" s="35"/>
      <c r="Q10" s="35"/>
      <c r="R10" s="35"/>
      <c r="S10" s="35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33"/>
    </row>
    <row r="11" spans="1:48" s="16" customFormat="1" x14ac:dyDescent="0.25">
      <c r="A11" s="8">
        <f t="shared" si="1"/>
        <v>0</v>
      </c>
      <c r="B11" s="8">
        <f t="shared" si="2"/>
        <v>1</v>
      </c>
      <c r="C11" s="45">
        <v>1.3</v>
      </c>
      <c r="D11" s="25" t="s">
        <v>9</v>
      </c>
      <c r="E11" s="25"/>
      <c r="F11" s="27">
        <v>41624</v>
      </c>
      <c r="G11" s="28">
        <v>41626</v>
      </c>
      <c r="H11" s="17">
        <f t="shared" si="4"/>
        <v>2</v>
      </c>
      <c r="I11" s="23">
        <v>0</v>
      </c>
      <c r="J11" s="25">
        <v>2</v>
      </c>
      <c r="K11" s="13">
        <f t="shared" si="3"/>
        <v>5</v>
      </c>
      <c r="L11" s="31"/>
      <c r="M11" s="31"/>
      <c r="N11" s="25"/>
      <c r="O11" s="25"/>
      <c r="P11" s="36"/>
      <c r="Q11" s="36"/>
      <c r="R11" s="35"/>
      <c r="S11" s="35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33"/>
    </row>
    <row r="12" spans="1:48" s="16" customFormat="1" x14ac:dyDescent="0.25">
      <c r="A12" s="8">
        <f t="shared" si="1"/>
        <v>0</v>
      </c>
      <c r="B12" s="8">
        <f t="shared" si="2"/>
        <v>0</v>
      </c>
      <c r="C12" s="45" t="s">
        <v>27</v>
      </c>
      <c r="D12" s="25" t="s">
        <v>10</v>
      </c>
      <c r="E12" s="25"/>
      <c r="F12" s="27">
        <v>41626</v>
      </c>
      <c r="G12" s="28">
        <v>41649</v>
      </c>
      <c r="H12" s="17">
        <f t="shared" si="4"/>
        <v>23</v>
      </c>
      <c r="I12" s="23">
        <v>0</v>
      </c>
      <c r="J12" s="25">
        <v>5</v>
      </c>
      <c r="K12" s="13">
        <f t="shared" si="3"/>
        <v>28</v>
      </c>
      <c r="L12" s="31"/>
      <c r="M12" s="31"/>
      <c r="N12" s="25"/>
      <c r="O12" s="25"/>
      <c r="P12" s="25"/>
      <c r="Q12" s="36"/>
      <c r="R12" s="36"/>
      <c r="S12" s="36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36"/>
      <c r="AM12" s="36"/>
      <c r="AN12" s="36"/>
      <c r="AO12" s="25"/>
      <c r="AP12" s="25"/>
      <c r="AQ12" s="25"/>
      <c r="AR12" s="25"/>
      <c r="AS12" s="25"/>
      <c r="AT12" s="25"/>
      <c r="AU12" s="25"/>
      <c r="AV12" s="33"/>
    </row>
    <row r="13" spans="1:48" s="16" customFormat="1" x14ac:dyDescent="0.25">
      <c r="A13" s="8">
        <f t="shared" si="1"/>
        <v>0</v>
      </c>
      <c r="B13" s="8">
        <f t="shared" si="2"/>
        <v>1</v>
      </c>
      <c r="C13" s="45" t="s">
        <v>25</v>
      </c>
      <c r="D13" s="25" t="s">
        <v>26</v>
      </c>
      <c r="E13" s="25"/>
      <c r="F13" s="27">
        <v>41626</v>
      </c>
      <c r="G13" s="28">
        <v>41627</v>
      </c>
      <c r="H13" s="17">
        <f t="shared" si="4"/>
        <v>1</v>
      </c>
      <c r="I13" s="23">
        <v>0</v>
      </c>
      <c r="J13" s="25">
        <v>1</v>
      </c>
      <c r="K13" s="13">
        <f t="shared" si="3"/>
        <v>6</v>
      </c>
      <c r="L13" s="31"/>
      <c r="M13" s="31"/>
      <c r="N13" s="25"/>
      <c r="O13" s="25"/>
      <c r="P13" s="25"/>
      <c r="Q13" s="35"/>
      <c r="R13" s="35"/>
      <c r="S13" s="35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35"/>
      <c r="AM13" s="35"/>
      <c r="AN13" s="35"/>
      <c r="AO13" s="25"/>
      <c r="AP13" s="25"/>
      <c r="AQ13" s="25"/>
      <c r="AR13" s="25"/>
      <c r="AS13" s="25"/>
      <c r="AT13" s="25"/>
      <c r="AU13" s="25"/>
      <c r="AV13" s="33"/>
    </row>
    <row r="14" spans="1:48" s="16" customFormat="1" x14ac:dyDescent="0.25">
      <c r="A14" s="8">
        <f t="shared" si="1"/>
        <v>0</v>
      </c>
      <c r="B14" s="8">
        <f t="shared" si="2"/>
        <v>1</v>
      </c>
      <c r="C14" s="45" t="s">
        <v>31</v>
      </c>
      <c r="D14" s="25" t="s">
        <v>35</v>
      </c>
      <c r="E14" s="25"/>
      <c r="F14" s="27">
        <v>41626</v>
      </c>
      <c r="G14" s="28">
        <v>41627</v>
      </c>
      <c r="H14" s="17">
        <f t="shared" si="4"/>
        <v>1</v>
      </c>
      <c r="I14" s="23">
        <v>0</v>
      </c>
      <c r="J14" s="25">
        <v>1</v>
      </c>
      <c r="K14" s="13">
        <f t="shared" si="3"/>
        <v>6</v>
      </c>
      <c r="L14" s="31"/>
      <c r="M14" s="31"/>
      <c r="N14" s="25"/>
      <c r="O14" s="25"/>
      <c r="P14" s="25"/>
      <c r="Q14" s="35"/>
      <c r="R14" s="35"/>
      <c r="S14" s="35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35"/>
      <c r="AM14" s="35"/>
      <c r="AN14" s="35"/>
      <c r="AO14" s="25"/>
      <c r="AP14" s="25"/>
      <c r="AQ14" s="25"/>
      <c r="AR14" s="25"/>
      <c r="AS14" s="25"/>
      <c r="AT14" s="25"/>
      <c r="AU14" s="25"/>
      <c r="AV14" s="33"/>
    </row>
    <row r="15" spans="1:48" s="16" customFormat="1" x14ac:dyDescent="0.25">
      <c r="A15" s="8">
        <f t="shared" si="1"/>
        <v>0</v>
      </c>
      <c r="B15" s="8">
        <f t="shared" si="2"/>
        <v>1</v>
      </c>
      <c r="C15" s="45" t="s">
        <v>32</v>
      </c>
      <c r="D15" s="25" t="s">
        <v>34</v>
      </c>
      <c r="E15" s="25"/>
      <c r="F15" s="27">
        <v>41626</v>
      </c>
      <c r="G15" s="28">
        <v>41627</v>
      </c>
      <c r="H15" s="17">
        <f t="shared" si="4"/>
        <v>1</v>
      </c>
      <c r="I15" s="23">
        <v>0</v>
      </c>
      <c r="J15" s="25">
        <v>1</v>
      </c>
      <c r="K15" s="13">
        <f t="shared" si="3"/>
        <v>6</v>
      </c>
      <c r="L15" s="31"/>
      <c r="M15" s="31"/>
      <c r="N15" s="25"/>
      <c r="O15" s="25"/>
      <c r="P15" s="25"/>
      <c r="Q15" s="35"/>
      <c r="R15" s="35"/>
      <c r="S15" s="35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35"/>
      <c r="AM15" s="35"/>
      <c r="AN15" s="35"/>
      <c r="AO15" s="25"/>
      <c r="AP15" s="25"/>
      <c r="AQ15" s="25"/>
      <c r="AR15" s="25"/>
      <c r="AS15" s="25"/>
      <c r="AT15" s="25"/>
      <c r="AU15" s="25"/>
      <c r="AV15" s="33"/>
    </row>
    <row r="16" spans="1:48" s="16" customFormat="1" x14ac:dyDescent="0.25">
      <c r="A16" s="8">
        <f t="shared" si="1"/>
        <v>0</v>
      </c>
      <c r="B16" s="8">
        <f t="shared" si="2"/>
        <v>1</v>
      </c>
      <c r="C16" s="45" t="s">
        <v>33</v>
      </c>
      <c r="D16" s="25" t="s">
        <v>36</v>
      </c>
      <c r="E16" s="25"/>
      <c r="F16" s="27">
        <v>41626</v>
      </c>
      <c r="G16" s="28">
        <v>41627</v>
      </c>
      <c r="H16" s="17">
        <f t="shared" si="4"/>
        <v>1</v>
      </c>
      <c r="I16" s="23">
        <v>0</v>
      </c>
      <c r="J16" s="25">
        <v>1</v>
      </c>
      <c r="K16" s="13">
        <f t="shared" si="3"/>
        <v>6</v>
      </c>
      <c r="L16" s="31"/>
      <c r="M16" s="31"/>
      <c r="N16" s="25"/>
      <c r="O16" s="25"/>
      <c r="P16" s="25"/>
      <c r="Q16" s="35"/>
      <c r="R16" s="35"/>
      <c r="S16" s="35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35"/>
      <c r="AM16" s="35"/>
      <c r="AN16" s="35"/>
      <c r="AO16" s="25"/>
      <c r="AP16" s="25"/>
      <c r="AQ16" s="25"/>
      <c r="AR16" s="25"/>
      <c r="AS16" s="25"/>
      <c r="AT16" s="25"/>
      <c r="AU16" s="25"/>
      <c r="AV16" s="33"/>
    </row>
    <row r="17" spans="1:48" s="16" customFormat="1" x14ac:dyDescent="0.25">
      <c r="A17" s="8">
        <f t="shared" si="1"/>
        <v>0</v>
      </c>
      <c r="B17" s="8">
        <f t="shared" si="2"/>
        <v>1</v>
      </c>
      <c r="C17" s="45" t="s">
        <v>39</v>
      </c>
      <c r="D17" s="25" t="s">
        <v>37</v>
      </c>
      <c r="E17" s="25"/>
      <c r="F17" s="27">
        <v>41626</v>
      </c>
      <c r="G17" s="28">
        <v>41627</v>
      </c>
      <c r="H17" s="17">
        <f t="shared" si="4"/>
        <v>1</v>
      </c>
      <c r="I17" s="23">
        <v>0</v>
      </c>
      <c r="J17" s="25">
        <v>1</v>
      </c>
      <c r="K17" s="13">
        <f t="shared" si="3"/>
        <v>6</v>
      </c>
      <c r="L17" s="31"/>
      <c r="M17" s="31"/>
      <c r="N17" s="25"/>
      <c r="O17" s="25"/>
      <c r="P17" s="25"/>
      <c r="Q17" s="35"/>
      <c r="R17" s="35"/>
      <c r="S17" s="35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35"/>
      <c r="AM17" s="35"/>
      <c r="AN17" s="35"/>
      <c r="AO17" s="25"/>
      <c r="AP17" s="25"/>
      <c r="AQ17" s="25"/>
      <c r="AR17" s="25"/>
      <c r="AS17" s="25"/>
      <c r="AT17" s="25"/>
      <c r="AU17" s="25"/>
      <c r="AV17" s="33"/>
    </row>
    <row r="18" spans="1:48" s="16" customFormat="1" x14ac:dyDescent="0.25">
      <c r="A18" s="8">
        <f t="shared" si="1"/>
        <v>0</v>
      </c>
      <c r="B18" s="8">
        <f t="shared" si="2"/>
        <v>1</v>
      </c>
      <c r="C18" s="45" t="s">
        <v>40</v>
      </c>
      <c r="D18" s="25" t="s">
        <v>38</v>
      </c>
      <c r="E18" s="25"/>
      <c r="F18" s="27">
        <v>41626</v>
      </c>
      <c r="G18" s="28">
        <v>41627</v>
      </c>
      <c r="H18" s="17">
        <f t="shared" si="4"/>
        <v>1</v>
      </c>
      <c r="I18" s="23">
        <v>0</v>
      </c>
      <c r="J18" s="25">
        <v>1</v>
      </c>
      <c r="K18" s="13">
        <f t="shared" si="3"/>
        <v>6</v>
      </c>
      <c r="L18" s="31"/>
      <c r="M18" s="31"/>
      <c r="N18" s="25"/>
      <c r="O18" s="25"/>
      <c r="P18" s="25"/>
      <c r="Q18" s="35"/>
      <c r="R18" s="35"/>
      <c r="S18" s="35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35"/>
      <c r="AM18" s="35"/>
      <c r="AN18" s="35"/>
      <c r="AO18" s="25"/>
      <c r="AP18" s="25"/>
      <c r="AQ18" s="25"/>
      <c r="AR18" s="25"/>
      <c r="AS18" s="25"/>
      <c r="AT18" s="25"/>
      <c r="AU18" s="25"/>
      <c r="AV18" s="33"/>
    </row>
    <row r="19" spans="1:48" s="16" customFormat="1" x14ac:dyDescent="0.25">
      <c r="A19" s="8">
        <f t="shared" si="1"/>
        <v>0</v>
      </c>
      <c r="B19" s="8">
        <f t="shared" si="2"/>
        <v>1</v>
      </c>
      <c r="C19" s="45">
        <v>1.5</v>
      </c>
      <c r="D19" s="25" t="s">
        <v>11</v>
      </c>
      <c r="E19" s="25"/>
      <c r="F19" s="27">
        <v>41626</v>
      </c>
      <c r="G19" s="28">
        <v>41650</v>
      </c>
      <c r="H19" s="17">
        <f t="shared" si="4"/>
        <v>24</v>
      </c>
      <c r="I19" s="23">
        <v>0</v>
      </c>
      <c r="J19" s="25">
        <v>2</v>
      </c>
      <c r="K19" s="13">
        <f t="shared" si="3"/>
        <v>29</v>
      </c>
      <c r="L19" s="31"/>
      <c r="M19" s="31"/>
      <c r="N19" s="25"/>
      <c r="O19" s="25"/>
      <c r="P19" s="25"/>
      <c r="Q19" s="25"/>
      <c r="R19" s="36"/>
      <c r="S19" s="36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36"/>
      <c r="AM19" s="36"/>
      <c r="AN19" s="36"/>
      <c r="AO19" s="36"/>
      <c r="AP19" s="35"/>
      <c r="AQ19" s="35"/>
      <c r="AR19" s="25"/>
      <c r="AS19" s="25"/>
      <c r="AT19" s="25"/>
      <c r="AU19" s="25"/>
      <c r="AV19" s="33"/>
    </row>
    <row r="20" spans="1:48" s="16" customFormat="1" x14ac:dyDescent="0.25">
      <c r="A20" s="8">
        <f t="shared" si="1"/>
        <v>0</v>
      </c>
      <c r="B20" s="8">
        <f t="shared" si="2"/>
        <v>1</v>
      </c>
      <c r="C20" s="45">
        <v>1.6</v>
      </c>
      <c r="D20" s="25" t="s">
        <v>12</v>
      </c>
      <c r="E20" s="25"/>
      <c r="F20" s="27">
        <v>41650</v>
      </c>
      <c r="G20" s="28">
        <v>41652</v>
      </c>
      <c r="H20" s="17">
        <f t="shared" si="4"/>
        <v>2</v>
      </c>
      <c r="I20" s="23">
        <v>0</v>
      </c>
      <c r="J20" s="25">
        <v>2</v>
      </c>
      <c r="K20" s="13">
        <f t="shared" si="3"/>
        <v>31</v>
      </c>
      <c r="L20" s="31"/>
      <c r="M20" s="31"/>
      <c r="N20" s="25"/>
      <c r="O20" s="25"/>
      <c r="P20" s="25"/>
      <c r="Q20" s="25"/>
      <c r="R20" s="25"/>
      <c r="S20" s="25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25"/>
      <c r="AM20" s="25"/>
      <c r="AN20" s="25"/>
      <c r="AO20" s="25"/>
      <c r="AP20" s="36"/>
      <c r="AQ20" s="36"/>
      <c r="AR20" s="35"/>
      <c r="AS20" s="25"/>
      <c r="AT20" s="25"/>
      <c r="AU20" s="25"/>
      <c r="AV20" s="33"/>
    </row>
    <row r="21" spans="1:48" s="6" customFormat="1" ht="15.75" thickBot="1" x14ac:dyDescent="0.3">
      <c r="A21" s="8">
        <f t="shared" si="1"/>
        <v>0</v>
      </c>
      <c r="B21" s="8">
        <f t="shared" si="2"/>
        <v>1</v>
      </c>
      <c r="C21" s="46">
        <v>1.7</v>
      </c>
      <c r="D21" s="26" t="s">
        <v>13</v>
      </c>
      <c r="E21" s="26"/>
      <c r="F21" s="29">
        <v>41651</v>
      </c>
      <c r="G21" s="30">
        <v>41656</v>
      </c>
      <c r="H21" s="18">
        <f t="shared" si="4"/>
        <v>5</v>
      </c>
      <c r="I21" s="24">
        <v>0</v>
      </c>
      <c r="J21" s="26">
        <v>1</v>
      </c>
      <c r="K21" s="19">
        <f t="shared" si="3"/>
        <v>35</v>
      </c>
      <c r="L21" s="37"/>
      <c r="M21" s="37"/>
      <c r="N21" s="26"/>
      <c r="O21" s="26"/>
      <c r="P21" s="26"/>
      <c r="Q21" s="26"/>
      <c r="R21" s="26"/>
      <c r="S21" s="26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26"/>
      <c r="AM21" s="26"/>
      <c r="AN21" s="26"/>
      <c r="AO21" s="26"/>
      <c r="AP21" s="26"/>
      <c r="AQ21" s="38"/>
      <c r="AR21" s="38"/>
      <c r="AS21" s="38"/>
      <c r="AT21" s="38"/>
      <c r="AU21" s="38"/>
      <c r="AV21" s="39"/>
    </row>
    <row r="22" spans="1:48" ht="15.75" thickTop="1" x14ac:dyDescent="0.25"/>
  </sheetData>
  <mergeCells count="11">
    <mergeCell ref="C6:D6"/>
    <mergeCell ref="E6:K6"/>
    <mergeCell ref="C7:D7"/>
    <mergeCell ref="T8:AK21"/>
    <mergeCell ref="C1:K1"/>
    <mergeCell ref="C2:K2"/>
    <mergeCell ref="E3:K3"/>
    <mergeCell ref="C4:D4"/>
    <mergeCell ref="E4:K4"/>
    <mergeCell ref="C5:D5"/>
    <mergeCell ref="E5:K5"/>
  </mergeCells>
  <conditionalFormatting sqref="L8:AV13 L17:AV21">
    <cfRule type="expression" dxfId="5" priority="4">
      <formula>IF($K8= "DONE",TRUE,FALSE)</formula>
    </cfRule>
    <cfRule type="expression" dxfId="4" priority="5">
      <formula>IF($K8="BEHIND",TRUE,FALSE)</formula>
    </cfRule>
    <cfRule type="expression" dxfId="3" priority="6">
      <formula>IF(L$7-$E$6=0,TRUE,FALSE)</formula>
    </cfRule>
  </conditionalFormatting>
  <conditionalFormatting sqref="L14:AV16">
    <cfRule type="expression" dxfId="2" priority="1">
      <formula>IF($K14= "DONE",TRUE,FALSE)</formula>
    </cfRule>
    <cfRule type="expression" dxfId="1" priority="2">
      <formula>IF($K14="BEHIND",TRUE,FALSE)</formula>
    </cfRule>
    <cfRule type="expression" dxfId="0" priority="3">
      <formula>IF(L$7-$E$6=0,TRUE,FALSE)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HWCDSB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teacher1</dc:creator>
  <cp:lastModifiedBy>teacher1</cp:lastModifiedBy>
  <cp:lastPrinted>2013-12-12T20:44:04Z</cp:lastPrinted>
  <dcterms:created xsi:type="dcterms:W3CDTF">2013-12-12T15:41:55Z</dcterms:created>
  <dcterms:modified xsi:type="dcterms:W3CDTF">2013-12-13T14:39:09Z</dcterms:modified>
</cp:coreProperties>
</file>