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14115" windowHeight="7470"/>
  </bookViews>
  <sheets>
    <sheet name="Results" sheetId="1" r:id="rId1"/>
    <sheet name="Sheet2" sheetId="2" r:id="rId2"/>
    <sheet name="SQL" sheetId="3" state="hidden" r:id="rId3"/>
  </sheets>
  <calcPr calcId="145621"/>
</workbook>
</file>

<file path=xl/calcChain.xml><?xml version="1.0" encoding="utf-8"?>
<calcChain xmlns="http://schemas.openxmlformats.org/spreadsheetml/2006/main">
  <c r="A11" i="3" l="1"/>
  <c r="A40" i="3"/>
  <c r="A41" i="3"/>
  <c r="A42" i="3"/>
  <c r="A52" i="3"/>
  <c r="A53" i="3"/>
  <c r="A70" i="3"/>
  <c r="A71" i="3"/>
  <c r="A72" i="3"/>
  <c r="A74" i="3"/>
  <c r="A75" i="3"/>
  <c r="A76" i="3"/>
  <c r="A81" i="3"/>
  <c r="A108" i="3"/>
  <c r="A109" i="3"/>
  <c r="A110" i="3"/>
  <c r="A113" i="3"/>
  <c r="A114" i="3"/>
  <c r="A115" i="3"/>
  <c r="A142" i="3"/>
  <c r="A147" i="3"/>
</calcChain>
</file>

<file path=xl/sharedStrings.xml><?xml version="1.0" encoding="utf-8"?>
<sst xmlns="http://schemas.openxmlformats.org/spreadsheetml/2006/main" count="1013" uniqueCount="156">
  <si>
    <t>customerkey</t>
  </si>
  <si>
    <t>collectionkey</t>
  </si>
  <si>
    <t>marketingregion</t>
  </si>
  <si>
    <t>billingcountry</t>
  </si>
  <si>
    <t>currencycode</t>
  </si>
  <si>
    <t>requestdate</t>
  </si>
  <si>
    <t>collectiondate</t>
  </si>
  <si>
    <t>processorgroup</t>
  </si>
  <si>
    <t>daystocollect</t>
  </si>
  <si>
    <t>declinesuntilsuccessful</t>
  </si>
  <si>
    <t>attemptnumberingroup</t>
  </si>
  <si>
    <t>collectionkey_1</t>
  </si>
  <si>
    <t>collectiongroupkey</t>
  </si>
  <si>
    <t>nextgroupkey</t>
  </si>
  <si>
    <t>customerkey_1</t>
  </si>
  <si>
    <t>collectiongroup</t>
  </si>
  <si>
    <t>collectiongroupstartdate</t>
  </si>
  <si>
    <t>collectiongroupkey_1</t>
  </si>
  <si>
    <t>nextgroupkey_1</t>
  </si>
  <si>
    <t>nextgroupstartdate</t>
  </si>
  <si>
    <t>attemptsingroup</t>
  </si>
  <si>
    <t>finalattempt</t>
  </si>
  <si>
    <t>daystocollect_1</t>
  </si>
  <si>
    <t>declinesuntilsuccessful_1</t>
  </si>
  <si>
    <t>group_disposition</t>
  </si>
  <si>
    <t>group_disposition_detail</t>
  </si>
  <si>
    <t>Domestic</t>
  </si>
  <si>
    <t>US</t>
  </si>
  <si>
    <t>USD</t>
  </si>
  <si>
    <t>Z</t>
  </si>
  <si>
    <t>Paid</t>
  </si>
  <si>
    <t>Paid on first attempt</t>
  </si>
  <si>
    <t>B</t>
  </si>
  <si>
    <t>O</t>
  </si>
  <si>
    <t>Paid Topup Process try 1</t>
  </si>
  <si>
    <t>Paid on batch try 2</t>
  </si>
  <si>
    <t>Europe</t>
  </si>
  <si>
    <t>IT</t>
  </si>
  <si>
    <t>EUR</t>
  </si>
  <si>
    <t>Failed</t>
  </si>
  <si>
    <t>C</t>
  </si>
  <si>
    <t>Paid on info update try 1</t>
  </si>
  <si>
    <t>I</t>
  </si>
  <si>
    <t>Paid with CS help try 1</t>
  </si>
  <si>
    <t>Declining</t>
  </si>
  <si>
    <t>Declining through try 1 (Attempt in group  TBD)</t>
  </si>
  <si>
    <t>with</t>
  </si>
  <si>
    <t xml:space="preserve"> custsubset as</t>
  </si>
  <si>
    <t xml:space="preserve"> -- fourmonths 9:50:27 hours to complete-- but my preauth flag may have been wrong</t>
  </si>
  <si>
    <t xml:space="preserve"> (select customerkey, collectionkey, response, responsecode, processorgroup, requestdate, </t>
  </si>
  <si>
    <t xml:space="preserve"> collectiondate,</t>
  </si>
  <si>
    <t xml:space="preserve"> typecode, </t>
  </si>
  <si>
    <t xml:space="preserve"> currencycode, amount,</t>
  </si>
  <si>
    <t xml:space="preserve"> country billingcountry,marketingregion</t>
  </si>
  <si>
    <t xml:space="preserve"> --co.*</t>
  </si>
  <si>
    <t xml:space="preserve">  from ods_central.j2_ispcollection co</t>
  </si>
  <si>
    <t>LEFT OUTER JOIN ods_central.dw_country ON co.country=DW_COUNTRY.COUNTRYCODE and dw_country.ods_current_flag=1</t>
  </si>
  <si>
    <t xml:space="preserve">  where   requestdate between '01-JAN-2010' and '02-AUG-2019'</t>
  </si>
  <si>
    <t xml:space="preserve"> --between '01-JUL-2019' and '02-JUL-2019'</t>
  </si>
  <si>
    <t xml:space="preserve"> and nvl(preauthflag,0) not in (-1, 1) -- no preauths here</t>
  </si>
  <si>
    <t xml:space="preserve">  and co.ods_current_flag = 1</t>
  </si>
  <si>
    <t xml:space="preserve">  and co.customerkey in ( 40763324,49464114,46131937)</t>
  </si>
  <si>
    <t xml:space="preserve">  </t>
  </si>
  <si>
    <t xml:space="preserve">  --and response not in ('C')</t>
  </si>
  <si>
    <t xml:space="preserve">   ),    </t>
  </si>
  <si>
    <t xml:space="preserve"> cgroups as        </t>
  </si>
  <si>
    <t xml:space="preserve">(        </t>
  </si>
  <si>
    <t xml:space="preserve">select distinct customerkey, requestdate collectiongroupstartdate, collectionkey collectiongroupkey,         </t>
  </si>
  <si>
    <t xml:space="preserve">dense_rank() over (partition by customerkey order by collectionkey)        </t>
  </si>
  <si>
    <t xml:space="preserve"> collectiongroup         </t>
  </si>
  <si>
    <t xml:space="preserve">from  ods_central.j2_ispcollection co        </t>
  </si>
  <si>
    <t xml:space="preserve">where         </t>
  </si>
  <si>
    <t xml:space="preserve">processorgroup in ('Z','B','R','O') -- tellyawhat, to start, let's ignore P too        </t>
  </si>
  <si>
    <t xml:space="preserve">and retrycount = 0        </t>
  </si>
  <si>
    <t xml:space="preserve">and ods_current_flag  = 1    </t>
  </si>
  <si>
    <t xml:space="preserve">   -- and customerkey in (select customerkey from custsubset)    </t>
  </si>
  <si>
    <t>and response not in ('C')     -- ignore cancelled attempts for this purpose - may reconsider.</t>
  </si>
  <si>
    <t xml:space="preserve"> -- and co.customerkey in ( 40763324,49464114) </t>
  </si>
  <si>
    <t xml:space="preserve">order by collectionkey        </t>
  </si>
  <si>
    <t xml:space="preserve">),        </t>
  </si>
  <si>
    <t>--</t>
  </si>
  <si>
    <t xml:space="preserve">cgroups2 as        </t>
  </si>
  <si>
    <t xml:space="preserve">(select customerkey, collectiongroup, collectiongroupstartdate, collectiongroupkey,        </t>
  </si>
  <si>
    <t xml:space="preserve">max(collectiongroupkey) OVER (partition by customerkey order by collectiongroup RANGE BETWEEN 0 preceding and 1 following)  NextGroupKey,        </t>
  </si>
  <si>
    <t xml:space="preserve">max(CollectionGroupStartDate) OVER (partition by customerkey order by collectiongroup RANGE BETWEEN 0 preceding and 1 following)  NextGroupStartDate        </t>
  </si>
  <si>
    <t xml:space="preserve">from cgroups        </t>
  </si>
  <si>
    <t>-- Now we can start doing something useful:</t>
  </si>
  <si>
    <t>-- We don't care, for this purpose, how many were cancelled</t>
  </si>
  <si>
    <t xml:space="preserve">-- And it seems that often enough the last one in a group is cancelled, </t>
  </si>
  <si>
    <t>-- because it was set up ahead of time. So it's gone.</t>
  </si>
  <si>
    <t xml:space="preserve">cgroups3 as        </t>
  </si>
  <si>
    <t xml:space="preserve">(select distinct cgroups2.*,         </t>
  </si>
  <si>
    <t xml:space="preserve">count(collectionkey) OVER (partition by cgroups2.customerkey, collectiongroup) AttemptsInGroup,        </t>
  </si>
  <si>
    <t xml:space="preserve">max(collectionkey) OVER (partition by cgroups2.customerkey, collectiongroup) FinalAttempt from cgroups2         </t>
  </si>
  <si>
    <t xml:space="preserve">JOIN ods_central.j2_ISPCOLLECTION co ON cgroups2.customerkey = co.customerkey and collectionkey &gt;= collectiongroupkey         </t>
  </si>
  <si>
    <t xml:space="preserve">       and (collectionkey &lt; nextgroupkey or collectiongroupkey = nextgroupkey) -- include through the next group, or include any if it's the last one        </t>
  </si>
  <si>
    <t xml:space="preserve">        </t>
  </si>
  <si>
    <t xml:space="preserve">where ods_current_flag  = 1        </t>
  </si>
  <si>
    <t xml:space="preserve">and response not in ('C')       </t>
  </si>
  <si>
    <t xml:space="preserve">and nvl(preauthflag,0) not in (-1, 1)   -- don't count pre-auths for this </t>
  </si>
  <si>
    <t>),</t>
  </si>
  <si>
    <t>-- (But that's the next step: Right here we're only getting group disposition)</t>
  </si>
  <si>
    <t>--  (retrycount starts at 0, so this adds one to get the actual try count)</t>
  </si>
  <si>
    <t xml:space="preserve">-- </t>
  </si>
  <si>
    <t xml:space="preserve">Cgroupsdisp as        </t>
  </si>
  <si>
    <t xml:space="preserve">(select distinct cgroups3.*,    </t>
  </si>
  <si>
    <t>--(I think they're being requested for attempts but actually they are group)</t>
  </si>
  <si>
    <t>CASE when response = 'D' then null else     trunc( requestdate)-collectiongroupstartdate END</t>
  </si>
  <si>
    <t xml:space="preserve"> daystocollect,</t>
  </si>
  <si>
    <t xml:space="preserve"> CASE when response = 'D' then null else      attemptsingroup-1 END</t>
  </si>
  <si>
    <t xml:space="preserve">       declinesuntilsuccessful ,   </t>
  </si>
  <si>
    <t xml:space="preserve">CASE when DISP.RESPONSE='A'  then 'Paid'        </t>
  </si>
  <si>
    <t xml:space="preserve">when DISP.RESPONSE='D' and retrycount &lt; 4 and collectiongroup = max(collectiongroup) OVER (partition by cgroups3.customerkey) then 'Declining'        </t>
  </si>
  <si>
    <t xml:space="preserve">else 'Failed' END Group_Disposition,        </t>
  </si>
  <si>
    <t xml:space="preserve">CASE when DISP.RESPONSE='A' and retrycount =0 and processorgroup in ('B','Z') then 'Paid on first attempt'        </t>
  </si>
  <si>
    <t xml:space="preserve">when DISP.RESPONSE='A' and retrycount &gt; 0 and processorgroup in ('B','Z') then 'Paid on batch try '||to_char(retrycount+1)        </t>
  </si>
  <si>
    <t xml:space="preserve">when DISP.RESPONSE='A' and processorgroup='I' then 'Paid on info update try '||to_char(retrycount+1)        </t>
  </si>
  <si>
    <t xml:space="preserve">when DISP.RESPONSE='A' and processorgroup='C' then 'Paid with CS help try '||to_char(retrycount+1)        </t>
  </si>
  <si>
    <t xml:space="preserve">when DISP.RESPONSE='A' and processorgroup='R' then 'Paid Realtime try '||to_char(retrycount+1)        </t>
  </si>
  <si>
    <t xml:space="preserve">when DISP.RESPONSE='A' and processorgroup='O' then 'Paid Topup Process try '||to_char(retrycount+1)        </t>
  </si>
  <si>
    <t xml:space="preserve">when DISP.RESPONSE='A' then 'Paid non-batch try '||to_char(retrycount+1)        </t>
  </si>
  <si>
    <t xml:space="preserve">when DISP.RESPONSE='D' and retrycount &lt; 4 and collectiongroup = max(collectiongroup) OVER (partition by cgroups3.customerkey) then 'Declining through try '||to_char(retrycount+1) || ' (Attempt in group  TBD)'      </t>
  </si>
  <si>
    <t xml:space="preserve">else 'Failed' END Group_Disposition_Detail        </t>
  </si>
  <si>
    <t xml:space="preserve"> --, max(collectionkey) OVER (partition by cgroups2.customerkey, collectiongroup) FinalAttempt         </t>
  </si>
  <si>
    <t xml:space="preserve">from cgroups3         </t>
  </si>
  <si>
    <t xml:space="preserve">JOIN ods_central.j2_ISPCOLLECTION disp ON cgroups3.customerkey = disp.customerkey and collectionkey=finalattempt--&gt;= collectiongroupkey and collectionkey &lt; nextgroupkey        </t>
  </si>
  <si>
    <t xml:space="preserve">where ods_current_flag  = 1    </t>
  </si>
  <si>
    <t xml:space="preserve">and response not in ('C')        </t>
  </si>
  <si>
    <t xml:space="preserve">)        </t>
  </si>
  <si>
    <t xml:space="preserve">      select</t>
  </si>
  <si>
    <t xml:space="preserve">   custsubset.customerkey,</t>
  </si>
  <si>
    <t xml:space="preserve">   custsubset.collectionkey,</t>
  </si>
  <si>
    <t xml:space="preserve">    MarketingRegion,</t>
  </si>
  <si>
    <t xml:space="preserve">    BillingCountry,</t>
  </si>
  <si>
    <t xml:space="preserve">    currencycode,</t>
  </si>
  <si>
    <t xml:space="preserve">   requestdate,</t>
  </si>
  <si>
    <t xml:space="preserve">   collectiondate,</t>
  </si>
  <si>
    <t xml:space="preserve">   processorgroup,</t>
  </si>
  <si>
    <t xml:space="preserve">   daystocollect,</t>
  </si>
  <si>
    <t xml:space="preserve">   declinesuntilsuccessful,</t>
  </si>
  <si>
    <t xml:space="preserve">   </t>
  </si>
  <si>
    <t xml:space="preserve">            dense_rank() over (partition by collectiongroupkey order by collectionkey) AttemptNumberinGroup,</t>
  </si>
  <si>
    <t xml:space="preserve">       collectionkey, cgroupsdisp.collectiongroupkey , cgroupsdisp.nextgroupkey,</t>
  </si>
  <si>
    <t xml:space="preserve">       cgroupsdisp.* --, custsubset.*</t>
  </si>
  <si>
    <t xml:space="preserve">       from cgroupsdisp  -- RIGHT OUTER JOIN custsubset ON    --   and</t>
  </si>
  <si>
    <t xml:space="preserve">JOIN custsubset ON cgroupsdisp.customerkey = custsubset.customerkey </t>
  </si>
  <si>
    <t>AND</t>
  </si>
  <si>
    <t>(</t>
  </si>
  <si>
    <t xml:space="preserve"> (custsubset.collectionkey &gt;= cgroupsdisp.collectiongroupkey and custsubset.collectionkey &lt; cgroupsdisp.nextgroupkey )  </t>
  </si>
  <si>
    <t xml:space="preserve"> OR</t>
  </si>
  <si>
    <t>( cgroupsdisp.collectiongroupkey = cgroupsdisp.nextgroupkey and  custsubset.collectionkey &gt;cgroupsdisp.nextgroupkey)</t>
  </si>
  <si>
    <t>)</t>
  </si>
  <si>
    <t>/*</t>
  </si>
  <si>
    <t>where daystocollect&gt;0</t>
  </si>
  <si>
    <t>or (daystocollect=0 and group_disposition_detail &lt;&gt; 'Paid on first attempt')</t>
  </si>
  <si>
    <t>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</si>
</sst>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tabSelected="1" topLeftCell="L1" workbookViewId="0">
      <selection activeCell="V2" sqref="V2"/>
    </sheetView>
  </sheetViews>
  <sheetFormatPr defaultRowHeight="15" x14ac:dyDescent="0.25"/>
  <cols>
    <col min="1" max="1" width="10.7109375" customWidth="1"/>
    <col min="6" max="6" width="12.28515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40763324</v>
      </c>
      <c r="B2">
        <v>75707175</v>
      </c>
      <c r="C2" t="s">
        <v>26</v>
      </c>
      <c r="D2" t="s">
        <v>27</v>
      </c>
      <c r="E2" t="s">
        <v>28</v>
      </c>
      <c r="F2" s="1">
        <v>40416</v>
      </c>
      <c r="H2" t="s">
        <v>29</v>
      </c>
      <c r="I2">
        <v>0</v>
      </c>
      <c r="J2">
        <v>0</v>
      </c>
      <c r="K2">
        <v>1</v>
      </c>
      <c r="L2">
        <v>75707175</v>
      </c>
      <c r="M2">
        <v>75707175</v>
      </c>
      <c r="N2">
        <v>76460685</v>
      </c>
      <c r="O2">
        <v>40763324</v>
      </c>
      <c r="P2">
        <v>1</v>
      </c>
      <c r="Q2" s="1">
        <v>40416</v>
      </c>
      <c r="R2">
        <v>75707175</v>
      </c>
      <c r="S2">
        <v>76460685</v>
      </c>
      <c r="T2" s="1">
        <v>40447</v>
      </c>
      <c r="U2">
        <v>1</v>
      </c>
      <c r="V2">
        <v>75707175</v>
      </c>
      <c r="W2">
        <v>0</v>
      </c>
      <c r="X2">
        <v>0</v>
      </c>
      <c r="Y2" t="s">
        <v>30</v>
      </c>
      <c r="Z2" t="s">
        <v>31</v>
      </c>
    </row>
    <row r="3" spans="1:26" x14ac:dyDescent="0.25">
      <c r="A3">
        <v>40763324</v>
      </c>
      <c r="B3">
        <v>76460685</v>
      </c>
      <c r="C3" t="s">
        <v>26</v>
      </c>
      <c r="D3" t="s">
        <v>27</v>
      </c>
      <c r="E3" t="s">
        <v>28</v>
      </c>
      <c r="F3" s="1">
        <v>40447</v>
      </c>
      <c r="H3" t="s">
        <v>29</v>
      </c>
      <c r="I3">
        <v>0</v>
      </c>
      <c r="J3">
        <v>0</v>
      </c>
      <c r="K3">
        <v>1</v>
      </c>
      <c r="L3">
        <v>76460685</v>
      </c>
      <c r="M3">
        <v>76460685</v>
      </c>
      <c r="N3">
        <v>77214230</v>
      </c>
      <c r="O3">
        <v>40763324</v>
      </c>
      <c r="P3">
        <v>2</v>
      </c>
      <c r="Q3" s="1">
        <v>40447</v>
      </c>
      <c r="R3">
        <v>76460685</v>
      </c>
      <c r="S3">
        <v>77214230</v>
      </c>
      <c r="T3" s="1">
        <v>40477</v>
      </c>
      <c r="U3">
        <v>1</v>
      </c>
      <c r="V3">
        <v>76460685</v>
      </c>
      <c r="W3">
        <v>0</v>
      </c>
      <c r="X3">
        <v>0</v>
      </c>
      <c r="Y3" t="s">
        <v>30</v>
      </c>
      <c r="Z3" t="s">
        <v>31</v>
      </c>
    </row>
    <row r="4" spans="1:26" x14ac:dyDescent="0.25">
      <c r="A4">
        <v>40763324</v>
      </c>
      <c r="B4">
        <v>77214230</v>
      </c>
      <c r="C4" t="s">
        <v>26</v>
      </c>
      <c r="D4" t="s">
        <v>27</v>
      </c>
      <c r="E4" t="s">
        <v>28</v>
      </c>
      <c r="F4" s="1">
        <v>40477</v>
      </c>
      <c r="H4" t="s">
        <v>32</v>
      </c>
      <c r="I4">
        <v>0</v>
      </c>
      <c r="J4">
        <v>0</v>
      </c>
      <c r="K4">
        <v>1</v>
      </c>
      <c r="L4">
        <v>77214230</v>
      </c>
      <c r="M4">
        <v>77214230</v>
      </c>
      <c r="N4">
        <v>77971603</v>
      </c>
      <c r="O4">
        <v>40763324</v>
      </c>
      <c r="P4">
        <v>3</v>
      </c>
      <c r="Q4" s="1">
        <v>40477</v>
      </c>
      <c r="R4">
        <v>77214230</v>
      </c>
      <c r="S4">
        <v>77971603</v>
      </c>
      <c r="T4" s="1">
        <v>40508</v>
      </c>
      <c r="U4">
        <v>1</v>
      </c>
      <c r="V4">
        <v>77214230</v>
      </c>
      <c r="W4">
        <v>0</v>
      </c>
      <c r="X4">
        <v>0</v>
      </c>
      <c r="Y4" t="s">
        <v>30</v>
      </c>
      <c r="Z4" t="s">
        <v>31</v>
      </c>
    </row>
    <row r="5" spans="1:26" x14ac:dyDescent="0.25">
      <c r="A5">
        <v>40763324</v>
      </c>
      <c r="B5">
        <v>77971603</v>
      </c>
      <c r="C5" t="s">
        <v>26</v>
      </c>
      <c r="D5" t="s">
        <v>27</v>
      </c>
      <c r="E5" t="s">
        <v>28</v>
      </c>
      <c r="F5" s="1">
        <v>40508</v>
      </c>
      <c r="H5" t="s">
        <v>32</v>
      </c>
      <c r="I5">
        <v>0</v>
      </c>
      <c r="J5">
        <v>0</v>
      </c>
      <c r="K5">
        <v>1</v>
      </c>
      <c r="L5">
        <v>77971603</v>
      </c>
      <c r="M5">
        <v>77971603</v>
      </c>
      <c r="N5">
        <v>78687006</v>
      </c>
      <c r="O5">
        <v>40763324</v>
      </c>
      <c r="P5">
        <v>4</v>
      </c>
      <c r="Q5" s="1">
        <v>40508</v>
      </c>
      <c r="R5">
        <v>77971603</v>
      </c>
      <c r="S5">
        <v>78687006</v>
      </c>
      <c r="T5" s="1">
        <v>40538</v>
      </c>
      <c r="U5">
        <v>1</v>
      </c>
      <c r="V5">
        <v>77971603</v>
      </c>
      <c r="W5">
        <v>0</v>
      </c>
      <c r="X5">
        <v>0</v>
      </c>
      <c r="Y5" t="s">
        <v>30</v>
      </c>
      <c r="Z5" t="s">
        <v>31</v>
      </c>
    </row>
    <row r="6" spans="1:26" x14ac:dyDescent="0.25">
      <c r="A6">
        <v>40763324</v>
      </c>
      <c r="B6">
        <v>78687006</v>
      </c>
      <c r="C6" t="s">
        <v>26</v>
      </c>
      <c r="D6" t="s">
        <v>27</v>
      </c>
      <c r="E6" t="s">
        <v>28</v>
      </c>
      <c r="F6" s="1">
        <v>40538</v>
      </c>
      <c r="H6" t="s">
        <v>32</v>
      </c>
      <c r="I6">
        <v>0</v>
      </c>
      <c r="J6">
        <v>0</v>
      </c>
      <c r="K6">
        <v>1</v>
      </c>
      <c r="L6">
        <v>78687006</v>
      </c>
      <c r="M6">
        <v>78687006</v>
      </c>
      <c r="N6">
        <v>79409720</v>
      </c>
      <c r="O6">
        <v>40763324</v>
      </c>
      <c r="P6">
        <v>5</v>
      </c>
      <c r="Q6" s="1">
        <v>40538</v>
      </c>
      <c r="R6">
        <v>78687006</v>
      </c>
      <c r="S6">
        <v>79409720</v>
      </c>
      <c r="T6" s="1">
        <v>40569</v>
      </c>
      <c r="U6">
        <v>1</v>
      </c>
      <c r="V6">
        <v>78687006</v>
      </c>
      <c r="W6">
        <v>0</v>
      </c>
      <c r="X6">
        <v>0</v>
      </c>
      <c r="Y6" t="s">
        <v>30</v>
      </c>
      <c r="Z6" t="s">
        <v>31</v>
      </c>
    </row>
    <row r="7" spans="1:26" x14ac:dyDescent="0.25">
      <c r="A7">
        <v>40763324</v>
      </c>
      <c r="B7">
        <v>79409720</v>
      </c>
      <c r="C7" t="s">
        <v>26</v>
      </c>
      <c r="D7" t="s">
        <v>27</v>
      </c>
      <c r="E7" t="s">
        <v>28</v>
      </c>
      <c r="F7" s="1">
        <v>40569</v>
      </c>
      <c r="H7" t="s">
        <v>32</v>
      </c>
      <c r="I7">
        <v>0</v>
      </c>
      <c r="J7">
        <v>0</v>
      </c>
      <c r="K7">
        <v>1</v>
      </c>
      <c r="L7">
        <v>79409720</v>
      </c>
      <c r="M7">
        <v>79409720</v>
      </c>
      <c r="N7">
        <v>80151935</v>
      </c>
      <c r="O7">
        <v>40763324</v>
      </c>
      <c r="P7">
        <v>6</v>
      </c>
      <c r="Q7" s="1">
        <v>40569</v>
      </c>
      <c r="R7">
        <v>79409720</v>
      </c>
      <c r="S7">
        <v>80151935</v>
      </c>
      <c r="T7" s="1">
        <v>40600</v>
      </c>
      <c r="U7">
        <v>1</v>
      </c>
      <c r="V7">
        <v>79409720</v>
      </c>
      <c r="W7">
        <v>0</v>
      </c>
      <c r="X7">
        <v>0</v>
      </c>
      <c r="Y7" t="s">
        <v>30</v>
      </c>
      <c r="Z7" t="s">
        <v>31</v>
      </c>
    </row>
    <row r="8" spans="1:26" x14ac:dyDescent="0.25">
      <c r="A8">
        <v>40763324</v>
      </c>
      <c r="B8">
        <v>80151935</v>
      </c>
      <c r="C8" t="s">
        <v>26</v>
      </c>
      <c r="D8" t="s">
        <v>27</v>
      </c>
      <c r="E8" t="s">
        <v>28</v>
      </c>
      <c r="F8" s="1">
        <v>40600</v>
      </c>
      <c r="H8" t="s">
        <v>32</v>
      </c>
      <c r="I8">
        <v>0</v>
      </c>
      <c r="J8">
        <v>0</v>
      </c>
      <c r="K8">
        <v>1</v>
      </c>
      <c r="L8">
        <v>80151935</v>
      </c>
      <c r="M8">
        <v>80151935</v>
      </c>
      <c r="N8">
        <v>80897646</v>
      </c>
      <c r="O8">
        <v>40763324</v>
      </c>
      <c r="P8">
        <v>7</v>
      </c>
      <c r="Q8" s="1">
        <v>40600</v>
      </c>
      <c r="R8">
        <v>80151935</v>
      </c>
      <c r="S8">
        <v>80897646</v>
      </c>
      <c r="T8" s="1">
        <v>40628</v>
      </c>
      <c r="U8">
        <v>1</v>
      </c>
      <c r="V8">
        <v>80151935</v>
      </c>
      <c r="W8">
        <v>0</v>
      </c>
      <c r="X8">
        <v>0</v>
      </c>
      <c r="Y8" t="s">
        <v>30</v>
      </c>
      <c r="Z8" t="s">
        <v>31</v>
      </c>
    </row>
    <row r="9" spans="1:26" x14ac:dyDescent="0.25">
      <c r="A9">
        <v>40763324</v>
      </c>
      <c r="B9">
        <v>80897646</v>
      </c>
      <c r="C9" t="s">
        <v>26</v>
      </c>
      <c r="D9" t="s">
        <v>27</v>
      </c>
      <c r="E9" t="s">
        <v>28</v>
      </c>
      <c r="F9" s="1">
        <v>40628</v>
      </c>
      <c r="H9" t="s">
        <v>32</v>
      </c>
      <c r="I9">
        <v>0</v>
      </c>
      <c r="J9">
        <v>0</v>
      </c>
      <c r="K9">
        <v>1</v>
      </c>
      <c r="L9">
        <v>80897646</v>
      </c>
      <c r="M9">
        <v>80897646</v>
      </c>
      <c r="N9">
        <v>81643595</v>
      </c>
      <c r="O9">
        <v>40763324</v>
      </c>
      <c r="P9">
        <v>8</v>
      </c>
      <c r="Q9" s="1">
        <v>40628</v>
      </c>
      <c r="R9">
        <v>80897646</v>
      </c>
      <c r="S9">
        <v>81643595</v>
      </c>
      <c r="T9" s="1">
        <v>40659</v>
      </c>
      <c r="U9">
        <v>1</v>
      </c>
      <c r="V9">
        <v>80897646</v>
      </c>
      <c r="W9">
        <v>0</v>
      </c>
      <c r="X9">
        <v>0</v>
      </c>
      <c r="Y9" t="s">
        <v>30</v>
      </c>
      <c r="Z9" t="s">
        <v>31</v>
      </c>
    </row>
    <row r="10" spans="1:26" x14ac:dyDescent="0.25">
      <c r="A10">
        <v>40763324</v>
      </c>
      <c r="B10">
        <v>81643595</v>
      </c>
      <c r="C10" t="s">
        <v>26</v>
      </c>
      <c r="D10" t="s">
        <v>27</v>
      </c>
      <c r="E10" t="s">
        <v>28</v>
      </c>
      <c r="F10" s="1">
        <v>40659</v>
      </c>
      <c r="H10" t="s">
        <v>32</v>
      </c>
      <c r="I10">
        <v>0</v>
      </c>
      <c r="J10">
        <v>0</v>
      </c>
      <c r="K10">
        <v>1</v>
      </c>
      <c r="L10">
        <v>81643595</v>
      </c>
      <c r="M10">
        <v>81643595</v>
      </c>
      <c r="N10">
        <v>82393459</v>
      </c>
      <c r="O10">
        <v>40763324</v>
      </c>
      <c r="P10">
        <v>9</v>
      </c>
      <c r="Q10" s="1">
        <v>40659</v>
      </c>
      <c r="R10">
        <v>81643595</v>
      </c>
      <c r="S10">
        <v>82393459</v>
      </c>
      <c r="T10" s="1">
        <v>40689</v>
      </c>
      <c r="U10">
        <v>1</v>
      </c>
      <c r="V10">
        <v>81643595</v>
      </c>
      <c r="W10">
        <v>0</v>
      </c>
      <c r="X10">
        <v>0</v>
      </c>
      <c r="Y10" t="s">
        <v>30</v>
      </c>
      <c r="Z10" t="s">
        <v>31</v>
      </c>
    </row>
    <row r="11" spans="1:26" x14ac:dyDescent="0.25">
      <c r="A11">
        <v>40763324</v>
      </c>
      <c r="B11">
        <v>82393459</v>
      </c>
      <c r="C11" t="s">
        <v>26</v>
      </c>
      <c r="D11" t="s">
        <v>27</v>
      </c>
      <c r="E11" t="s">
        <v>28</v>
      </c>
      <c r="F11" s="1">
        <v>40689</v>
      </c>
      <c r="H11" t="s">
        <v>32</v>
      </c>
      <c r="I11">
        <v>0</v>
      </c>
      <c r="J11">
        <v>0</v>
      </c>
      <c r="K11">
        <v>1</v>
      </c>
      <c r="L11">
        <v>82393459</v>
      </c>
      <c r="M11">
        <v>82393459</v>
      </c>
      <c r="N11">
        <v>83138632</v>
      </c>
      <c r="O11">
        <v>40763324</v>
      </c>
      <c r="P11">
        <v>10</v>
      </c>
      <c r="Q11" s="1">
        <v>40689</v>
      </c>
      <c r="R11">
        <v>82393459</v>
      </c>
      <c r="S11">
        <v>83138632</v>
      </c>
      <c r="T11" s="1">
        <v>40720</v>
      </c>
      <c r="U11">
        <v>1</v>
      </c>
      <c r="V11">
        <v>82393459</v>
      </c>
      <c r="W11">
        <v>0</v>
      </c>
      <c r="X11">
        <v>0</v>
      </c>
      <c r="Y11" t="s">
        <v>30</v>
      </c>
      <c r="Z11" t="s">
        <v>31</v>
      </c>
    </row>
    <row r="12" spans="1:26" x14ac:dyDescent="0.25">
      <c r="A12">
        <v>40763324</v>
      </c>
      <c r="B12">
        <v>83138632</v>
      </c>
      <c r="C12" t="s">
        <v>26</v>
      </c>
      <c r="D12" t="s">
        <v>27</v>
      </c>
      <c r="E12" t="s">
        <v>28</v>
      </c>
      <c r="F12" s="1">
        <v>40720</v>
      </c>
      <c r="H12" t="s">
        <v>32</v>
      </c>
      <c r="I12">
        <v>0</v>
      </c>
      <c r="J12">
        <v>0</v>
      </c>
      <c r="K12">
        <v>1</v>
      </c>
      <c r="L12">
        <v>83138632</v>
      </c>
      <c r="M12">
        <v>83138632</v>
      </c>
      <c r="N12">
        <v>83847851</v>
      </c>
      <c r="O12">
        <v>40763324</v>
      </c>
      <c r="P12">
        <v>11</v>
      </c>
      <c r="Q12" s="1">
        <v>40720</v>
      </c>
      <c r="R12">
        <v>83138632</v>
      </c>
      <c r="S12">
        <v>83847851</v>
      </c>
      <c r="T12" s="1">
        <v>40750</v>
      </c>
      <c r="U12">
        <v>1</v>
      </c>
      <c r="V12">
        <v>83138632</v>
      </c>
      <c r="W12">
        <v>0</v>
      </c>
      <c r="X12">
        <v>0</v>
      </c>
      <c r="Y12" t="s">
        <v>30</v>
      </c>
      <c r="Z12" t="s">
        <v>31</v>
      </c>
    </row>
    <row r="13" spans="1:26" x14ac:dyDescent="0.25">
      <c r="A13">
        <v>40763324</v>
      </c>
      <c r="B13">
        <v>83847851</v>
      </c>
      <c r="C13" t="s">
        <v>26</v>
      </c>
      <c r="D13" t="s">
        <v>27</v>
      </c>
      <c r="E13" t="s">
        <v>28</v>
      </c>
      <c r="F13" s="1">
        <v>40750</v>
      </c>
      <c r="H13" t="s">
        <v>32</v>
      </c>
      <c r="I13">
        <v>0</v>
      </c>
      <c r="J13">
        <v>0</v>
      </c>
      <c r="K13">
        <v>1</v>
      </c>
      <c r="L13">
        <v>83847851</v>
      </c>
      <c r="M13">
        <v>83847851</v>
      </c>
      <c r="N13">
        <v>84600291</v>
      </c>
      <c r="O13">
        <v>40763324</v>
      </c>
      <c r="P13">
        <v>12</v>
      </c>
      <c r="Q13" s="1">
        <v>40750</v>
      </c>
      <c r="R13">
        <v>83847851</v>
      </c>
      <c r="S13">
        <v>84600291</v>
      </c>
      <c r="T13" s="1">
        <v>40781</v>
      </c>
      <c r="U13">
        <v>1</v>
      </c>
      <c r="V13">
        <v>83847851</v>
      </c>
      <c r="W13">
        <v>0</v>
      </c>
      <c r="X13">
        <v>0</v>
      </c>
      <c r="Y13" t="s">
        <v>30</v>
      </c>
      <c r="Z13" t="s">
        <v>31</v>
      </c>
    </row>
    <row r="14" spans="1:26" x14ac:dyDescent="0.25">
      <c r="A14">
        <v>40763324</v>
      </c>
      <c r="B14">
        <v>84600291</v>
      </c>
      <c r="C14" t="s">
        <v>26</v>
      </c>
      <c r="D14" t="s">
        <v>27</v>
      </c>
      <c r="E14" t="s">
        <v>28</v>
      </c>
      <c r="F14" s="1">
        <v>40781</v>
      </c>
      <c r="H14" t="s">
        <v>32</v>
      </c>
      <c r="I14">
        <v>0</v>
      </c>
      <c r="J14">
        <v>0</v>
      </c>
      <c r="K14">
        <v>1</v>
      </c>
      <c r="L14">
        <v>84600291</v>
      </c>
      <c r="M14">
        <v>84600291</v>
      </c>
      <c r="N14">
        <v>85371396</v>
      </c>
      <c r="O14">
        <v>40763324</v>
      </c>
      <c r="P14">
        <v>13</v>
      </c>
      <c r="Q14" s="1">
        <v>40781</v>
      </c>
      <c r="R14">
        <v>84600291</v>
      </c>
      <c r="S14">
        <v>85371396</v>
      </c>
      <c r="T14" s="1">
        <v>40812</v>
      </c>
      <c r="U14">
        <v>1</v>
      </c>
      <c r="V14">
        <v>84600291</v>
      </c>
      <c r="W14">
        <v>0</v>
      </c>
      <c r="X14">
        <v>0</v>
      </c>
      <c r="Y14" t="s">
        <v>30</v>
      </c>
      <c r="Z14" t="s">
        <v>31</v>
      </c>
    </row>
    <row r="15" spans="1:26" x14ac:dyDescent="0.25">
      <c r="A15">
        <v>40763324</v>
      </c>
      <c r="B15">
        <v>85371396</v>
      </c>
      <c r="C15" t="s">
        <v>26</v>
      </c>
      <c r="D15" t="s">
        <v>27</v>
      </c>
      <c r="E15" t="s">
        <v>28</v>
      </c>
      <c r="F15" s="1">
        <v>40812</v>
      </c>
      <c r="H15" t="s">
        <v>32</v>
      </c>
      <c r="I15">
        <v>0</v>
      </c>
      <c r="J15">
        <v>0</v>
      </c>
      <c r="K15">
        <v>1</v>
      </c>
      <c r="L15">
        <v>85371396</v>
      </c>
      <c r="M15">
        <v>85371396</v>
      </c>
      <c r="N15">
        <v>86123165</v>
      </c>
      <c r="O15">
        <v>40763324</v>
      </c>
      <c r="P15">
        <v>14</v>
      </c>
      <c r="Q15" s="1">
        <v>40812</v>
      </c>
      <c r="R15">
        <v>85371396</v>
      </c>
      <c r="S15">
        <v>86123165</v>
      </c>
      <c r="T15" s="1">
        <v>40842</v>
      </c>
      <c r="U15">
        <v>1</v>
      </c>
      <c r="V15">
        <v>85371396</v>
      </c>
      <c r="W15">
        <v>0</v>
      </c>
      <c r="X15">
        <v>0</v>
      </c>
      <c r="Y15" t="s">
        <v>30</v>
      </c>
      <c r="Z15" t="s">
        <v>31</v>
      </c>
    </row>
    <row r="16" spans="1:26" x14ac:dyDescent="0.25">
      <c r="A16">
        <v>40763324</v>
      </c>
      <c r="B16">
        <v>86123165</v>
      </c>
      <c r="C16" t="s">
        <v>26</v>
      </c>
      <c r="D16" t="s">
        <v>27</v>
      </c>
      <c r="E16" t="s">
        <v>28</v>
      </c>
      <c r="F16" s="1">
        <v>40842</v>
      </c>
      <c r="H16" t="s">
        <v>32</v>
      </c>
      <c r="I16">
        <v>0</v>
      </c>
      <c r="J16">
        <v>0</v>
      </c>
      <c r="K16">
        <v>1</v>
      </c>
      <c r="L16">
        <v>86123165</v>
      </c>
      <c r="M16">
        <v>86123165</v>
      </c>
      <c r="N16">
        <v>86856591</v>
      </c>
      <c r="O16">
        <v>40763324</v>
      </c>
      <c r="P16">
        <v>15</v>
      </c>
      <c r="Q16" s="1">
        <v>40842</v>
      </c>
      <c r="R16">
        <v>86123165</v>
      </c>
      <c r="S16">
        <v>86856591</v>
      </c>
      <c r="T16" s="1">
        <v>40873</v>
      </c>
      <c r="U16">
        <v>1</v>
      </c>
      <c r="V16">
        <v>86123165</v>
      </c>
      <c r="W16">
        <v>0</v>
      </c>
      <c r="X16">
        <v>0</v>
      </c>
      <c r="Y16" t="s">
        <v>30</v>
      </c>
      <c r="Z16" t="s">
        <v>31</v>
      </c>
    </row>
    <row r="17" spans="1:26" x14ac:dyDescent="0.25">
      <c r="A17">
        <v>40763324</v>
      </c>
      <c r="B17">
        <v>86856591</v>
      </c>
      <c r="C17" t="s">
        <v>26</v>
      </c>
      <c r="D17" t="s">
        <v>27</v>
      </c>
      <c r="E17" t="s">
        <v>28</v>
      </c>
      <c r="F17" s="1">
        <v>40873</v>
      </c>
      <c r="H17" t="s">
        <v>32</v>
      </c>
      <c r="I17">
        <v>0</v>
      </c>
      <c r="J17">
        <v>0</v>
      </c>
      <c r="K17">
        <v>1</v>
      </c>
      <c r="L17">
        <v>86856591</v>
      </c>
      <c r="M17">
        <v>86856591</v>
      </c>
      <c r="N17">
        <v>87551053</v>
      </c>
      <c r="O17">
        <v>40763324</v>
      </c>
      <c r="P17">
        <v>16</v>
      </c>
      <c r="Q17" s="1">
        <v>40873</v>
      </c>
      <c r="R17">
        <v>86856591</v>
      </c>
      <c r="S17">
        <v>87551053</v>
      </c>
      <c r="T17" s="1">
        <v>40903</v>
      </c>
      <c r="U17">
        <v>1</v>
      </c>
      <c r="V17">
        <v>86856591</v>
      </c>
      <c r="W17">
        <v>0</v>
      </c>
      <c r="X17">
        <v>0</v>
      </c>
      <c r="Y17" t="s">
        <v>30</v>
      </c>
      <c r="Z17" t="s">
        <v>31</v>
      </c>
    </row>
    <row r="18" spans="1:26" x14ac:dyDescent="0.25">
      <c r="A18">
        <v>40763324</v>
      </c>
      <c r="B18">
        <v>87551053</v>
      </c>
      <c r="C18" t="s">
        <v>26</v>
      </c>
      <c r="D18" t="s">
        <v>27</v>
      </c>
      <c r="E18" t="s">
        <v>28</v>
      </c>
      <c r="F18" s="1">
        <v>40903</v>
      </c>
      <c r="H18" t="s">
        <v>32</v>
      </c>
      <c r="I18">
        <v>0</v>
      </c>
      <c r="J18">
        <v>0</v>
      </c>
      <c r="K18">
        <v>1</v>
      </c>
      <c r="L18">
        <v>87551053</v>
      </c>
      <c r="M18">
        <v>87551053</v>
      </c>
      <c r="N18">
        <v>88251484</v>
      </c>
      <c r="O18">
        <v>40763324</v>
      </c>
      <c r="P18">
        <v>17</v>
      </c>
      <c r="Q18" s="1">
        <v>40903</v>
      </c>
      <c r="R18">
        <v>87551053</v>
      </c>
      <c r="S18">
        <v>88251484</v>
      </c>
      <c r="T18" s="1">
        <v>40934</v>
      </c>
      <c r="U18">
        <v>1</v>
      </c>
      <c r="V18">
        <v>87551053</v>
      </c>
      <c r="W18">
        <v>0</v>
      </c>
      <c r="X18">
        <v>0</v>
      </c>
      <c r="Y18" t="s">
        <v>30</v>
      </c>
      <c r="Z18" t="s">
        <v>31</v>
      </c>
    </row>
    <row r="19" spans="1:26" x14ac:dyDescent="0.25">
      <c r="A19">
        <v>40763324</v>
      </c>
      <c r="B19">
        <v>88251484</v>
      </c>
      <c r="C19" t="s">
        <v>26</v>
      </c>
      <c r="D19" t="s">
        <v>27</v>
      </c>
      <c r="E19" t="s">
        <v>28</v>
      </c>
      <c r="F19" s="1">
        <v>40934</v>
      </c>
      <c r="H19" t="s">
        <v>32</v>
      </c>
      <c r="I19">
        <v>0</v>
      </c>
      <c r="J19">
        <v>0</v>
      </c>
      <c r="K19">
        <v>1</v>
      </c>
      <c r="L19">
        <v>88251484</v>
      </c>
      <c r="M19">
        <v>88251484</v>
      </c>
      <c r="N19">
        <v>88996161</v>
      </c>
      <c r="O19">
        <v>40763324</v>
      </c>
      <c r="P19">
        <v>18</v>
      </c>
      <c r="Q19" s="1">
        <v>40934</v>
      </c>
      <c r="R19">
        <v>88251484</v>
      </c>
      <c r="S19">
        <v>88996161</v>
      </c>
      <c r="T19" s="1">
        <v>40965</v>
      </c>
      <c r="U19">
        <v>1</v>
      </c>
      <c r="V19">
        <v>88251484</v>
      </c>
      <c r="W19">
        <v>0</v>
      </c>
      <c r="X19">
        <v>0</v>
      </c>
      <c r="Y19" t="s">
        <v>30</v>
      </c>
      <c r="Z19" t="s">
        <v>31</v>
      </c>
    </row>
    <row r="20" spans="1:26" x14ac:dyDescent="0.25">
      <c r="A20">
        <v>40763324</v>
      </c>
      <c r="B20">
        <v>88996161</v>
      </c>
      <c r="C20" t="s">
        <v>26</v>
      </c>
      <c r="D20" t="s">
        <v>27</v>
      </c>
      <c r="E20" t="s">
        <v>28</v>
      </c>
      <c r="F20" s="1">
        <v>40965</v>
      </c>
      <c r="H20" t="s">
        <v>32</v>
      </c>
      <c r="I20">
        <v>0</v>
      </c>
      <c r="J20">
        <v>0</v>
      </c>
      <c r="K20">
        <v>1</v>
      </c>
      <c r="L20">
        <v>88996161</v>
      </c>
      <c r="M20">
        <v>88996161</v>
      </c>
      <c r="N20">
        <v>89714374</v>
      </c>
      <c r="O20">
        <v>40763324</v>
      </c>
      <c r="P20">
        <v>19</v>
      </c>
      <c r="Q20" s="1">
        <v>40965</v>
      </c>
      <c r="R20">
        <v>88996161</v>
      </c>
      <c r="S20">
        <v>89714374</v>
      </c>
      <c r="T20" s="1">
        <v>40994</v>
      </c>
      <c r="U20">
        <v>1</v>
      </c>
      <c r="V20">
        <v>88996161</v>
      </c>
      <c r="W20">
        <v>0</v>
      </c>
      <c r="X20">
        <v>0</v>
      </c>
      <c r="Y20" t="s">
        <v>30</v>
      </c>
      <c r="Z20" t="s">
        <v>31</v>
      </c>
    </row>
    <row r="21" spans="1:26" x14ac:dyDescent="0.25">
      <c r="A21">
        <v>40763324</v>
      </c>
      <c r="B21">
        <v>89714374</v>
      </c>
      <c r="C21" t="s">
        <v>26</v>
      </c>
      <c r="D21" t="s">
        <v>27</v>
      </c>
      <c r="E21" t="s">
        <v>28</v>
      </c>
      <c r="F21" s="1">
        <v>40994</v>
      </c>
      <c r="H21" t="s">
        <v>32</v>
      </c>
      <c r="I21">
        <v>0</v>
      </c>
      <c r="J21">
        <v>0</v>
      </c>
      <c r="K21">
        <v>1</v>
      </c>
      <c r="L21">
        <v>89714374</v>
      </c>
      <c r="M21">
        <v>89714374</v>
      </c>
      <c r="N21">
        <v>90054985</v>
      </c>
      <c r="O21">
        <v>40763324</v>
      </c>
      <c r="P21">
        <v>20</v>
      </c>
      <c r="Q21" s="1">
        <v>40994</v>
      </c>
      <c r="R21">
        <v>89714374</v>
      </c>
      <c r="S21">
        <v>90054985</v>
      </c>
      <c r="T21" s="1">
        <v>41008</v>
      </c>
      <c r="U21">
        <v>1</v>
      </c>
      <c r="V21">
        <v>89714374</v>
      </c>
      <c r="W21">
        <v>0</v>
      </c>
      <c r="X21">
        <v>0</v>
      </c>
      <c r="Y21" t="s">
        <v>30</v>
      </c>
      <c r="Z21" t="s">
        <v>31</v>
      </c>
    </row>
    <row r="22" spans="1:26" x14ac:dyDescent="0.25">
      <c r="A22">
        <v>40763324</v>
      </c>
      <c r="B22">
        <v>90054985</v>
      </c>
      <c r="C22" t="s">
        <v>26</v>
      </c>
      <c r="D22" t="s">
        <v>27</v>
      </c>
      <c r="E22" t="s">
        <v>28</v>
      </c>
      <c r="F22" s="1">
        <v>41008</v>
      </c>
      <c r="H22" t="s">
        <v>33</v>
      </c>
      <c r="I22">
        <v>0</v>
      </c>
      <c r="J22">
        <v>0</v>
      </c>
      <c r="K22">
        <v>1</v>
      </c>
      <c r="L22">
        <v>90054985</v>
      </c>
      <c r="M22">
        <v>90054985</v>
      </c>
      <c r="N22">
        <v>90468616</v>
      </c>
      <c r="O22">
        <v>40763324</v>
      </c>
      <c r="P22">
        <v>21</v>
      </c>
      <c r="Q22" s="1">
        <v>41008</v>
      </c>
      <c r="R22">
        <v>90054985</v>
      </c>
      <c r="S22">
        <v>90468616</v>
      </c>
      <c r="T22" s="1">
        <v>41025</v>
      </c>
      <c r="U22">
        <v>1</v>
      </c>
      <c r="V22">
        <v>90054985</v>
      </c>
      <c r="W22">
        <v>0</v>
      </c>
      <c r="X22">
        <v>0</v>
      </c>
      <c r="Y22" t="s">
        <v>30</v>
      </c>
      <c r="Z22" t="s">
        <v>34</v>
      </c>
    </row>
    <row r="23" spans="1:26" x14ac:dyDescent="0.25">
      <c r="A23">
        <v>40763324</v>
      </c>
      <c r="B23">
        <v>90468616</v>
      </c>
      <c r="C23" t="s">
        <v>26</v>
      </c>
      <c r="D23" t="s">
        <v>27</v>
      </c>
      <c r="E23" t="s">
        <v>28</v>
      </c>
      <c r="F23" s="1">
        <v>41025</v>
      </c>
      <c r="H23" t="s">
        <v>32</v>
      </c>
      <c r="I23">
        <v>0</v>
      </c>
      <c r="J23">
        <v>0</v>
      </c>
      <c r="K23">
        <v>1</v>
      </c>
      <c r="L23">
        <v>90468616</v>
      </c>
      <c r="M23">
        <v>90468616</v>
      </c>
      <c r="N23">
        <v>91307528</v>
      </c>
      <c r="O23">
        <v>40763324</v>
      </c>
      <c r="P23">
        <v>22</v>
      </c>
      <c r="Q23" s="1">
        <v>41025</v>
      </c>
      <c r="R23">
        <v>90468616</v>
      </c>
      <c r="S23">
        <v>91307528</v>
      </c>
      <c r="T23" s="1">
        <v>41055</v>
      </c>
      <c r="U23">
        <v>1</v>
      </c>
      <c r="V23">
        <v>90468616</v>
      </c>
      <c r="W23">
        <v>0</v>
      </c>
      <c r="X23">
        <v>0</v>
      </c>
      <c r="Y23" t="s">
        <v>30</v>
      </c>
      <c r="Z23" t="s">
        <v>31</v>
      </c>
    </row>
    <row r="24" spans="1:26" x14ac:dyDescent="0.25">
      <c r="A24">
        <v>40763324</v>
      </c>
      <c r="B24">
        <v>91307528</v>
      </c>
      <c r="C24" t="s">
        <v>26</v>
      </c>
      <c r="D24" t="s">
        <v>27</v>
      </c>
      <c r="E24" t="s">
        <v>28</v>
      </c>
      <c r="F24" s="1">
        <v>41055</v>
      </c>
      <c r="H24" t="s">
        <v>32</v>
      </c>
      <c r="I24">
        <v>0</v>
      </c>
      <c r="J24">
        <v>0</v>
      </c>
      <c r="K24">
        <v>1</v>
      </c>
      <c r="L24">
        <v>91307528</v>
      </c>
      <c r="M24">
        <v>91307528</v>
      </c>
      <c r="N24">
        <v>92232028</v>
      </c>
      <c r="O24">
        <v>40763324</v>
      </c>
      <c r="P24">
        <v>23</v>
      </c>
      <c r="Q24" s="1">
        <v>41055</v>
      </c>
      <c r="R24">
        <v>91307528</v>
      </c>
      <c r="S24">
        <v>92232028</v>
      </c>
      <c r="T24" s="1">
        <v>41086</v>
      </c>
      <c r="U24">
        <v>1</v>
      </c>
      <c r="V24">
        <v>91307528</v>
      </c>
      <c r="W24">
        <v>0</v>
      </c>
      <c r="X24">
        <v>0</v>
      </c>
      <c r="Y24" t="s">
        <v>30</v>
      </c>
      <c r="Z24" t="s">
        <v>31</v>
      </c>
    </row>
    <row r="25" spans="1:26" x14ac:dyDescent="0.25">
      <c r="A25">
        <v>40763324</v>
      </c>
      <c r="B25">
        <v>92232028</v>
      </c>
      <c r="C25" t="s">
        <v>26</v>
      </c>
      <c r="D25" t="s">
        <v>27</v>
      </c>
      <c r="E25" t="s">
        <v>28</v>
      </c>
      <c r="F25" s="1">
        <v>41086</v>
      </c>
      <c r="H25" t="s">
        <v>32</v>
      </c>
      <c r="I25">
        <v>0</v>
      </c>
      <c r="J25">
        <v>0</v>
      </c>
      <c r="K25">
        <v>1</v>
      </c>
      <c r="L25">
        <v>92232028</v>
      </c>
      <c r="M25">
        <v>92232028</v>
      </c>
      <c r="N25">
        <v>93275034</v>
      </c>
      <c r="O25">
        <v>40763324</v>
      </c>
      <c r="P25">
        <v>24</v>
      </c>
      <c r="Q25" s="1">
        <v>41086</v>
      </c>
      <c r="R25">
        <v>92232028</v>
      </c>
      <c r="S25">
        <v>93275034</v>
      </c>
      <c r="T25" s="1">
        <v>41116</v>
      </c>
      <c r="U25">
        <v>1</v>
      </c>
      <c r="V25">
        <v>92232028</v>
      </c>
      <c r="W25">
        <v>0</v>
      </c>
      <c r="X25">
        <v>0</v>
      </c>
      <c r="Y25" t="s">
        <v>30</v>
      </c>
      <c r="Z25" t="s">
        <v>31</v>
      </c>
    </row>
    <row r="26" spans="1:26" x14ac:dyDescent="0.25">
      <c r="A26">
        <v>40763324</v>
      </c>
      <c r="B26">
        <v>93275034</v>
      </c>
      <c r="C26" t="s">
        <v>26</v>
      </c>
      <c r="D26" t="s">
        <v>27</v>
      </c>
      <c r="E26" t="s">
        <v>28</v>
      </c>
      <c r="F26" s="1">
        <v>41116</v>
      </c>
      <c r="H26" t="s">
        <v>32</v>
      </c>
      <c r="I26">
        <v>0</v>
      </c>
      <c r="J26">
        <v>0</v>
      </c>
      <c r="K26">
        <v>1</v>
      </c>
      <c r="L26">
        <v>93275034</v>
      </c>
      <c r="M26">
        <v>93275034</v>
      </c>
      <c r="N26">
        <v>94359501</v>
      </c>
      <c r="O26">
        <v>40763324</v>
      </c>
      <c r="P26">
        <v>25</v>
      </c>
      <c r="Q26" s="1">
        <v>41116</v>
      </c>
      <c r="R26">
        <v>93275034</v>
      </c>
      <c r="S26">
        <v>94359501</v>
      </c>
      <c r="T26" s="1">
        <v>41147</v>
      </c>
      <c r="U26">
        <v>1</v>
      </c>
      <c r="V26">
        <v>93275034</v>
      </c>
      <c r="W26">
        <v>0</v>
      </c>
      <c r="X26">
        <v>0</v>
      </c>
      <c r="Y26" t="s">
        <v>30</v>
      </c>
      <c r="Z26" t="s">
        <v>31</v>
      </c>
    </row>
    <row r="27" spans="1:26" x14ac:dyDescent="0.25">
      <c r="A27">
        <v>40763324</v>
      </c>
      <c r="B27">
        <v>94359501</v>
      </c>
      <c r="C27" t="s">
        <v>26</v>
      </c>
      <c r="D27" t="s">
        <v>27</v>
      </c>
      <c r="E27" t="s">
        <v>28</v>
      </c>
      <c r="F27" s="1">
        <v>41147</v>
      </c>
      <c r="H27" t="s">
        <v>32</v>
      </c>
      <c r="I27">
        <v>0</v>
      </c>
      <c r="J27">
        <v>0</v>
      </c>
      <c r="K27">
        <v>1</v>
      </c>
      <c r="L27">
        <v>94359501</v>
      </c>
      <c r="M27">
        <v>94359501</v>
      </c>
      <c r="N27">
        <v>95431918</v>
      </c>
      <c r="O27">
        <v>40763324</v>
      </c>
      <c r="P27">
        <v>26</v>
      </c>
      <c r="Q27" s="1">
        <v>41147</v>
      </c>
      <c r="R27">
        <v>94359501</v>
      </c>
      <c r="S27">
        <v>95431918</v>
      </c>
      <c r="T27" s="1">
        <v>41178</v>
      </c>
      <c r="U27">
        <v>1</v>
      </c>
      <c r="V27">
        <v>94359501</v>
      </c>
      <c r="W27">
        <v>0</v>
      </c>
      <c r="X27">
        <v>0</v>
      </c>
      <c r="Y27" t="s">
        <v>30</v>
      </c>
      <c r="Z27" t="s">
        <v>31</v>
      </c>
    </row>
    <row r="28" spans="1:26" x14ac:dyDescent="0.25">
      <c r="A28">
        <v>40763324</v>
      </c>
      <c r="B28">
        <v>95431918</v>
      </c>
      <c r="C28" t="s">
        <v>26</v>
      </c>
      <c r="D28" t="s">
        <v>27</v>
      </c>
      <c r="E28" t="s">
        <v>28</v>
      </c>
      <c r="F28" s="1">
        <v>41178</v>
      </c>
      <c r="H28" t="s">
        <v>32</v>
      </c>
      <c r="I28">
        <v>0</v>
      </c>
      <c r="J28">
        <v>0</v>
      </c>
      <c r="K28">
        <v>1</v>
      </c>
      <c r="L28">
        <v>95431918</v>
      </c>
      <c r="M28">
        <v>95431918</v>
      </c>
      <c r="N28">
        <v>96510891</v>
      </c>
      <c r="O28">
        <v>40763324</v>
      </c>
      <c r="P28">
        <v>27</v>
      </c>
      <c r="Q28" s="1">
        <v>41178</v>
      </c>
      <c r="R28">
        <v>95431918</v>
      </c>
      <c r="S28">
        <v>96510891</v>
      </c>
      <c r="T28" s="1">
        <v>41208</v>
      </c>
      <c r="U28">
        <v>1</v>
      </c>
      <c r="V28">
        <v>95431918</v>
      </c>
      <c r="W28">
        <v>0</v>
      </c>
      <c r="X28">
        <v>0</v>
      </c>
      <c r="Y28" t="s">
        <v>30</v>
      </c>
      <c r="Z28" t="s">
        <v>31</v>
      </c>
    </row>
    <row r="29" spans="1:26" x14ac:dyDescent="0.25">
      <c r="A29">
        <v>40763324</v>
      </c>
      <c r="B29">
        <v>96510891</v>
      </c>
      <c r="C29" t="s">
        <v>26</v>
      </c>
      <c r="D29" t="s">
        <v>27</v>
      </c>
      <c r="E29" t="s">
        <v>28</v>
      </c>
      <c r="F29" s="1">
        <v>41208</v>
      </c>
      <c r="H29" t="s">
        <v>32</v>
      </c>
      <c r="I29">
        <v>0</v>
      </c>
      <c r="J29">
        <v>0</v>
      </c>
      <c r="K29">
        <v>1</v>
      </c>
      <c r="L29">
        <v>96510891</v>
      </c>
      <c r="M29">
        <v>96510891</v>
      </c>
      <c r="N29">
        <v>97598604</v>
      </c>
      <c r="O29">
        <v>40763324</v>
      </c>
      <c r="P29">
        <v>28</v>
      </c>
      <c r="Q29" s="1">
        <v>41208</v>
      </c>
      <c r="R29">
        <v>96510891</v>
      </c>
      <c r="S29">
        <v>97598604</v>
      </c>
      <c r="T29" s="1">
        <v>41239</v>
      </c>
      <c r="U29">
        <v>1</v>
      </c>
      <c r="V29">
        <v>96510891</v>
      </c>
      <c r="W29">
        <v>0</v>
      </c>
      <c r="X29">
        <v>0</v>
      </c>
      <c r="Y29" t="s">
        <v>30</v>
      </c>
      <c r="Z29" t="s">
        <v>31</v>
      </c>
    </row>
    <row r="30" spans="1:26" x14ac:dyDescent="0.25">
      <c r="A30">
        <v>40763324</v>
      </c>
      <c r="B30">
        <v>97598604</v>
      </c>
      <c r="C30" t="s">
        <v>26</v>
      </c>
      <c r="D30" t="s">
        <v>27</v>
      </c>
      <c r="E30" t="s">
        <v>28</v>
      </c>
      <c r="F30" s="1">
        <v>41239</v>
      </c>
      <c r="H30" t="s">
        <v>32</v>
      </c>
      <c r="I30">
        <v>0</v>
      </c>
      <c r="J30">
        <v>0</v>
      </c>
      <c r="K30">
        <v>1</v>
      </c>
      <c r="L30">
        <v>97598604</v>
      </c>
      <c r="M30">
        <v>97598604</v>
      </c>
      <c r="N30">
        <v>98673727</v>
      </c>
      <c r="O30">
        <v>40763324</v>
      </c>
      <c r="P30">
        <v>29</v>
      </c>
      <c r="Q30" s="1">
        <v>41239</v>
      </c>
      <c r="R30">
        <v>97598604</v>
      </c>
      <c r="S30">
        <v>98673727</v>
      </c>
      <c r="T30" s="1">
        <v>41269</v>
      </c>
      <c r="U30">
        <v>1</v>
      </c>
      <c r="V30">
        <v>97598604</v>
      </c>
      <c r="W30">
        <v>0</v>
      </c>
      <c r="X30">
        <v>0</v>
      </c>
      <c r="Y30" t="s">
        <v>30</v>
      </c>
      <c r="Z30" t="s">
        <v>31</v>
      </c>
    </row>
    <row r="31" spans="1:26" x14ac:dyDescent="0.25">
      <c r="A31">
        <v>40763324</v>
      </c>
      <c r="B31">
        <v>98673727</v>
      </c>
      <c r="C31" t="s">
        <v>26</v>
      </c>
      <c r="D31" t="s">
        <v>27</v>
      </c>
      <c r="E31" t="s">
        <v>28</v>
      </c>
      <c r="F31" s="1">
        <v>41269</v>
      </c>
      <c r="H31" t="s">
        <v>32</v>
      </c>
      <c r="I31">
        <v>0</v>
      </c>
      <c r="J31">
        <v>0</v>
      </c>
      <c r="K31">
        <v>1</v>
      </c>
      <c r="L31">
        <v>98673727</v>
      </c>
      <c r="M31">
        <v>98673727</v>
      </c>
      <c r="N31">
        <v>99765634</v>
      </c>
      <c r="O31">
        <v>40763324</v>
      </c>
      <c r="P31">
        <v>30</v>
      </c>
      <c r="Q31" s="1">
        <v>41269</v>
      </c>
      <c r="R31">
        <v>98673727</v>
      </c>
      <c r="S31">
        <v>99765634</v>
      </c>
      <c r="T31" s="1">
        <v>41300</v>
      </c>
      <c r="U31">
        <v>1</v>
      </c>
      <c r="V31">
        <v>98673727</v>
      </c>
      <c r="W31">
        <v>0</v>
      </c>
      <c r="X31">
        <v>0</v>
      </c>
      <c r="Y31" t="s">
        <v>30</v>
      </c>
      <c r="Z31" t="s">
        <v>31</v>
      </c>
    </row>
    <row r="32" spans="1:26" x14ac:dyDescent="0.25">
      <c r="A32">
        <v>40763324</v>
      </c>
      <c r="B32">
        <v>99765634</v>
      </c>
      <c r="C32" t="s">
        <v>26</v>
      </c>
      <c r="D32" t="s">
        <v>27</v>
      </c>
      <c r="E32" t="s">
        <v>28</v>
      </c>
      <c r="F32" s="1">
        <v>41300</v>
      </c>
      <c r="H32" t="s">
        <v>32</v>
      </c>
      <c r="I32">
        <v>0</v>
      </c>
      <c r="J32">
        <v>0</v>
      </c>
      <c r="K32">
        <v>1</v>
      </c>
      <c r="L32">
        <v>99765634</v>
      </c>
      <c r="M32">
        <v>99765634</v>
      </c>
      <c r="N32">
        <v>100870644</v>
      </c>
      <c r="O32">
        <v>40763324</v>
      </c>
      <c r="P32">
        <v>31</v>
      </c>
      <c r="Q32" s="1">
        <v>41300</v>
      </c>
      <c r="R32">
        <v>99765634</v>
      </c>
      <c r="S32">
        <v>100870644</v>
      </c>
      <c r="T32" s="1">
        <v>41331</v>
      </c>
      <c r="U32">
        <v>1</v>
      </c>
      <c r="V32">
        <v>99765634</v>
      </c>
      <c r="W32">
        <v>0</v>
      </c>
      <c r="X32">
        <v>0</v>
      </c>
      <c r="Y32" t="s">
        <v>30</v>
      </c>
      <c r="Z32" t="s">
        <v>31</v>
      </c>
    </row>
    <row r="33" spans="1:26" x14ac:dyDescent="0.25">
      <c r="A33">
        <v>40763324</v>
      </c>
      <c r="B33">
        <v>100870644</v>
      </c>
      <c r="C33" t="s">
        <v>26</v>
      </c>
      <c r="D33" t="s">
        <v>27</v>
      </c>
      <c r="E33" t="s">
        <v>28</v>
      </c>
      <c r="F33" s="1">
        <v>41331</v>
      </c>
      <c r="H33" t="s">
        <v>32</v>
      </c>
      <c r="I33">
        <v>0</v>
      </c>
      <c r="J33">
        <v>0</v>
      </c>
      <c r="K33">
        <v>1</v>
      </c>
      <c r="L33">
        <v>100870644</v>
      </c>
      <c r="M33">
        <v>100870644</v>
      </c>
      <c r="N33">
        <v>101961668</v>
      </c>
      <c r="O33">
        <v>40763324</v>
      </c>
      <c r="P33">
        <v>32</v>
      </c>
      <c r="Q33" s="1">
        <v>41331</v>
      </c>
      <c r="R33">
        <v>100870644</v>
      </c>
      <c r="S33">
        <v>101961668</v>
      </c>
      <c r="T33" s="1">
        <v>41359</v>
      </c>
      <c r="U33">
        <v>1</v>
      </c>
      <c r="V33">
        <v>100870644</v>
      </c>
      <c r="W33">
        <v>0</v>
      </c>
      <c r="X33">
        <v>0</v>
      </c>
      <c r="Y33" t="s">
        <v>30</v>
      </c>
      <c r="Z33" t="s">
        <v>31</v>
      </c>
    </row>
    <row r="34" spans="1:26" x14ac:dyDescent="0.25">
      <c r="A34">
        <v>40763324</v>
      </c>
      <c r="B34">
        <v>101961668</v>
      </c>
      <c r="C34" t="s">
        <v>26</v>
      </c>
      <c r="D34" t="s">
        <v>27</v>
      </c>
      <c r="E34" t="s">
        <v>28</v>
      </c>
      <c r="F34" s="1">
        <v>41359</v>
      </c>
      <c r="H34" t="s">
        <v>32</v>
      </c>
      <c r="I34">
        <v>0</v>
      </c>
      <c r="J34">
        <v>0</v>
      </c>
      <c r="K34">
        <v>1</v>
      </c>
      <c r="L34">
        <v>101961668</v>
      </c>
      <c r="M34">
        <v>101961668</v>
      </c>
      <c r="N34">
        <v>103075609</v>
      </c>
      <c r="O34">
        <v>40763324</v>
      </c>
      <c r="P34">
        <v>33</v>
      </c>
      <c r="Q34" s="1">
        <v>41359</v>
      </c>
      <c r="R34">
        <v>101961668</v>
      </c>
      <c r="S34">
        <v>103075609</v>
      </c>
      <c r="T34" s="1">
        <v>41390</v>
      </c>
      <c r="U34">
        <v>1</v>
      </c>
      <c r="V34">
        <v>101961668</v>
      </c>
      <c r="W34">
        <v>0</v>
      </c>
      <c r="X34">
        <v>0</v>
      </c>
      <c r="Y34" t="s">
        <v>30</v>
      </c>
      <c r="Z34" t="s">
        <v>31</v>
      </c>
    </row>
    <row r="35" spans="1:26" x14ac:dyDescent="0.25">
      <c r="A35">
        <v>40763324</v>
      </c>
      <c r="B35">
        <v>103075609</v>
      </c>
      <c r="C35" t="s">
        <v>26</v>
      </c>
      <c r="D35" t="s">
        <v>27</v>
      </c>
      <c r="E35" t="s">
        <v>28</v>
      </c>
      <c r="F35" s="1">
        <v>41390</v>
      </c>
      <c r="H35" t="s">
        <v>32</v>
      </c>
      <c r="I35">
        <v>0</v>
      </c>
      <c r="J35">
        <v>0</v>
      </c>
      <c r="K35">
        <v>1</v>
      </c>
      <c r="L35">
        <v>103075609</v>
      </c>
      <c r="M35">
        <v>103075609</v>
      </c>
      <c r="N35">
        <v>104174187</v>
      </c>
      <c r="O35">
        <v>40763324</v>
      </c>
      <c r="P35">
        <v>34</v>
      </c>
      <c r="Q35" s="1">
        <v>41390</v>
      </c>
      <c r="R35">
        <v>103075609</v>
      </c>
      <c r="S35">
        <v>104174187</v>
      </c>
      <c r="T35" s="1">
        <v>41420</v>
      </c>
      <c r="U35">
        <v>1</v>
      </c>
      <c r="V35">
        <v>103075609</v>
      </c>
      <c r="W35">
        <v>0</v>
      </c>
      <c r="X35">
        <v>0</v>
      </c>
      <c r="Y35" t="s">
        <v>30</v>
      </c>
      <c r="Z35" t="s">
        <v>31</v>
      </c>
    </row>
    <row r="36" spans="1:26" x14ac:dyDescent="0.25">
      <c r="A36">
        <v>40763324</v>
      </c>
      <c r="B36">
        <v>104174187</v>
      </c>
      <c r="C36" t="s">
        <v>26</v>
      </c>
      <c r="D36" t="s">
        <v>27</v>
      </c>
      <c r="E36" t="s">
        <v>28</v>
      </c>
      <c r="F36" s="1">
        <v>41420</v>
      </c>
      <c r="H36" t="s">
        <v>32</v>
      </c>
      <c r="I36">
        <v>0</v>
      </c>
      <c r="J36">
        <v>0</v>
      </c>
      <c r="K36">
        <v>1</v>
      </c>
      <c r="L36">
        <v>104174187</v>
      </c>
      <c r="M36">
        <v>104174187</v>
      </c>
      <c r="N36">
        <v>105311462</v>
      </c>
      <c r="O36">
        <v>40763324</v>
      </c>
      <c r="P36">
        <v>35</v>
      </c>
      <c r="Q36" s="1">
        <v>41420</v>
      </c>
      <c r="R36">
        <v>104174187</v>
      </c>
      <c r="S36">
        <v>105311462</v>
      </c>
      <c r="T36" s="1">
        <v>41451</v>
      </c>
      <c r="U36">
        <v>1</v>
      </c>
      <c r="V36">
        <v>104174187</v>
      </c>
      <c r="W36">
        <v>0</v>
      </c>
      <c r="X36">
        <v>0</v>
      </c>
      <c r="Y36" t="s">
        <v>30</v>
      </c>
      <c r="Z36" t="s">
        <v>31</v>
      </c>
    </row>
    <row r="37" spans="1:26" x14ac:dyDescent="0.25">
      <c r="A37">
        <v>40763324</v>
      </c>
      <c r="B37">
        <v>105311462</v>
      </c>
      <c r="C37" t="s">
        <v>26</v>
      </c>
      <c r="D37" t="s">
        <v>27</v>
      </c>
      <c r="E37" t="s">
        <v>28</v>
      </c>
      <c r="F37" s="1">
        <v>41451</v>
      </c>
      <c r="H37" t="s">
        <v>32</v>
      </c>
      <c r="I37">
        <v>0</v>
      </c>
      <c r="J37">
        <v>0</v>
      </c>
      <c r="K37">
        <v>1</v>
      </c>
      <c r="L37">
        <v>105311462</v>
      </c>
      <c r="M37">
        <v>105311462</v>
      </c>
      <c r="N37">
        <v>106423255</v>
      </c>
      <c r="O37">
        <v>40763324</v>
      </c>
      <c r="P37">
        <v>36</v>
      </c>
      <c r="Q37" s="1">
        <v>41451</v>
      </c>
      <c r="R37">
        <v>105311462</v>
      </c>
      <c r="S37">
        <v>106423255</v>
      </c>
      <c r="T37" s="1">
        <v>41481</v>
      </c>
      <c r="U37">
        <v>1</v>
      </c>
      <c r="V37">
        <v>105311462</v>
      </c>
      <c r="W37">
        <v>0</v>
      </c>
      <c r="X37">
        <v>0</v>
      </c>
      <c r="Y37" t="s">
        <v>30</v>
      </c>
      <c r="Z37" t="s">
        <v>31</v>
      </c>
    </row>
    <row r="38" spans="1:26" x14ac:dyDescent="0.25">
      <c r="A38">
        <v>40763324</v>
      </c>
      <c r="B38">
        <v>106423255</v>
      </c>
      <c r="C38" t="s">
        <v>26</v>
      </c>
      <c r="D38" t="s">
        <v>27</v>
      </c>
      <c r="E38" t="s">
        <v>28</v>
      </c>
      <c r="F38" s="1">
        <v>41481</v>
      </c>
      <c r="H38" t="s">
        <v>32</v>
      </c>
      <c r="I38">
        <v>0</v>
      </c>
      <c r="J38">
        <v>0</v>
      </c>
      <c r="K38">
        <v>1</v>
      </c>
      <c r="L38">
        <v>106423255</v>
      </c>
      <c r="M38">
        <v>106423255</v>
      </c>
      <c r="N38">
        <v>106630445</v>
      </c>
      <c r="O38">
        <v>40763324</v>
      </c>
      <c r="P38">
        <v>37</v>
      </c>
      <c r="Q38" s="1">
        <v>41481</v>
      </c>
      <c r="R38">
        <v>106423255</v>
      </c>
      <c r="S38">
        <v>106630445</v>
      </c>
      <c r="T38" s="1">
        <v>41487</v>
      </c>
      <c r="U38">
        <v>1</v>
      </c>
      <c r="V38">
        <v>106423255</v>
      </c>
      <c r="W38">
        <v>0</v>
      </c>
      <c r="X38">
        <v>0</v>
      </c>
      <c r="Y38" t="s">
        <v>30</v>
      </c>
      <c r="Z38" t="s">
        <v>31</v>
      </c>
    </row>
    <row r="39" spans="1:26" x14ac:dyDescent="0.25">
      <c r="A39">
        <v>40763324</v>
      </c>
      <c r="B39">
        <v>106630445</v>
      </c>
      <c r="C39" t="s">
        <v>26</v>
      </c>
      <c r="D39" t="s">
        <v>27</v>
      </c>
      <c r="E39" t="s">
        <v>28</v>
      </c>
      <c r="F39" s="1">
        <v>41487</v>
      </c>
      <c r="H39" t="s">
        <v>33</v>
      </c>
      <c r="I39">
        <v>0</v>
      </c>
      <c r="J39">
        <v>0</v>
      </c>
      <c r="K39">
        <v>1</v>
      </c>
      <c r="L39">
        <v>106630445</v>
      </c>
      <c r="M39">
        <v>106630445</v>
      </c>
      <c r="N39">
        <v>107548882</v>
      </c>
      <c r="O39">
        <v>40763324</v>
      </c>
      <c r="P39">
        <v>38</v>
      </c>
      <c r="Q39" s="1">
        <v>41487</v>
      </c>
      <c r="R39">
        <v>106630445</v>
      </c>
      <c r="S39">
        <v>107548882</v>
      </c>
      <c r="T39" s="1">
        <v>41512</v>
      </c>
      <c r="U39">
        <v>1</v>
      </c>
      <c r="V39">
        <v>106630445</v>
      </c>
      <c r="W39">
        <v>0</v>
      </c>
      <c r="X39">
        <v>0</v>
      </c>
      <c r="Y39" t="s">
        <v>30</v>
      </c>
      <c r="Z39" t="s">
        <v>34</v>
      </c>
    </row>
    <row r="40" spans="1:26" x14ac:dyDescent="0.25">
      <c r="A40">
        <v>40763324</v>
      </c>
      <c r="B40">
        <v>107548882</v>
      </c>
      <c r="C40" t="s">
        <v>26</v>
      </c>
      <c r="D40" t="s">
        <v>27</v>
      </c>
      <c r="E40" t="s">
        <v>28</v>
      </c>
      <c r="F40" s="1">
        <v>41512</v>
      </c>
      <c r="H40" t="s">
        <v>32</v>
      </c>
      <c r="I40">
        <v>0</v>
      </c>
      <c r="J40">
        <v>0</v>
      </c>
      <c r="K40">
        <v>1</v>
      </c>
      <c r="L40">
        <v>107548882</v>
      </c>
      <c r="M40">
        <v>107548882</v>
      </c>
      <c r="N40">
        <v>108706857</v>
      </c>
      <c r="O40">
        <v>40763324</v>
      </c>
      <c r="P40">
        <v>39</v>
      </c>
      <c r="Q40" s="1">
        <v>41512</v>
      </c>
      <c r="R40">
        <v>107548882</v>
      </c>
      <c r="S40">
        <v>108706857</v>
      </c>
      <c r="T40" s="1">
        <v>41543</v>
      </c>
      <c r="U40">
        <v>1</v>
      </c>
      <c r="V40">
        <v>107548882</v>
      </c>
      <c r="W40">
        <v>0</v>
      </c>
      <c r="X40">
        <v>0</v>
      </c>
      <c r="Y40" t="s">
        <v>30</v>
      </c>
      <c r="Z40" t="s">
        <v>31</v>
      </c>
    </row>
    <row r="41" spans="1:26" x14ac:dyDescent="0.25">
      <c r="A41">
        <v>40763324</v>
      </c>
      <c r="B41">
        <v>108706857</v>
      </c>
      <c r="C41" t="s">
        <v>26</v>
      </c>
      <c r="D41" t="s">
        <v>27</v>
      </c>
      <c r="E41" t="s">
        <v>28</v>
      </c>
      <c r="F41" s="1">
        <v>41543</v>
      </c>
      <c r="H41" t="s">
        <v>32</v>
      </c>
      <c r="I41">
        <v>0</v>
      </c>
      <c r="J41">
        <v>0</v>
      </c>
      <c r="K41">
        <v>1</v>
      </c>
      <c r="L41">
        <v>108706857</v>
      </c>
      <c r="M41">
        <v>108706857</v>
      </c>
      <c r="N41">
        <v>109848602</v>
      </c>
      <c r="O41">
        <v>40763324</v>
      </c>
      <c r="P41">
        <v>40</v>
      </c>
      <c r="Q41" s="1">
        <v>41543</v>
      </c>
      <c r="R41">
        <v>108706857</v>
      </c>
      <c r="S41">
        <v>109848602</v>
      </c>
      <c r="T41" s="1">
        <v>41573</v>
      </c>
      <c r="U41">
        <v>1</v>
      </c>
      <c r="V41">
        <v>108706857</v>
      </c>
      <c r="W41">
        <v>0</v>
      </c>
      <c r="X41">
        <v>0</v>
      </c>
      <c r="Y41" t="s">
        <v>30</v>
      </c>
      <c r="Z41" t="s">
        <v>31</v>
      </c>
    </row>
    <row r="42" spans="1:26" x14ac:dyDescent="0.25">
      <c r="A42">
        <v>40763324</v>
      </c>
      <c r="B42">
        <v>109848602</v>
      </c>
      <c r="C42" t="s">
        <v>26</v>
      </c>
      <c r="D42" t="s">
        <v>27</v>
      </c>
      <c r="E42" t="s">
        <v>28</v>
      </c>
      <c r="F42" s="1">
        <v>41573</v>
      </c>
      <c r="H42" t="s">
        <v>32</v>
      </c>
      <c r="I42">
        <v>0</v>
      </c>
      <c r="J42">
        <v>0</v>
      </c>
      <c r="K42">
        <v>1</v>
      </c>
      <c r="L42">
        <v>109848602</v>
      </c>
      <c r="M42">
        <v>109848602</v>
      </c>
      <c r="N42">
        <v>111000159</v>
      </c>
      <c r="O42">
        <v>40763324</v>
      </c>
      <c r="P42">
        <v>41</v>
      </c>
      <c r="Q42" s="1">
        <v>41573</v>
      </c>
      <c r="R42">
        <v>109848602</v>
      </c>
      <c r="S42">
        <v>111000159</v>
      </c>
      <c r="T42" s="1">
        <v>41604</v>
      </c>
      <c r="U42">
        <v>1</v>
      </c>
      <c r="V42">
        <v>109848602</v>
      </c>
      <c r="W42">
        <v>0</v>
      </c>
      <c r="X42">
        <v>0</v>
      </c>
      <c r="Y42" t="s">
        <v>30</v>
      </c>
      <c r="Z42" t="s">
        <v>31</v>
      </c>
    </row>
    <row r="43" spans="1:26" x14ac:dyDescent="0.25">
      <c r="A43">
        <v>40763324</v>
      </c>
      <c r="B43">
        <v>111000159</v>
      </c>
      <c r="C43" t="s">
        <v>26</v>
      </c>
      <c r="D43" t="s">
        <v>27</v>
      </c>
      <c r="E43" t="s">
        <v>28</v>
      </c>
      <c r="F43" s="1">
        <v>41604</v>
      </c>
      <c r="H43" t="s">
        <v>32</v>
      </c>
      <c r="I43">
        <v>0</v>
      </c>
      <c r="J43">
        <v>0</v>
      </c>
      <c r="K43">
        <v>1</v>
      </c>
      <c r="L43">
        <v>111000159</v>
      </c>
      <c r="M43">
        <v>111000159</v>
      </c>
      <c r="N43">
        <v>112134257</v>
      </c>
      <c r="O43">
        <v>40763324</v>
      </c>
      <c r="P43">
        <v>42</v>
      </c>
      <c r="Q43" s="1">
        <v>41604</v>
      </c>
      <c r="R43">
        <v>111000159</v>
      </c>
      <c r="S43">
        <v>112134257</v>
      </c>
      <c r="T43" s="1">
        <v>41634</v>
      </c>
      <c r="U43">
        <v>1</v>
      </c>
      <c r="V43">
        <v>111000159</v>
      </c>
      <c r="W43">
        <v>0</v>
      </c>
      <c r="X43">
        <v>0</v>
      </c>
      <c r="Y43" t="s">
        <v>30</v>
      </c>
      <c r="Z43" t="s">
        <v>31</v>
      </c>
    </row>
    <row r="44" spans="1:26" x14ac:dyDescent="0.25">
      <c r="A44">
        <v>40763324</v>
      </c>
      <c r="B44">
        <v>112134257</v>
      </c>
      <c r="C44" t="s">
        <v>26</v>
      </c>
      <c r="D44" t="s">
        <v>27</v>
      </c>
      <c r="E44" t="s">
        <v>28</v>
      </c>
      <c r="F44" s="1">
        <v>41634</v>
      </c>
      <c r="H44" t="s">
        <v>32</v>
      </c>
      <c r="I44">
        <v>0</v>
      </c>
      <c r="J44">
        <v>0</v>
      </c>
      <c r="K44">
        <v>1</v>
      </c>
      <c r="L44">
        <v>112134257</v>
      </c>
      <c r="M44">
        <v>112134257</v>
      </c>
      <c r="N44">
        <v>113353463</v>
      </c>
      <c r="O44">
        <v>40763324</v>
      </c>
      <c r="P44">
        <v>43</v>
      </c>
      <c r="Q44" s="1">
        <v>41634</v>
      </c>
      <c r="R44">
        <v>112134257</v>
      </c>
      <c r="S44">
        <v>113353463</v>
      </c>
      <c r="T44" s="1">
        <v>41665</v>
      </c>
      <c r="U44">
        <v>1</v>
      </c>
      <c r="V44">
        <v>112134257</v>
      </c>
      <c r="W44">
        <v>0</v>
      </c>
      <c r="X44">
        <v>0</v>
      </c>
      <c r="Y44" t="s">
        <v>30</v>
      </c>
      <c r="Z44" t="s">
        <v>31</v>
      </c>
    </row>
    <row r="45" spans="1:26" x14ac:dyDescent="0.25">
      <c r="A45">
        <v>40763324</v>
      </c>
      <c r="B45">
        <v>113353463</v>
      </c>
      <c r="C45" t="s">
        <v>26</v>
      </c>
      <c r="D45" t="s">
        <v>27</v>
      </c>
      <c r="E45" t="s">
        <v>28</v>
      </c>
      <c r="F45" s="1">
        <v>41665</v>
      </c>
      <c r="H45" t="s">
        <v>32</v>
      </c>
      <c r="I45">
        <v>0</v>
      </c>
      <c r="J45">
        <v>0</v>
      </c>
      <c r="K45">
        <v>1</v>
      </c>
      <c r="L45">
        <v>113353463</v>
      </c>
      <c r="M45">
        <v>113353463</v>
      </c>
      <c r="N45">
        <v>114629092</v>
      </c>
      <c r="O45">
        <v>40763324</v>
      </c>
      <c r="P45">
        <v>44</v>
      </c>
      <c r="Q45" s="1">
        <v>41665</v>
      </c>
      <c r="R45">
        <v>113353463</v>
      </c>
      <c r="S45">
        <v>114629092</v>
      </c>
      <c r="T45" s="1">
        <v>41696</v>
      </c>
      <c r="U45">
        <v>1</v>
      </c>
      <c r="V45">
        <v>113353463</v>
      </c>
      <c r="W45">
        <v>0</v>
      </c>
      <c r="X45">
        <v>0</v>
      </c>
      <c r="Y45" t="s">
        <v>30</v>
      </c>
      <c r="Z45" t="s">
        <v>31</v>
      </c>
    </row>
    <row r="46" spans="1:26" x14ac:dyDescent="0.25">
      <c r="A46">
        <v>40763324</v>
      </c>
      <c r="B46">
        <v>114629092</v>
      </c>
      <c r="C46" t="s">
        <v>26</v>
      </c>
      <c r="D46" t="s">
        <v>27</v>
      </c>
      <c r="E46" t="s">
        <v>28</v>
      </c>
      <c r="F46" s="1">
        <v>41696</v>
      </c>
      <c r="H46" t="s">
        <v>32</v>
      </c>
      <c r="I46">
        <v>0</v>
      </c>
      <c r="J46">
        <v>0</v>
      </c>
      <c r="K46">
        <v>1</v>
      </c>
      <c r="L46">
        <v>114629092</v>
      </c>
      <c r="M46">
        <v>114629092</v>
      </c>
      <c r="N46">
        <v>115875130</v>
      </c>
      <c r="O46">
        <v>40763324</v>
      </c>
      <c r="P46">
        <v>45</v>
      </c>
      <c r="Q46" s="1">
        <v>41696</v>
      </c>
      <c r="R46">
        <v>114629092</v>
      </c>
      <c r="S46">
        <v>115875130</v>
      </c>
      <c r="T46" s="1">
        <v>41724</v>
      </c>
      <c r="U46">
        <v>1</v>
      </c>
      <c r="V46">
        <v>114629092</v>
      </c>
      <c r="W46">
        <v>0</v>
      </c>
      <c r="X46">
        <v>0</v>
      </c>
      <c r="Y46" t="s">
        <v>30</v>
      </c>
      <c r="Z46" t="s">
        <v>31</v>
      </c>
    </row>
    <row r="47" spans="1:26" x14ac:dyDescent="0.25">
      <c r="A47">
        <v>40763324</v>
      </c>
      <c r="B47">
        <v>115875130</v>
      </c>
      <c r="C47" t="s">
        <v>26</v>
      </c>
      <c r="D47" t="s">
        <v>27</v>
      </c>
      <c r="E47" t="s">
        <v>28</v>
      </c>
      <c r="F47" s="1">
        <v>41724</v>
      </c>
      <c r="H47" t="s">
        <v>32</v>
      </c>
      <c r="I47">
        <v>0</v>
      </c>
      <c r="J47">
        <v>0</v>
      </c>
      <c r="K47">
        <v>1</v>
      </c>
      <c r="L47">
        <v>115875130</v>
      </c>
      <c r="M47">
        <v>115875130</v>
      </c>
      <c r="N47">
        <v>117166728</v>
      </c>
      <c r="O47">
        <v>40763324</v>
      </c>
      <c r="P47">
        <v>46</v>
      </c>
      <c r="Q47" s="1">
        <v>41724</v>
      </c>
      <c r="R47">
        <v>115875130</v>
      </c>
      <c r="S47">
        <v>117166728</v>
      </c>
      <c r="T47" s="1">
        <v>41755</v>
      </c>
      <c r="U47">
        <v>1</v>
      </c>
      <c r="V47">
        <v>115875130</v>
      </c>
      <c r="W47">
        <v>0</v>
      </c>
      <c r="X47">
        <v>0</v>
      </c>
      <c r="Y47" t="s">
        <v>30</v>
      </c>
      <c r="Z47" t="s">
        <v>31</v>
      </c>
    </row>
    <row r="48" spans="1:26" x14ac:dyDescent="0.25">
      <c r="A48">
        <v>40763324</v>
      </c>
      <c r="B48">
        <v>117166728</v>
      </c>
      <c r="C48" t="s">
        <v>26</v>
      </c>
      <c r="D48" t="s">
        <v>27</v>
      </c>
      <c r="E48" t="s">
        <v>28</v>
      </c>
      <c r="F48" s="1">
        <v>41755</v>
      </c>
      <c r="H48" t="s">
        <v>32</v>
      </c>
      <c r="I48">
        <v>0</v>
      </c>
      <c r="J48">
        <v>0</v>
      </c>
      <c r="K48">
        <v>1</v>
      </c>
      <c r="L48">
        <v>117166728</v>
      </c>
      <c r="M48">
        <v>117166728</v>
      </c>
      <c r="N48">
        <v>118427498</v>
      </c>
      <c r="O48">
        <v>40763324</v>
      </c>
      <c r="P48">
        <v>47</v>
      </c>
      <c r="Q48" s="1">
        <v>41755</v>
      </c>
      <c r="R48">
        <v>117166728</v>
      </c>
      <c r="S48">
        <v>118427498</v>
      </c>
      <c r="T48" s="1">
        <v>41785</v>
      </c>
      <c r="U48">
        <v>1</v>
      </c>
      <c r="V48">
        <v>117166728</v>
      </c>
      <c r="W48">
        <v>0</v>
      </c>
      <c r="X48">
        <v>0</v>
      </c>
      <c r="Y48" t="s">
        <v>30</v>
      </c>
      <c r="Z48" t="s">
        <v>31</v>
      </c>
    </row>
    <row r="49" spans="1:26" x14ac:dyDescent="0.25">
      <c r="A49">
        <v>40763324</v>
      </c>
      <c r="B49">
        <v>118427498</v>
      </c>
      <c r="C49" t="s">
        <v>26</v>
      </c>
      <c r="D49" t="s">
        <v>27</v>
      </c>
      <c r="E49" t="s">
        <v>28</v>
      </c>
      <c r="F49" s="1">
        <v>41785</v>
      </c>
      <c r="H49" t="s">
        <v>32</v>
      </c>
      <c r="I49">
        <v>0</v>
      </c>
      <c r="J49">
        <v>0</v>
      </c>
      <c r="K49">
        <v>1</v>
      </c>
      <c r="L49">
        <v>118427498</v>
      </c>
      <c r="M49">
        <v>118427498</v>
      </c>
      <c r="N49">
        <v>119178889</v>
      </c>
      <c r="O49">
        <v>40763324</v>
      </c>
      <c r="P49">
        <v>48</v>
      </c>
      <c r="Q49" s="1">
        <v>41785</v>
      </c>
      <c r="R49">
        <v>118427498</v>
      </c>
      <c r="S49">
        <v>119178889</v>
      </c>
      <c r="T49" s="1">
        <v>41803</v>
      </c>
      <c r="U49">
        <v>1</v>
      </c>
      <c r="V49">
        <v>118427498</v>
      </c>
      <c r="W49">
        <v>0</v>
      </c>
      <c r="X49">
        <v>0</v>
      </c>
      <c r="Y49" t="s">
        <v>30</v>
      </c>
      <c r="Z49" t="s">
        <v>31</v>
      </c>
    </row>
    <row r="50" spans="1:26" x14ac:dyDescent="0.25">
      <c r="A50">
        <v>40763324</v>
      </c>
      <c r="B50">
        <v>119178889</v>
      </c>
      <c r="C50" t="s">
        <v>26</v>
      </c>
      <c r="D50" t="s">
        <v>27</v>
      </c>
      <c r="E50" t="s">
        <v>28</v>
      </c>
      <c r="F50" s="1">
        <v>41803</v>
      </c>
      <c r="H50" t="s">
        <v>33</v>
      </c>
      <c r="I50">
        <v>0</v>
      </c>
      <c r="J50">
        <v>0</v>
      </c>
      <c r="K50">
        <v>1</v>
      </c>
      <c r="L50">
        <v>119178889</v>
      </c>
      <c r="M50">
        <v>119178889</v>
      </c>
      <c r="N50">
        <v>119193352</v>
      </c>
      <c r="O50">
        <v>40763324</v>
      </c>
      <c r="P50">
        <v>49</v>
      </c>
      <c r="Q50" s="1">
        <v>41803</v>
      </c>
      <c r="R50">
        <v>119178889</v>
      </c>
      <c r="S50">
        <v>119193352</v>
      </c>
      <c r="T50" s="1">
        <v>41804</v>
      </c>
      <c r="U50">
        <v>1</v>
      </c>
      <c r="V50">
        <v>119178889</v>
      </c>
      <c r="W50">
        <v>0</v>
      </c>
      <c r="X50">
        <v>0</v>
      </c>
      <c r="Y50" t="s">
        <v>30</v>
      </c>
      <c r="Z50" t="s">
        <v>34</v>
      </c>
    </row>
    <row r="51" spans="1:26" x14ac:dyDescent="0.25">
      <c r="A51">
        <v>40763324</v>
      </c>
      <c r="B51">
        <v>119193352</v>
      </c>
      <c r="C51" t="s">
        <v>26</v>
      </c>
      <c r="D51" t="s">
        <v>27</v>
      </c>
      <c r="E51" t="s">
        <v>28</v>
      </c>
      <c r="F51" s="1">
        <v>41804</v>
      </c>
      <c r="H51" t="s">
        <v>33</v>
      </c>
      <c r="I51">
        <v>0</v>
      </c>
      <c r="J51">
        <v>0</v>
      </c>
      <c r="K51">
        <v>1</v>
      </c>
      <c r="L51">
        <v>119193352</v>
      </c>
      <c r="M51">
        <v>119193352</v>
      </c>
      <c r="N51">
        <v>119693152</v>
      </c>
      <c r="O51">
        <v>40763324</v>
      </c>
      <c r="P51">
        <v>50</v>
      </c>
      <c r="Q51" s="1">
        <v>41804</v>
      </c>
      <c r="R51">
        <v>119193352</v>
      </c>
      <c r="S51">
        <v>119693152</v>
      </c>
      <c r="T51" s="1">
        <v>41816</v>
      </c>
      <c r="U51">
        <v>1</v>
      </c>
      <c r="V51">
        <v>119193352</v>
      </c>
      <c r="W51">
        <v>0</v>
      </c>
      <c r="X51">
        <v>0</v>
      </c>
      <c r="Y51" t="s">
        <v>30</v>
      </c>
      <c r="Z51" t="s">
        <v>34</v>
      </c>
    </row>
    <row r="52" spans="1:26" x14ac:dyDescent="0.25">
      <c r="A52">
        <v>40763324</v>
      </c>
      <c r="B52">
        <v>119693152</v>
      </c>
      <c r="C52" t="s">
        <v>26</v>
      </c>
      <c r="D52" t="s">
        <v>27</v>
      </c>
      <c r="E52" t="s">
        <v>28</v>
      </c>
      <c r="F52" s="1">
        <v>41816</v>
      </c>
      <c r="H52" t="s">
        <v>32</v>
      </c>
      <c r="I52">
        <v>0</v>
      </c>
      <c r="J52">
        <v>0</v>
      </c>
      <c r="K52">
        <v>1</v>
      </c>
      <c r="L52">
        <v>119693152</v>
      </c>
      <c r="M52">
        <v>119693152</v>
      </c>
      <c r="N52">
        <v>120971070</v>
      </c>
      <c r="O52">
        <v>40763324</v>
      </c>
      <c r="P52">
        <v>51</v>
      </c>
      <c r="Q52" s="1">
        <v>41816</v>
      </c>
      <c r="R52">
        <v>119693152</v>
      </c>
      <c r="S52">
        <v>120971070</v>
      </c>
      <c r="T52" s="1">
        <v>41846</v>
      </c>
      <c r="U52">
        <v>1</v>
      </c>
      <c r="V52">
        <v>119693152</v>
      </c>
      <c r="W52">
        <v>0</v>
      </c>
      <c r="X52">
        <v>0</v>
      </c>
      <c r="Y52" t="s">
        <v>30</v>
      </c>
      <c r="Z52" t="s">
        <v>31</v>
      </c>
    </row>
    <row r="53" spans="1:26" x14ac:dyDescent="0.25">
      <c r="A53">
        <v>40763324</v>
      </c>
      <c r="B53">
        <v>120971070</v>
      </c>
      <c r="C53" t="s">
        <v>26</v>
      </c>
      <c r="D53" t="s">
        <v>27</v>
      </c>
      <c r="E53" t="s">
        <v>28</v>
      </c>
      <c r="F53" s="1">
        <v>41846</v>
      </c>
      <c r="H53" t="s">
        <v>32</v>
      </c>
      <c r="I53">
        <v>0</v>
      </c>
      <c r="J53">
        <v>0</v>
      </c>
      <c r="K53">
        <v>1</v>
      </c>
      <c r="L53">
        <v>120971070</v>
      </c>
      <c r="M53">
        <v>120971070</v>
      </c>
      <c r="N53">
        <v>122245069</v>
      </c>
      <c r="O53">
        <v>40763324</v>
      </c>
      <c r="P53">
        <v>52</v>
      </c>
      <c r="Q53" s="1">
        <v>41846</v>
      </c>
      <c r="R53">
        <v>120971070</v>
      </c>
      <c r="S53">
        <v>122245069</v>
      </c>
      <c r="T53" s="1">
        <v>41877</v>
      </c>
      <c r="U53">
        <v>1</v>
      </c>
      <c r="V53">
        <v>120971070</v>
      </c>
      <c r="W53">
        <v>0</v>
      </c>
      <c r="X53">
        <v>0</v>
      </c>
      <c r="Y53" t="s">
        <v>30</v>
      </c>
      <c r="Z53" t="s">
        <v>31</v>
      </c>
    </row>
    <row r="54" spans="1:26" x14ac:dyDescent="0.25">
      <c r="A54">
        <v>40763324</v>
      </c>
      <c r="B54">
        <v>122245069</v>
      </c>
      <c r="C54" t="s">
        <v>26</v>
      </c>
      <c r="D54" t="s">
        <v>27</v>
      </c>
      <c r="E54" t="s">
        <v>28</v>
      </c>
      <c r="F54" s="1">
        <v>41877</v>
      </c>
      <c r="H54" t="s">
        <v>32</v>
      </c>
      <c r="I54">
        <v>0</v>
      </c>
      <c r="J54">
        <v>0</v>
      </c>
      <c r="K54">
        <v>1</v>
      </c>
      <c r="L54">
        <v>122245069</v>
      </c>
      <c r="M54">
        <v>122245069</v>
      </c>
      <c r="N54">
        <v>123522391</v>
      </c>
      <c r="O54">
        <v>40763324</v>
      </c>
      <c r="P54">
        <v>53</v>
      </c>
      <c r="Q54" s="1">
        <v>41877</v>
      </c>
      <c r="R54">
        <v>122245069</v>
      </c>
      <c r="S54">
        <v>123522391</v>
      </c>
      <c r="T54" s="1">
        <v>41908</v>
      </c>
      <c r="U54">
        <v>1</v>
      </c>
      <c r="V54">
        <v>122245069</v>
      </c>
      <c r="W54">
        <v>0</v>
      </c>
      <c r="X54">
        <v>0</v>
      </c>
      <c r="Y54" t="s">
        <v>30</v>
      </c>
      <c r="Z54" t="s">
        <v>31</v>
      </c>
    </row>
    <row r="55" spans="1:26" x14ac:dyDescent="0.25">
      <c r="A55">
        <v>40763324</v>
      </c>
      <c r="B55">
        <v>123522391</v>
      </c>
      <c r="C55" t="s">
        <v>26</v>
      </c>
      <c r="D55" t="s">
        <v>27</v>
      </c>
      <c r="E55" t="s">
        <v>28</v>
      </c>
      <c r="F55" s="1">
        <v>41908</v>
      </c>
      <c r="H55" t="s">
        <v>32</v>
      </c>
      <c r="I55">
        <v>0</v>
      </c>
      <c r="J55">
        <v>0</v>
      </c>
      <c r="K55">
        <v>1</v>
      </c>
      <c r="L55">
        <v>123522391</v>
      </c>
      <c r="M55">
        <v>123522391</v>
      </c>
      <c r="N55">
        <v>124817930</v>
      </c>
      <c r="O55">
        <v>40763324</v>
      </c>
      <c r="P55">
        <v>54</v>
      </c>
      <c r="Q55" s="1">
        <v>41908</v>
      </c>
      <c r="R55">
        <v>123522391</v>
      </c>
      <c r="S55">
        <v>124817930</v>
      </c>
      <c r="T55" s="1">
        <v>41938</v>
      </c>
      <c r="U55">
        <v>1</v>
      </c>
      <c r="V55">
        <v>123522391</v>
      </c>
      <c r="W55">
        <v>0</v>
      </c>
      <c r="X55">
        <v>0</v>
      </c>
      <c r="Y55" t="s">
        <v>30</v>
      </c>
      <c r="Z55" t="s">
        <v>31</v>
      </c>
    </row>
    <row r="56" spans="1:26" x14ac:dyDescent="0.25">
      <c r="A56">
        <v>40763324</v>
      </c>
      <c r="B56">
        <v>124817930</v>
      </c>
      <c r="C56" t="s">
        <v>26</v>
      </c>
      <c r="D56" t="s">
        <v>27</v>
      </c>
      <c r="E56" t="s">
        <v>28</v>
      </c>
      <c r="F56" s="1">
        <v>41938</v>
      </c>
      <c r="H56" t="s">
        <v>32</v>
      </c>
      <c r="I56">
        <v>0</v>
      </c>
      <c r="J56">
        <v>0</v>
      </c>
      <c r="K56">
        <v>1</v>
      </c>
      <c r="L56">
        <v>124817930</v>
      </c>
      <c r="M56">
        <v>124817930</v>
      </c>
      <c r="N56">
        <v>126143812</v>
      </c>
      <c r="O56">
        <v>40763324</v>
      </c>
      <c r="P56">
        <v>55</v>
      </c>
      <c r="Q56" s="1">
        <v>41938</v>
      </c>
      <c r="R56">
        <v>124817930</v>
      </c>
      <c r="S56">
        <v>126143812</v>
      </c>
      <c r="T56" s="1">
        <v>41969</v>
      </c>
      <c r="U56">
        <v>1</v>
      </c>
      <c r="V56">
        <v>124817930</v>
      </c>
      <c r="W56">
        <v>0</v>
      </c>
      <c r="X56">
        <v>0</v>
      </c>
      <c r="Y56" t="s">
        <v>30</v>
      </c>
      <c r="Z56" t="s">
        <v>31</v>
      </c>
    </row>
    <row r="57" spans="1:26" x14ac:dyDescent="0.25">
      <c r="A57">
        <v>40763324</v>
      </c>
      <c r="B57">
        <v>126143812</v>
      </c>
      <c r="C57" t="s">
        <v>26</v>
      </c>
      <c r="D57" t="s">
        <v>27</v>
      </c>
      <c r="E57" t="s">
        <v>28</v>
      </c>
      <c r="F57" s="1">
        <v>41969</v>
      </c>
      <c r="H57" t="s">
        <v>32</v>
      </c>
      <c r="I57">
        <v>0</v>
      </c>
      <c r="J57">
        <v>0</v>
      </c>
      <c r="K57">
        <v>1</v>
      </c>
      <c r="L57">
        <v>126143812</v>
      </c>
      <c r="M57">
        <v>126143812</v>
      </c>
      <c r="N57">
        <v>127393161</v>
      </c>
      <c r="O57">
        <v>40763324</v>
      </c>
      <c r="P57">
        <v>56</v>
      </c>
      <c r="Q57" s="1">
        <v>41969</v>
      </c>
      <c r="R57">
        <v>126143812</v>
      </c>
      <c r="S57">
        <v>127393161</v>
      </c>
      <c r="T57" s="1">
        <v>41999</v>
      </c>
      <c r="U57">
        <v>1</v>
      </c>
      <c r="V57">
        <v>126143812</v>
      </c>
      <c r="W57">
        <v>0</v>
      </c>
      <c r="X57">
        <v>0</v>
      </c>
      <c r="Y57" t="s">
        <v>30</v>
      </c>
      <c r="Z57" t="s">
        <v>31</v>
      </c>
    </row>
    <row r="58" spans="1:26" x14ac:dyDescent="0.25">
      <c r="A58">
        <v>40763324</v>
      </c>
      <c r="B58">
        <v>127393161</v>
      </c>
      <c r="C58" t="s">
        <v>26</v>
      </c>
      <c r="D58" t="s">
        <v>27</v>
      </c>
      <c r="E58" t="s">
        <v>28</v>
      </c>
      <c r="F58" s="1">
        <v>41999</v>
      </c>
      <c r="H58" t="s">
        <v>32</v>
      </c>
      <c r="I58">
        <v>4</v>
      </c>
      <c r="J58">
        <v>1</v>
      </c>
      <c r="K58">
        <v>1</v>
      </c>
      <c r="L58">
        <v>127393161</v>
      </c>
      <c r="M58">
        <v>127393161</v>
      </c>
      <c r="N58">
        <v>128642317</v>
      </c>
      <c r="O58">
        <v>40763324</v>
      </c>
      <c r="P58">
        <v>57</v>
      </c>
      <c r="Q58" s="1">
        <v>41999</v>
      </c>
      <c r="R58">
        <v>127393161</v>
      </c>
      <c r="S58">
        <v>128642317</v>
      </c>
      <c r="T58" s="1">
        <v>42030</v>
      </c>
      <c r="U58">
        <v>2</v>
      </c>
      <c r="V58">
        <v>127403766</v>
      </c>
      <c r="W58">
        <v>4</v>
      </c>
      <c r="X58">
        <v>1</v>
      </c>
      <c r="Y58" t="s">
        <v>30</v>
      </c>
      <c r="Z58" t="s">
        <v>35</v>
      </c>
    </row>
    <row r="59" spans="1:26" x14ac:dyDescent="0.25">
      <c r="A59">
        <v>40763324</v>
      </c>
      <c r="B59">
        <v>127403766</v>
      </c>
      <c r="C59" t="s">
        <v>26</v>
      </c>
      <c r="D59" t="s">
        <v>27</v>
      </c>
      <c r="E59" t="s">
        <v>28</v>
      </c>
      <c r="F59" s="1">
        <v>42003</v>
      </c>
      <c r="H59" t="s">
        <v>32</v>
      </c>
      <c r="I59">
        <v>4</v>
      </c>
      <c r="J59">
        <v>1</v>
      </c>
      <c r="K59">
        <v>2</v>
      </c>
      <c r="L59">
        <v>127403766</v>
      </c>
      <c r="M59">
        <v>127393161</v>
      </c>
      <c r="N59">
        <v>128642317</v>
      </c>
      <c r="O59">
        <v>40763324</v>
      </c>
      <c r="P59">
        <v>57</v>
      </c>
      <c r="Q59" s="1">
        <v>41999</v>
      </c>
      <c r="R59">
        <v>127393161</v>
      </c>
      <c r="S59">
        <v>128642317</v>
      </c>
      <c r="T59" s="1">
        <v>42030</v>
      </c>
      <c r="U59">
        <v>2</v>
      </c>
      <c r="V59">
        <v>127403766</v>
      </c>
      <c r="W59">
        <v>4</v>
      </c>
      <c r="X59">
        <v>1</v>
      </c>
      <c r="Y59" t="s">
        <v>30</v>
      </c>
      <c r="Z59" t="s">
        <v>35</v>
      </c>
    </row>
    <row r="60" spans="1:26" x14ac:dyDescent="0.25">
      <c r="A60">
        <v>40763324</v>
      </c>
      <c r="B60">
        <v>128642317</v>
      </c>
      <c r="C60" t="s">
        <v>26</v>
      </c>
      <c r="D60" t="s">
        <v>27</v>
      </c>
      <c r="E60" t="s">
        <v>28</v>
      </c>
      <c r="F60" s="1">
        <v>42030</v>
      </c>
      <c r="H60" t="s">
        <v>32</v>
      </c>
      <c r="I60">
        <v>0</v>
      </c>
      <c r="J60">
        <v>0</v>
      </c>
      <c r="K60">
        <v>1</v>
      </c>
      <c r="L60">
        <v>128642317</v>
      </c>
      <c r="M60">
        <v>128642317</v>
      </c>
      <c r="N60">
        <v>129915367</v>
      </c>
      <c r="O60">
        <v>40763324</v>
      </c>
      <c r="P60">
        <v>58</v>
      </c>
      <c r="Q60" s="1">
        <v>42030</v>
      </c>
      <c r="R60">
        <v>128642317</v>
      </c>
      <c r="S60">
        <v>129915367</v>
      </c>
      <c r="T60" s="1">
        <v>42061</v>
      </c>
      <c r="U60">
        <v>1</v>
      </c>
      <c r="V60">
        <v>128642317</v>
      </c>
      <c r="W60">
        <v>0</v>
      </c>
      <c r="X60">
        <v>0</v>
      </c>
      <c r="Y60" t="s">
        <v>30</v>
      </c>
      <c r="Z60" t="s">
        <v>31</v>
      </c>
    </row>
    <row r="61" spans="1:26" x14ac:dyDescent="0.25">
      <c r="A61">
        <v>40763324</v>
      </c>
      <c r="B61">
        <v>129915367</v>
      </c>
      <c r="C61" t="s">
        <v>26</v>
      </c>
      <c r="D61" t="s">
        <v>27</v>
      </c>
      <c r="E61" t="s">
        <v>28</v>
      </c>
      <c r="F61" s="1">
        <v>42061</v>
      </c>
      <c r="H61" t="s">
        <v>32</v>
      </c>
      <c r="I61">
        <v>0</v>
      </c>
      <c r="J61">
        <v>0</v>
      </c>
      <c r="K61">
        <v>1</v>
      </c>
      <c r="L61">
        <v>129915367</v>
      </c>
      <c r="M61">
        <v>129915367</v>
      </c>
      <c r="N61">
        <v>131166078</v>
      </c>
      <c r="O61">
        <v>40763324</v>
      </c>
      <c r="P61">
        <v>59</v>
      </c>
      <c r="Q61" s="1">
        <v>42061</v>
      </c>
      <c r="R61">
        <v>129915367</v>
      </c>
      <c r="S61">
        <v>131166078</v>
      </c>
      <c r="T61" s="1">
        <v>42089</v>
      </c>
      <c r="U61">
        <v>1</v>
      </c>
      <c r="V61">
        <v>129915367</v>
      </c>
      <c r="W61">
        <v>0</v>
      </c>
      <c r="X61">
        <v>0</v>
      </c>
      <c r="Y61" t="s">
        <v>30</v>
      </c>
      <c r="Z61" t="s">
        <v>31</v>
      </c>
    </row>
    <row r="62" spans="1:26" x14ac:dyDescent="0.25">
      <c r="A62">
        <v>40763324</v>
      </c>
      <c r="B62">
        <v>131166078</v>
      </c>
      <c r="C62" t="s">
        <v>26</v>
      </c>
      <c r="D62" t="s">
        <v>27</v>
      </c>
      <c r="E62" t="s">
        <v>28</v>
      </c>
      <c r="F62" s="1">
        <v>42089</v>
      </c>
      <c r="H62" t="s">
        <v>32</v>
      </c>
      <c r="I62">
        <v>0</v>
      </c>
      <c r="J62">
        <v>0</v>
      </c>
      <c r="K62">
        <v>1</v>
      </c>
      <c r="L62">
        <v>131166078</v>
      </c>
      <c r="M62">
        <v>131166078</v>
      </c>
      <c r="N62">
        <v>132456432</v>
      </c>
      <c r="O62">
        <v>40763324</v>
      </c>
      <c r="P62">
        <v>60</v>
      </c>
      <c r="Q62" s="1">
        <v>42089</v>
      </c>
      <c r="R62">
        <v>131166078</v>
      </c>
      <c r="S62">
        <v>132456432</v>
      </c>
      <c r="T62" s="1">
        <v>42120</v>
      </c>
      <c r="U62">
        <v>1</v>
      </c>
      <c r="V62">
        <v>131166078</v>
      </c>
      <c r="W62">
        <v>0</v>
      </c>
      <c r="X62">
        <v>0</v>
      </c>
      <c r="Y62" t="s">
        <v>30</v>
      </c>
      <c r="Z62" t="s">
        <v>31</v>
      </c>
    </row>
    <row r="63" spans="1:26" x14ac:dyDescent="0.25">
      <c r="A63">
        <v>40763324</v>
      </c>
      <c r="B63">
        <v>132456432</v>
      </c>
      <c r="C63" t="s">
        <v>26</v>
      </c>
      <c r="D63" t="s">
        <v>27</v>
      </c>
      <c r="E63" t="s">
        <v>28</v>
      </c>
      <c r="F63" s="1">
        <v>42120</v>
      </c>
      <c r="H63" t="s">
        <v>32</v>
      </c>
      <c r="I63">
        <v>0</v>
      </c>
      <c r="J63">
        <v>0</v>
      </c>
      <c r="K63">
        <v>1</v>
      </c>
      <c r="L63">
        <v>132456432</v>
      </c>
      <c r="M63">
        <v>132456432</v>
      </c>
      <c r="N63">
        <v>133708190</v>
      </c>
      <c r="O63">
        <v>40763324</v>
      </c>
      <c r="P63">
        <v>61</v>
      </c>
      <c r="Q63" s="1">
        <v>42120</v>
      </c>
      <c r="R63">
        <v>132456432</v>
      </c>
      <c r="S63">
        <v>133708190</v>
      </c>
      <c r="T63" s="1">
        <v>42150</v>
      </c>
      <c r="U63">
        <v>1</v>
      </c>
      <c r="V63">
        <v>132456432</v>
      </c>
      <c r="W63">
        <v>0</v>
      </c>
      <c r="X63">
        <v>0</v>
      </c>
      <c r="Y63" t="s">
        <v>30</v>
      </c>
      <c r="Z63" t="s">
        <v>31</v>
      </c>
    </row>
    <row r="64" spans="1:26" x14ac:dyDescent="0.25">
      <c r="A64">
        <v>40763324</v>
      </c>
      <c r="B64">
        <v>133708190</v>
      </c>
      <c r="C64" t="s">
        <v>26</v>
      </c>
      <c r="D64" t="s">
        <v>27</v>
      </c>
      <c r="E64" t="s">
        <v>28</v>
      </c>
      <c r="F64" s="1">
        <v>42150</v>
      </c>
      <c r="H64" t="s">
        <v>32</v>
      </c>
      <c r="I64">
        <v>0</v>
      </c>
      <c r="J64">
        <v>0</v>
      </c>
      <c r="K64">
        <v>1</v>
      </c>
      <c r="L64">
        <v>133708190</v>
      </c>
      <c r="M64">
        <v>133708190</v>
      </c>
      <c r="N64">
        <v>135009477</v>
      </c>
      <c r="O64">
        <v>40763324</v>
      </c>
      <c r="P64">
        <v>62</v>
      </c>
      <c r="Q64" s="1">
        <v>42150</v>
      </c>
      <c r="R64">
        <v>133708190</v>
      </c>
      <c r="S64">
        <v>135009477</v>
      </c>
      <c r="T64" s="1">
        <v>42181</v>
      </c>
      <c r="U64">
        <v>1</v>
      </c>
      <c r="V64">
        <v>133708190</v>
      </c>
      <c r="W64">
        <v>0</v>
      </c>
      <c r="X64">
        <v>0</v>
      </c>
      <c r="Y64" t="s">
        <v>30</v>
      </c>
      <c r="Z64" t="s">
        <v>31</v>
      </c>
    </row>
    <row r="65" spans="1:26" x14ac:dyDescent="0.25">
      <c r="A65">
        <v>40763324</v>
      </c>
      <c r="B65">
        <v>135009477</v>
      </c>
      <c r="C65" t="s">
        <v>26</v>
      </c>
      <c r="D65" t="s">
        <v>27</v>
      </c>
      <c r="E65" t="s">
        <v>28</v>
      </c>
      <c r="F65" s="1">
        <v>42181</v>
      </c>
      <c r="H65" t="s">
        <v>32</v>
      </c>
      <c r="I65">
        <v>0</v>
      </c>
      <c r="J65">
        <v>0</v>
      </c>
      <c r="K65">
        <v>1</v>
      </c>
      <c r="L65">
        <v>135009477</v>
      </c>
      <c r="M65">
        <v>135009477</v>
      </c>
      <c r="N65">
        <v>136280481</v>
      </c>
      <c r="O65">
        <v>40763324</v>
      </c>
      <c r="P65">
        <v>63</v>
      </c>
      <c r="Q65" s="1">
        <v>42181</v>
      </c>
      <c r="R65">
        <v>135009477</v>
      </c>
      <c r="S65">
        <v>136280481</v>
      </c>
      <c r="T65" s="1">
        <v>42211</v>
      </c>
      <c r="U65">
        <v>1</v>
      </c>
      <c r="V65">
        <v>135009477</v>
      </c>
      <c r="W65">
        <v>0</v>
      </c>
      <c r="X65">
        <v>0</v>
      </c>
      <c r="Y65" t="s">
        <v>30</v>
      </c>
      <c r="Z65" t="s">
        <v>31</v>
      </c>
    </row>
    <row r="66" spans="1:26" x14ac:dyDescent="0.25">
      <c r="A66">
        <v>40763324</v>
      </c>
      <c r="B66">
        <v>136280481</v>
      </c>
      <c r="C66" t="s">
        <v>26</v>
      </c>
      <c r="D66" t="s">
        <v>27</v>
      </c>
      <c r="E66" t="s">
        <v>28</v>
      </c>
      <c r="F66" s="1">
        <v>42211</v>
      </c>
      <c r="H66" t="s">
        <v>32</v>
      </c>
      <c r="I66">
        <v>0</v>
      </c>
      <c r="J66">
        <v>0</v>
      </c>
      <c r="K66">
        <v>1</v>
      </c>
      <c r="L66">
        <v>136280481</v>
      </c>
      <c r="M66">
        <v>136280481</v>
      </c>
      <c r="N66">
        <v>137598760</v>
      </c>
      <c r="O66">
        <v>40763324</v>
      </c>
      <c r="P66">
        <v>64</v>
      </c>
      <c r="Q66" s="1">
        <v>42211</v>
      </c>
      <c r="R66">
        <v>136280481</v>
      </c>
      <c r="S66">
        <v>137598760</v>
      </c>
      <c r="T66" s="1">
        <v>42242</v>
      </c>
      <c r="U66">
        <v>1</v>
      </c>
      <c r="V66">
        <v>136280481</v>
      </c>
      <c r="W66">
        <v>0</v>
      </c>
      <c r="X66">
        <v>0</v>
      </c>
      <c r="Y66" t="s">
        <v>30</v>
      </c>
      <c r="Z66" t="s">
        <v>31</v>
      </c>
    </row>
    <row r="67" spans="1:26" x14ac:dyDescent="0.25">
      <c r="A67">
        <v>40763324</v>
      </c>
      <c r="B67">
        <v>137598760</v>
      </c>
      <c r="C67" t="s">
        <v>26</v>
      </c>
      <c r="D67" t="s">
        <v>27</v>
      </c>
      <c r="E67" t="s">
        <v>28</v>
      </c>
      <c r="F67" s="1">
        <v>42242</v>
      </c>
      <c r="H67" t="s">
        <v>32</v>
      </c>
      <c r="I67">
        <v>0</v>
      </c>
      <c r="J67">
        <v>0</v>
      </c>
      <c r="K67">
        <v>1</v>
      </c>
      <c r="L67">
        <v>137598760</v>
      </c>
      <c r="M67">
        <v>137598760</v>
      </c>
      <c r="N67">
        <v>138899060</v>
      </c>
      <c r="O67">
        <v>40763324</v>
      </c>
      <c r="P67">
        <v>65</v>
      </c>
      <c r="Q67" s="1">
        <v>42242</v>
      </c>
      <c r="R67">
        <v>137598760</v>
      </c>
      <c r="S67">
        <v>138899060</v>
      </c>
      <c r="T67" s="1">
        <v>42273</v>
      </c>
      <c r="U67">
        <v>1</v>
      </c>
      <c r="V67">
        <v>137598760</v>
      </c>
      <c r="W67">
        <v>0</v>
      </c>
      <c r="X67">
        <v>0</v>
      </c>
      <c r="Y67" t="s">
        <v>30</v>
      </c>
      <c r="Z67" t="s">
        <v>31</v>
      </c>
    </row>
    <row r="68" spans="1:26" x14ac:dyDescent="0.25">
      <c r="A68">
        <v>40763324</v>
      </c>
      <c r="B68">
        <v>138899060</v>
      </c>
      <c r="C68" t="s">
        <v>26</v>
      </c>
      <c r="D68" t="s">
        <v>27</v>
      </c>
      <c r="E68" t="s">
        <v>28</v>
      </c>
      <c r="F68" s="1">
        <v>42273</v>
      </c>
      <c r="H68" t="s">
        <v>32</v>
      </c>
      <c r="I68">
        <v>0</v>
      </c>
      <c r="J68">
        <v>0</v>
      </c>
      <c r="K68">
        <v>1</v>
      </c>
      <c r="L68">
        <v>138899060</v>
      </c>
      <c r="M68">
        <v>138899060</v>
      </c>
      <c r="N68">
        <v>140185630</v>
      </c>
      <c r="O68">
        <v>40763324</v>
      </c>
      <c r="P68">
        <v>66</v>
      </c>
      <c r="Q68" s="1">
        <v>42273</v>
      </c>
      <c r="R68">
        <v>138899060</v>
      </c>
      <c r="S68">
        <v>140185630</v>
      </c>
      <c r="T68" s="1">
        <v>42303</v>
      </c>
      <c r="U68">
        <v>1</v>
      </c>
      <c r="V68">
        <v>138899060</v>
      </c>
      <c r="W68">
        <v>0</v>
      </c>
      <c r="X68">
        <v>0</v>
      </c>
      <c r="Y68" t="s">
        <v>30</v>
      </c>
      <c r="Z68" t="s">
        <v>31</v>
      </c>
    </row>
    <row r="69" spans="1:26" x14ac:dyDescent="0.25">
      <c r="A69">
        <v>40763324</v>
      </c>
      <c r="B69">
        <v>140185630</v>
      </c>
      <c r="C69" t="s">
        <v>26</v>
      </c>
      <c r="D69" t="s">
        <v>27</v>
      </c>
      <c r="E69" t="s">
        <v>28</v>
      </c>
      <c r="F69" s="1">
        <v>42303</v>
      </c>
      <c r="H69" t="s">
        <v>32</v>
      </c>
      <c r="I69">
        <v>0</v>
      </c>
      <c r="J69">
        <v>0</v>
      </c>
      <c r="K69">
        <v>1</v>
      </c>
      <c r="L69">
        <v>140185630</v>
      </c>
      <c r="M69">
        <v>140185630</v>
      </c>
      <c r="N69">
        <v>141438617</v>
      </c>
      <c r="O69">
        <v>40763324</v>
      </c>
      <c r="P69">
        <v>67</v>
      </c>
      <c r="Q69" s="1">
        <v>42303</v>
      </c>
      <c r="R69">
        <v>140185630</v>
      </c>
      <c r="S69">
        <v>141438617</v>
      </c>
      <c r="T69" s="1">
        <v>42334</v>
      </c>
      <c r="U69">
        <v>1</v>
      </c>
      <c r="V69">
        <v>140185630</v>
      </c>
      <c r="W69">
        <v>0</v>
      </c>
      <c r="X69">
        <v>0</v>
      </c>
      <c r="Y69" t="s">
        <v>30</v>
      </c>
      <c r="Z69" t="s">
        <v>31</v>
      </c>
    </row>
    <row r="70" spans="1:26" x14ac:dyDescent="0.25">
      <c r="A70">
        <v>40763324</v>
      </c>
      <c r="B70">
        <v>141438617</v>
      </c>
      <c r="C70" t="s">
        <v>26</v>
      </c>
      <c r="D70" t="s">
        <v>27</v>
      </c>
      <c r="E70" t="s">
        <v>28</v>
      </c>
      <c r="F70" s="1">
        <v>42334</v>
      </c>
      <c r="H70" t="s">
        <v>32</v>
      </c>
      <c r="I70">
        <v>0</v>
      </c>
      <c r="J70">
        <v>0</v>
      </c>
      <c r="K70">
        <v>1</v>
      </c>
      <c r="L70">
        <v>141438617</v>
      </c>
      <c r="M70">
        <v>141438617</v>
      </c>
      <c r="N70">
        <v>142654747</v>
      </c>
      <c r="O70">
        <v>40763324</v>
      </c>
      <c r="P70">
        <v>68</v>
      </c>
      <c r="Q70" s="1">
        <v>42334</v>
      </c>
      <c r="R70">
        <v>141438617</v>
      </c>
      <c r="S70">
        <v>142654747</v>
      </c>
      <c r="T70" s="1">
        <v>42364</v>
      </c>
      <c r="U70">
        <v>1</v>
      </c>
      <c r="V70">
        <v>141438617</v>
      </c>
      <c r="W70">
        <v>0</v>
      </c>
      <c r="X70">
        <v>0</v>
      </c>
      <c r="Y70" t="s">
        <v>30</v>
      </c>
      <c r="Z70" t="s">
        <v>31</v>
      </c>
    </row>
    <row r="71" spans="1:26" x14ac:dyDescent="0.25">
      <c r="A71">
        <v>40763324</v>
      </c>
      <c r="B71">
        <v>142654747</v>
      </c>
      <c r="C71" t="s">
        <v>26</v>
      </c>
      <c r="D71" t="s">
        <v>27</v>
      </c>
      <c r="E71" t="s">
        <v>28</v>
      </c>
      <c r="F71" s="1">
        <v>42364</v>
      </c>
      <c r="H71" t="s">
        <v>32</v>
      </c>
      <c r="I71">
        <v>0</v>
      </c>
      <c r="J71">
        <v>0</v>
      </c>
      <c r="K71">
        <v>1</v>
      </c>
      <c r="L71">
        <v>142654747</v>
      </c>
      <c r="M71">
        <v>142654747</v>
      </c>
      <c r="N71">
        <v>143908206</v>
      </c>
      <c r="O71">
        <v>40763324</v>
      </c>
      <c r="P71">
        <v>69</v>
      </c>
      <c r="Q71" s="1">
        <v>42364</v>
      </c>
      <c r="R71">
        <v>142654747</v>
      </c>
      <c r="S71">
        <v>143908206</v>
      </c>
      <c r="T71" s="1">
        <v>42395</v>
      </c>
      <c r="U71">
        <v>1</v>
      </c>
      <c r="V71">
        <v>142654747</v>
      </c>
      <c r="W71">
        <v>0</v>
      </c>
      <c r="X71">
        <v>0</v>
      </c>
      <c r="Y71" t="s">
        <v>30</v>
      </c>
      <c r="Z71" t="s">
        <v>31</v>
      </c>
    </row>
    <row r="72" spans="1:26" x14ac:dyDescent="0.25">
      <c r="A72">
        <v>40763324</v>
      </c>
      <c r="B72">
        <v>143908206</v>
      </c>
      <c r="C72" t="s">
        <v>26</v>
      </c>
      <c r="D72" t="s">
        <v>27</v>
      </c>
      <c r="E72" t="s">
        <v>28</v>
      </c>
      <c r="F72" s="1">
        <v>42395</v>
      </c>
      <c r="H72" t="s">
        <v>32</v>
      </c>
      <c r="I72">
        <v>0</v>
      </c>
      <c r="J72">
        <v>0</v>
      </c>
      <c r="K72">
        <v>1</v>
      </c>
      <c r="L72">
        <v>143908206</v>
      </c>
      <c r="M72">
        <v>143908206</v>
      </c>
      <c r="N72">
        <v>145215040</v>
      </c>
      <c r="O72">
        <v>40763324</v>
      </c>
      <c r="P72">
        <v>70</v>
      </c>
      <c r="Q72" s="1">
        <v>42395</v>
      </c>
      <c r="R72">
        <v>143908206</v>
      </c>
      <c r="S72">
        <v>145215040</v>
      </c>
      <c r="T72" s="1">
        <v>42426</v>
      </c>
      <c r="U72">
        <v>1</v>
      </c>
      <c r="V72">
        <v>143908206</v>
      </c>
      <c r="W72">
        <v>0</v>
      </c>
      <c r="X72">
        <v>0</v>
      </c>
      <c r="Y72" t="s">
        <v>30</v>
      </c>
      <c r="Z72" t="s">
        <v>31</v>
      </c>
    </row>
    <row r="73" spans="1:26" x14ac:dyDescent="0.25">
      <c r="A73">
        <v>40763324</v>
      </c>
      <c r="B73">
        <v>145215040</v>
      </c>
      <c r="C73" t="s">
        <v>26</v>
      </c>
      <c r="D73" t="s">
        <v>27</v>
      </c>
      <c r="E73" t="s">
        <v>28</v>
      </c>
      <c r="F73" s="1">
        <v>42426</v>
      </c>
      <c r="H73" t="s">
        <v>32</v>
      </c>
      <c r="I73">
        <v>0</v>
      </c>
      <c r="J73">
        <v>0</v>
      </c>
      <c r="K73">
        <v>1</v>
      </c>
      <c r="L73">
        <v>145215040</v>
      </c>
      <c r="M73">
        <v>145215040</v>
      </c>
      <c r="N73">
        <v>146480385</v>
      </c>
      <c r="O73">
        <v>40763324</v>
      </c>
      <c r="P73">
        <v>71</v>
      </c>
      <c r="Q73" s="1">
        <v>42426</v>
      </c>
      <c r="R73">
        <v>145215040</v>
      </c>
      <c r="S73">
        <v>146480385</v>
      </c>
      <c r="T73" s="1">
        <v>42455</v>
      </c>
      <c r="U73">
        <v>1</v>
      </c>
      <c r="V73">
        <v>145215040</v>
      </c>
      <c r="W73">
        <v>0</v>
      </c>
      <c r="X73">
        <v>0</v>
      </c>
      <c r="Y73" t="s">
        <v>30</v>
      </c>
      <c r="Z73" t="s">
        <v>31</v>
      </c>
    </row>
    <row r="74" spans="1:26" x14ac:dyDescent="0.25">
      <c r="A74">
        <v>40763324</v>
      </c>
      <c r="B74">
        <v>146480385</v>
      </c>
      <c r="C74" t="s">
        <v>26</v>
      </c>
      <c r="D74" t="s">
        <v>27</v>
      </c>
      <c r="E74" t="s">
        <v>28</v>
      </c>
      <c r="F74" s="1">
        <v>42455</v>
      </c>
      <c r="H74" t="s">
        <v>32</v>
      </c>
      <c r="I74">
        <v>0</v>
      </c>
      <c r="J74">
        <v>0</v>
      </c>
      <c r="K74">
        <v>1</v>
      </c>
      <c r="L74">
        <v>146480385</v>
      </c>
      <c r="M74">
        <v>146480385</v>
      </c>
      <c r="N74">
        <v>147781053</v>
      </c>
      <c r="O74">
        <v>40763324</v>
      </c>
      <c r="P74">
        <v>72</v>
      </c>
      <c r="Q74" s="1">
        <v>42455</v>
      </c>
      <c r="R74">
        <v>146480385</v>
      </c>
      <c r="S74">
        <v>147781053</v>
      </c>
      <c r="T74" s="1">
        <v>42486</v>
      </c>
      <c r="U74">
        <v>1</v>
      </c>
      <c r="V74">
        <v>146480385</v>
      </c>
      <c r="W74">
        <v>0</v>
      </c>
      <c r="X74">
        <v>0</v>
      </c>
      <c r="Y74" t="s">
        <v>30</v>
      </c>
      <c r="Z74" t="s">
        <v>31</v>
      </c>
    </row>
    <row r="75" spans="1:26" x14ac:dyDescent="0.25">
      <c r="A75">
        <v>40763324</v>
      </c>
      <c r="B75">
        <v>147781053</v>
      </c>
      <c r="C75" t="s">
        <v>26</v>
      </c>
      <c r="D75" t="s">
        <v>27</v>
      </c>
      <c r="E75" t="s">
        <v>28</v>
      </c>
      <c r="F75" s="1">
        <v>42486</v>
      </c>
      <c r="H75" t="s">
        <v>32</v>
      </c>
      <c r="I75">
        <v>4</v>
      </c>
      <c r="J75">
        <v>1</v>
      </c>
      <c r="K75">
        <v>1</v>
      </c>
      <c r="L75">
        <v>147781053</v>
      </c>
      <c r="M75">
        <v>147781053</v>
      </c>
      <c r="N75">
        <v>149070852</v>
      </c>
      <c r="O75">
        <v>40763324</v>
      </c>
      <c r="P75">
        <v>73</v>
      </c>
      <c r="Q75" s="1">
        <v>42486</v>
      </c>
      <c r="R75">
        <v>147781053</v>
      </c>
      <c r="S75">
        <v>149070852</v>
      </c>
      <c r="T75" s="1">
        <v>42516</v>
      </c>
      <c r="U75">
        <v>2</v>
      </c>
      <c r="V75">
        <v>147807616</v>
      </c>
      <c r="W75">
        <v>4</v>
      </c>
      <c r="X75">
        <v>1</v>
      </c>
      <c r="Y75" t="s">
        <v>30</v>
      </c>
      <c r="Z75" t="s">
        <v>35</v>
      </c>
    </row>
    <row r="76" spans="1:26" x14ac:dyDescent="0.25">
      <c r="A76">
        <v>40763324</v>
      </c>
      <c r="B76">
        <v>147807616</v>
      </c>
      <c r="C76" t="s">
        <v>26</v>
      </c>
      <c r="D76" t="s">
        <v>27</v>
      </c>
      <c r="E76" t="s">
        <v>28</v>
      </c>
      <c r="F76" s="1">
        <v>42490</v>
      </c>
      <c r="H76" t="s">
        <v>32</v>
      </c>
      <c r="I76">
        <v>4</v>
      </c>
      <c r="J76">
        <v>1</v>
      </c>
      <c r="K76">
        <v>2</v>
      </c>
      <c r="L76">
        <v>147807616</v>
      </c>
      <c r="M76">
        <v>147781053</v>
      </c>
      <c r="N76">
        <v>149070852</v>
      </c>
      <c r="O76">
        <v>40763324</v>
      </c>
      <c r="P76">
        <v>73</v>
      </c>
      <c r="Q76" s="1">
        <v>42486</v>
      </c>
      <c r="R76">
        <v>147781053</v>
      </c>
      <c r="S76">
        <v>149070852</v>
      </c>
      <c r="T76" s="1">
        <v>42516</v>
      </c>
      <c r="U76">
        <v>2</v>
      </c>
      <c r="V76">
        <v>147807616</v>
      </c>
      <c r="W76">
        <v>4</v>
      </c>
      <c r="X76">
        <v>1</v>
      </c>
      <c r="Y76" t="s">
        <v>30</v>
      </c>
      <c r="Z76" t="s">
        <v>35</v>
      </c>
    </row>
    <row r="77" spans="1:26" x14ac:dyDescent="0.25">
      <c r="A77">
        <v>40763324</v>
      </c>
      <c r="B77">
        <v>149070852</v>
      </c>
      <c r="C77" t="s">
        <v>26</v>
      </c>
      <c r="D77" t="s">
        <v>27</v>
      </c>
      <c r="E77" t="s">
        <v>28</v>
      </c>
      <c r="F77" s="1">
        <v>42516</v>
      </c>
      <c r="H77" t="s">
        <v>32</v>
      </c>
      <c r="I77">
        <v>0</v>
      </c>
      <c r="J77">
        <v>0</v>
      </c>
      <c r="K77">
        <v>1</v>
      </c>
      <c r="L77">
        <v>149070852</v>
      </c>
      <c r="M77">
        <v>149070852</v>
      </c>
      <c r="N77">
        <v>150359853</v>
      </c>
      <c r="O77">
        <v>40763324</v>
      </c>
      <c r="P77">
        <v>74</v>
      </c>
      <c r="Q77" s="1">
        <v>42516</v>
      </c>
      <c r="R77">
        <v>149070852</v>
      </c>
      <c r="S77">
        <v>150359853</v>
      </c>
      <c r="T77" s="1">
        <v>42547</v>
      </c>
      <c r="U77">
        <v>1</v>
      </c>
      <c r="V77">
        <v>149070852</v>
      </c>
      <c r="W77">
        <v>0</v>
      </c>
      <c r="X77">
        <v>0</v>
      </c>
      <c r="Y77" t="s">
        <v>30</v>
      </c>
      <c r="Z77" t="s">
        <v>31</v>
      </c>
    </row>
    <row r="78" spans="1:26" x14ac:dyDescent="0.25">
      <c r="A78">
        <v>40763324</v>
      </c>
      <c r="B78">
        <v>150359853</v>
      </c>
      <c r="C78" t="s">
        <v>26</v>
      </c>
      <c r="D78" t="s">
        <v>27</v>
      </c>
      <c r="E78" t="s">
        <v>28</v>
      </c>
      <c r="F78" s="1">
        <v>42547</v>
      </c>
      <c r="H78" t="s">
        <v>32</v>
      </c>
      <c r="I78">
        <v>0</v>
      </c>
      <c r="J78">
        <v>0</v>
      </c>
      <c r="K78">
        <v>1</v>
      </c>
      <c r="L78">
        <v>150359853</v>
      </c>
      <c r="M78">
        <v>150359853</v>
      </c>
      <c r="N78">
        <v>151673862</v>
      </c>
      <c r="O78">
        <v>40763324</v>
      </c>
      <c r="P78">
        <v>75</v>
      </c>
      <c r="Q78" s="1">
        <v>42547</v>
      </c>
      <c r="R78">
        <v>150359853</v>
      </c>
      <c r="S78">
        <v>151673862</v>
      </c>
      <c r="T78" s="1">
        <v>42577</v>
      </c>
      <c r="U78">
        <v>1</v>
      </c>
      <c r="V78">
        <v>150359853</v>
      </c>
      <c r="W78">
        <v>0</v>
      </c>
      <c r="X78">
        <v>0</v>
      </c>
      <c r="Y78" t="s">
        <v>30</v>
      </c>
      <c r="Z78" t="s">
        <v>31</v>
      </c>
    </row>
    <row r="79" spans="1:26" x14ac:dyDescent="0.25">
      <c r="A79">
        <v>40763324</v>
      </c>
      <c r="B79">
        <v>151673862</v>
      </c>
      <c r="C79" t="s">
        <v>26</v>
      </c>
      <c r="D79" t="s">
        <v>27</v>
      </c>
      <c r="E79" t="s">
        <v>28</v>
      </c>
      <c r="F79" s="1">
        <v>42577</v>
      </c>
      <c r="H79" t="s">
        <v>32</v>
      </c>
      <c r="I79">
        <v>0</v>
      </c>
      <c r="J79">
        <v>0</v>
      </c>
      <c r="K79">
        <v>1</v>
      </c>
      <c r="L79">
        <v>151673862</v>
      </c>
      <c r="M79">
        <v>151673862</v>
      </c>
      <c r="N79">
        <v>152989666</v>
      </c>
      <c r="O79">
        <v>40763324</v>
      </c>
      <c r="P79">
        <v>76</v>
      </c>
      <c r="Q79" s="1">
        <v>42577</v>
      </c>
      <c r="R79">
        <v>151673862</v>
      </c>
      <c r="S79">
        <v>152989666</v>
      </c>
      <c r="T79" s="1">
        <v>42608</v>
      </c>
      <c r="U79">
        <v>1</v>
      </c>
      <c r="V79">
        <v>151673862</v>
      </c>
      <c r="W79">
        <v>0</v>
      </c>
      <c r="X79">
        <v>0</v>
      </c>
      <c r="Y79" t="s">
        <v>30</v>
      </c>
      <c r="Z79" t="s">
        <v>31</v>
      </c>
    </row>
    <row r="80" spans="1:26" x14ac:dyDescent="0.25">
      <c r="A80">
        <v>40763324</v>
      </c>
      <c r="B80">
        <v>152989666</v>
      </c>
      <c r="C80" t="s">
        <v>26</v>
      </c>
      <c r="D80" t="s">
        <v>27</v>
      </c>
      <c r="E80" t="s">
        <v>28</v>
      </c>
      <c r="F80" s="1">
        <v>42608</v>
      </c>
      <c r="H80" t="s">
        <v>32</v>
      </c>
      <c r="I80">
        <v>0</v>
      </c>
      <c r="J80">
        <v>0</v>
      </c>
      <c r="K80">
        <v>1</v>
      </c>
      <c r="L80">
        <v>152989666</v>
      </c>
      <c r="M80">
        <v>152989666</v>
      </c>
      <c r="N80">
        <v>154271898</v>
      </c>
      <c r="O80">
        <v>40763324</v>
      </c>
      <c r="P80">
        <v>77</v>
      </c>
      <c r="Q80" s="1">
        <v>42608</v>
      </c>
      <c r="R80">
        <v>152989666</v>
      </c>
      <c r="S80">
        <v>154271898</v>
      </c>
      <c r="T80" s="1">
        <v>42639</v>
      </c>
      <c r="U80">
        <v>1</v>
      </c>
      <c r="V80">
        <v>152989666</v>
      </c>
      <c r="W80">
        <v>0</v>
      </c>
      <c r="X80">
        <v>0</v>
      </c>
      <c r="Y80" t="s">
        <v>30</v>
      </c>
      <c r="Z80" t="s">
        <v>31</v>
      </c>
    </row>
    <row r="81" spans="1:26" x14ac:dyDescent="0.25">
      <c r="A81">
        <v>40763324</v>
      </c>
      <c r="B81">
        <v>154271898</v>
      </c>
      <c r="C81" t="s">
        <v>26</v>
      </c>
      <c r="D81" t="s">
        <v>27</v>
      </c>
      <c r="E81" t="s">
        <v>28</v>
      </c>
      <c r="F81" s="1">
        <v>42639</v>
      </c>
      <c r="H81" t="s">
        <v>32</v>
      </c>
      <c r="I81">
        <v>0</v>
      </c>
      <c r="J81">
        <v>0</v>
      </c>
      <c r="K81">
        <v>1</v>
      </c>
      <c r="L81">
        <v>154271898</v>
      </c>
      <c r="M81">
        <v>154271898</v>
      </c>
      <c r="N81">
        <v>155576900</v>
      </c>
      <c r="O81">
        <v>40763324</v>
      </c>
      <c r="P81">
        <v>78</v>
      </c>
      <c r="Q81" s="1">
        <v>42639</v>
      </c>
      <c r="R81">
        <v>154271898</v>
      </c>
      <c r="S81">
        <v>155576900</v>
      </c>
      <c r="T81" s="1">
        <v>42669</v>
      </c>
      <c r="U81">
        <v>1</v>
      </c>
      <c r="V81">
        <v>154271898</v>
      </c>
      <c r="W81">
        <v>0</v>
      </c>
      <c r="X81">
        <v>0</v>
      </c>
      <c r="Y81" t="s">
        <v>30</v>
      </c>
      <c r="Z81" t="s">
        <v>31</v>
      </c>
    </row>
    <row r="82" spans="1:26" x14ac:dyDescent="0.25">
      <c r="A82">
        <v>40763324</v>
      </c>
      <c r="B82">
        <v>155576900</v>
      </c>
      <c r="C82" t="s">
        <v>26</v>
      </c>
      <c r="D82" t="s">
        <v>27</v>
      </c>
      <c r="E82" t="s">
        <v>28</v>
      </c>
      <c r="F82" s="1">
        <v>42669</v>
      </c>
      <c r="H82" t="s">
        <v>32</v>
      </c>
      <c r="I82">
        <v>0</v>
      </c>
      <c r="J82">
        <v>0</v>
      </c>
      <c r="K82">
        <v>1</v>
      </c>
      <c r="L82">
        <v>155576900</v>
      </c>
      <c r="M82">
        <v>155576900</v>
      </c>
      <c r="N82">
        <v>156863406</v>
      </c>
      <c r="O82">
        <v>40763324</v>
      </c>
      <c r="P82">
        <v>79</v>
      </c>
      <c r="Q82" s="1">
        <v>42669</v>
      </c>
      <c r="R82">
        <v>155576900</v>
      </c>
      <c r="S82">
        <v>156863406</v>
      </c>
      <c r="T82" s="1">
        <v>42700</v>
      </c>
      <c r="U82">
        <v>1</v>
      </c>
      <c r="V82">
        <v>155576900</v>
      </c>
      <c r="W82">
        <v>0</v>
      </c>
      <c r="X82">
        <v>0</v>
      </c>
      <c r="Y82" t="s">
        <v>30</v>
      </c>
      <c r="Z82" t="s">
        <v>31</v>
      </c>
    </row>
    <row r="83" spans="1:26" x14ac:dyDescent="0.25">
      <c r="A83">
        <v>40763324</v>
      </c>
      <c r="B83">
        <v>156863406</v>
      </c>
      <c r="C83" t="s">
        <v>26</v>
      </c>
      <c r="D83" t="s">
        <v>27</v>
      </c>
      <c r="E83" t="s">
        <v>28</v>
      </c>
      <c r="F83" s="1">
        <v>42700</v>
      </c>
      <c r="H83" t="s">
        <v>32</v>
      </c>
      <c r="I83">
        <v>0</v>
      </c>
      <c r="J83">
        <v>0</v>
      </c>
      <c r="K83">
        <v>1</v>
      </c>
      <c r="L83">
        <v>156863406</v>
      </c>
      <c r="M83">
        <v>156863406</v>
      </c>
      <c r="N83">
        <v>158097171</v>
      </c>
      <c r="O83">
        <v>40763324</v>
      </c>
      <c r="P83">
        <v>80</v>
      </c>
      <c r="Q83" s="1">
        <v>42700</v>
      </c>
      <c r="R83">
        <v>156863406</v>
      </c>
      <c r="S83">
        <v>158097171</v>
      </c>
      <c r="T83" s="1">
        <v>42730</v>
      </c>
      <c r="U83">
        <v>1</v>
      </c>
      <c r="V83">
        <v>156863406</v>
      </c>
      <c r="W83">
        <v>0</v>
      </c>
      <c r="X83">
        <v>0</v>
      </c>
      <c r="Y83" t="s">
        <v>30</v>
      </c>
      <c r="Z83" t="s">
        <v>31</v>
      </c>
    </row>
    <row r="84" spans="1:26" x14ac:dyDescent="0.25">
      <c r="A84">
        <v>40763324</v>
      </c>
      <c r="B84">
        <v>158097171</v>
      </c>
      <c r="C84" t="s">
        <v>26</v>
      </c>
      <c r="D84" t="s">
        <v>27</v>
      </c>
      <c r="E84" t="s">
        <v>28</v>
      </c>
      <c r="F84" s="1">
        <v>42730</v>
      </c>
      <c r="H84" t="s">
        <v>32</v>
      </c>
      <c r="I84">
        <v>0</v>
      </c>
      <c r="J84">
        <v>0</v>
      </c>
      <c r="K84">
        <v>1</v>
      </c>
      <c r="L84">
        <v>158097171</v>
      </c>
      <c r="M84">
        <v>158097171</v>
      </c>
      <c r="N84">
        <v>159359148</v>
      </c>
      <c r="O84">
        <v>40763324</v>
      </c>
      <c r="P84">
        <v>81</v>
      </c>
      <c r="Q84" s="1">
        <v>42730</v>
      </c>
      <c r="R84">
        <v>158097171</v>
      </c>
      <c r="S84">
        <v>159359148</v>
      </c>
      <c r="T84" s="1">
        <v>42761</v>
      </c>
      <c r="U84">
        <v>1</v>
      </c>
      <c r="V84">
        <v>158097171</v>
      </c>
      <c r="W84">
        <v>0</v>
      </c>
      <c r="X84">
        <v>0</v>
      </c>
      <c r="Y84" t="s">
        <v>30</v>
      </c>
      <c r="Z84" t="s">
        <v>31</v>
      </c>
    </row>
    <row r="85" spans="1:26" x14ac:dyDescent="0.25">
      <c r="A85">
        <v>40763324</v>
      </c>
      <c r="B85">
        <v>159359148</v>
      </c>
      <c r="C85" t="s">
        <v>26</v>
      </c>
      <c r="D85" t="s">
        <v>27</v>
      </c>
      <c r="E85" t="s">
        <v>28</v>
      </c>
      <c r="F85" s="1">
        <v>42761</v>
      </c>
      <c r="H85" t="s">
        <v>32</v>
      </c>
      <c r="I85">
        <v>0</v>
      </c>
      <c r="J85">
        <v>0</v>
      </c>
      <c r="K85">
        <v>1</v>
      </c>
      <c r="L85">
        <v>159359148</v>
      </c>
      <c r="M85">
        <v>159359148</v>
      </c>
      <c r="N85">
        <v>160638966</v>
      </c>
      <c r="O85">
        <v>40763324</v>
      </c>
      <c r="P85">
        <v>82</v>
      </c>
      <c r="Q85" s="1">
        <v>42761</v>
      </c>
      <c r="R85">
        <v>159359148</v>
      </c>
      <c r="S85">
        <v>160638966</v>
      </c>
      <c r="T85" s="1">
        <v>42792</v>
      </c>
      <c r="U85">
        <v>1</v>
      </c>
      <c r="V85">
        <v>159359148</v>
      </c>
      <c r="W85">
        <v>0</v>
      </c>
      <c r="X85">
        <v>0</v>
      </c>
      <c r="Y85" t="s">
        <v>30</v>
      </c>
      <c r="Z85" t="s">
        <v>31</v>
      </c>
    </row>
    <row r="86" spans="1:26" x14ac:dyDescent="0.25">
      <c r="A86">
        <v>46131937</v>
      </c>
      <c r="B86">
        <v>160327003</v>
      </c>
      <c r="C86" t="s">
        <v>36</v>
      </c>
      <c r="D86" t="s">
        <v>37</v>
      </c>
      <c r="E86" t="s">
        <v>38</v>
      </c>
      <c r="F86" s="1">
        <v>42784</v>
      </c>
      <c r="H86" t="s">
        <v>32</v>
      </c>
      <c r="K86">
        <v>1</v>
      </c>
      <c r="L86">
        <v>160327003</v>
      </c>
      <c r="M86">
        <v>160327003</v>
      </c>
      <c r="N86">
        <v>176245287</v>
      </c>
      <c r="O86">
        <v>46131937</v>
      </c>
      <c r="P86">
        <v>1</v>
      </c>
      <c r="Q86" s="1">
        <v>42784</v>
      </c>
      <c r="R86">
        <v>160327003</v>
      </c>
      <c r="S86">
        <v>176245287</v>
      </c>
      <c r="T86" s="1">
        <v>43149</v>
      </c>
      <c r="U86">
        <v>8</v>
      </c>
      <c r="V86">
        <v>160711436</v>
      </c>
      <c r="Y86" t="s">
        <v>39</v>
      </c>
      <c r="Z86" t="s">
        <v>39</v>
      </c>
    </row>
    <row r="87" spans="1:26" x14ac:dyDescent="0.25">
      <c r="A87">
        <v>46131937</v>
      </c>
      <c r="B87">
        <v>160345400</v>
      </c>
      <c r="C87" t="s">
        <v>36</v>
      </c>
      <c r="D87" t="s">
        <v>37</v>
      </c>
      <c r="E87" t="s">
        <v>38</v>
      </c>
      <c r="F87" s="1">
        <v>42788</v>
      </c>
      <c r="H87" t="s">
        <v>32</v>
      </c>
      <c r="K87">
        <v>2</v>
      </c>
      <c r="L87">
        <v>160345400</v>
      </c>
      <c r="M87">
        <v>160327003</v>
      </c>
      <c r="N87">
        <v>176245287</v>
      </c>
      <c r="O87">
        <v>46131937</v>
      </c>
      <c r="P87">
        <v>1</v>
      </c>
      <c r="Q87" s="1">
        <v>42784</v>
      </c>
      <c r="R87">
        <v>160327003</v>
      </c>
      <c r="S87">
        <v>176245287</v>
      </c>
      <c r="T87" s="1">
        <v>43149</v>
      </c>
      <c r="U87">
        <v>8</v>
      </c>
      <c r="V87">
        <v>160711436</v>
      </c>
      <c r="Y87" t="s">
        <v>39</v>
      </c>
      <c r="Z87" t="s">
        <v>39</v>
      </c>
    </row>
    <row r="88" spans="1:26" x14ac:dyDescent="0.25">
      <c r="A88">
        <v>46131937</v>
      </c>
      <c r="B88">
        <v>160505624</v>
      </c>
      <c r="C88" t="s">
        <v>36</v>
      </c>
      <c r="D88" t="s">
        <v>37</v>
      </c>
      <c r="E88" t="s">
        <v>38</v>
      </c>
      <c r="F88" s="1">
        <v>42792</v>
      </c>
      <c r="H88" t="s">
        <v>32</v>
      </c>
      <c r="K88">
        <v>3</v>
      </c>
      <c r="L88">
        <v>160505624</v>
      </c>
      <c r="M88">
        <v>160327003</v>
      </c>
      <c r="N88">
        <v>176245287</v>
      </c>
      <c r="O88">
        <v>46131937</v>
      </c>
      <c r="P88">
        <v>1</v>
      </c>
      <c r="Q88" s="1">
        <v>42784</v>
      </c>
      <c r="R88">
        <v>160327003</v>
      </c>
      <c r="S88">
        <v>176245287</v>
      </c>
      <c r="T88" s="1">
        <v>43149</v>
      </c>
      <c r="U88">
        <v>8</v>
      </c>
      <c r="V88">
        <v>160711436</v>
      </c>
      <c r="Y88" t="s">
        <v>39</v>
      </c>
      <c r="Z88" t="s">
        <v>39</v>
      </c>
    </row>
    <row r="89" spans="1:26" x14ac:dyDescent="0.25">
      <c r="A89">
        <v>46131937</v>
      </c>
      <c r="B89">
        <v>160572166</v>
      </c>
      <c r="C89" t="s">
        <v>36</v>
      </c>
      <c r="D89" t="s">
        <v>37</v>
      </c>
      <c r="E89" t="s">
        <v>38</v>
      </c>
      <c r="F89" s="1">
        <v>42790</v>
      </c>
      <c r="H89" t="s">
        <v>40</v>
      </c>
      <c r="K89">
        <v>4</v>
      </c>
      <c r="L89">
        <v>160572166</v>
      </c>
      <c r="M89">
        <v>160327003</v>
      </c>
      <c r="N89">
        <v>176245287</v>
      </c>
      <c r="O89">
        <v>46131937</v>
      </c>
      <c r="P89">
        <v>1</v>
      </c>
      <c r="Q89" s="1">
        <v>42784</v>
      </c>
      <c r="R89">
        <v>160327003</v>
      </c>
      <c r="S89">
        <v>176245287</v>
      </c>
      <c r="T89" s="1">
        <v>43149</v>
      </c>
      <c r="U89">
        <v>8</v>
      </c>
      <c r="V89">
        <v>160711436</v>
      </c>
      <c r="Y89" t="s">
        <v>39</v>
      </c>
      <c r="Z89" t="s">
        <v>39</v>
      </c>
    </row>
    <row r="90" spans="1:26" x14ac:dyDescent="0.25">
      <c r="A90">
        <v>46131937</v>
      </c>
      <c r="B90">
        <v>160657613</v>
      </c>
      <c r="C90" t="s">
        <v>36</v>
      </c>
      <c r="D90" t="s">
        <v>37</v>
      </c>
      <c r="E90" t="s">
        <v>38</v>
      </c>
      <c r="F90" s="1">
        <v>42796</v>
      </c>
      <c r="H90" t="s">
        <v>32</v>
      </c>
      <c r="K90">
        <v>5</v>
      </c>
      <c r="L90">
        <v>160657613</v>
      </c>
      <c r="M90">
        <v>160327003</v>
      </c>
      <c r="N90">
        <v>176245287</v>
      </c>
      <c r="O90">
        <v>46131937</v>
      </c>
      <c r="P90">
        <v>1</v>
      </c>
      <c r="Q90" s="1">
        <v>42784</v>
      </c>
      <c r="R90">
        <v>160327003</v>
      </c>
      <c r="S90">
        <v>176245287</v>
      </c>
      <c r="T90" s="1">
        <v>43149</v>
      </c>
      <c r="U90">
        <v>8</v>
      </c>
      <c r="V90">
        <v>160711436</v>
      </c>
      <c r="Y90" t="s">
        <v>39</v>
      </c>
      <c r="Z90" t="s">
        <v>39</v>
      </c>
    </row>
    <row r="91" spans="1:26" x14ac:dyDescent="0.25">
      <c r="A91">
        <v>46131937</v>
      </c>
      <c r="B91">
        <v>160664111</v>
      </c>
      <c r="C91" t="s">
        <v>36</v>
      </c>
      <c r="D91" t="s">
        <v>37</v>
      </c>
      <c r="E91" t="s">
        <v>38</v>
      </c>
      <c r="F91" s="1">
        <v>42793</v>
      </c>
      <c r="H91" t="s">
        <v>40</v>
      </c>
      <c r="K91">
        <v>6</v>
      </c>
      <c r="L91">
        <v>160664111</v>
      </c>
      <c r="M91">
        <v>160327003</v>
      </c>
      <c r="N91">
        <v>176245287</v>
      </c>
      <c r="O91">
        <v>46131937</v>
      </c>
      <c r="P91">
        <v>1</v>
      </c>
      <c r="Q91" s="1">
        <v>42784</v>
      </c>
      <c r="R91">
        <v>160327003</v>
      </c>
      <c r="S91">
        <v>176245287</v>
      </c>
      <c r="T91" s="1">
        <v>43149</v>
      </c>
      <c r="U91">
        <v>8</v>
      </c>
      <c r="V91">
        <v>160711436</v>
      </c>
      <c r="Y91" t="s">
        <v>39</v>
      </c>
      <c r="Z91" t="s">
        <v>39</v>
      </c>
    </row>
    <row r="92" spans="1:26" x14ac:dyDescent="0.25">
      <c r="A92">
        <v>46131937</v>
      </c>
      <c r="B92">
        <v>160711418</v>
      </c>
      <c r="C92" t="s">
        <v>36</v>
      </c>
      <c r="D92" t="s">
        <v>37</v>
      </c>
      <c r="E92" t="s">
        <v>38</v>
      </c>
      <c r="F92" s="1">
        <v>42794</v>
      </c>
      <c r="H92" t="s">
        <v>40</v>
      </c>
      <c r="K92">
        <v>7</v>
      </c>
      <c r="L92">
        <v>160711418</v>
      </c>
      <c r="M92">
        <v>160327003</v>
      </c>
      <c r="N92">
        <v>176245287</v>
      </c>
      <c r="O92">
        <v>46131937</v>
      </c>
      <c r="P92">
        <v>1</v>
      </c>
      <c r="Q92" s="1">
        <v>42784</v>
      </c>
      <c r="R92">
        <v>160327003</v>
      </c>
      <c r="S92">
        <v>176245287</v>
      </c>
      <c r="T92" s="1">
        <v>43149</v>
      </c>
      <c r="U92">
        <v>8</v>
      </c>
      <c r="V92">
        <v>160711436</v>
      </c>
      <c r="Y92" t="s">
        <v>39</v>
      </c>
      <c r="Z92" t="s">
        <v>39</v>
      </c>
    </row>
    <row r="93" spans="1:26" x14ac:dyDescent="0.25">
      <c r="A93">
        <v>46131937</v>
      </c>
      <c r="B93">
        <v>160711436</v>
      </c>
      <c r="C93" t="s">
        <v>36</v>
      </c>
      <c r="D93" t="s">
        <v>37</v>
      </c>
      <c r="E93" t="s">
        <v>38</v>
      </c>
      <c r="F93" s="1">
        <v>42794</v>
      </c>
      <c r="H93" t="s">
        <v>40</v>
      </c>
      <c r="K93">
        <v>8</v>
      </c>
      <c r="L93">
        <v>160711436</v>
      </c>
      <c r="M93">
        <v>160327003</v>
      </c>
      <c r="N93">
        <v>176245287</v>
      </c>
      <c r="O93">
        <v>46131937</v>
      </c>
      <c r="P93">
        <v>1</v>
      </c>
      <c r="Q93" s="1">
        <v>42784</v>
      </c>
      <c r="R93">
        <v>160327003</v>
      </c>
      <c r="S93">
        <v>176245287</v>
      </c>
      <c r="T93" s="1">
        <v>43149</v>
      </c>
      <c r="U93">
        <v>8</v>
      </c>
      <c r="V93">
        <v>160711436</v>
      </c>
      <c r="Y93" t="s">
        <v>39</v>
      </c>
      <c r="Z93" t="s">
        <v>39</v>
      </c>
    </row>
    <row r="94" spans="1:26" x14ac:dyDescent="0.25">
      <c r="A94">
        <v>46131937</v>
      </c>
      <c r="B94">
        <v>160904800</v>
      </c>
      <c r="C94" t="s">
        <v>36</v>
      </c>
      <c r="D94" t="s">
        <v>37</v>
      </c>
      <c r="E94" t="s">
        <v>38</v>
      </c>
      <c r="F94" s="1">
        <v>42804</v>
      </c>
      <c r="H94" t="s">
        <v>32</v>
      </c>
      <c r="K94">
        <v>9</v>
      </c>
      <c r="L94">
        <v>160904800</v>
      </c>
      <c r="M94">
        <v>160327003</v>
      </c>
      <c r="N94">
        <v>176245287</v>
      </c>
      <c r="O94">
        <v>46131937</v>
      </c>
      <c r="P94">
        <v>1</v>
      </c>
      <c r="Q94" s="1">
        <v>42784</v>
      </c>
      <c r="R94">
        <v>160327003</v>
      </c>
      <c r="S94">
        <v>176245287</v>
      </c>
      <c r="T94" s="1">
        <v>43149</v>
      </c>
      <c r="U94">
        <v>8</v>
      </c>
      <c r="V94">
        <v>160711436</v>
      </c>
      <c r="Y94" t="s">
        <v>39</v>
      </c>
      <c r="Z94" t="s">
        <v>39</v>
      </c>
    </row>
    <row r="95" spans="1:26" x14ac:dyDescent="0.25">
      <c r="A95">
        <v>40763324</v>
      </c>
      <c r="B95">
        <v>160638966</v>
      </c>
      <c r="C95" t="s">
        <v>26</v>
      </c>
      <c r="D95" t="s">
        <v>27</v>
      </c>
      <c r="E95" t="s">
        <v>28</v>
      </c>
      <c r="F95" s="1">
        <v>42792</v>
      </c>
      <c r="H95" t="s">
        <v>32</v>
      </c>
      <c r="I95">
        <v>0</v>
      </c>
      <c r="J95">
        <v>0</v>
      </c>
      <c r="K95">
        <v>1</v>
      </c>
      <c r="L95">
        <v>160638966</v>
      </c>
      <c r="M95">
        <v>160638966</v>
      </c>
      <c r="N95">
        <v>161885667</v>
      </c>
      <c r="O95">
        <v>40763324</v>
      </c>
      <c r="P95">
        <v>83</v>
      </c>
      <c r="Q95" s="1">
        <v>42792</v>
      </c>
      <c r="R95">
        <v>160638966</v>
      </c>
      <c r="S95">
        <v>161885667</v>
      </c>
      <c r="T95" s="1">
        <v>42820</v>
      </c>
      <c r="U95">
        <v>1</v>
      </c>
      <c r="V95">
        <v>160638966</v>
      </c>
      <c r="W95">
        <v>0</v>
      </c>
      <c r="X95">
        <v>0</v>
      </c>
      <c r="Y95" t="s">
        <v>30</v>
      </c>
      <c r="Z95" t="s">
        <v>31</v>
      </c>
    </row>
    <row r="96" spans="1:26" x14ac:dyDescent="0.25">
      <c r="A96">
        <v>40763324</v>
      </c>
      <c r="B96">
        <v>161885667</v>
      </c>
      <c r="C96" t="s">
        <v>26</v>
      </c>
      <c r="D96" t="s">
        <v>27</v>
      </c>
      <c r="E96" t="s">
        <v>28</v>
      </c>
      <c r="F96" s="1">
        <v>42820</v>
      </c>
      <c r="H96" t="s">
        <v>32</v>
      </c>
      <c r="I96">
        <v>0</v>
      </c>
      <c r="J96">
        <v>0</v>
      </c>
      <c r="K96">
        <v>1</v>
      </c>
      <c r="L96">
        <v>161885667</v>
      </c>
      <c r="M96">
        <v>161885667</v>
      </c>
      <c r="N96">
        <v>163450051</v>
      </c>
      <c r="O96">
        <v>40763324</v>
      </c>
      <c r="P96">
        <v>84</v>
      </c>
      <c r="Q96" s="1">
        <v>42820</v>
      </c>
      <c r="R96">
        <v>161885667</v>
      </c>
      <c r="S96">
        <v>163450051</v>
      </c>
      <c r="T96" s="1">
        <v>42851</v>
      </c>
      <c r="U96">
        <v>1</v>
      </c>
      <c r="V96">
        <v>161885667</v>
      </c>
      <c r="W96">
        <v>0</v>
      </c>
      <c r="X96">
        <v>0</v>
      </c>
      <c r="Y96" t="s">
        <v>30</v>
      </c>
      <c r="Z96" t="s">
        <v>31</v>
      </c>
    </row>
    <row r="97" spans="1:26" x14ac:dyDescent="0.25">
      <c r="A97">
        <v>40763324</v>
      </c>
      <c r="B97">
        <v>163450051</v>
      </c>
      <c r="C97" t="s">
        <v>26</v>
      </c>
      <c r="D97" t="s">
        <v>27</v>
      </c>
      <c r="E97" t="s">
        <v>28</v>
      </c>
      <c r="F97" s="1">
        <v>42851</v>
      </c>
      <c r="H97" t="s">
        <v>32</v>
      </c>
      <c r="I97">
        <v>0</v>
      </c>
      <c r="J97">
        <v>0</v>
      </c>
      <c r="K97">
        <v>1</v>
      </c>
      <c r="L97">
        <v>163450051</v>
      </c>
      <c r="M97">
        <v>163450051</v>
      </c>
      <c r="N97">
        <v>164734444</v>
      </c>
      <c r="O97">
        <v>40763324</v>
      </c>
      <c r="P97">
        <v>85</v>
      </c>
      <c r="Q97" s="1">
        <v>42851</v>
      </c>
      <c r="R97">
        <v>163450051</v>
      </c>
      <c r="S97">
        <v>164734444</v>
      </c>
      <c r="T97" s="1">
        <v>42881</v>
      </c>
      <c r="U97">
        <v>1</v>
      </c>
      <c r="V97">
        <v>163450051</v>
      </c>
      <c r="W97">
        <v>0</v>
      </c>
      <c r="X97">
        <v>0</v>
      </c>
      <c r="Y97" t="s">
        <v>30</v>
      </c>
      <c r="Z97" t="s">
        <v>31</v>
      </c>
    </row>
    <row r="98" spans="1:26" x14ac:dyDescent="0.25">
      <c r="A98">
        <v>40763324</v>
      </c>
      <c r="B98">
        <v>164734444</v>
      </c>
      <c r="C98" t="s">
        <v>26</v>
      </c>
      <c r="D98" t="s">
        <v>27</v>
      </c>
      <c r="E98" t="s">
        <v>28</v>
      </c>
      <c r="F98" s="1">
        <v>42881</v>
      </c>
      <c r="H98" t="s">
        <v>32</v>
      </c>
      <c r="I98">
        <v>0</v>
      </c>
      <c r="J98">
        <v>0</v>
      </c>
      <c r="K98">
        <v>1</v>
      </c>
      <c r="L98">
        <v>164734444</v>
      </c>
      <c r="M98">
        <v>164734444</v>
      </c>
      <c r="N98">
        <v>166010629</v>
      </c>
      <c r="O98">
        <v>40763324</v>
      </c>
      <c r="P98">
        <v>86</v>
      </c>
      <c r="Q98" s="1">
        <v>42881</v>
      </c>
      <c r="R98">
        <v>164734444</v>
      </c>
      <c r="S98">
        <v>166010629</v>
      </c>
      <c r="T98" s="1">
        <v>42912</v>
      </c>
      <c r="U98">
        <v>1</v>
      </c>
      <c r="V98">
        <v>164734444</v>
      </c>
      <c r="W98">
        <v>0</v>
      </c>
      <c r="X98">
        <v>0</v>
      </c>
      <c r="Y98" t="s">
        <v>30</v>
      </c>
      <c r="Z98" t="s">
        <v>31</v>
      </c>
    </row>
    <row r="99" spans="1:26" x14ac:dyDescent="0.25">
      <c r="A99">
        <v>40763324</v>
      </c>
      <c r="B99">
        <v>166010629</v>
      </c>
      <c r="C99" t="s">
        <v>26</v>
      </c>
      <c r="D99" t="s">
        <v>27</v>
      </c>
      <c r="E99" t="s">
        <v>28</v>
      </c>
      <c r="F99" s="1">
        <v>42912</v>
      </c>
      <c r="H99" t="s">
        <v>32</v>
      </c>
      <c r="I99">
        <v>0</v>
      </c>
      <c r="J99">
        <v>0</v>
      </c>
      <c r="K99">
        <v>1</v>
      </c>
      <c r="L99">
        <v>166010629</v>
      </c>
      <c r="M99">
        <v>166010629</v>
      </c>
      <c r="N99">
        <v>167317678</v>
      </c>
      <c r="O99">
        <v>40763324</v>
      </c>
      <c r="P99">
        <v>87</v>
      </c>
      <c r="Q99" s="1">
        <v>42912</v>
      </c>
      <c r="R99">
        <v>166010629</v>
      </c>
      <c r="S99">
        <v>167317678</v>
      </c>
      <c r="T99" s="1">
        <v>42942</v>
      </c>
      <c r="U99">
        <v>1</v>
      </c>
      <c r="V99">
        <v>166010629</v>
      </c>
      <c r="W99">
        <v>0</v>
      </c>
      <c r="X99">
        <v>0</v>
      </c>
      <c r="Y99" t="s">
        <v>30</v>
      </c>
      <c r="Z99" t="s">
        <v>31</v>
      </c>
    </row>
    <row r="100" spans="1:26" x14ac:dyDescent="0.25">
      <c r="A100">
        <v>40763324</v>
      </c>
      <c r="B100">
        <v>167317678</v>
      </c>
      <c r="C100" t="s">
        <v>26</v>
      </c>
      <c r="D100" t="s">
        <v>27</v>
      </c>
      <c r="E100" t="s">
        <v>28</v>
      </c>
      <c r="F100" s="1">
        <v>42942</v>
      </c>
      <c r="H100" t="s">
        <v>32</v>
      </c>
      <c r="I100">
        <v>0</v>
      </c>
      <c r="J100">
        <v>0</v>
      </c>
      <c r="K100">
        <v>1</v>
      </c>
      <c r="L100">
        <v>167317678</v>
      </c>
      <c r="M100">
        <v>167317678</v>
      </c>
      <c r="N100">
        <v>168633213</v>
      </c>
      <c r="O100">
        <v>40763324</v>
      </c>
      <c r="P100">
        <v>88</v>
      </c>
      <c r="Q100" s="1">
        <v>42942</v>
      </c>
      <c r="R100">
        <v>167317678</v>
      </c>
      <c r="S100">
        <v>168633213</v>
      </c>
      <c r="T100" s="1">
        <v>42973</v>
      </c>
      <c r="U100">
        <v>1</v>
      </c>
      <c r="V100">
        <v>167317678</v>
      </c>
      <c r="W100">
        <v>0</v>
      </c>
      <c r="X100">
        <v>0</v>
      </c>
      <c r="Y100" t="s">
        <v>30</v>
      </c>
      <c r="Z100" t="s">
        <v>31</v>
      </c>
    </row>
    <row r="101" spans="1:26" x14ac:dyDescent="0.25">
      <c r="A101">
        <v>40763324</v>
      </c>
      <c r="B101">
        <v>168633213</v>
      </c>
      <c r="C101" t="s">
        <v>26</v>
      </c>
      <c r="D101" t="s">
        <v>27</v>
      </c>
      <c r="E101" t="s">
        <v>28</v>
      </c>
      <c r="F101" s="1">
        <v>42973</v>
      </c>
      <c r="H101" t="s">
        <v>32</v>
      </c>
      <c r="I101">
        <v>0</v>
      </c>
      <c r="J101">
        <v>0</v>
      </c>
      <c r="K101">
        <v>1</v>
      </c>
      <c r="L101">
        <v>168633213</v>
      </c>
      <c r="M101">
        <v>168633213</v>
      </c>
      <c r="N101">
        <v>169937066</v>
      </c>
      <c r="O101">
        <v>40763324</v>
      </c>
      <c r="P101">
        <v>89</v>
      </c>
      <c r="Q101" s="1">
        <v>42973</v>
      </c>
      <c r="R101">
        <v>168633213</v>
      </c>
      <c r="S101">
        <v>169937066</v>
      </c>
      <c r="T101" s="1">
        <v>43004</v>
      </c>
      <c r="U101">
        <v>1</v>
      </c>
      <c r="V101">
        <v>168633213</v>
      </c>
      <c r="W101">
        <v>0</v>
      </c>
      <c r="X101">
        <v>0</v>
      </c>
      <c r="Y101" t="s">
        <v>30</v>
      </c>
      <c r="Z101" t="s">
        <v>31</v>
      </c>
    </row>
    <row r="102" spans="1:26" x14ac:dyDescent="0.25">
      <c r="A102">
        <v>40763324</v>
      </c>
      <c r="B102">
        <v>169937066</v>
      </c>
      <c r="C102" t="s">
        <v>26</v>
      </c>
      <c r="D102" t="s">
        <v>27</v>
      </c>
      <c r="E102" t="s">
        <v>28</v>
      </c>
      <c r="F102" s="1">
        <v>43004</v>
      </c>
      <c r="H102" t="s">
        <v>32</v>
      </c>
      <c r="I102">
        <v>0</v>
      </c>
      <c r="J102">
        <v>0</v>
      </c>
      <c r="K102">
        <v>1</v>
      </c>
      <c r="L102">
        <v>169937066</v>
      </c>
      <c r="M102">
        <v>169937066</v>
      </c>
      <c r="N102">
        <v>171275866</v>
      </c>
      <c r="O102">
        <v>40763324</v>
      </c>
      <c r="P102">
        <v>90</v>
      </c>
      <c r="Q102" s="1">
        <v>43004</v>
      </c>
      <c r="R102">
        <v>169937066</v>
      </c>
      <c r="S102">
        <v>171275866</v>
      </c>
      <c r="T102" s="1">
        <v>43034</v>
      </c>
      <c r="U102">
        <v>1</v>
      </c>
      <c r="V102">
        <v>169937066</v>
      </c>
      <c r="W102">
        <v>0</v>
      </c>
      <c r="X102">
        <v>0</v>
      </c>
      <c r="Y102" t="s">
        <v>30</v>
      </c>
      <c r="Z102" t="s">
        <v>31</v>
      </c>
    </row>
    <row r="103" spans="1:26" x14ac:dyDescent="0.25">
      <c r="A103">
        <v>40763324</v>
      </c>
      <c r="B103">
        <v>171275866</v>
      </c>
      <c r="C103" t="s">
        <v>26</v>
      </c>
      <c r="D103" t="s">
        <v>27</v>
      </c>
      <c r="E103" t="s">
        <v>28</v>
      </c>
      <c r="F103" s="1">
        <v>43034</v>
      </c>
      <c r="H103" t="s">
        <v>32</v>
      </c>
      <c r="I103">
        <v>0</v>
      </c>
      <c r="J103">
        <v>0</v>
      </c>
      <c r="K103">
        <v>1</v>
      </c>
      <c r="L103">
        <v>171275866</v>
      </c>
      <c r="M103">
        <v>171275866</v>
      </c>
      <c r="N103">
        <v>172595233</v>
      </c>
      <c r="O103">
        <v>40763324</v>
      </c>
      <c r="P103">
        <v>91</v>
      </c>
      <c r="Q103" s="1">
        <v>43034</v>
      </c>
      <c r="R103">
        <v>171275866</v>
      </c>
      <c r="S103">
        <v>172595233</v>
      </c>
      <c r="T103" s="1">
        <v>43065</v>
      </c>
      <c r="U103">
        <v>1</v>
      </c>
      <c r="V103">
        <v>171275866</v>
      </c>
      <c r="W103">
        <v>0</v>
      </c>
      <c r="X103">
        <v>0</v>
      </c>
      <c r="Y103" t="s">
        <v>30</v>
      </c>
      <c r="Z103" t="s">
        <v>31</v>
      </c>
    </row>
    <row r="104" spans="1:26" x14ac:dyDescent="0.25">
      <c r="A104">
        <v>40763324</v>
      </c>
      <c r="B104">
        <v>172595233</v>
      </c>
      <c r="C104" t="s">
        <v>26</v>
      </c>
      <c r="D104" t="s">
        <v>27</v>
      </c>
      <c r="E104" t="s">
        <v>28</v>
      </c>
      <c r="F104" s="1">
        <v>43065</v>
      </c>
      <c r="H104" t="s">
        <v>32</v>
      </c>
      <c r="I104">
        <v>0</v>
      </c>
      <c r="J104">
        <v>0</v>
      </c>
      <c r="K104">
        <v>1</v>
      </c>
      <c r="L104">
        <v>172595233</v>
      </c>
      <c r="M104">
        <v>172595233</v>
      </c>
      <c r="N104">
        <v>173880976</v>
      </c>
      <c r="O104">
        <v>40763324</v>
      </c>
      <c r="P104">
        <v>92</v>
      </c>
      <c r="Q104" s="1">
        <v>43065</v>
      </c>
      <c r="R104">
        <v>172595233</v>
      </c>
      <c r="S104">
        <v>173880976</v>
      </c>
      <c r="T104" s="1">
        <v>43095</v>
      </c>
      <c r="U104">
        <v>1</v>
      </c>
      <c r="V104">
        <v>172595233</v>
      </c>
      <c r="W104">
        <v>0</v>
      </c>
      <c r="X104">
        <v>0</v>
      </c>
      <c r="Y104" t="s">
        <v>30</v>
      </c>
      <c r="Z104" t="s">
        <v>31</v>
      </c>
    </row>
    <row r="105" spans="1:26" x14ac:dyDescent="0.25">
      <c r="A105">
        <v>40763324</v>
      </c>
      <c r="B105">
        <v>173880976</v>
      </c>
      <c r="C105" t="s">
        <v>26</v>
      </c>
      <c r="D105" t="s">
        <v>27</v>
      </c>
      <c r="E105" t="s">
        <v>28</v>
      </c>
      <c r="F105" s="1">
        <v>43095</v>
      </c>
      <c r="H105" t="s">
        <v>32</v>
      </c>
      <c r="I105">
        <v>0</v>
      </c>
      <c r="J105">
        <v>0</v>
      </c>
      <c r="K105">
        <v>1</v>
      </c>
      <c r="L105">
        <v>173880976</v>
      </c>
      <c r="M105">
        <v>173880976</v>
      </c>
      <c r="N105">
        <v>175223330</v>
      </c>
      <c r="O105">
        <v>40763324</v>
      </c>
      <c r="P105">
        <v>93</v>
      </c>
      <c r="Q105" s="1">
        <v>43095</v>
      </c>
      <c r="R105">
        <v>173880976</v>
      </c>
      <c r="S105">
        <v>175223330</v>
      </c>
      <c r="T105" s="1">
        <v>43126</v>
      </c>
      <c r="U105">
        <v>1</v>
      </c>
      <c r="V105">
        <v>173880976</v>
      </c>
      <c r="W105">
        <v>0</v>
      </c>
      <c r="X105">
        <v>0</v>
      </c>
      <c r="Y105" t="s">
        <v>30</v>
      </c>
      <c r="Z105" t="s">
        <v>31</v>
      </c>
    </row>
    <row r="106" spans="1:26" x14ac:dyDescent="0.25">
      <c r="A106">
        <v>40763324</v>
      </c>
      <c r="B106">
        <v>175223330</v>
      </c>
      <c r="C106" t="s">
        <v>26</v>
      </c>
      <c r="D106" t="s">
        <v>27</v>
      </c>
      <c r="E106" t="s">
        <v>28</v>
      </c>
      <c r="F106" s="1">
        <v>43126</v>
      </c>
      <c r="H106" t="s">
        <v>32</v>
      </c>
      <c r="I106">
        <v>0</v>
      </c>
      <c r="J106">
        <v>0</v>
      </c>
      <c r="K106">
        <v>1</v>
      </c>
      <c r="L106">
        <v>175223330</v>
      </c>
      <c r="M106">
        <v>175223330</v>
      </c>
      <c r="N106">
        <v>176586802</v>
      </c>
      <c r="O106">
        <v>40763324</v>
      </c>
      <c r="P106">
        <v>94</v>
      </c>
      <c r="Q106" s="1">
        <v>43126</v>
      </c>
      <c r="R106">
        <v>175223330</v>
      </c>
      <c r="S106">
        <v>176586802</v>
      </c>
      <c r="T106" s="1">
        <v>43157</v>
      </c>
      <c r="U106">
        <v>1</v>
      </c>
      <c r="V106">
        <v>175223330</v>
      </c>
      <c r="W106">
        <v>0</v>
      </c>
      <c r="X106">
        <v>0</v>
      </c>
      <c r="Y106" t="s">
        <v>30</v>
      </c>
      <c r="Z106" t="s">
        <v>31</v>
      </c>
    </row>
    <row r="107" spans="1:26" x14ac:dyDescent="0.25">
      <c r="A107">
        <v>46131937</v>
      </c>
      <c r="B107">
        <v>176245287</v>
      </c>
      <c r="C107" t="s">
        <v>36</v>
      </c>
      <c r="D107" t="s">
        <v>37</v>
      </c>
      <c r="E107" t="s">
        <v>38</v>
      </c>
      <c r="F107" s="1">
        <v>43149</v>
      </c>
      <c r="H107" t="s">
        <v>32</v>
      </c>
      <c r="I107">
        <v>10</v>
      </c>
      <c r="J107">
        <v>5</v>
      </c>
      <c r="K107">
        <v>1</v>
      </c>
      <c r="L107">
        <v>176245287</v>
      </c>
      <c r="M107">
        <v>176245287</v>
      </c>
      <c r="N107">
        <v>193487270</v>
      </c>
      <c r="O107">
        <v>46131937</v>
      </c>
      <c r="P107">
        <v>2</v>
      </c>
      <c r="Q107" s="1">
        <v>43149</v>
      </c>
      <c r="R107">
        <v>176245287</v>
      </c>
      <c r="S107">
        <v>193487270</v>
      </c>
      <c r="T107" s="1">
        <v>43514</v>
      </c>
      <c r="U107">
        <v>6</v>
      </c>
      <c r="V107">
        <v>176713148</v>
      </c>
      <c r="W107">
        <v>10</v>
      </c>
      <c r="X107">
        <v>5</v>
      </c>
      <c r="Y107" t="s">
        <v>30</v>
      </c>
      <c r="Z107" t="s">
        <v>41</v>
      </c>
    </row>
    <row r="108" spans="1:26" x14ac:dyDescent="0.25">
      <c r="A108">
        <v>46131937</v>
      </c>
      <c r="B108">
        <v>176265008</v>
      </c>
      <c r="C108" t="s">
        <v>36</v>
      </c>
      <c r="D108" t="s">
        <v>37</v>
      </c>
      <c r="E108" t="s">
        <v>38</v>
      </c>
      <c r="F108" s="1">
        <v>43153</v>
      </c>
      <c r="H108" t="s">
        <v>32</v>
      </c>
      <c r="I108">
        <v>10</v>
      </c>
      <c r="J108">
        <v>5</v>
      </c>
      <c r="K108">
        <v>2</v>
      </c>
      <c r="L108">
        <v>176265008</v>
      </c>
      <c r="M108">
        <v>176245287</v>
      </c>
      <c r="N108">
        <v>193487270</v>
      </c>
      <c r="O108">
        <v>46131937</v>
      </c>
      <c r="P108">
        <v>2</v>
      </c>
      <c r="Q108" s="1">
        <v>43149</v>
      </c>
      <c r="R108">
        <v>176245287</v>
      </c>
      <c r="S108">
        <v>193487270</v>
      </c>
      <c r="T108" s="1">
        <v>43514</v>
      </c>
      <c r="U108">
        <v>6</v>
      </c>
      <c r="V108">
        <v>176713148</v>
      </c>
      <c r="W108">
        <v>10</v>
      </c>
      <c r="X108">
        <v>5</v>
      </c>
      <c r="Y108" t="s">
        <v>30</v>
      </c>
      <c r="Z108" t="s">
        <v>41</v>
      </c>
    </row>
    <row r="109" spans="1:26" x14ac:dyDescent="0.25">
      <c r="A109">
        <v>46131937</v>
      </c>
      <c r="B109">
        <v>176449450</v>
      </c>
      <c r="C109" t="s">
        <v>36</v>
      </c>
      <c r="D109" t="s">
        <v>37</v>
      </c>
      <c r="E109" t="s">
        <v>38</v>
      </c>
      <c r="F109" s="1">
        <v>43157</v>
      </c>
      <c r="H109" t="s">
        <v>32</v>
      </c>
      <c r="I109">
        <v>10</v>
      </c>
      <c r="J109">
        <v>5</v>
      </c>
      <c r="K109">
        <v>3</v>
      </c>
      <c r="L109">
        <v>176449450</v>
      </c>
      <c r="M109">
        <v>176245287</v>
      </c>
      <c r="N109">
        <v>193487270</v>
      </c>
      <c r="O109">
        <v>46131937</v>
      </c>
      <c r="P109">
        <v>2</v>
      </c>
      <c r="Q109" s="1">
        <v>43149</v>
      </c>
      <c r="R109">
        <v>176245287</v>
      </c>
      <c r="S109">
        <v>193487270</v>
      </c>
      <c r="T109" s="1">
        <v>43514</v>
      </c>
      <c r="U109">
        <v>6</v>
      </c>
      <c r="V109">
        <v>176713148</v>
      </c>
      <c r="W109">
        <v>10</v>
      </c>
      <c r="X109">
        <v>5</v>
      </c>
      <c r="Y109" t="s">
        <v>30</v>
      </c>
      <c r="Z109" t="s">
        <v>41</v>
      </c>
    </row>
    <row r="110" spans="1:26" x14ac:dyDescent="0.25">
      <c r="A110">
        <v>46131937</v>
      </c>
      <c r="B110">
        <v>176603783</v>
      </c>
      <c r="C110" t="s">
        <v>36</v>
      </c>
      <c r="D110" t="s">
        <v>37</v>
      </c>
      <c r="E110" t="s">
        <v>38</v>
      </c>
      <c r="F110" s="1">
        <v>43157</v>
      </c>
      <c r="H110" t="s">
        <v>40</v>
      </c>
      <c r="I110">
        <v>10</v>
      </c>
      <c r="J110">
        <v>5</v>
      </c>
      <c r="K110">
        <v>4</v>
      </c>
      <c r="L110">
        <v>176603783</v>
      </c>
      <c r="M110">
        <v>176245287</v>
      </c>
      <c r="N110">
        <v>193487270</v>
      </c>
      <c r="O110">
        <v>46131937</v>
      </c>
      <c r="P110">
        <v>2</v>
      </c>
      <c r="Q110" s="1">
        <v>43149</v>
      </c>
      <c r="R110">
        <v>176245287</v>
      </c>
      <c r="S110">
        <v>193487270</v>
      </c>
      <c r="T110" s="1">
        <v>43514</v>
      </c>
      <c r="U110">
        <v>6</v>
      </c>
      <c r="V110">
        <v>176713148</v>
      </c>
      <c r="W110">
        <v>10</v>
      </c>
      <c r="X110">
        <v>5</v>
      </c>
      <c r="Y110" t="s">
        <v>30</v>
      </c>
      <c r="Z110" t="s">
        <v>41</v>
      </c>
    </row>
    <row r="111" spans="1:26" x14ac:dyDescent="0.25">
      <c r="A111">
        <v>46131937</v>
      </c>
      <c r="B111">
        <v>176623347</v>
      </c>
      <c r="C111" t="s">
        <v>36</v>
      </c>
      <c r="D111" t="s">
        <v>37</v>
      </c>
      <c r="E111" t="s">
        <v>38</v>
      </c>
      <c r="F111" s="1">
        <v>43161</v>
      </c>
      <c r="H111" t="s">
        <v>32</v>
      </c>
      <c r="I111">
        <v>10</v>
      </c>
      <c r="J111">
        <v>5</v>
      </c>
      <c r="K111">
        <v>5</v>
      </c>
      <c r="L111">
        <v>176623347</v>
      </c>
      <c r="M111">
        <v>176245287</v>
      </c>
      <c r="N111">
        <v>193487270</v>
      </c>
      <c r="O111">
        <v>46131937</v>
      </c>
      <c r="P111">
        <v>2</v>
      </c>
      <c r="Q111" s="1">
        <v>43149</v>
      </c>
      <c r="R111">
        <v>176245287</v>
      </c>
      <c r="S111">
        <v>193487270</v>
      </c>
      <c r="T111" s="1">
        <v>43514</v>
      </c>
      <c r="U111">
        <v>6</v>
      </c>
      <c r="V111">
        <v>176713148</v>
      </c>
      <c r="W111">
        <v>10</v>
      </c>
      <c r="X111">
        <v>5</v>
      </c>
      <c r="Y111" t="s">
        <v>30</v>
      </c>
      <c r="Z111" t="s">
        <v>41</v>
      </c>
    </row>
    <row r="112" spans="1:26" x14ac:dyDescent="0.25">
      <c r="A112">
        <v>46131937</v>
      </c>
      <c r="B112">
        <v>176660897</v>
      </c>
      <c r="C112" t="s">
        <v>36</v>
      </c>
      <c r="D112" t="s">
        <v>37</v>
      </c>
      <c r="E112" t="s">
        <v>38</v>
      </c>
      <c r="F112" s="1">
        <v>43158</v>
      </c>
      <c r="H112" t="s">
        <v>40</v>
      </c>
      <c r="I112">
        <v>10</v>
      </c>
      <c r="J112">
        <v>5</v>
      </c>
      <c r="K112">
        <v>6</v>
      </c>
      <c r="L112">
        <v>176660897</v>
      </c>
      <c r="M112">
        <v>176245287</v>
      </c>
      <c r="N112">
        <v>193487270</v>
      </c>
      <c r="O112">
        <v>46131937</v>
      </c>
      <c r="P112">
        <v>2</v>
      </c>
      <c r="Q112" s="1">
        <v>43149</v>
      </c>
      <c r="R112">
        <v>176245287</v>
      </c>
      <c r="S112">
        <v>193487270</v>
      </c>
      <c r="T112" s="1">
        <v>43514</v>
      </c>
      <c r="U112">
        <v>6</v>
      </c>
      <c r="V112">
        <v>176713148</v>
      </c>
      <c r="W112">
        <v>10</v>
      </c>
      <c r="X112">
        <v>5</v>
      </c>
      <c r="Y112" t="s">
        <v>30</v>
      </c>
      <c r="Z112" t="s">
        <v>41</v>
      </c>
    </row>
    <row r="113" spans="1:26" x14ac:dyDescent="0.25">
      <c r="A113">
        <v>46131937</v>
      </c>
      <c r="B113">
        <v>176713148</v>
      </c>
      <c r="C113" t="s">
        <v>36</v>
      </c>
      <c r="D113" t="s">
        <v>37</v>
      </c>
      <c r="E113" t="s">
        <v>38</v>
      </c>
      <c r="F113" s="2">
        <v>43159.248159722221</v>
      </c>
      <c r="H113" t="s">
        <v>42</v>
      </c>
      <c r="I113">
        <v>10</v>
      </c>
      <c r="J113">
        <v>5</v>
      </c>
      <c r="K113">
        <v>7</v>
      </c>
      <c r="L113">
        <v>176713148</v>
      </c>
      <c r="M113">
        <v>176245287</v>
      </c>
      <c r="N113">
        <v>193487270</v>
      </c>
      <c r="O113">
        <v>46131937</v>
      </c>
      <c r="P113">
        <v>2</v>
      </c>
      <c r="Q113" s="1">
        <v>43149</v>
      </c>
      <c r="R113">
        <v>176245287</v>
      </c>
      <c r="S113">
        <v>193487270</v>
      </c>
      <c r="T113" s="1">
        <v>43514</v>
      </c>
      <c r="U113">
        <v>6</v>
      </c>
      <c r="V113">
        <v>176713148</v>
      </c>
      <c r="W113">
        <v>10</v>
      </c>
      <c r="X113">
        <v>5</v>
      </c>
      <c r="Y113" t="s">
        <v>30</v>
      </c>
      <c r="Z113" t="s">
        <v>41</v>
      </c>
    </row>
    <row r="114" spans="1:26" x14ac:dyDescent="0.25">
      <c r="A114">
        <v>40763324</v>
      </c>
      <c r="B114">
        <v>176586802</v>
      </c>
      <c r="C114" t="s">
        <v>26</v>
      </c>
      <c r="D114" t="s">
        <v>27</v>
      </c>
      <c r="E114" t="s">
        <v>28</v>
      </c>
      <c r="F114" s="1">
        <v>43157</v>
      </c>
      <c r="H114" t="s">
        <v>32</v>
      </c>
      <c r="I114">
        <v>0</v>
      </c>
      <c r="J114">
        <v>0</v>
      </c>
      <c r="K114">
        <v>1</v>
      </c>
      <c r="L114">
        <v>176586802</v>
      </c>
      <c r="M114">
        <v>176586802</v>
      </c>
      <c r="N114">
        <v>177994634</v>
      </c>
      <c r="O114">
        <v>40763324</v>
      </c>
      <c r="P114">
        <v>95</v>
      </c>
      <c r="Q114" s="1">
        <v>43157</v>
      </c>
      <c r="R114">
        <v>176586802</v>
      </c>
      <c r="S114">
        <v>177994634</v>
      </c>
      <c r="T114" s="1">
        <v>43185</v>
      </c>
      <c r="U114">
        <v>1</v>
      </c>
      <c r="V114">
        <v>176586802</v>
      </c>
      <c r="W114">
        <v>0</v>
      </c>
      <c r="X114">
        <v>0</v>
      </c>
      <c r="Y114" t="s">
        <v>30</v>
      </c>
      <c r="Z114" t="s">
        <v>31</v>
      </c>
    </row>
    <row r="115" spans="1:26" x14ac:dyDescent="0.25">
      <c r="A115">
        <v>40763324</v>
      </c>
      <c r="B115">
        <v>177994634</v>
      </c>
      <c r="C115" t="s">
        <v>26</v>
      </c>
      <c r="D115" t="s">
        <v>27</v>
      </c>
      <c r="E115" t="s">
        <v>28</v>
      </c>
      <c r="F115" s="1">
        <v>43185</v>
      </c>
      <c r="H115" t="s">
        <v>32</v>
      </c>
      <c r="I115">
        <v>0</v>
      </c>
      <c r="J115">
        <v>0</v>
      </c>
      <c r="K115">
        <v>1</v>
      </c>
      <c r="L115">
        <v>177994634</v>
      </c>
      <c r="M115">
        <v>177994634</v>
      </c>
      <c r="N115">
        <v>179426925</v>
      </c>
      <c r="O115">
        <v>40763324</v>
      </c>
      <c r="P115">
        <v>96</v>
      </c>
      <c r="Q115" s="1">
        <v>43185</v>
      </c>
      <c r="R115">
        <v>177994634</v>
      </c>
      <c r="S115">
        <v>179426925</v>
      </c>
      <c r="T115" s="1">
        <v>43216</v>
      </c>
      <c r="U115">
        <v>1</v>
      </c>
      <c r="V115">
        <v>177994634</v>
      </c>
      <c r="W115">
        <v>0</v>
      </c>
      <c r="X115">
        <v>0</v>
      </c>
      <c r="Y115" t="s">
        <v>30</v>
      </c>
      <c r="Z115" t="s">
        <v>31</v>
      </c>
    </row>
    <row r="116" spans="1:26" x14ac:dyDescent="0.25">
      <c r="A116">
        <v>40763324</v>
      </c>
      <c r="B116">
        <v>179426925</v>
      </c>
      <c r="C116" t="s">
        <v>26</v>
      </c>
      <c r="D116" t="s">
        <v>27</v>
      </c>
      <c r="E116" t="s">
        <v>28</v>
      </c>
      <c r="F116" s="1">
        <v>43216</v>
      </c>
      <c r="H116" t="s">
        <v>32</v>
      </c>
      <c r="I116">
        <v>0</v>
      </c>
      <c r="J116">
        <v>0</v>
      </c>
      <c r="K116">
        <v>1</v>
      </c>
      <c r="L116">
        <v>179426925</v>
      </c>
      <c r="M116">
        <v>179426925</v>
      </c>
      <c r="N116">
        <v>180789093</v>
      </c>
      <c r="O116">
        <v>40763324</v>
      </c>
      <c r="P116">
        <v>97</v>
      </c>
      <c r="Q116" s="1">
        <v>43216</v>
      </c>
      <c r="R116">
        <v>179426925</v>
      </c>
      <c r="S116">
        <v>180789093</v>
      </c>
      <c r="T116" s="1">
        <v>43246</v>
      </c>
      <c r="U116">
        <v>1</v>
      </c>
      <c r="V116">
        <v>179426925</v>
      </c>
      <c r="W116">
        <v>0</v>
      </c>
      <c r="X116">
        <v>0</v>
      </c>
      <c r="Y116" t="s">
        <v>30</v>
      </c>
      <c r="Z116" t="s">
        <v>31</v>
      </c>
    </row>
    <row r="117" spans="1:26" x14ac:dyDescent="0.25">
      <c r="A117">
        <v>40763324</v>
      </c>
      <c r="B117">
        <v>180789093</v>
      </c>
      <c r="C117" t="s">
        <v>26</v>
      </c>
      <c r="D117" t="s">
        <v>27</v>
      </c>
      <c r="E117" t="s">
        <v>28</v>
      </c>
      <c r="F117" s="1">
        <v>43246</v>
      </c>
      <c r="H117" t="s">
        <v>32</v>
      </c>
      <c r="I117">
        <v>0</v>
      </c>
      <c r="J117">
        <v>0</v>
      </c>
      <c r="K117">
        <v>1</v>
      </c>
      <c r="L117">
        <v>180789093</v>
      </c>
      <c r="M117">
        <v>180789093</v>
      </c>
      <c r="N117">
        <v>182190575</v>
      </c>
      <c r="O117">
        <v>40763324</v>
      </c>
      <c r="P117">
        <v>98</v>
      </c>
      <c r="Q117" s="1">
        <v>43246</v>
      </c>
      <c r="R117">
        <v>180789093</v>
      </c>
      <c r="S117">
        <v>182190575</v>
      </c>
      <c r="T117" s="1">
        <v>43277</v>
      </c>
      <c r="U117">
        <v>1</v>
      </c>
      <c r="V117">
        <v>180789093</v>
      </c>
      <c r="W117">
        <v>0</v>
      </c>
      <c r="X117">
        <v>0</v>
      </c>
      <c r="Y117" t="s">
        <v>30</v>
      </c>
      <c r="Z117" t="s">
        <v>31</v>
      </c>
    </row>
    <row r="118" spans="1:26" x14ac:dyDescent="0.25">
      <c r="A118">
        <v>40763324</v>
      </c>
      <c r="B118">
        <v>182190575</v>
      </c>
      <c r="C118" t="s">
        <v>26</v>
      </c>
      <c r="D118" t="s">
        <v>27</v>
      </c>
      <c r="E118" t="s">
        <v>28</v>
      </c>
      <c r="F118" s="1">
        <v>43277</v>
      </c>
      <c r="H118" t="s">
        <v>32</v>
      </c>
      <c r="I118">
        <v>0</v>
      </c>
      <c r="J118">
        <v>0</v>
      </c>
      <c r="K118">
        <v>1</v>
      </c>
      <c r="L118">
        <v>182190575</v>
      </c>
      <c r="M118">
        <v>182190575</v>
      </c>
      <c r="N118">
        <v>183599351</v>
      </c>
      <c r="O118">
        <v>40763324</v>
      </c>
      <c r="P118">
        <v>99</v>
      </c>
      <c r="Q118" s="1">
        <v>43277</v>
      </c>
      <c r="R118">
        <v>182190575</v>
      </c>
      <c r="S118">
        <v>183599351</v>
      </c>
      <c r="T118" s="1">
        <v>43307</v>
      </c>
      <c r="U118">
        <v>1</v>
      </c>
      <c r="V118">
        <v>182190575</v>
      </c>
      <c r="W118">
        <v>0</v>
      </c>
      <c r="X118">
        <v>0</v>
      </c>
      <c r="Y118" t="s">
        <v>30</v>
      </c>
      <c r="Z118" t="s">
        <v>31</v>
      </c>
    </row>
    <row r="119" spans="1:26" x14ac:dyDescent="0.25">
      <c r="A119">
        <v>40763324</v>
      </c>
      <c r="B119">
        <v>183599351</v>
      </c>
      <c r="C119" t="s">
        <v>26</v>
      </c>
      <c r="D119" t="s">
        <v>27</v>
      </c>
      <c r="E119" t="s">
        <v>28</v>
      </c>
      <c r="F119" s="1">
        <v>43307</v>
      </c>
      <c r="H119" t="s">
        <v>32</v>
      </c>
      <c r="I119">
        <v>0</v>
      </c>
      <c r="J119">
        <v>0</v>
      </c>
      <c r="K119">
        <v>1</v>
      </c>
      <c r="L119">
        <v>183599351</v>
      </c>
      <c r="M119">
        <v>183599351</v>
      </c>
      <c r="N119">
        <v>185143125</v>
      </c>
      <c r="O119">
        <v>40763324</v>
      </c>
      <c r="P119">
        <v>100</v>
      </c>
      <c r="Q119" s="1">
        <v>43307</v>
      </c>
      <c r="R119">
        <v>183599351</v>
      </c>
      <c r="S119">
        <v>185143125</v>
      </c>
      <c r="T119" s="1">
        <v>43338</v>
      </c>
      <c r="U119">
        <v>1</v>
      </c>
      <c r="V119">
        <v>183599351</v>
      </c>
      <c r="W119">
        <v>0</v>
      </c>
      <c r="X119">
        <v>0</v>
      </c>
      <c r="Y119" t="s">
        <v>30</v>
      </c>
      <c r="Z119" t="s">
        <v>31</v>
      </c>
    </row>
    <row r="120" spans="1:26" x14ac:dyDescent="0.25">
      <c r="A120">
        <v>40763324</v>
      </c>
      <c r="B120">
        <v>185143125</v>
      </c>
      <c r="C120" t="s">
        <v>26</v>
      </c>
      <c r="D120" t="s">
        <v>27</v>
      </c>
      <c r="E120" t="s">
        <v>28</v>
      </c>
      <c r="F120" s="1">
        <v>43338</v>
      </c>
      <c r="H120" t="s">
        <v>32</v>
      </c>
      <c r="I120">
        <v>0</v>
      </c>
      <c r="J120">
        <v>0</v>
      </c>
      <c r="K120">
        <v>1</v>
      </c>
      <c r="L120">
        <v>185143125</v>
      </c>
      <c r="M120">
        <v>185143125</v>
      </c>
      <c r="N120">
        <v>186752621</v>
      </c>
      <c r="O120">
        <v>40763324</v>
      </c>
      <c r="P120">
        <v>101</v>
      </c>
      <c r="Q120" s="1">
        <v>43338</v>
      </c>
      <c r="R120">
        <v>185143125</v>
      </c>
      <c r="S120">
        <v>186752621</v>
      </c>
      <c r="T120" s="1">
        <v>43369</v>
      </c>
      <c r="U120">
        <v>1</v>
      </c>
      <c r="V120">
        <v>185143125</v>
      </c>
      <c r="W120">
        <v>0</v>
      </c>
      <c r="X120">
        <v>0</v>
      </c>
      <c r="Y120" t="s">
        <v>30</v>
      </c>
      <c r="Z120" t="s">
        <v>31</v>
      </c>
    </row>
    <row r="121" spans="1:26" x14ac:dyDescent="0.25">
      <c r="A121">
        <v>40763324</v>
      </c>
      <c r="B121">
        <v>186752621</v>
      </c>
      <c r="C121" t="s">
        <v>26</v>
      </c>
      <c r="D121" t="s">
        <v>27</v>
      </c>
      <c r="E121" t="s">
        <v>28</v>
      </c>
      <c r="F121" s="1">
        <v>43369</v>
      </c>
      <c r="H121" t="s">
        <v>32</v>
      </c>
      <c r="I121">
        <v>0</v>
      </c>
      <c r="J121">
        <v>0</v>
      </c>
      <c r="K121">
        <v>1</v>
      </c>
      <c r="L121">
        <v>186752621</v>
      </c>
      <c r="M121">
        <v>186752621</v>
      </c>
      <c r="N121">
        <v>188380151</v>
      </c>
      <c r="O121">
        <v>40763324</v>
      </c>
      <c r="P121">
        <v>102</v>
      </c>
      <c r="Q121" s="1">
        <v>43369</v>
      </c>
      <c r="R121">
        <v>186752621</v>
      </c>
      <c r="S121">
        <v>188380151</v>
      </c>
      <c r="T121" s="1">
        <v>43399</v>
      </c>
      <c r="U121">
        <v>1</v>
      </c>
      <c r="V121">
        <v>186752621</v>
      </c>
      <c r="W121">
        <v>0</v>
      </c>
      <c r="X121">
        <v>0</v>
      </c>
      <c r="Y121" t="s">
        <v>30</v>
      </c>
      <c r="Z121" t="s">
        <v>31</v>
      </c>
    </row>
    <row r="122" spans="1:26" x14ac:dyDescent="0.25">
      <c r="A122">
        <v>40763324</v>
      </c>
      <c r="B122">
        <v>188380151</v>
      </c>
      <c r="C122" t="s">
        <v>26</v>
      </c>
      <c r="D122" t="s">
        <v>27</v>
      </c>
      <c r="E122" t="s">
        <v>28</v>
      </c>
      <c r="F122" s="1">
        <v>43399</v>
      </c>
      <c r="H122" t="s">
        <v>32</v>
      </c>
      <c r="I122">
        <v>0</v>
      </c>
      <c r="J122">
        <v>0</v>
      </c>
      <c r="K122">
        <v>1</v>
      </c>
      <c r="L122">
        <v>188380151</v>
      </c>
      <c r="M122">
        <v>188380151</v>
      </c>
      <c r="N122">
        <v>189953327</v>
      </c>
      <c r="O122">
        <v>40763324</v>
      </c>
      <c r="P122">
        <v>103</v>
      </c>
      <c r="Q122" s="1">
        <v>43399</v>
      </c>
      <c r="R122">
        <v>188380151</v>
      </c>
      <c r="S122">
        <v>189953327</v>
      </c>
      <c r="T122" s="1">
        <v>43430</v>
      </c>
      <c r="U122">
        <v>1</v>
      </c>
      <c r="V122">
        <v>188380151</v>
      </c>
      <c r="W122">
        <v>0</v>
      </c>
      <c r="X122">
        <v>0</v>
      </c>
      <c r="Y122" t="s">
        <v>30</v>
      </c>
      <c r="Z122" t="s">
        <v>31</v>
      </c>
    </row>
    <row r="123" spans="1:26" x14ac:dyDescent="0.25">
      <c r="A123">
        <v>40763324</v>
      </c>
      <c r="B123">
        <v>189953327</v>
      </c>
      <c r="C123" t="s">
        <v>26</v>
      </c>
      <c r="D123" t="s">
        <v>27</v>
      </c>
      <c r="E123" t="s">
        <v>28</v>
      </c>
      <c r="F123" s="1">
        <v>43430</v>
      </c>
      <c r="H123" t="s">
        <v>32</v>
      </c>
      <c r="I123">
        <v>0</v>
      </c>
      <c r="J123">
        <v>0</v>
      </c>
      <c r="K123">
        <v>1</v>
      </c>
      <c r="L123">
        <v>189953327</v>
      </c>
      <c r="M123">
        <v>189953327</v>
      </c>
      <c r="N123">
        <v>191240493</v>
      </c>
      <c r="O123">
        <v>40763324</v>
      </c>
      <c r="P123">
        <v>104</v>
      </c>
      <c r="Q123" s="1">
        <v>43430</v>
      </c>
      <c r="R123">
        <v>189953327</v>
      </c>
      <c r="S123">
        <v>191240493</v>
      </c>
      <c r="T123" s="1">
        <v>43460</v>
      </c>
      <c r="U123">
        <v>1</v>
      </c>
      <c r="V123">
        <v>189953327</v>
      </c>
      <c r="W123">
        <v>0</v>
      </c>
      <c r="X123">
        <v>0</v>
      </c>
      <c r="Y123" t="s">
        <v>30</v>
      </c>
      <c r="Z123" t="s">
        <v>31</v>
      </c>
    </row>
    <row r="124" spans="1:26" x14ac:dyDescent="0.25">
      <c r="A124">
        <v>49464114</v>
      </c>
      <c r="B124">
        <v>190775642</v>
      </c>
      <c r="C124" t="s">
        <v>26</v>
      </c>
      <c r="D124" t="s">
        <v>27</v>
      </c>
      <c r="E124" t="s">
        <v>28</v>
      </c>
      <c r="F124" s="1">
        <v>43448</v>
      </c>
      <c r="H124" t="s">
        <v>32</v>
      </c>
      <c r="I124">
        <v>1</v>
      </c>
      <c r="J124">
        <v>1</v>
      </c>
      <c r="K124">
        <v>1</v>
      </c>
      <c r="L124">
        <v>190775642</v>
      </c>
      <c r="M124">
        <v>190775642</v>
      </c>
      <c r="N124">
        <v>192027929</v>
      </c>
      <c r="O124">
        <v>49464114</v>
      </c>
      <c r="P124">
        <v>1</v>
      </c>
      <c r="Q124" s="1">
        <v>43448</v>
      </c>
      <c r="R124">
        <v>190775642</v>
      </c>
      <c r="S124">
        <v>192027929</v>
      </c>
      <c r="T124" s="1">
        <v>43479</v>
      </c>
      <c r="U124">
        <v>2</v>
      </c>
      <c r="V124">
        <v>190834614</v>
      </c>
      <c r="W124">
        <v>1</v>
      </c>
      <c r="X124">
        <v>1</v>
      </c>
      <c r="Y124" t="s">
        <v>30</v>
      </c>
      <c r="Z124" t="s">
        <v>41</v>
      </c>
    </row>
    <row r="125" spans="1:26" x14ac:dyDescent="0.25">
      <c r="A125">
        <v>49464114</v>
      </c>
      <c r="B125">
        <v>190801091</v>
      </c>
      <c r="C125" t="s">
        <v>26</v>
      </c>
      <c r="D125" t="s">
        <v>27</v>
      </c>
      <c r="E125" t="s">
        <v>28</v>
      </c>
      <c r="F125" s="1">
        <v>43452</v>
      </c>
      <c r="H125" t="s">
        <v>32</v>
      </c>
      <c r="I125">
        <v>1</v>
      </c>
      <c r="J125">
        <v>1</v>
      </c>
      <c r="K125">
        <v>2</v>
      </c>
      <c r="L125">
        <v>190801091</v>
      </c>
      <c r="M125">
        <v>190775642</v>
      </c>
      <c r="N125">
        <v>192027929</v>
      </c>
      <c r="O125">
        <v>49464114</v>
      </c>
      <c r="P125">
        <v>1</v>
      </c>
      <c r="Q125" s="1">
        <v>43448</v>
      </c>
      <c r="R125">
        <v>190775642</v>
      </c>
      <c r="S125">
        <v>192027929</v>
      </c>
      <c r="T125" s="1">
        <v>43479</v>
      </c>
      <c r="U125">
        <v>2</v>
      </c>
      <c r="V125">
        <v>190834614</v>
      </c>
      <c r="W125">
        <v>1</v>
      </c>
      <c r="X125">
        <v>1</v>
      </c>
      <c r="Y125" t="s">
        <v>30</v>
      </c>
      <c r="Z125" t="s">
        <v>41</v>
      </c>
    </row>
    <row r="126" spans="1:26" x14ac:dyDescent="0.25">
      <c r="A126">
        <v>49464114</v>
      </c>
      <c r="B126">
        <v>190834614</v>
      </c>
      <c r="C126" t="s">
        <v>26</v>
      </c>
      <c r="D126" t="s">
        <v>27</v>
      </c>
      <c r="E126" t="s">
        <v>28</v>
      </c>
      <c r="F126" s="1">
        <v>43449</v>
      </c>
      <c r="H126" t="s">
        <v>42</v>
      </c>
      <c r="I126">
        <v>1</v>
      </c>
      <c r="J126">
        <v>1</v>
      </c>
      <c r="K126">
        <v>3</v>
      </c>
      <c r="L126">
        <v>190834614</v>
      </c>
      <c r="M126">
        <v>190775642</v>
      </c>
      <c r="N126">
        <v>192027929</v>
      </c>
      <c r="O126">
        <v>49464114</v>
      </c>
      <c r="P126">
        <v>1</v>
      </c>
      <c r="Q126" s="1">
        <v>43448</v>
      </c>
      <c r="R126">
        <v>190775642</v>
      </c>
      <c r="S126">
        <v>192027929</v>
      </c>
      <c r="T126" s="1">
        <v>43479</v>
      </c>
      <c r="U126">
        <v>2</v>
      </c>
      <c r="V126">
        <v>190834614</v>
      </c>
      <c r="W126">
        <v>1</v>
      </c>
      <c r="X126">
        <v>1</v>
      </c>
      <c r="Y126" t="s">
        <v>30</v>
      </c>
      <c r="Z126" t="s">
        <v>41</v>
      </c>
    </row>
    <row r="127" spans="1:26" x14ac:dyDescent="0.25">
      <c r="A127">
        <v>40763324</v>
      </c>
      <c r="B127">
        <v>191240493</v>
      </c>
      <c r="C127" t="s">
        <v>26</v>
      </c>
      <c r="D127" t="s">
        <v>27</v>
      </c>
      <c r="E127" t="s">
        <v>28</v>
      </c>
      <c r="F127" s="1">
        <v>43460</v>
      </c>
      <c r="H127" t="s">
        <v>32</v>
      </c>
      <c r="I127">
        <v>0</v>
      </c>
      <c r="J127">
        <v>0</v>
      </c>
      <c r="K127">
        <v>1</v>
      </c>
      <c r="L127">
        <v>191240493</v>
      </c>
      <c r="M127">
        <v>191240493</v>
      </c>
      <c r="N127">
        <v>192531615</v>
      </c>
      <c r="O127">
        <v>40763324</v>
      </c>
      <c r="P127">
        <v>105</v>
      </c>
      <c r="Q127" s="1">
        <v>43460</v>
      </c>
      <c r="R127">
        <v>191240493</v>
      </c>
      <c r="S127">
        <v>192531615</v>
      </c>
      <c r="T127" s="1">
        <v>43491</v>
      </c>
      <c r="U127">
        <v>1</v>
      </c>
      <c r="V127">
        <v>191240493</v>
      </c>
      <c r="W127">
        <v>0</v>
      </c>
      <c r="X127">
        <v>0</v>
      </c>
      <c r="Y127" t="s">
        <v>30</v>
      </c>
      <c r="Z127" t="s">
        <v>31</v>
      </c>
    </row>
    <row r="128" spans="1:26" x14ac:dyDescent="0.25">
      <c r="A128">
        <v>49464114</v>
      </c>
      <c r="B128">
        <v>192027929</v>
      </c>
      <c r="C128" t="s">
        <v>26</v>
      </c>
      <c r="D128" t="s">
        <v>27</v>
      </c>
      <c r="E128" t="s">
        <v>28</v>
      </c>
      <c r="F128" s="1">
        <v>43479</v>
      </c>
      <c r="H128" t="s">
        <v>32</v>
      </c>
      <c r="K128">
        <v>1</v>
      </c>
      <c r="L128">
        <v>192027929</v>
      </c>
      <c r="M128">
        <v>192027929</v>
      </c>
      <c r="N128">
        <v>193344080</v>
      </c>
      <c r="O128">
        <v>49464114</v>
      </c>
      <c r="P128">
        <v>2</v>
      </c>
      <c r="Q128" s="1">
        <v>43479</v>
      </c>
      <c r="R128">
        <v>192027929</v>
      </c>
      <c r="S128">
        <v>193344080</v>
      </c>
      <c r="T128" s="1">
        <v>43510</v>
      </c>
      <c r="U128">
        <v>5</v>
      </c>
      <c r="V128">
        <v>192221636</v>
      </c>
      <c r="Y128" t="s">
        <v>39</v>
      </c>
      <c r="Z128" t="s">
        <v>39</v>
      </c>
    </row>
    <row r="129" spans="1:26" x14ac:dyDescent="0.25">
      <c r="A129">
        <v>49464114</v>
      </c>
      <c r="B129">
        <v>192046825</v>
      </c>
      <c r="C129" t="s">
        <v>26</v>
      </c>
      <c r="D129" t="s">
        <v>27</v>
      </c>
      <c r="E129" t="s">
        <v>28</v>
      </c>
      <c r="F129" s="1">
        <v>43483</v>
      </c>
      <c r="H129" t="s">
        <v>32</v>
      </c>
      <c r="K129">
        <v>2</v>
      </c>
      <c r="L129">
        <v>192046825</v>
      </c>
      <c r="M129">
        <v>192027929</v>
      </c>
      <c r="N129">
        <v>193344080</v>
      </c>
      <c r="O129">
        <v>49464114</v>
      </c>
      <c r="P129">
        <v>2</v>
      </c>
      <c r="Q129" s="1">
        <v>43479</v>
      </c>
      <c r="R129">
        <v>192027929</v>
      </c>
      <c r="S129">
        <v>193344080</v>
      </c>
      <c r="T129" s="1">
        <v>43510</v>
      </c>
      <c r="U129">
        <v>5</v>
      </c>
      <c r="V129">
        <v>192221636</v>
      </c>
      <c r="Y129" t="s">
        <v>39</v>
      </c>
      <c r="Z129" t="s">
        <v>39</v>
      </c>
    </row>
    <row r="130" spans="1:26" x14ac:dyDescent="0.25">
      <c r="A130">
        <v>49464114</v>
      </c>
      <c r="B130">
        <v>192083839</v>
      </c>
      <c r="C130" t="s">
        <v>26</v>
      </c>
      <c r="D130" t="s">
        <v>27</v>
      </c>
      <c r="E130" t="s">
        <v>28</v>
      </c>
      <c r="F130" s="1">
        <v>43480</v>
      </c>
      <c r="H130" t="s">
        <v>40</v>
      </c>
      <c r="K130">
        <v>3</v>
      </c>
      <c r="L130">
        <v>192083839</v>
      </c>
      <c r="M130">
        <v>192027929</v>
      </c>
      <c r="N130">
        <v>193344080</v>
      </c>
      <c r="O130">
        <v>49464114</v>
      </c>
      <c r="P130">
        <v>2</v>
      </c>
      <c r="Q130" s="1">
        <v>43479</v>
      </c>
      <c r="R130">
        <v>192027929</v>
      </c>
      <c r="S130">
        <v>193344080</v>
      </c>
      <c r="T130" s="1">
        <v>43510</v>
      </c>
      <c r="U130">
        <v>5</v>
      </c>
      <c r="V130">
        <v>192221636</v>
      </c>
      <c r="Y130" t="s">
        <v>39</v>
      </c>
      <c r="Z130" t="s">
        <v>39</v>
      </c>
    </row>
    <row r="131" spans="1:26" x14ac:dyDescent="0.25">
      <c r="A131">
        <v>49464114</v>
      </c>
      <c r="B131">
        <v>192131396</v>
      </c>
      <c r="C131" t="s">
        <v>26</v>
      </c>
      <c r="D131" t="s">
        <v>27</v>
      </c>
      <c r="E131" t="s">
        <v>28</v>
      </c>
      <c r="F131" s="1">
        <v>43481</v>
      </c>
      <c r="H131" t="s">
        <v>40</v>
      </c>
      <c r="K131">
        <v>4</v>
      </c>
      <c r="L131">
        <v>192131396</v>
      </c>
      <c r="M131">
        <v>192027929</v>
      </c>
      <c r="N131">
        <v>193344080</v>
      </c>
      <c r="O131">
        <v>49464114</v>
      </c>
      <c r="P131">
        <v>2</v>
      </c>
      <c r="Q131" s="1">
        <v>43479</v>
      </c>
      <c r="R131">
        <v>192027929</v>
      </c>
      <c r="S131">
        <v>193344080</v>
      </c>
      <c r="T131" s="1">
        <v>43510</v>
      </c>
      <c r="U131">
        <v>5</v>
      </c>
      <c r="V131">
        <v>192221636</v>
      </c>
      <c r="Y131" t="s">
        <v>39</v>
      </c>
      <c r="Z131" t="s">
        <v>39</v>
      </c>
    </row>
    <row r="132" spans="1:26" x14ac:dyDescent="0.25">
      <c r="A132">
        <v>49464114</v>
      </c>
      <c r="B132">
        <v>192178230</v>
      </c>
      <c r="C132" t="s">
        <v>26</v>
      </c>
      <c r="D132" t="s">
        <v>27</v>
      </c>
      <c r="E132" t="s">
        <v>28</v>
      </c>
      <c r="F132" s="1">
        <v>43482</v>
      </c>
      <c r="H132" t="s">
        <v>40</v>
      </c>
      <c r="K132">
        <v>5</v>
      </c>
      <c r="L132">
        <v>192178230</v>
      </c>
      <c r="M132">
        <v>192027929</v>
      </c>
      <c r="N132">
        <v>193344080</v>
      </c>
      <c r="O132">
        <v>49464114</v>
      </c>
      <c r="P132">
        <v>2</v>
      </c>
      <c r="Q132" s="1">
        <v>43479</v>
      </c>
      <c r="R132">
        <v>192027929</v>
      </c>
      <c r="S132">
        <v>193344080</v>
      </c>
      <c r="T132" s="1">
        <v>43510</v>
      </c>
      <c r="U132">
        <v>5</v>
      </c>
      <c r="V132">
        <v>192221636</v>
      </c>
      <c r="Y132" t="s">
        <v>39</v>
      </c>
      <c r="Z132" t="s">
        <v>39</v>
      </c>
    </row>
    <row r="133" spans="1:26" x14ac:dyDescent="0.25">
      <c r="A133">
        <v>49464114</v>
      </c>
      <c r="B133">
        <v>192221636</v>
      </c>
      <c r="C133" t="s">
        <v>26</v>
      </c>
      <c r="D133" t="s">
        <v>27</v>
      </c>
      <c r="E133" t="s">
        <v>28</v>
      </c>
      <c r="F133" s="1">
        <v>43483</v>
      </c>
      <c r="H133" t="s">
        <v>40</v>
      </c>
      <c r="K133">
        <v>6</v>
      </c>
      <c r="L133">
        <v>192221636</v>
      </c>
      <c r="M133">
        <v>192027929</v>
      </c>
      <c r="N133">
        <v>193344080</v>
      </c>
      <c r="O133">
        <v>49464114</v>
      </c>
      <c r="P133">
        <v>2</v>
      </c>
      <c r="Q133" s="1">
        <v>43479</v>
      </c>
      <c r="R133">
        <v>192027929</v>
      </c>
      <c r="S133">
        <v>193344080</v>
      </c>
      <c r="T133" s="1">
        <v>43510</v>
      </c>
      <c r="U133">
        <v>5</v>
      </c>
      <c r="V133">
        <v>192221636</v>
      </c>
      <c r="Y133" t="s">
        <v>39</v>
      </c>
      <c r="Z133" t="s">
        <v>39</v>
      </c>
    </row>
    <row r="134" spans="1:26" x14ac:dyDescent="0.25">
      <c r="A134">
        <v>40763324</v>
      </c>
      <c r="B134">
        <v>192531615</v>
      </c>
      <c r="C134" t="s">
        <v>26</v>
      </c>
      <c r="D134" t="s">
        <v>27</v>
      </c>
      <c r="E134" t="s">
        <v>28</v>
      </c>
      <c r="F134" s="1">
        <v>43491</v>
      </c>
      <c r="H134" t="s">
        <v>32</v>
      </c>
      <c r="I134">
        <v>0</v>
      </c>
      <c r="J134">
        <v>0</v>
      </c>
      <c r="K134">
        <v>1</v>
      </c>
      <c r="L134">
        <v>192531615</v>
      </c>
      <c r="M134">
        <v>192531615</v>
      </c>
      <c r="N134">
        <v>193809929</v>
      </c>
      <c r="O134">
        <v>40763324</v>
      </c>
      <c r="P134">
        <v>106</v>
      </c>
      <c r="Q134" s="1">
        <v>43491</v>
      </c>
      <c r="R134">
        <v>192531615</v>
      </c>
      <c r="S134">
        <v>193809929</v>
      </c>
      <c r="T134" s="1">
        <v>43522</v>
      </c>
      <c r="U134">
        <v>1</v>
      </c>
      <c r="V134">
        <v>192531615</v>
      </c>
      <c r="W134">
        <v>0</v>
      </c>
      <c r="X134">
        <v>0</v>
      </c>
      <c r="Y134" t="s">
        <v>30</v>
      </c>
      <c r="Z134" t="s">
        <v>31</v>
      </c>
    </row>
    <row r="135" spans="1:26" x14ac:dyDescent="0.25">
      <c r="A135">
        <v>49464114</v>
      </c>
      <c r="B135">
        <v>193366936</v>
      </c>
      <c r="C135" t="s">
        <v>26</v>
      </c>
      <c r="D135" t="s">
        <v>27</v>
      </c>
      <c r="E135" t="s">
        <v>28</v>
      </c>
      <c r="F135" s="1">
        <v>43514</v>
      </c>
      <c r="H135" t="s">
        <v>32</v>
      </c>
      <c r="I135">
        <v>26</v>
      </c>
      <c r="J135">
        <v>2</v>
      </c>
      <c r="K135">
        <v>1</v>
      </c>
      <c r="L135">
        <v>193366936</v>
      </c>
      <c r="M135">
        <v>193344080</v>
      </c>
      <c r="N135">
        <v>193344080</v>
      </c>
      <c r="O135">
        <v>49464114</v>
      </c>
      <c r="P135">
        <v>3</v>
      </c>
      <c r="Q135" s="1">
        <v>43510</v>
      </c>
      <c r="R135">
        <v>193344080</v>
      </c>
      <c r="S135">
        <v>193344080</v>
      </c>
      <c r="T135" s="1">
        <v>43510</v>
      </c>
      <c r="U135">
        <v>3</v>
      </c>
      <c r="V135">
        <v>194491426</v>
      </c>
      <c r="W135">
        <v>26</v>
      </c>
      <c r="X135">
        <v>2</v>
      </c>
      <c r="Y135" t="s">
        <v>30</v>
      </c>
      <c r="Z135" t="s">
        <v>43</v>
      </c>
    </row>
    <row r="136" spans="1:26" x14ac:dyDescent="0.25">
      <c r="A136">
        <v>49464114</v>
      </c>
      <c r="B136">
        <v>193400398</v>
      </c>
      <c r="C136" t="s">
        <v>26</v>
      </c>
      <c r="D136" t="s">
        <v>27</v>
      </c>
      <c r="E136" t="s">
        <v>28</v>
      </c>
      <c r="F136" s="1">
        <v>43511</v>
      </c>
      <c r="H136" t="s">
        <v>40</v>
      </c>
      <c r="I136">
        <v>26</v>
      </c>
      <c r="J136">
        <v>2</v>
      </c>
      <c r="K136">
        <v>2</v>
      </c>
      <c r="L136">
        <v>193400398</v>
      </c>
      <c r="M136">
        <v>193344080</v>
      </c>
      <c r="N136">
        <v>193344080</v>
      </c>
      <c r="O136">
        <v>49464114</v>
      </c>
      <c r="P136">
        <v>3</v>
      </c>
      <c r="Q136" s="1">
        <v>43510</v>
      </c>
      <c r="R136">
        <v>193344080</v>
      </c>
      <c r="S136">
        <v>193344080</v>
      </c>
      <c r="T136" s="1">
        <v>43510</v>
      </c>
      <c r="U136">
        <v>3</v>
      </c>
      <c r="V136">
        <v>194491426</v>
      </c>
      <c r="W136">
        <v>26</v>
      </c>
      <c r="X136">
        <v>2</v>
      </c>
      <c r="Y136" t="s">
        <v>30</v>
      </c>
      <c r="Z136" t="s">
        <v>43</v>
      </c>
    </row>
    <row r="137" spans="1:26" x14ac:dyDescent="0.25">
      <c r="A137">
        <v>49464114</v>
      </c>
      <c r="B137">
        <v>194491426</v>
      </c>
      <c r="C137" t="s">
        <v>26</v>
      </c>
      <c r="D137" t="s">
        <v>27</v>
      </c>
      <c r="E137" t="s">
        <v>28</v>
      </c>
      <c r="F137" s="2">
        <v>43536.323344907411</v>
      </c>
      <c r="H137" t="s">
        <v>40</v>
      </c>
      <c r="I137">
        <v>26</v>
      </c>
      <c r="J137">
        <v>2</v>
      </c>
      <c r="K137">
        <v>3</v>
      </c>
      <c r="L137">
        <v>194491426</v>
      </c>
      <c r="M137">
        <v>193344080</v>
      </c>
      <c r="N137">
        <v>193344080</v>
      </c>
      <c r="O137">
        <v>49464114</v>
      </c>
      <c r="P137">
        <v>3</v>
      </c>
      <c r="Q137" s="1">
        <v>43510</v>
      </c>
      <c r="R137">
        <v>193344080</v>
      </c>
      <c r="S137">
        <v>193344080</v>
      </c>
      <c r="T137" s="1">
        <v>43510</v>
      </c>
      <c r="U137">
        <v>3</v>
      </c>
      <c r="V137">
        <v>194491426</v>
      </c>
      <c r="W137">
        <v>26</v>
      </c>
      <c r="X137">
        <v>2</v>
      </c>
      <c r="Y137" t="s">
        <v>30</v>
      </c>
      <c r="Z137" t="s">
        <v>43</v>
      </c>
    </row>
    <row r="138" spans="1:26" x14ac:dyDescent="0.25">
      <c r="A138">
        <v>46131937</v>
      </c>
      <c r="B138">
        <v>193514615</v>
      </c>
      <c r="C138" t="s">
        <v>36</v>
      </c>
      <c r="D138" t="s">
        <v>37</v>
      </c>
      <c r="E138" t="s">
        <v>38</v>
      </c>
      <c r="F138" s="1">
        <v>43518</v>
      </c>
      <c r="H138" t="s">
        <v>32</v>
      </c>
      <c r="K138">
        <v>1</v>
      </c>
      <c r="L138">
        <v>193514615</v>
      </c>
      <c r="M138">
        <v>193487270</v>
      </c>
      <c r="N138">
        <v>193487270</v>
      </c>
      <c r="O138">
        <v>46131937</v>
      </c>
      <c r="P138">
        <v>3</v>
      </c>
      <c r="Q138" s="1">
        <v>43514</v>
      </c>
      <c r="R138">
        <v>193487270</v>
      </c>
      <c r="S138">
        <v>193487270</v>
      </c>
      <c r="T138" s="1">
        <v>43514</v>
      </c>
      <c r="U138">
        <v>5</v>
      </c>
      <c r="V138">
        <v>193800105</v>
      </c>
      <c r="Y138" t="s">
        <v>44</v>
      </c>
      <c r="Z138" t="s">
        <v>45</v>
      </c>
    </row>
    <row r="139" spans="1:26" x14ac:dyDescent="0.25">
      <c r="A139">
        <v>46131937</v>
      </c>
      <c r="B139">
        <v>193684726</v>
      </c>
      <c r="C139" t="s">
        <v>36</v>
      </c>
      <c r="D139" t="s">
        <v>37</v>
      </c>
      <c r="E139" t="s">
        <v>38</v>
      </c>
      <c r="F139" s="1">
        <v>43522</v>
      </c>
      <c r="H139" t="s">
        <v>32</v>
      </c>
      <c r="K139">
        <v>2</v>
      </c>
      <c r="L139">
        <v>193684726</v>
      </c>
      <c r="M139">
        <v>193487270</v>
      </c>
      <c r="N139">
        <v>193487270</v>
      </c>
      <c r="O139">
        <v>46131937</v>
      </c>
      <c r="P139">
        <v>3</v>
      </c>
      <c r="Q139" s="1">
        <v>43514</v>
      </c>
      <c r="R139">
        <v>193487270</v>
      </c>
      <c r="S139">
        <v>193487270</v>
      </c>
      <c r="T139" s="1">
        <v>43514</v>
      </c>
      <c r="U139">
        <v>5</v>
      </c>
      <c r="V139">
        <v>193800105</v>
      </c>
      <c r="Y139" t="s">
        <v>44</v>
      </c>
      <c r="Z139" t="s">
        <v>45</v>
      </c>
    </row>
    <row r="140" spans="1:26" x14ac:dyDescent="0.25">
      <c r="A140">
        <v>46131937</v>
      </c>
      <c r="B140">
        <v>193781459</v>
      </c>
      <c r="C140" t="s">
        <v>36</v>
      </c>
      <c r="D140" t="s">
        <v>37</v>
      </c>
      <c r="E140" t="s">
        <v>38</v>
      </c>
      <c r="F140" s="1">
        <v>43521</v>
      </c>
      <c r="H140" t="s">
        <v>40</v>
      </c>
      <c r="K140">
        <v>3</v>
      </c>
      <c r="L140">
        <v>193781459</v>
      </c>
      <c r="M140">
        <v>193487270</v>
      </c>
      <c r="N140">
        <v>193487270</v>
      </c>
      <c r="O140">
        <v>46131937</v>
      </c>
      <c r="P140">
        <v>3</v>
      </c>
      <c r="Q140" s="1">
        <v>43514</v>
      </c>
      <c r="R140">
        <v>193487270</v>
      </c>
      <c r="S140">
        <v>193487270</v>
      </c>
      <c r="T140" s="1">
        <v>43514</v>
      </c>
      <c r="U140">
        <v>5</v>
      </c>
      <c r="V140">
        <v>193800105</v>
      </c>
      <c r="Y140" t="s">
        <v>44</v>
      </c>
      <c r="Z140" t="s">
        <v>45</v>
      </c>
    </row>
    <row r="141" spans="1:26" x14ac:dyDescent="0.25">
      <c r="A141">
        <v>46131937</v>
      </c>
      <c r="B141">
        <v>193800105</v>
      </c>
      <c r="C141" t="s">
        <v>36</v>
      </c>
      <c r="D141" t="s">
        <v>37</v>
      </c>
      <c r="E141" t="s">
        <v>38</v>
      </c>
      <c r="F141" s="1">
        <v>43522</v>
      </c>
      <c r="H141" t="s">
        <v>40</v>
      </c>
      <c r="K141">
        <v>4</v>
      </c>
      <c r="L141">
        <v>193800105</v>
      </c>
      <c r="M141">
        <v>193487270</v>
      </c>
      <c r="N141">
        <v>193487270</v>
      </c>
      <c r="O141">
        <v>46131937</v>
      </c>
      <c r="P141">
        <v>3</v>
      </c>
      <c r="Q141" s="1">
        <v>43514</v>
      </c>
      <c r="R141">
        <v>193487270</v>
      </c>
      <c r="S141">
        <v>193487270</v>
      </c>
      <c r="T141" s="1">
        <v>43514</v>
      </c>
      <c r="U141">
        <v>5</v>
      </c>
      <c r="V141">
        <v>193800105</v>
      </c>
      <c r="Y141" t="s">
        <v>44</v>
      </c>
      <c r="Z141" t="s">
        <v>45</v>
      </c>
    </row>
    <row r="142" spans="1:26" x14ac:dyDescent="0.25">
      <c r="A142">
        <v>46131937</v>
      </c>
      <c r="B142">
        <v>193834452</v>
      </c>
      <c r="C142" t="s">
        <v>36</v>
      </c>
      <c r="D142" t="s">
        <v>37</v>
      </c>
      <c r="E142" t="s">
        <v>38</v>
      </c>
      <c r="F142" s="1">
        <v>43526</v>
      </c>
      <c r="H142" t="s">
        <v>32</v>
      </c>
      <c r="K142">
        <v>5</v>
      </c>
      <c r="L142">
        <v>193834452</v>
      </c>
      <c r="M142">
        <v>193487270</v>
      </c>
      <c r="N142">
        <v>193487270</v>
      </c>
      <c r="O142">
        <v>46131937</v>
      </c>
      <c r="P142">
        <v>3</v>
      </c>
      <c r="Q142" s="1">
        <v>43514</v>
      </c>
      <c r="R142">
        <v>193487270</v>
      </c>
      <c r="S142">
        <v>193487270</v>
      </c>
      <c r="T142" s="1">
        <v>43514</v>
      </c>
      <c r="U142">
        <v>5</v>
      </c>
      <c r="V142">
        <v>193800105</v>
      </c>
      <c r="Y142" t="s">
        <v>44</v>
      </c>
      <c r="Z142" t="s">
        <v>45</v>
      </c>
    </row>
    <row r="143" spans="1:26" x14ac:dyDescent="0.25">
      <c r="A143">
        <v>40763324</v>
      </c>
      <c r="B143">
        <v>193838352</v>
      </c>
      <c r="C143" t="s">
        <v>26</v>
      </c>
      <c r="D143" t="s">
        <v>27</v>
      </c>
      <c r="E143" t="s">
        <v>28</v>
      </c>
      <c r="F143" s="1">
        <v>43529</v>
      </c>
      <c r="H143" t="s">
        <v>32</v>
      </c>
      <c r="K143">
        <v>1</v>
      </c>
      <c r="L143">
        <v>193838352</v>
      </c>
      <c r="M143">
        <v>193809929</v>
      </c>
      <c r="N143">
        <v>193809929</v>
      </c>
      <c r="O143">
        <v>40763324</v>
      </c>
      <c r="P143">
        <v>107</v>
      </c>
      <c r="Q143" s="1">
        <v>43522</v>
      </c>
      <c r="R143">
        <v>193809929</v>
      </c>
      <c r="S143">
        <v>193809929</v>
      </c>
      <c r="T143" s="1">
        <v>43522</v>
      </c>
      <c r="U143">
        <v>3</v>
      </c>
      <c r="V143">
        <v>193930216</v>
      </c>
      <c r="Y143" t="s">
        <v>44</v>
      </c>
      <c r="Z143" t="s">
        <v>45</v>
      </c>
    </row>
    <row r="144" spans="1:26" x14ac:dyDescent="0.25">
      <c r="A144">
        <v>40763324</v>
      </c>
      <c r="B144">
        <v>193880863</v>
      </c>
      <c r="C144" t="s">
        <v>26</v>
      </c>
      <c r="D144" t="s">
        <v>27</v>
      </c>
      <c r="E144" t="s">
        <v>28</v>
      </c>
      <c r="F144" s="1">
        <v>43523</v>
      </c>
      <c r="H144" t="s">
        <v>40</v>
      </c>
      <c r="K144">
        <v>2</v>
      </c>
      <c r="L144">
        <v>193880863</v>
      </c>
      <c r="M144">
        <v>193809929</v>
      </c>
      <c r="N144">
        <v>193809929</v>
      </c>
      <c r="O144">
        <v>40763324</v>
      </c>
      <c r="P144">
        <v>107</v>
      </c>
      <c r="Q144" s="1">
        <v>43522</v>
      </c>
      <c r="R144">
        <v>193809929</v>
      </c>
      <c r="S144">
        <v>193809929</v>
      </c>
      <c r="T144" s="1">
        <v>43522</v>
      </c>
      <c r="U144">
        <v>3</v>
      </c>
      <c r="V144">
        <v>193930216</v>
      </c>
      <c r="Y144" t="s">
        <v>44</v>
      </c>
      <c r="Z144" t="s">
        <v>45</v>
      </c>
    </row>
    <row r="145" spans="1:26" x14ac:dyDescent="0.25">
      <c r="A145">
        <v>40763324</v>
      </c>
      <c r="B145">
        <v>193930216</v>
      </c>
      <c r="C145" t="s">
        <v>26</v>
      </c>
      <c r="D145" t="s">
        <v>27</v>
      </c>
      <c r="E145" t="s">
        <v>28</v>
      </c>
      <c r="F145" s="1">
        <v>43524</v>
      </c>
      <c r="H145" t="s">
        <v>40</v>
      </c>
      <c r="K145">
        <v>3</v>
      </c>
      <c r="L145">
        <v>193930216</v>
      </c>
      <c r="M145">
        <v>193809929</v>
      </c>
      <c r="N145">
        <v>193809929</v>
      </c>
      <c r="O145">
        <v>40763324</v>
      </c>
      <c r="P145">
        <v>107</v>
      </c>
      <c r="Q145" s="1">
        <v>43522</v>
      </c>
      <c r="R145">
        <v>193809929</v>
      </c>
      <c r="S145">
        <v>193809929</v>
      </c>
      <c r="T145" s="1">
        <v>43522</v>
      </c>
      <c r="U145">
        <v>3</v>
      </c>
      <c r="V145">
        <v>193930216</v>
      </c>
      <c r="Y145" t="s">
        <v>44</v>
      </c>
      <c r="Z145" t="s">
        <v>45</v>
      </c>
    </row>
    <row r="146" spans="1:26" x14ac:dyDescent="0.25">
      <c r="A146">
        <v>40763324</v>
      </c>
      <c r="B146">
        <v>195054389</v>
      </c>
      <c r="C146" t="s">
        <v>26</v>
      </c>
      <c r="D146" t="s">
        <v>27</v>
      </c>
      <c r="E146" t="s">
        <v>28</v>
      </c>
      <c r="F146" s="1">
        <v>43550</v>
      </c>
      <c r="H146" t="s">
        <v>32</v>
      </c>
      <c r="K146">
        <v>4</v>
      </c>
      <c r="L146">
        <v>195054389</v>
      </c>
      <c r="M146">
        <v>193809929</v>
      </c>
      <c r="N146">
        <v>193809929</v>
      </c>
      <c r="O146">
        <v>40763324</v>
      </c>
      <c r="P146">
        <v>107</v>
      </c>
      <c r="Q146" s="1">
        <v>43522</v>
      </c>
      <c r="R146">
        <v>193809929</v>
      </c>
      <c r="S146">
        <v>193809929</v>
      </c>
      <c r="T146" s="1">
        <v>43522</v>
      </c>
      <c r="U146">
        <v>3</v>
      </c>
      <c r="V146">
        <v>193930216</v>
      </c>
      <c r="Y146" t="s">
        <v>44</v>
      </c>
      <c r="Z146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7"/>
  <sheetViews>
    <sheetView workbookViewId="0">
      <selection activeCell="F21" sqref="F21"/>
    </sheetView>
  </sheetViews>
  <sheetFormatPr defaultRowHeight="15" x14ac:dyDescent="0.25"/>
  <sheetData>
    <row r="1" spans="1:1" x14ac:dyDescent="0.25">
      <c r="A1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e">
        <f>-- ods_central.j2_ispcollection co</f>
        <v>#NAME?</v>
      </c>
    </row>
    <row r="12" spans="1:1" x14ac:dyDescent="0.25">
      <c r="A12" t="s">
        <v>54</v>
      </c>
    </row>
    <row r="13" spans="1:1" x14ac:dyDescent="0.25">
      <c r="A13" t="s">
        <v>55</v>
      </c>
    </row>
    <row r="14" spans="1:1" x14ac:dyDescent="0.25">
      <c r="A14" t="s">
        <v>56</v>
      </c>
    </row>
    <row r="15" spans="1:1" x14ac:dyDescent="0.25">
      <c r="A15" t="s">
        <v>57</v>
      </c>
    </row>
    <row r="16" spans="1:1" x14ac:dyDescent="0.25">
      <c r="A16" t="s">
        <v>58</v>
      </c>
    </row>
    <row r="17" spans="1:1" x14ac:dyDescent="0.25">
      <c r="A17" t="s">
        <v>59</v>
      </c>
    </row>
    <row r="18" spans="1:1" x14ac:dyDescent="0.25">
      <c r="A18" t="s">
        <v>60</v>
      </c>
    </row>
    <row r="19" spans="1:1" x14ac:dyDescent="0.25">
      <c r="A19" t="s">
        <v>61</v>
      </c>
    </row>
    <row r="20" spans="1:1" x14ac:dyDescent="0.25">
      <c r="A20" t="s">
        <v>62</v>
      </c>
    </row>
    <row r="21" spans="1:1" x14ac:dyDescent="0.25">
      <c r="A21" t="s">
        <v>63</v>
      </c>
    </row>
    <row r="22" spans="1:1" x14ac:dyDescent="0.25">
      <c r="A22" t="s">
        <v>64</v>
      </c>
    </row>
    <row r="23" spans="1:1" x14ac:dyDescent="0.25">
      <c r="A23" t="s">
        <v>65</v>
      </c>
    </row>
    <row r="24" spans="1:1" x14ac:dyDescent="0.25">
      <c r="A24" t="s">
        <v>66</v>
      </c>
    </row>
    <row r="25" spans="1:1" x14ac:dyDescent="0.25">
      <c r="A25" t="s">
        <v>67</v>
      </c>
    </row>
    <row r="26" spans="1:1" x14ac:dyDescent="0.25">
      <c r="A26" t="s">
        <v>68</v>
      </c>
    </row>
    <row r="27" spans="1:1" x14ac:dyDescent="0.25">
      <c r="A27" t="s">
        <v>69</v>
      </c>
    </row>
    <row r="28" spans="1:1" x14ac:dyDescent="0.25">
      <c r="A28" t="s">
        <v>70</v>
      </c>
    </row>
    <row r="29" spans="1:1" x14ac:dyDescent="0.25">
      <c r="A29" t="s">
        <v>71</v>
      </c>
    </row>
    <row r="30" spans="1:1" x14ac:dyDescent="0.25">
      <c r="A30" t="s">
        <v>72</v>
      </c>
    </row>
    <row r="31" spans="1:1" x14ac:dyDescent="0.25">
      <c r="A31" t="s">
        <v>73</v>
      </c>
    </row>
    <row r="32" spans="1:1" x14ac:dyDescent="0.25">
      <c r="A32" t="s">
        <v>74</v>
      </c>
    </row>
    <row r="33" spans="1:1" x14ac:dyDescent="0.25">
      <c r="A33" t="s">
        <v>75</v>
      </c>
    </row>
    <row r="34" spans="1:1" x14ac:dyDescent="0.25">
      <c r="A34" t="s">
        <v>76</v>
      </c>
    </row>
    <row r="35" spans="1:1" x14ac:dyDescent="0.25">
      <c r="A35" t="s">
        <v>77</v>
      </c>
    </row>
    <row r="36" spans="1:1" x14ac:dyDescent="0.25">
      <c r="A36" t="s">
        <v>78</v>
      </c>
    </row>
    <row r="37" spans="1:1" x14ac:dyDescent="0.25">
      <c r="A37" t="s">
        <v>79</v>
      </c>
    </row>
    <row r="39" spans="1:1" x14ac:dyDescent="0.25">
      <c r="A39" t="s">
        <v>80</v>
      </c>
    </row>
    <row r="40" spans="1:1" x14ac:dyDescent="0.25">
      <c r="A40" t="e">
        <f>-- To have a start and end point for each group, we will need To know where the NEXT group starts</f>
        <v>#NAME?</v>
      </c>
    </row>
    <row r="41" spans="1:1" x14ac:dyDescent="0.25">
      <c r="A41" t="e">
        <f>-- This gets the maximum collection group key and the maximum start date that is one after the current group</f>
        <v>#NAME?</v>
      </c>
    </row>
    <row r="42" spans="1:1" x14ac:dyDescent="0.25">
      <c r="A42" t="e">
        <f>-- Not too much going on there.</f>
        <v>#NAME?</v>
      </c>
    </row>
    <row r="43" spans="1:1" x14ac:dyDescent="0.25">
      <c r="A43" t="s">
        <v>80</v>
      </c>
    </row>
    <row r="44" spans="1:1" x14ac:dyDescent="0.25">
      <c r="A44" t="s">
        <v>81</v>
      </c>
    </row>
    <row r="45" spans="1:1" x14ac:dyDescent="0.25">
      <c r="A45" t="s">
        <v>82</v>
      </c>
    </row>
    <row r="46" spans="1:1" x14ac:dyDescent="0.25">
      <c r="A46" t="s">
        <v>83</v>
      </c>
    </row>
    <row r="47" spans="1:1" x14ac:dyDescent="0.25">
      <c r="A47" t="s">
        <v>84</v>
      </c>
    </row>
    <row r="48" spans="1:1" x14ac:dyDescent="0.25">
      <c r="A48" t="s">
        <v>85</v>
      </c>
    </row>
    <row r="49" spans="1:1" x14ac:dyDescent="0.25">
      <c r="A49" t="s">
        <v>79</v>
      </c>
    </row>
    <row r="50" spans="1:1" x14ac:dyDescent="0.25">
      <c r="A50" t="s">
        <v>80</v>
      </c>
    </row>
    <row r="51" spans="1:1" x14ac:dyDescent="0.25">
      <c r="A51" t="s">
        <v>86</v>
      </c>
    </row>
    <row r="52" spans="1:1" x14ac:dyDescent="0.25">
      <c r="A52" t="e">
        <f>-- This counts up how many attempts are in the collection group</f>
        <v>#NAME?</v>
      </c>
    </row>
    <row r="53" spans="1:1" x14ac:dyDescent="0.25">
      <c r="A53" t="e">
        <f>-- and identifies the final attempt in the group</f>
        <v>#NAME?</v>
      </c>
    </row>
    <row r="54" spans="1:1" x14ac:dyDescent="0.25">
      <c r="A54" t="s">
        <v>87</v>
      </c>
    </row>
    <row r="55" spans="1:1" x14ac:dyDescent="0.25">
      <c r="A55" t="s">
        <v>88</v>
      </c>
    </row>
    <row r="56" spans="1:1" x14ac:dyDescent="0.25">
      <c r="A56" t="s">
        <v>89</v>
      </c>
    </row>
    <row r="57" spans="1:1" x14ac:dyDescent="0.25">
      <c r="A57" t="s">
        <v>90</v>
      </c>
    </row>
    <row r="58" spans="1:1" x14ac:dyDescent="0.25">
      <c r="A58" t="s">
        <v>91</v>
      </c>
    </row>
    <row r="59" spans="1:1" x14ac:dyDescent="0.25">
      <c r="A59" t="s">
        <v>92</v>
      </c>
    </row>
    <row r="60" spans="1:1" x14ac:dyDescent="0.25">
      <c r="A60" t="s">
        <v>93</v>
      </c>
    </row>
    <row r="61" spans="1:1" x14ac:dyDescent="0.25">
      <c r="A61" t="s">
        <v>94</v>
      </c>
    </row>
    <row r="62" spans="1:1" x14ac:dyDescent="0.25">
      <c r="A62" t="s">
        <v>95</v>
      </c>
    </row>
    <row r="63" spans="1:1" x14ac:dyDescent="0.25">
      <c r="A63" t="s">
        <v>96</v>
      </c>
    </row>
    <row r="64" spans="1:1" x14ac:dyDescent="0.25">
      <c r="A64" t="s">
        <v>97</v>
      </c>
    </row>
    <row r="65" spans="1:1" x14ac:dyDescent="0.25">
      <c r="A65" t="s">
        <v>98</v>
      </c>
    </row>
    <row r="66" spans="1:1" x14ac:dyDescent="0.25">
      <c r="A66" t="s">
        <v>99</v>
      </c>
    </row>
    <row r="67" spans="1:1" x14ac:dyDescent="0.25">
      <c r="A67" t="s">
        <v>100</v>
      </c>
    </row>
    <row r="69" spans="1:1" x14ac:dyDescent="0.25">
      <c r="A69" t="s">
        <v>80</v>
      </c>
    </row>
    <row r="70" spans="1:1" x14ac:dyDescent="0.25">
      <c r="A70" t="e">
        <f>-- Now wecan figure out each groups disposition based on some simple and adjustable rules</f>
        <v>#NAME?</v>
      </c>
    </row>
    <row r="71" spans="1:1" x14ac:dyDescent="0.25">
      <c r="A71" t="e">
        <f>-- and can assert that the disposition of the group is the disposition for any collection in the group</f>
        <v>#NAME?</v>
      </c>
    </row>
    <row r="72" spans="1:1" x14ac:dyDescent="0.25">
      <c r="A72" t="e">
        <f>-- and reasonably assert that charges made just before the group also share the group disposition</f>
        <v>#NAME?</v>
      </c>
    </row>
    <row r="73" spans="1:1" x14ac:dyDescent="0.25">
      <c r="A73" t="s">
        <v>101</v>
      </c>
    </row>
    <row r="74" spans="1:1" x14ac:dyDescent="0.25">
      <c r="A74" t="e">
        <f>-- the disposition is based on the final attempt in the group (any earlier attempts, presumably, failed)</f>
        <v>#NAME?</v>
      </c>
    </row>
    <row r="75" spans="1:1" x14ac:dyDescent="0.25">
      <c r="A75" t="e">
        <f>-- First is a group disposition: Paid, Declining, or Failed. simple, classic.</f>
        <v>#NAME?</v>
      </c>
    </row>
    <row r="76" spans="1:1" x14ac:dyDescent="0.25">
      <c r="A76" t="e">
        <f>-- NEXT is a more detailed reason that includes the count of the try</f>
        <v>#NAME?</v>
      </c>
    </row>
    <row r="77" spans="1:1" x14ac:dyDescent="0.25">
      <c r="A77" t="s">
        <v>102</v>
      </c>
    </row>
    <row r="78" spans="1:1" x14ac:dyDescent="0.25">
      <c r="A78" t="s">
        <v>103</v>
      </c>
    </row>
    <row r="79" spans="1:1" x14ac:dyDescent="0.25">
      <c r="A79" t="s">
        <v>104</v>
      </c>
    </row>
    <row r="80" spans="1:1" x14ac:dyDescent="0.25">
      <c r="A80" t="s">
        <v>105</v>
      </c>
    </row>
    <row r="81" spans="1:1" x14ac:dyDescent="0.25">
      <c r="A81" t="e">
        <f>--are these group attributes or attempt attributes?</f>
        <v>#NAME?</v>
      </c>
    </row>
    <row r="82" spans="1:1" x14ac:dyDescent="0.25">
      <c r="A82" t="s">
        <v>106</v>
      </c>
    </row>
    <row r="83" spans="1:1" x14ac:dyDescent="0.25">
      <c r="A83" t="s">
        <v>107</v>
      </c>
    </row>
    <row r="84" spans="1:1" x14ac:dyDescent="0.25">
      <c r="A84" t="s">
        <v>108</v>
      </c>
    </row>
    <row r="85" spans="1:1" x14ac:dyDescent="0.25">
      <c r="A85" t="s">
        <v>109</v>
      </c>
    </row>
    <row r="86" spans="1:1" x14ac:dyDescent="0.25">
      <c r="A86" t="s">
        <v>110</v>
      </c>
    </row>
    <row r="87" spans="1:1" x14ac:dyDescent="0.25">
      <c r="A87" t="s">
        <v>111</v>
      </c>
    </row>
    <row r="88" spans="1:1" x14ac:dyDescent="0.25">
      <c r="A88" t="s">
        <v>112</v>
      </c>
    </row>
    <row r="89" spans="1:1" x14ac:dyDescent="0.25">
      <c r="A89" t="s">
        <v>113</v>
      </c>
    </row>
    <row r="90" spans="1:1" x14ac:dyDescent="0.25">
      <c r="A90" t="s">
        <v>114</v>
      </c>
    </row>
    <row r="91" spans="1:1" x14ac:dyDescent="0.25">
      <c r="A91" t="s">
        <v>115</v>
      </c>
    </row>
    <row r="92" spans="1:1" x14ac:dyDescent="0.25">
      <c r="A92" t="s">
        <v>116</v>
      </c>
    </row>
    <row r="93" spans="1:1" x14ac:dyDescent="0.25">
      <c r="A93" t="s">
        <v>117</v>
      </c>
    </row>
    <row r="94" spans="1:1" x14ac:dyDescent="0.25">
      <c r="A94" t="s">
        <v>118</v>
      </c>
    </row>
    <row r="95" spans="1:1" x14ac:dyDescent="0.25">
      <c r="A95" t="s">
        <v>119</v>
      </c>
    </row>
    <row r="96" spans="1:1" x14ac:dyDescent="0.25">
      <c r="A96" t="s">
        <v>120</v>
      </c>
    </row>
    <row r="97" spans="1:1" x14ac:dyDescent="0.25">
      <c r="A97" t="s">
        <v>121</v>
      </c>
    </row>
    <row r="98" spans="1:1" x14ac:dyDescent="0.25">
      <c r="A98" t="s">
        <v>122</v>
      </c>
    </row>
    <row r="99" spans="1:1" x14ac:dyDescent="0.25">
      <c r="A99" t="s">
        <v>123</v>
      </c>
    </row>
    <row r="100" spans="1:1" x14ac:dyDescent="0.25">
      <c r="A100" t="s">
        <v>124</v>
      </c>
    </row>
    <row r="101" spans="1:1" x14ac:dyDescent="0.25">
      <c r="A101" t="s">
        <v>125</v>
      </c>
    </row>
    <row r="102" spans="1:1" x14ac:dyDescent="0.25">
      <c r="A102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7" spans="1:1" x14ac:dyDescent="0.25">
      <c r="A107" t="s">
        <v>80</v>
      </c>
    </row>
    <row r="108" spans="1:1" x14ac:dyDescent="0.25">
      <c r="A108" t="e">
        <f>-- Now we can pull everything together</f>
        <v>#NAME?</v>
      </c>
    </row>
    <row r="109" spans="1:1" x14ac:dyDescent="0.25">
      <c r="A109" t="e">
        <f>-- the main charges come from the metrolinkup table</f>
        <v>#NAME?</v>
      </c>
    </row>
    <row r="110" spans="1:1" x14ac:dyDescent="0.25">
      <c r="A110" t="e">
        <f>-- dispositions from cgroupsdisp</f>
        <v>#NAME?</v>
      </c>
    </row>
    <row r="111" spans="1:1" x14ac:dyDescent="0.25">
      <c r="A111" t="s">
        <v>103</v>
      </c>
    </row>
    <row r="113" spans="1:1" x14ac:dyDescent="0.25">
      <c r="A113" t="e">
        <f>--select * from cgroupsdisp --cgroups3</f>
        <v>#NAME?</v>
      </c>
    </row>
    <row r="114" spans="1:1" x14ac:dyDescent="0.25">
      <c r="A114" t="e">
        <f>--order by collectiongroupstartdate desc</f>
        <v>#NAME?</v>
      </c>
    </row>
    <row r="115" spans="1:1" x14ac:dyDescent="0.25">
      <c r="A115" t="e">
        <f>--select * from custsubset</f>
        <v>#NAME?</v>
      </c>
    </row>
    <row r="116" spans="1:1" x14ac:dyDescent="0.25">
      <c r="A116" t="s">
        <v>129</v>
      </c>
    </row>
    <row r="117" spans="1:1" x14ac:dyDescent="0.25">
      <c r="A117" t="s">
        <v>130</v>
      </c>
    </row>
    <row r="118" spans="1:1" x14ac:dyDescent="0.25">
      <c r="A118" t="s">
        <v>131</v>
      </c>
    </row>
    <row r="119" spans="1:1" x14ac:dyDescent="0.25">
      <c r="A119" t="s">
        <v>132</v>
      </c>
    </row>
    <row r="120" spans="1:1" x14ac:dyDescent="0.25">
      <c r="A120" t="s">
        <v>133</v>
      </c>
    </row>
    <row r="121" spans="1:1" x14ac:dyDescent="0.25">
      <c r="A121" t="s">
        <v>134</v>
      </c>
    </row>
    <row r="122" spans="1:1" x14ac:dyDescent="0.25">
      <c r="A122" t="s">
        <v>135</v>
      </c>
    </row>
    <row r="123" spans="1:1" x14ac:dyDescent="0.25">
      <c r="A123" t="s">
        <v>136</v>
      </c>
    </row>
    <row r="124" spans="1:1" x14ac:dyDescent="0.25">
      <c r="A124" t="s">
        <v>137</v>
      </c>
    </row>
    <row r="125" spans="1:1" x14ac:dyDescent="0.25">
      <c r="A125" t="s">
        <v>138</v>
      </c>
    </row>
    <row r="126" spans="1:1" x14ac:dyDescent="0.25">
      <c r="A126" t="s">
        <v>139</v>
      </c>
    </row>
    <row r="127" spans="1:1" x14ac:dyDescent="0.25">
      <c r="A127" t="s">
        <v>140</v>
      </c>
    </row>
    <row r="129" spans="1:1" x14ac:dyDescent="0.25">
      <c r="A129" t="s">
        <v>141</v>
      </c>
    </row>
    <row r="130" spans="1:1" x14ac:dyDescent="0.25">
      <c r="A130" t="s">
        <v>142</v>
      </c>
    </row>
    <row r="131" spans="1:1" x14ac:dyDescent="0.25">
      <c r="A131" t="s">
        <v>143</v>
      </c>
    </row>
    <row r="132" spans="1:1" x14ac:dyDescent="0.25">
      <c r="A132" t="s">
        <v>140</v>
      </c>
    </row>
    <row r="133" spans="1:1" x14ac:dyDescent="0.25">
      <c r="A133" t="s">
        <v>144</v>
      </c>
    </row>
    <row r="135" spans="1:1" x14ac:dyDescent="0.25">
      <c r="A135" t="s">
        <v>145</v>
      </c>
    </row>
    <row r="136" spans="1:1" x14ac:dyDescent="0.25">
      <c r="A136" t="s">
        <v>146</v>
      </c>
    </row>
    <row r="137" spans="1:1" x14ac:dyDescent="0.25">
      <c r="A137" t="s">
        <v>147</v>
      </c>
    </row>
    <row r="138" spans="1:1" x14ac:dyDescent="0.25">
      <c r="A138" t="s">
        <v>148</v>
      </c>
    </row>
    <row r="139" spans="1:1" x14ac:dyDescent="0.25">
      <c r="A139" t="s">
        <v>149</v>
      </c>
    </row>
    <row r="140" spans="1:1" x14ac:dyDescent="0.25">
      <c r="A140" t="s">
        <v>150</v>
      </c>
    </row>
    <row r="141" spans="1:1" x14ac:dyDescent="0.25">
      <c r="A141" t="s">
        <v>151</v>
      </c>
    </row>
    <row r="142" spans="1:1" x14ac:dyDescent="0.25">
      <c r="A142" t="e">
        <f>-- some test cases</f>
        <v>#NAME?</v>
      </c>
    </row>
    <row r="143" spans="1:1" x14ac:dyDescent="0.25">
      <c r="A143" t="s">
        <v>152</v>
      </c>
    </row>
    <row r="144" spans="1:1" x14ac:dyDescent="0.25">
      <c r="A144" t="s">
        <v>153</v>
      </c>
    </row>
    <row r="145" spans="1:1" x14ac:dyDescent="0.25">
      <c r="A145" t="s">
        <v>154</v>
      </c>
    </row>
    <row r="146" spans="1:1" x14ac:dyDescent="0.25">
      <c r="A146" t="s">
        <v>155</v>
      </c>
    </row>
    <row r="147" spans="1:1" x14ac:dyDescent="0.25">
      <c r="A147" t="e">
        <f>--here cgroupsdisp.customerkey = custsubset.customerkey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Sheet2</vt:lpstr>
      <vt:lpstr>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Bowman</dc:creator>
  <cp:lastModifiedBy>Patrick Bowman</cp:lastModifiedBy>
  <dcterms:created xsi:type="dcterms:W3CDTF">2019-08-12T21:07:37Z</dcterms:created>
  <dcterms:modified xsi:type="dcterms:W3CDTF">2019-08-12T21:16:19Z</dcterms:modified>
</cp:coreProperties>
</file>