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.marable\gitPLM\dash_eia\models\"/>
    </mc:Choice>
  </mc:AlternateContent>
  <xr:revisionPtr revIDLastSave="0" documentId="13_ncr:1_{0EF2F510-5BC8-445B-B97A-56784AC06F51}" xr6:coauthVersionLast="47" xr6:coauthVersionMax="47" xr10:uidLastSave="{00000000-0000-0000-0000-000000000000}"/>
  <bookViews>
    <workbookView xWindow="0" yWindow="0" windowWidth="38865" windowHeight="21000" xr2:uid="{177C5012-6452-4ADB-B0D9-8455F6CFC4EF}"/>
  </bookViews>
  <sheets>
    <sheet name="csv" sheetId="2" r:id="rId1"/>
    <sheet name="Sheet2" sheetId="5" r:id="rId2"/>
    <sheet name="xlsx" sheetId="4" r:id="rId3"/>
  </sheets>
  <definedNames>
    <definedName name="_xlnm._FilterDatabase" localSheetId="0" hidden="1">csv!$A$1:$I$511</definedName>
    <definedName name="_xlnm._FilterDatabase" localSheetId="1" hidden="1">Sheet2!$A$1:$F$14</definedName>
    <definedName name="_xlnm._FilterDatabase" localSheetId="2" hidden="1">xlsx!$A$1:$E$132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8" i="2" l="1"/>
  <c r="B470" i="2"/>
  <c r="B465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8" i="2"/>
  <c r="B436" i="2"/>
  <c r="B435" i="2"/>
  <c r="B434" i="2"/>
  <c r="B432" i="2"/>
  <c r="B429" i="2"/>
  <c r="B428" i="2"/>
  <c r="B427" i="2"/>
  <c r="B424" i="2"/>
  <c r="B423" i="2"/>
  <c r="B422" i="2"/>
  <c r="B421" i="2"/>
  <c r="B420" i="2"/>
  <c r="B419" i="2"/>
  <c r="B417" i="2"/>
  <c r="B416" i="2"/>
  <c r="B415" i="2"/>
  <c r="B411" i="2"/>
  <c r="B410" i="2"/>
  <c r="B409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3" i="2"/>
  <c r="B392" i="2"/>
  <c r="B391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5" i="2"/>
  <c r="B343" i="2"/>
  <c r="B340" i="2"/>
  <c r="B339" i="2"/>
  <c r="B332" i="2"/>
  <c r="B318" i="2"/>
  <c r="B310" i="2"/>
  <c r="B292" i="2"/>
  <c r="B244" i="2"/>
  <c r="B243" i="2"/>
  <c r="B241" i="2"/>
  <c r="B220" i="2"/>
  <c r="B219" i="2"/>
  <c r="B218" i="2"/>
  <c r="B217" i="2"/>
  <c r="B216" i="2"/>
  <c r="B215" i="2"/>
  <c r="B214" i="2"/>
  <c r="B212" i="2"/>
  <c r="B210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49" i="2"/>
  <c r="B143" i="2"/>
  <c r="B123" i="2"/>
  <c r="B122" i="2"/>
  <c r="B117" i="2"/>
  <c r="B116" i="2"/>
  <c r="B111" i="2"/>
  <c r="B110" i="2"/>
  <c r="B108" i="2"/>
  <c r="B107" i="2"/>
  <c r="B106" i="2"/>
  <c r="B90" i="2"/>
  <c r="B89" i="2"/>
  <c r="B88" i="2"/>
  <c r="B87" i="2"/>
  <c r="B86" i="2"/>
  <c r="B85" i="2"/>
  <c r="B84" i="2"/>
  <c r="B83" i="2"/>
  <c r="B82" i="2"/>
  <c r="B81" i="2"/>
  <c r="B80" i="2"/>
  <c r="B78" i="2"/>
  <c r="B77" i="2"/>
  <c r="B76" i="2"/>
  <c r="B75" i="2"/>
  <c r="B74" i="2"/>
  <c r="B52" i="2"/>
  <c r="B51" i="2"/>
  <c r="B50" i="2"/>
  <c r="B49" i="2"/>
  <c r="B48" i="2"/>
  <c r="B47" i="2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" i="4"/>
  <c r="I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493" i="2" l="1"/>
  <c r="B493" i="2" s="1"/>
  <c r="A333" i="2"/>
  <c r="B333" i="2" s="1"/>
  <c r="A7" i="2"/>
  <c r="B7" i="2" s="1"/>
  <c r="A6" i="2"/>
  <c r="B6" i="2" s="1"/>
  <c r="A5" i="2"/>
  <c r="B5" i="2" s="1"/>
  <c r="A301" i="2"/>
  <c r="B301" i="2" s="1"/>
  <c r="A61" i="2"/>
  <c r="B61" i="2" s="1"/>
  <c r="A300" i="2"/>
  <c r="B300" i="2" s="1"/>
  <c r="A507" i="2"/>
  <c r="B507" i="2" s="1"/>
  <c r="A491" i="2"/>
  <c r="B491" i="2" s="1"/>
  <c r="A475" i="2"/>
  <c r="B475" i="2" s="1"/>
  <c r="A331" i="2"/>
  <c r="B331" i="2" s="1"/>
  <c r="A315" i="2"/>
  <c r="B315" i="2" s="1"/>
  <c r="A299" i="2"/>
  <c r="B299" i="2" s="1"/>
  <c r="A283" i="2"/>
  <c r="B283" i="2" s="1"/>
  <c r="A267" i="2"/>
  <c r="B267" i="2" s="1"/>
  <c r="A251" i="2"/>
  <c r="B251" i="2" s="1"/>
  <c r="A235" i="2"/>
  <c r="B235" i="2" s="1"/>
  <c r="A203" i="2"/>
  <c r="B203" i="2" s="1"/>
  <c r="A171" i="2"/>
  <c r="B171" i="2" s="1"/>
  <c r="A155" i="2"/>
  <c r="B155" i="2" s="1"/>
  <c r="A139" i="2"/>
  <c r="B139" i="2" s="1"/>
  <c r="A91" i="2"/>
  <c r="B91" i="2" s="1"/>
  <c r="A59" i="2"/>
  <c r="B59" i="2" s="1"/>
  <c r="A43" i="2"/>
  <c r="B43" i="2" s="1"/>
  <c r="A27" i="2"/>
  <c r="B27" i="2" s="1"/>
  <c r="A11" i="2"/>
  <c r="B11" i="2" s="1"/>
  <c r="A221" i="2"/>
  <c r="B221" i="2" s="1"/>
  <c r="A236" i="2"/>
  <c r="B236" i="2" s="1"/>
  <c r="A506" i="2"/>
  <c r="B506" i="2" s="1"/>
  <c r="A490" i="2"/>
  <c r="B490" i="2" s="1"/>
  <c r="A474" i="2"/>
  <c r="B474" i="2" s="1"/>
  <c r="A426" i="2"/>
  <c r="B426" i="2" s="1"/>
  <c r="A394" i="2"/>
  <c r="B394" i="2" s="1"/>
  <c r="A346" i="2"/>
  <c r="B346" i="2" s="1"/>
  <c r="A330" i="2"/>
  <c r="B330" i="2" s="1"/>
  <c r="A314" i="2"/>
  <c r="B314" i="2" s="1"/>
  <c r="A298" i="2"/>
  <c r="B298" i="2" s="1"/>
  <c r="A282" i="2"/>
  <c r="B282" i="2" s="1"/>
  <c r="A266" i="2"/>
  <c r="B266" i="2" s="1"/>
  <c r="A250" i="2"/>
  <c r="B250" i="2" s="1"/>
  <c r="A234" i="2"/>
  <c r="B234" i="2" s="1"/>
  <c r="A170" i="2"/>
  <c r="B170" i="2" s="1"/>
  <c r="A154" i="2"/>
  <c r="B154" i="2" s="1"/>
  <c r="A138" i="2"/>
  <c r="B138" i="2" s="1"/>
  <c r="A58" i="2"/>
  <c r="B58" i="2" s="1"/>
  <c r="A42" i="2"/>
  <c r="B42" i="2" s="1"/>
  <c r="A26" i="2"/>
  <c r="B26" i="2" s="1"/>
  <c r="A10" i="2"/>
  <c r="B10" i="2" s="1"/>
  <c r="A317" i="2"/>
  <c r="B317" i="2" s="1"/>
  <c r="A109" i="2"/>
  <c r="B109" i="2" s="1"/>
  <c r="A505" i="2"/>
  <c r="B505" i="2" s="1"/>
  <c r="A489" i="2"/>
  <c r="B489" i="2" s="1"/>
  <c r="A473" i="2"/>
  <c r="B473" i="2" s="1"/>
  <c r="A425" i="2"/>
  <c r="B425" i="2" s="1"/>
  <c r="A329" i="2"/>
  <c r="B329" i="2" s="1"/>
  <c r="A313" i="2"/>
  <c r="B313" i="2" s="1"/>
  <c r="A297" i="2"/>
  <c r="B297" i="2" s="1"/>
  <c r="A281" i="2"/>
  <c r="B281" i="2" s="1"/>
  <c r="A265" i="2"/>
  <c r="B265" i="2" s="1"/>
  <c r="A249" i="2"/>
  <c r="B249" i="2" s="1"/>
  <c r="A233" i="2"/>
  <c r="B233" i="2" s="1"/>
  <c r="A169" i="2"/>
  <c r="B169" i="2" s="1"/>
  <c r="A153" i="2"/>
  <c r="B153" i="2" s="1"/>
  <c r="A137" i="2"/>
  <c r="B137" i="2" s="1"/>
  <c r="A121" i="2"/>
  <c r="B121" i="2" s="1"/>
  <c r="A105" i="2"/>
  <c r="B105" i="2" s="1"/>
  <c r="A73" i="2"/>
  <c r="B73" i="2" s="1"/>
  <c r="A57" i="2"/>
  <c r="B57" i="2" s="1"/>
  <c r="A41" i="2"/>
  <c r="B41" i="2" s="1"/>
  <c r="A25" i="2"/>
  <c r="B25" i="2" s="1"/>
  <c r="A9" i="2"/>
  <c r="B9" i="2" s="1"/>
  <c r="A125" i="2"/>
  <c r="B125" i="2" s="1"/>
  <c r="A504" i="2"/>
  <c r="B504" i="2" s="1"/>
  <c r="A488" i="2"/>
  <c r="B488" i="2" s="1"/>
  <c r="A472" i="2"/>
  <c r="B472" i="2" s="1"/>
  <c r="A408" i="2"/>
  <c r="B408" i="2" s="1"/>
  <c r="A344" i="2"/>
  <c r="B344" i="2" s="1"/>
  <c r="A328" i="2"/>
  <c r="B328" i="2" s="1"/>
  <c r="A312" i="2"/>
  <c r="B312" i="2" s="1"/>
  <c r="A296" i="2"/>
  <c r="B296" i="2" s="1"/>
  <c r="A280" i="2"/>
  <c r="B280" i="2" s="1"/>
  <c r="A264" i="2"/>
  <c r="B264" i="2" s="1"/>
  <c r="A248" i="2"/>
  <c r="B248" i="2" s="1"/>
  <c r="A232" i="2"/>
  <c r="B232" i="2" s="1"/>
  <c r="A184" i="2"/>
  <c r="B184" i="2" s="1"/>
  <c r="A168" i="2"/>
  <c r="B168" i="2" s="1"/>
  <c r="A152" i="2"/>
  <c r="B152" i="2" s="1"/>
  <c r="A136" i="2"/>
  <c r="B136" i="2" s="1"/>
  <c r="A120" i="2"/>
  <c r="B120" i="2" s="1"/>
  <c r="A104" i="2"/>
  <c r="B104" i="2" s="1"/>
  <c r="A72" i="2"/>
  <c r="B72" i="2" s="1"/>
  <c r="A56" i="2"/>
  <c r="B56" i="2" s="1"/>
  <c r="A40" i="2"/>
  <c r="B40" i="2" s="1"/>
  <c r="A24" i="2"/>
  <c r="B24" i="2" s="1"/>
  <c r="A8" i="2"/>
  <c r="B8" i="2" s="1"/>
  <c r="A413" i="2"/>
  <c r="B413" i="2" s="1"/>
  <c r="A205" i="2"/>
  <c r="B205" i="2" s="1"/>
  <c r="A476" i="2"/>
  <c r="B476" i="2" s="1"/>
  <c r="A503" i="2"/>
  <c r="B503" i="2" s="1"/>
  <c r="A487" i="2"/>
  <c r="B487" i="2" s="1"/>
  <c r="A471" i="2"/>
  <c r="B471" i="2" s="1"/>
  <c r="A439" i="2"/>
  <c r="B439" i="2" s="1"/>
  <c r="A407" i="2"/>
  <c r="B407" i="2" s="1"/>
  <c r="A327" i="2"/>
  <c r="B327" i="2" s="1"/>
  <c r="A311" i="2"/>
  <c r="B311" i="2" s="1"/>
  <c r="A295" i="2"/>
  <c r="B295" i="2" s="1"/>
  <c r="A279" i="2"/>
  <c r="B279" i="2" s="1"/>
  <c r="A263" i="2"/>
  <c r="B263" i="2" s="1"/>
  <c r="A247" i="2"/>
  <c r="B247" i="2" s="1"/>
  <c r="A231" i="2"/>
  <c r="B231" i="2" s="1"/>
  <c r="A183" i="2"/>
  <c r="B183" i="2" s="1"/>
  <c r="A167" i="2"/>
  <c r="B167" i="2" s="1"/>
  <c r="A151" i="2"/>
  <c r="B151" i="2" s="1"/>
  <c r="A135" i="2"/>
  <c r="B135" i="2" s="1"/>
  <c r="A119" i="2"/>
  <c r="B119" i="2" s="1"/>
  <c r="A103" i="2"/>
  <c r="B103" i="2" s="1"/>
  <c r="A71" i="2"/>
  <c r="B71" i="2" s="1"/>
  <c r="A55" i="2"/>
  <c r="B55" i="2" s="1"/>
  <c r="A39" i="2"/>
  <c r="B39" i="2" s="1"/>
  <c r="A23" i="2"/>
  <c r="B23" i="2" s="1"/>
  <c r="A509" i="2"/>
  <c r="B509" i="2" s="1"/>
  <c r="A285" i="2"/>
  <c r="B285" i="2" s="1"/>
  <c r="A45" i="2"/>
  <c r="B45" i="2" s="1"/>
  <c r="A316" i="2"/>
  <c r="B316" i="2" s="1"/>
  <c r="A502" i="2"/>
  <c r="B502" i="2" s="1"/>
  <c r="A486" i="2"/>
  <c r="B486" i="2" s="1"/>
  <c r="A390" i="2"/>
  <c r="B390" i="2" s="1"/>
  <c r="A342" i="2"/>
  <c r="B342" i="2" s="1"/>
  <c r="A326" i="2"/>
  <c r="B326" i="2" s="1"/>
  <c r="A294" i="2"/>
  <c r="B294" i="2" s="1"/>
  <c r="A278" i="2"/>
  <c r="B278" i="2" s="1"/>
  <c r="A262" i="2"/>
  <c r="B262" i="2" s="1"/>
  <c r="A246" i="2"/>
  <c r="B246" i="2" s="1"/>
  <c r="A230" i="2"/>
  <c r="B230" i="2" s="1"/>
  <c r="A182" i="2"/>
  <c r="B182" i="2" s="1"/>
  <c r="A166" i="2"/>
  <c r="B166" i="2" s="1"/>
  <c r="A150" i="2"/>
  <c r="B150" i="2" s="1"/>
  <c r="A134" i="2"/>
  <c r="B134" i="2" s="1"/>
  <c r="A118" i="2"/>
  <c r="B118" i="2" s="1"/>
  <c r="A102" i="2"/>
  <c r="B102" i="2" s="1"/>
  <c r="A70" i="2"/>
  <c r="B70" i="2" s="1"/>
  <c r="A54" i="2"/>
  <c r="B54" i="2" s="1"/>
  <c r="A38" i="2"/>
  <c r="B38" i="2" s="1"/>
  <c r="A22" i="2"/>
  <c r="B22" i="2" s="1"/>
  <c r="A477" i="2"/>
  <c r="B477" i="2" s="1"/>
  <c r="A173" i="2"/>
  <c r="B173" i="2" s="1"/>
  <c r="A172" i="2"/>
  <c r="B172" i="2" s="1"/>
  <c r="A28" i="2"/>
  <c r="B28" i="2" s="1"/>
  <c r="A501" i="2"/>
  <c r="B501" i="2" s="1"/>
  <c r="A485" i="2"/>
  <c r="B485" i="2" s="1"/>
  <c r="A469" i="2"/>
  <c r="B469" i="2" s="1"/>
  <c r="A437" i="2"/>
  <c r="B437" i="2" s="1"/>
  <c r="A389" i="2"/>
  <c r="B389" i="2" s="1"/>
  <c r="A341" i="2"/>
  <c r="B341" i="2" s="1"/>
  <c r="A325" i="2"/>
  <c r="B325" i="2" s="1"/>
  <c r="A309" i="2"/>
  <c r="B309" i="2" s="1"/>
  <c r="A293" i="2"/>
  <c r="B293" i="2" s="1"/>
  <c r="A277" i="2"/>
  <c r="B277" i="2" s="1"/>
  <c r="A261" i="2"/>
  <c r="B261" i="2" s="1"/>
  <c r="A245" i="2"/>
  <c r="B245" i="2" s="1"/>
  <c r="A229" i="2"/>
  <c r="B229" i="2" s="1"/>
  <c r="A213" i="2"/>
  <c r="B213" i="2" s="1"/>
  <c r="A181" i="2"/>
  <c r="B181" i="2" s="1"/>
  <c r="A165" i="2"/>
  <c r="B165" i="2" s="1"/>
  <c r="A133" i="2"/>
  <c r="B133" i="2" s="1"/>
  <c r="A101" i="2"/>
  <c r="B101" i="2" s="1"/>
  <c r="A69" i="2"/>
  <c r="B69" i="2" s="1"/>
  <c r="A53" i="2"/>
  <c r="B53" i="2" s="1"/>
  <c r="A37" i="2"/>
  <c r="B37" i="2" s="1"/>
  <c r="A21" i="2"/>
  <c r="B21" i="2" s="1"/>
  <c r="A93" i="2"/>
  <c r="B93" i="2" s="1"/>
  <c r="A500" i="2"/>
  <c r="B500" i="2" s="1"/>
  <c r="A484" i="2"/>
  <c r="B484" i="2" s="1"/>
  <c r="A468" i="2"/>
  <c r="B468" i="2" s="1"/>
  <c r="A324" i="2"/>
  <c r="B324" i="2" s="1"/>
  <c r="A308" i="2"/>
  <c r="B308" i="2" s="1"/>
  <c r="A276" i="2"/>
  <c r="B276" i="2" s="1"/>
  <c r="A260" i="2"/>
  <c r="B260" i="2" s="1"/>
  <c r="A228" i="2"/>
  <c r="B228" i="2" s="1"/>
  <c r="A180" i="2"/>
  <c r="B180" i="2" s="1"/>
  <c r="A164" i="2"/>
  <c r="B164" i="2" s="1"/>
  <c r="A148" i="2"/>
  <c r="B148" i="2" s="1"/>
  <c r="A132" i="2"/>
  <c r="B132" i="2" s="1"/>
  <c r="A100" i="2"/>
  <c r="B100" i="2" s="1"/>
  <c r="A68" i="2"/>
  <c r="B68" i="2" s="1"/>
  <c r="A36" i="2"/>
  <c r="B36" i="2" s="1"/>
  <c r="A20" i="2"/>
  <c r="B20" i="2" s="1"/>
  <c r="A4" i="2"/>
  <c r="B4" i="2" s="1"/>
  <c r="A141" i="2"/>
  <c r="B141" i="2" s="1"/>
  <c r="A29" i="2"/>
  <c r="B29" i="2" s="1"/>
  <c r="A508" i="2"/>
  <c r="B508" i="2" s="1"/>
  <c r="A204" i="2"/>
  <c r="B204" i="2" s="1"/>
  <c r="A44" i="2"/>
  <c r="B44" i="2" s="1"/>
  <c r="A499" i="2"/>
  <c r="B499" i="2" s="1"/>
  <c r="A483" i="2"/>
  <c r="B483" i="2" s="1"/>
  <c r="A467" i="2"/>
  <c r="B467" i="2" s="1"/>
  <c r="A323" i="2"/>
  <c r="B323" i="2" s="1"/>
  <c r="A307" i="2"/>
  <c r="B307" i="2" s="1"/>
  <c r="A291" i="2"/>
  <c r="B291" i="2" s="1"/>
  <c r="A275" i="2"/>
  <c r="B275" i="2" s="1"/>
  <c r="A259" i="2"/>
  <c r="B259" i="2" s="1"/>
  <c r="A227" i="2"/>
  <c r="B227" i="2" s="1"/>
  <c r="A211" i="2"/>
  <c r="B211" i="2" s="1"/>
  <c r="A179" i="2"/>
  <c r="B179" i="2" s="1"/>
  <c r="A163" i="2"/>
  <c r="B163" i="2" s="1"/>
  <c r="A147" i="2"/>
  <c r="B147" i="2" s="1"/>
  <c r="A131" i="2"/>
  <c r="B131" i="2" s="1"/>
  <c r="A115" i="2"/>
  <c r="B115" i="2" s="1"/>
  <c r="A99" i="2"/>
  <c r="B99" i="2" s="1"/>
  <c r="A67" i="2"/>
  <c r="B67" i="2" s="1"/>
  <c r="A35" i="2"/>
  <c r="B35" i="2" s="1"/>
  <c r="A19" i="2"/>
  <c r="B19" i="2" s="1"/>
  <c r="A3" i="2"/>
  <c r="B3" i="2" s="1"/>
  <c r="A157" i="2"/>
  <c r="B157" i="2" s="1"/>
  <c r="A284" i="2"/>
  <c r="B284" i="2" s="1"/>
  <c r="A498" i="2"/>
  <c r="B498" i="2" s="1"/>
  <c r="A482" i="2"/>
  <c r="B482" i="2" s="1"/>
  <c r="A466" i="2"/>
  <c r="B466" i="2" s="1"/>
  <c r="A418" i="2"/>
  <c r="B418" i="2" s="1"/>
  <c r="A338" i="2"/>
  <c r="B338" i="2" s="1"/>
  <c r="A322" i="2"/>
  <c r="B322" i="2" s="1"/>
  <c r="A306" i="2"/>
  <c r="B306" i="2" s="1"/>
  <c r="A290" i="2"/>
  <c r="B290" i="2" s="1"/>
  <c r="A274" i="2"/>
  <c r="B274" i="2" s="1"/>
  <c r="A258" i="2"/>
  <c r="B258" i="2" s="1"/>
  <c r="A242" i="2"/>
  <c r="B242" i="2" s="1"/>
  <c r="A226" i="2"/>
  <c r="B226" i="2" s="1"/>
  <c r="A178" i="2"/>
  <c r="B178" i="2" s="1"/>
  <c r="A162" i="2"/>
  <c r="B162" i="2" s="1"/>
  <c r="A146" i="2"/>
  <c r="B146" i="2" s="1"/>
  <c r="A130" i="2"/>
  <c r="B130" i="2" s="1"/>
  <c r="A114" i="2"/>
  <c r="B114" i="2" s="1"/>
  <c r="A98" i="2"/>
  <c r="B98" i="2" s="1"/>
  <c r="A66" i="2"/>
  <c r="B66" i="2" s="1"/>
  <c r="A34" i="2"/>
  <c r="B34" i="2" s="1"/>
  <c r="A18" i="2"/>
  <c r="B18" i="2" s="1"/>
  <c r="A269" i="2"/>
  <c r="B269" i="2" s="1"/>
  <c r="A492" i="2"/>
  <c r="B492" i="2" s="1"/>
  <c r="A140" i="2"/>
  <c r="B140" i="2" s="1"/>
  <c r="A12" i="2"/>
  <c r="B12" i="2" s="1"/>
  <c r="A497" i="2"/>
  <c r="B497" i="2" s="1"/>
  <c r="A481" i="2"/>
  <c r="B481" i="2" s="1"/>
  <c r="A433" i="2"/>
  <c r="B433" i="2" s="1"/>
  <c r="A337" i="2"/>
  <c r="B337" i="2" s="1"/>
  <c r="A321" i="2"/>
  <c r="B321" i="2" s="1"/>
  <c r="A305" i="2"/>
  <c r="B305" i="2" s="1"/>
  <c r="A289" i="2"/>
  <c r="B289" i="2" s="1"/>
  <c r="A273" i="2"/>
  <c r="B273" i="2" s="1"/>
  <c r="A257" i="2"/>
  <c r="B257" i="2" s="1"/>
  <c r="A225" i="2"/>
  <c r="B225" i="2" s="1"/>
  <c r="A209" i="2"/>
  <c r="B209" i="2" s="1"/>
  <c r="A177" i="2"/>
  <c r="B177" i="2" s="1"/>
  <c r="A161" i="2"/>
  <c r="B161" i="2" s="1"/>
  <c r="A145" i="2"/>
  <c r="B145" i="2" s="1"/>
  <c r="A129" i="2"/>
  <c r="B129" i="2" s="1"/>
  <c r="A113" i="2"/>
  <c r="B113" i="2" s="1"/>
  <c r="A97" i="2"/>
  <c r="B97" i="2" s="1"/>
  <c r="A65" i="2"/>
  <c r="B65" i="2" s="1"/>
  <c r="A33" i="2"/>
  <c r="B33" i="2" s="1"/>
  <c r="A17" i="2"/>
  <c r="B17" i="2" s="1"/>
  <c r="A461" i="2"/>
  <c r="B461" i="2" s="1"/>
  <c r="A253" i="2"/>
  <c r="B253" i="2" s="1"/>
  <c r="A13" i="2"/>
  <c r="B13" i="2" s="1"/>
  <c r="A252" i="2"/>
  <c r="B252" i="2" s="1"/>
  <c r="A60" i="2"/>
  <c r="B60" i="2" s="1"/>
  <c r="A2" i="2"/>
  <c r="A496" i="2"/>
  <c r="B496" i="2" s="1"/>
  <c r="A480" i="2"/>
  <c r="B480" i="2" s="1"/>
  <c r="A464" i="2"/>
  <c r="B464" i="2" s="1"/>
  <c r="A336" i="2"/>
  <c r="B336" i="2" s="1"/>
  <c r="A320" i="2"/>
  <c r="B320" i="2" s="1"/>
  <c r="A304" i="2"/>
  <c r="B304" i="2" s="1"/>
  <c r="A288" i="2"/>
  <c r="B288" i="2" s="1"/>
  <c r="A272" i="2"/>
  <c r="B272" i="2" s="1"/>
  <c r="A256" i="2"/>
  <c r="B256" i="2" s="1"/>
  <c r="A240" i="2"/>
  <c r="B240" i="2" s="1"/>
  <c r="A224" i="2"/>
  <c r="B224" i="2" s="1"/>
  <c r="A208" i="2"/>
  <c r="B208" i="2" s="1"/>
  <c r="A176" i="2"/>
  <c r="B176" i="2" s="1"/>
  <c r="A160" i="2"/>
  <c r="B160" i="2" s="1"/>
  <c r="A144" i="2"/>
  <c r="B144" i="2" s="1"/>
  <c r="A128" i="2"/>
  <c r="B128" i="2" s="1"/>
  <c r="A112" i="2"/>
  <c r="B112" i="2" s="1"/>
  <c r="A96" i="2"/>
  <c r="B96" i="2" s="1"/>
  <c r="A64" i="2"/>
  <c r="B64" i="2" s="1"/>
  <c r="A32" i="2"/>
  <c r="B32" i="2" s="1"/>
  <c r="A16" i="2"/>
  <c r="B16" i="2" s="1"/>
  <c r="A237" i="2"/>
  <c r="B237" i="2" s="1"/>
  <c r="A412" i="2"/>
  <c r="B412" i="2" s="1"/>
  <c r="A156" i="2"/>
  <c r="B156" i="2" s="1"/>
  <c r="A92" i="2"/>
  <c r="B92" i="2" s="1"/>
  <c r="A511" i="2"/>
  <c r="B511" i="2" s="1"/>
  <c r="A495" i="2"/>
  <c r="B495" i="2" s="1"/>
  <c r="A479" i="2"/>
  <c r="B479" i="2" s="1"/>
  <c r="A463" i="2"/>
  <c r="B463" i="2" s="1"/>
  <c r="A431" i="2"/>
  <c r="B431" i="2" s="1"/>
  <c r="A335" i="2"/>
  <c r="B335" i="2" s="1"/>
  <c r="A319" i="2"/>
  <c r="B319" i="2" s="1"/>
  <c r="A303" i="2"/>
  <c r="B303" i="2" s="1"/>
  <c r="A287" i="2"/>
  <c r="B287" i="2" s="1"/>
  <c r="A271" i="2"/>
  <c r="B271" i="2" s="1"/>
  <c r="A255" i="2"/>
  <c r="B255" i="2" s="1"/>
  <c r="A239" i="2"/>
  <c r="B239" i="2" s="1"/>
  <c r="A223" i="2"/>
  <c r="B223" i="2" s="1"/>
  <c r="A207" i="2"/>
  <c r="B207" i="2" s="1"/>
  <c r="A175" i="2"/>
  <c r="B175" i="2" s="1"/>
  <c r="A159" i="2"/>
  <c r="B159" i="2" s="1"/>
  <c r="A127" i="2"/>
  <c r="B127" i="2" s="1"/>
  <c r="A95" i="2"/>
  <c r="B95" i="2" s="1"/>
  <c r="A79" i="2"/>
  <c r="B79" i="2" s="1"/>
  <c r="A63" i="2"/>
  <c r="B63" i="2" s="1"/>
  <c r="A31" i="2"/>
  <c r="B31" i="2" s="1"/>
  <c r="A15" i="2"/>
  <c r="B15" i="2" s="1"/>
  <c r="A268" i="2"/>
  <c r="B268" i="2" s="1"/>
  <c r="A124" i="2"/>
  <c r="B124" i="2" s="1"/>
  <c r="A510" i="2"/>
  <c r="B510" i="2" s="1"/>
  <c r="A494" i="2"/>
  <c r="B494" i="2" s="1"/>
  <c r="A462" i="2"/>
  <c r="B462" i="2" s="1"/>
  <c r="A430" i="2"/>
  <c r="B430" i="2" s="1"/>
  <c r="A414" i="2"/>
  <c r="B414" i="2" s="1"/>
  <c r="A334" i="2"/>
  <c r="B334" i="2" s="1"/>
  <c r="A302" i="2"/>
  <c r="B302" i="2" s="1"/>
  <c r="A286" i="2"/>
  <c r="B286" i="2" s="1"/>
  <c r="A270" i="2"/>
  <c r="B270" i="2" s="1"/>
  <c r="A254" i="2"/>
  <c r="B254" i="2" s="1"/>
  <c r="A238" i="2"/>
  <c r="B238" i="2" s="1"/>
  <c r="A222" i="2"/>
  <c r="B222" i="2" s="1"/>
  <c r="A206" i="2"/>
  <c r="B206" i="2" s="1"/>
  <c r="A174" i="2"/>
  <c r="B174" i="2" s="1"/>
  <c r="A158" i="2"/>
  <c r="B158" i="2" s="1"/>
  <c r="A142" i="2"/>
  <c r="B142" i="2" s="1"/>
  <c r="A126" i="2"/>
  <c r="B126" i="2" s="1"/>
  <c r="A94" i="2"/>
  <c r="B94" i="2" s="1"/>
  <c r="A62" i="2"/>
  <c r="B62" i="2" s="1"/>
  <c r="A46" i="2"/>
  <c r="B46" i="2" s="1"/>
  <c r="A30" i="2"/>
  <c r="B30" i="2" s="1"/>
  <c r="A14" i="2"/>
  <c r="B14" i="2" s="1"/>
  <c r="A37" i="4" l="1"/>
  <c r="A17" i="4"/>
  <c r="A18" i="4"/>
  <c r="A26" i="4"/>
  <c r="A14" i="4"/>
  <c r="A13" i="4"/>
  <c r="A15" i="4"/>
  <c r="A16" i="4"/>
  <c r="A34" i="4"/>
  <c r="A25" i="4"/>
  <c r="A27" i="4"/>
  <c r="B2" i="2"/>
  <c r="A35" i="4"/>
  <c r="A41" i="4"/>
  <c r="A99" i="4"/>
  <c r="A93" i="4"/>
  <c r="A3" i="4"/>
  <c r="A71" i="4"/>
  <c r="A89" i="4"/>
  <c r="A123" i="4"/>
  <c r="A107" i="4"/>
  <c r="A46" i="4"/>
  <c r="A48" i="4"/>
  <c r="A5" i="4"/>
  <c r="A103" i="4"/>
  <c r="A108" i="4"/>
  <c r="A62" i="4"/>
  <c r="A64" i="4"/>
  <c r="A50" i="4"/>
  <c r="A20" i="4"/>
  <c r="A2" i="4"/>
  <c r="A119" i="4"/>
  <c r="A10" i="4"/>
  <c r="A43" i="4"/>
  <c r="A12" i="4"/>
  <c r="A69" i="4"/>
  <c r="A73" i="4"/>
  <c r="A115" i="4"/>
  <c r="A101" i="4"/>
  <c r="A105" i="4"/>
  <c r="A109" i="4"/>
  <c r="A117" i="4"/>
  <c r="A121" i="4"/>
  <c r="A78" i="4"/>
  <c r="A80" i="4"/>
  <c r="A66" i="4"/>
  <c r="A36" i="4"/>
  <c r="A7" i="4"/>
  <c r="A24" i="4"/>
  <c r="A124" i="4"/>
  <c r="A94" i="4"/>
  <c r="A96" i="4"/>
  <c r="A82" i="4"/>
  <c r="A52" i="4"/>
  <c r="A22" i="4"/>
  <c r="A40" i="4"/>
  <c r="A42" i="4"/>
  <c r="A28" i="4"/>
  <c r="A97" i="4"/>
  <c r="A83" i="4"/>
  <c r="A129" i="4"/>
  <c r="A131" i="4"/>
  <c r="A112" i="4"/>
  <c r="A38" i="4"/>
  <c r="A29" i="4"/>
  <c r="A126" i="4"/>
  <c r="A128" i="4"/>
  <c r="A114" i="4"/>
  <c r="A84" i="4"/>
  <c r="A54" i="4"/>
  <c r="A72" i="4"/>
  <c r="A74" i="4"/>
  <c r="A44" i="4"/>
  <c r="A130" i="4"/>
  <c r="A100" i="4"/>
  <c r="A70" i="4"/>
  <c r="A88" i="4"/>
  <c r="A90" i="4"/>
  <c r="A45" i="4"/>
  <c r="A95" i="4"/>
  <c r="A23" i="4"/>
  <c r="A92" i="4"/>
  <c r="A75" i="4"/>
  <c r="A76" i="4"/>
  <c r="A113" i="4"/>
  <c r="A57" i="4"/>
  <c r="A55" i="4"/>
  <c r="A30" i="4"/>
  <c r="A87" i="4"/>
  <c r="A110" i="4"/>
  <c r="A68" i="4"/>
  <c r="A56" i="4"/>
  <c r="A58" i="4"/>
  <c r="A31" i="4"/>
  <c r="A4" i="4"/>
  <c r="A104" i="4"/>
  <c r="A49" i="4"/>
  <c r="A19" i="4"/>
  <c r="A132" i="4"/>
  <c r="A102" i="4"/>
  <c r="A120" i="4"/>
  <c r="A122" i="4"/>
  <c r="A60" i="4"/>
  <c r="A63" i="4"/>
  <c r="A65" i="4"/>
  <c r="A6" i="4"/>
  <c r="A118" i="4"/>
  <c r="A9" i="4"/>
  <c r="A91" i="4"/>
  <c r="A61" i="4"/>
  <c r="A67" i="4"/>
  <c r="A39" i="4"/>
  <c r="A85" i="4"/>
  <c r="A32" i="4"/>
  <c r="A98" i="4"/>
  <c r="A33" i="4"/>
  <c r="A116" i="4"/>
  <c r="A86" i="4"/>
  <c r="A106" i="4"/>
  <c r="A59" i="4"/>
  <c r="A47" i="4"/>
  <c r="A79" i="4"/>
  <c r="A81" i="4"/>
  <c r="A51" i="4"/>
  <c r="A21" i="4"/>
  <c r="A8" i="4"/>
  <c r="A11" i="4"/>
  <c r="A77" i="4"/>
  <c r="A111" i="4"/>
  <c r="A53" i="4"/>
  <c r="A127" i="4"/>
  <c r="A125" i="4"/>
</calcChain>
</file>

<file path=xl/sharedStrings.xml><?xml version="1.0" encoding="utf-8"?>
<sst xmlns="http://schemas.openxmlformats.org/spreadsheetml/2006/main" count="1858" uniqueCount="357">
  <si>
    <t>WCRFPUS2</t>
  </si>
  <si>
    <t>W_EPC0_FPF_SAK_MBBLD</t>
  </si>
  <si>
    <t>W_EPC0_FPF_R48_MBBLD</t>
  </si>
  <si>
    <t>WCRRIUS2</t>
  </si>
  <si>
    <t>WCRRIP12</t>
  </si>
  <si>
    <t>WCRRIP22</t>
  </si>
  <si>
    <t>WCRRIP32</t>
  </si>
  <si>
    <t>WCRRIP42</t>
  </si>
  <si>
    <t>WCRRIP52</t>
  </si>
  <si>
    <t>WGIRIUS2</t>
  </si>
  <si>
    <t>WGIRIP12</t>
  </si>
  <si>
    <t>WGIRIP22</t>
  </si>
  <si>
    <t>WGIRIP32</t>
  </si>
  <si>
    <t>WGIRIP42</t>
  </si>
  <si>
    <t>WGIRIP52</t>
  </si>
  <si>
    <t>WPULEUS3</t>
  </si>
  <si>
    <t>W_NA_YUP_R10_PER</t>
  </si>
  <si>
    <t>W_NA_YUP_R20_PER</t>
  </si>
  <si>
    <t>W_NA_YUP_R30_PER</t>
  </si>
  <si>
    <t>W_NA_YUP_R40_PER</t>
  </si>
  <si>
    <t>W_NA_YUP_R50_PER</t>
  </si>
  <si>
    <t>WGFRPUS2</t>
  </si>
  <si>
    <t>WGFRPP12</t>
  </si>
  <si>
    <t>WGFRPP22</t>
  </si>
  <si>
    <t>WGFRPP32</t>
  </si>
  <si>
    <t>WGFRPP42</t>
  </si>
  <si>
    <t>WGFRPP52</t>
  </si>
  <si>
    <t>WKJRPUS2</t>
  </si>
  <si>
    <t>WKJRPP12</t>
  </si>
  <si>
    <t>WKJRPP22</t>
  </si>
  <si>
    <t>WKJRPP32</t>
  </si>
  <si>
    <t>WKJRPP42</t>
  </si>
  <si>
    <t>WKJRPP52</t>
  </si>
  <si>
    <t>WDIRPUS2</t>
  </si>
  <si>
    <t>WDIRPP12</t>
  </si>
  <si>
    <t>WDIRPP22</t>
  </si>
  <si>
    <t>WDIRPP32</t>
  </si>
  <si>
    <t>WDIRPP42</t>
  </si>
  <si>
    <t>WDIRPP52</t>
  </si>
  <si>
    <t>WRERPUS2</t>
  </si>
  <si>
    <t>WRERPP12</t>
  </si>
  <si>
    <t>WRERPP22</t>
  </si>
  <si>
    <t>WRERPP32</t>
  </si>
  <si>
    <t>WRERPP42</t>
  </si>
  <si>
    <t>WRERPP52</t>
  </si>
  <si>
    <t>WPRTP_NUS_2</t>
  </si>
  <si>
    <t>WPRNPP12</t>
  </si>
  <si>
    <t>WPRNPP22</t>
  </si>
  <si>
    <t>WPRNPP32</t>
  </si>
  <si>
    <t>W_EPLLPZ_YPT_R4N5_MBBLD</t>
  </si>
  <si>
    <t>WCRSTUS1</t>
  </si>
  <si>
    <t>WCESTUS1</t>
  </si>
  <si>
    <t>WCESTP11</t>
  </si>
  <si>
    <t>WCESTP21</t>
  </si>
  <si>
    <t>W_EPC0_SAX_YCUOK_MBBL</t>
  </si>
  <si>
    <t>WCESTP31</t>
  </si>
  <si>
    <t>WCESTP41</t>
  </si>
  <si>
    <t>WCESTP51</t>
  </si>
  <si>
    <t>W_EPC0_SKA_NUS_MBBL</t>
  </si>
  <si>
    <t>WCSSTUS1</t>
  </si>
  <si>
    <t>WGTSTUS1</t>
  </si>
  <si>
    <t>WGTSTP11</t>
  </si>
  <si>
    <t>WGTSTP21</t>
  </si>
  <si>
    <t>WGTSTP31</t>
  </si>
  <si>
    <t>WGTSTP41</t>
  </si>
  <si>
    <t>WGTSTP51</t>
  </si>
  <si>
    <t>WKJSTUS1</t>
  </si>
  <si>
    <t>WKJSTP11</t>
  </si>
  <si>
    <t>WKJSTP21</t>
  </si>
  <si>
    <t>WKJSTP31</t>
  </si>
  <si>
    <t>WKJSTP41</t>
  </si>
  <si>
    <t>WKJSTP51</t>
  </si>
  <si>
    <t>WDISTUS1</t>
  </si>
  <si>
    <t>WDISTP11</t>
  </si>
  <si>
    <t>WDISTP21</t>
  </si>
  <si>
    <t>WDISTP31</t>
  </si>
  <si>
    <t>WDISTP41</t>
  </si>
  <si>
    <t>WDISTP51</t>
  </si>
  <si>
    <t>WPRSTUS1</t>
  </si>
  <si>
    <t>WPRSTP11</t>
  </si>
  <si>
    <t>WPRSTP21</t>
  </si>
  <si>
    <t>WPRSTP31</t>
  </si>
  <si>
    <t>WPRST_R4N5_1</t>
  </si>
  <si>
    <t>WCEIMUS2</t>
  </si>
  <si>
    <t>WCEIMP12</t>
  </si>
  <si>
    <t>WCEIMP22</t>
  </si>
  <si>
    <t>WCEIMP32</t>
  </si>
  <si>
    <t>WCEIMP42</t>
  </si>
  <si>
    <t>WCEIMP52</t>
  </si>
  <si>
    <t>WGTIMUS2</t>
  </si>
  <si>
    <t>WGTIM_R10-Z00_2</t>
  </si>
  <si>
    <t>WGTIM_R20-Z00_2</t>
  </si>
  <si>
    <t>WGTIM_R30-Z00_2</t>
  </si>
  <si>
    <t>WGTIM_R40-Z00_2</t>
  </si>
  <si>
    <t>WGTIM_R50-Z00_2</t>
  </si>
  <si>
    <t>WKJIMUS2</t>
  </si>
  <si>
    <t>WKJIM_R10-Z00_2</t>
  </si>
  <si>
    <t>WKJIM_R20-Z00_2</t>
  </si>
  <si>
    <t>WKJIM_R30-Z00_2</t>
  </si>
  <si>
    <t>WKJIM_R40-Z00_2</t>
  </si>
  <si>
    <t>WKJIM_R50-Z00_2</t>
  </si>
  <si>
    <t>WDIIMUS2</t>
  </si>
  <si>
    <t>WDIIM_R10-Z00_2</t>
  </si>
  <si>
    <t>WDIIM_R20-Z00_2</t>
  </si>
  <si>
    <t>WDIIM_R30-Z00_2</t>
  </si>
  <si>
    <t>WDIIM_R40-Z00_2</t>
  </si>
  <si>
    <t>WDIIM_R50-Z00_2</t>
  </si>
  <si>
    <t>WREIMUS2</t>
  </si>
  <si>
    <t>WREIM_R10-Z00_2</t>
  </si>
  <si>
    <t>WREIM_R20-Z00_2</t>
  </si>
  <si>
    <t>WREIM_R30-Z00_2</t>
  </si>
  <si>
    <t>WREIM_R40-Z00_2</t>
  </si>
  <si>
    <t>WREIM_R50-Z00_2</t>
  </si>
  <si>
    <t>WPRIM_NUS-Z00_2</t>
  </si>
  <si>
    <t>WPRIMP12</t>
  </si>
  <si>
    <t>WPRIMP22</t>
  </si>
  <si>
    <t>WPRIMP32</t>
  </si>
  <si>
    <t>W_EPLLPZ_IM0_R45-Z00_MBBLD</t>
  </si>
  <si>
    <t>WCREXUS2</t>
  </si>
  <si>
    <t>W_EPM0F_EEX_NUS-Z00_MBBLD</t>
  </si>
  <si>
    <t>WKJEXUS2</t>
  </si>
  <si>
    <t>WDIEXUS2</t>
  </si>
  <si>
    <t>WREEXUS2</t>
  </si>
  <si>
    <t>W_EPLLPZ_EEX_NUS-Z00_MBBLD</t>
  </si>
  <si>
    <t>WRPUPUS2</t>
  </si>
  <si>
    <t>WGFUPUS2</t>
  </si>
  <si>
    <t>WKJUPUS2</t>
  </si>
  <si>
    <t>WDIUPUS2</t>
  </si>
  <si>
    <t>WREUPUS2</t>
  </si>
  <si>
    <t>WPRUP_NUS_2</t>
  </si>
  <si>
    <t>WWOUP_NUS_2</t>
  </si>
  <si>
    <t>aspect</t>
  </si>
  <si>
    <t>location</t>
  </si>
  <si>
    <t>category</t>
  </si>
  <si>
    <t xml:space="preserve">crude oil production </t>
  </si>
  <si>
    <t>domestic production</t>
  </si>
  <si>
    <t>us</t>
  </si>
  <si>
    <t>alaska</t>
  </si>
  <si>
    <t>lower 48</t>
  </si>
  <si>
    <t xml:space="preserve">refiner inputs and utilization </t>
  </si>
  <si>
    <t>crude oil inputs</t>
  </si>
  <si>
    <t>p1</t>
  </si>
  <si>
    <t>p2</t>
  </si>
  <si>
    <t>p3</t>
  </si>
  <si>
    <t>p4</t>
  </si>
  <si>
    <t>p5</t>
  </si>
  <si>
    <t>gross inputs</t>
  </si>
  <si>
    <t>operable capacity</t>
  </si>
  <si>
    <t>percent utilization</t>
  </si>
  <si>
    <t xml:space="preserve">refiner and blender net inputs </t>
  </si>
  <si>
    <t>motor gasoline blending components</t>
  </si>
  <si>
    <t>rbob</t>
  </si>
  <si>
    <t>cbob</t>
  </si>
  <si>
    <t>gtab</t>
  </si>
  <si>
    <t>all other blending components</t>
  </si>
  <si>
    <t>fuel ethanol</t>
  </si>
  <si>
    <t xml:space="preserve">refiner and blender net production </t>
  </si>
  <si>
    <t>finished motor gasoline</t>
  </si>
  <si>
    <t>finished motor gasoline (excl. adjustment)</t>
  </si>
  <si>
    <t>adjustment</t>
  </si>
  <si>
    <t>reformulated</t>
  </si>
  <si>
    <t>blended with fuel ethanol</t>
  </si>
  <si>
    <t>other</t>
  </si>
  <si>
    <t>conventional</t>
  </si>
  <si>
    <t>ed55 and lower</t>
  </si>
  <si>
    <t>greater than ed55</t>
  </si>
  <si>
    <t>kerosene-type jet fuel</t>
  </si>
  <si>
    <t>commercial</t>
  </si>
  <si>
    <t>military</t>
  </si>
  <si>
    <t>distillate fuel oil</t>
  </si>
  <si>
    <t>15 ppm sulfur and under</t>
  </si>
  <si>
    <t>&gt; 15 ppm to 500 ppm sulfur</t>
  </si>
  <si>
    <t>&gt; 500 ppm sulfur</t>
  </si>
  <si>
    <t>residual fuel oil</t>
  </si>
  <si>
    <t>propane/propylene</t>
  </si>
  <si>
    <t>p45</t>
  </si>
  <si>
    <t xml:space="preserve">ethanol plant production </t>
  </si>
  <si>
    <t xml:space="preserve">stocks (million barrels) </t>
  </si>
  <si>
    <t>crude oil (including spr)</t>
  </si>
  <si>
    <t>cushing, oklahoma</t>
  </si>
  <si>
    <t>alaska in-transit</t>
  </si>
  <si>
    <t>spr</t>
  </si>
  <si>
    <t>total motor gasoline</t>
  </si>
  <si>
    <t xml:space="preserve">padds 4 and 5 </t>
  </si>
  <si>
    <t>propane, fractionated and ready for sale</t>
  </si>
  <si>
    <t>other oils</t>
  </si>
  <si>
    <t>unfinished oils</t>
  </si>
  <si>
    <t>kerosene</t>
  </si>
  <si>
    <t>asphalt and road oil</t>
  </si>
  <si>
    <t>ngpls/lrgs (excluding propane/propylene)</t>
  </si>
  <si>
    <t>total stocks (excluding spr)</t>
  </si>
  <si>
    <t>total stocks (including spr)</t>
  </si>
  <si>
    <t xml:space="preserve">imports </t>
  </si>
  <si>
    <t>total crude oil incl spr</t>
  </si>
  <si>
    <t>imports by spr</t>
  </si>
  <si>
    <t>imports into spr by others</t>
  </si>
  <si>
    <t>&gt; 500 ppm to 2000 ppm sulfur</t>
  </si>
  <si>
    <t>&gt; 2000 ppm sulfur</t>
  </si>
  <si>
    <t>total product imports</t>
  </si>
  <si>
    <t>total imports (incl spr)</t>
  </si>
  <si>
    <t xml:space="preserve">exports </t>
  </si>
  <si>
    <t>total</t>
  </si>
  <si>
    <t>crude oil</t>
  </si>
  <si>
    <t>products</t>
  </si>
  <si>
    <t xml:space="preserve">net imports (incl spr) </t>
  </si>
  <si>
    <t xml:space="preserve">product supplied </t>
  </si>
  <si>
    <t>total product supplied</t>
  </si>
  <si>
    <t>US Commercial Stocks (kb)</t>
  </si>
  <si>
    <t>P1 Commercial Stocks (kb)</t>
  </si>
  <si>
    <t>P2 Commercial Stocks (kb)</t>
  </si>
  <si>
    <t>P3 Commercial Stocks (kb)</t>
  </si>
  <si>
    <t>P4 Commercial Stocks (kb)</t>
  </si>
  <si>
    <t>P5 Commercial Stocks (kb)</t>
  </si>
  <si>
    <t>Cushing Crude Stocks (kb)</t>
  </si>
  <si>
    <t>SPR Stocks (kb)</t>
  </si>
  <si>
    <t>Alaska Crude Stocks (kb)</t>
  </si>
  <si>
    <t>Total Stocks (kb)</t>
  </si>
  <si>
    <t>US Crude Exports (kbd)</t>
  </si>
  <si>
    <t>US Refinery Runs (kbd)</t>
  </si>
  <si>
    <t>P1 Refinery Runs (kbd)</t>
  </si>
  <si>
    <t>P2 Refinery Runs (kbd)</t>
  </si>
  <si>
    <t>P3 Refinery Runs (kbd)</t>
  </si>
  <si>
    <t>P4 Refinery Runs (kbd)</t>
  </si>
  <si>
    <t>P5 Refinery Runs (kbd)</t>
  </si>
  <si>
    <t>US Imports (kbd)</t>
  </si>
  <si>
    <t>P1 Imports (kbd)</t>
  </si>
  <si>
    <t>P2 Imports (kbd)</t>
  </si>
  <si>
    <t>P3 Imports (kbd)</t>
  </si>
  <si>
    <t>P4 Imports (kbd)</t>
  </si>
  <si>
    <t>P5 Imports (kbd)</t>
  </si>
  <si>
    <t>US Production (kbd)</t>
  </si>
  <si>
    <t>L48 Production (kbd)</t>
  </si>
  <si>
    <t>AK Production (kbd)</t>
  </si>
  <si>
    <t>US Refinery Utilization (%)</t>
  </si>
  <si>
    <t>P1 Refinery Utilization (%)</t>
  </si>
  <si>
    <t>P2 Refinery Utilization (%)</t>
  </si>
  <si>
    <t>P3 Refinery Utilization (%)</t>
  </si>
  <si>
    <t>P4 Refinery Utilization (%)</t>
  </si>
  <si>
    <t>P5 Refinery Utilization (%)</t>
  </si>
  <si>
    <t>US Gross Runs (kbd)</t>
  </si>
  <si>
    <t>P1 Gross Runs (kbd)</t>
  </si>
  <si>
    <t>P2 Gross Runs (kbd)</t>
  </si>
  <si>
    <t>P3 Gross Runs (kbd)</t>
  </si>
  <si>
    <t>P4 Gross Runs (kbd)</t>
  </si>
  <si>
    <t>P5 Gross Runs (kbd)</t>
  </si>
  <si>
    <t>US Total Motor Gasoline Stocks (kb)</t>
  </si>
  <si>
    <t>P1 Total Motor Gasoline Stocks (kb)</t>
  </si>
  <si>
    <t>P2 Total Motor Gasoline Stocks (kb)</t>
  </si>
  <si>
    <t>P3 Total Motor Gasoline Stocks (kb)</t>
  </si>
  <si>
    <t>P4 Total Motor Gasoline Stocks (kb)</t>
  </si>
  <si>
    <t>P5 Total Motor Gasoline Stocks (kb)</t>
  </si>
  <si>
    <t>US Total Motor Gasoline Imports (kbd)</t>
  </si>
  <si>
    <t>P1 Total Motor Gasoline Imports (kbd)</t>
  </si>
  <si>
    <t>P2 Total Motor Gasoline Imports (kbd)</t>
  </si>
  <si>
    <t>P3 Total Motor Gasoline Imports (kbd)</t>
  </si>
  <si>
    <t>P4 Total Motor Gasoline Imports (kbd)</t>
  </si>
  <si>
    <t>P5 Total Motor Gasoline Imports (kbd)</t>
  </si>
  <si>
    <t>US Finished Motor Gasoline Production Incl. Adj. (kbd)</t>
  </si>
  <si>
    <t>P1 Finished Motor Gasoline Production Excl. Adj. (kbd)</t>
  </si>
  <si>
    <t>P2 Finished Motor Gasoline Production Excl. Adj. (kbd)</t>
  </si>
  <si>
    <t>P3 Finished Motor Gasoline Production Excl. Adj. (kbd)</t>
  </si>
  <si>
    <t>P4 Finished Motor Gasoline Production Excl. Adj. (kbd)</t>
  </si>
  <si>
    <t>P5 Finished Motor Gasoline Production Excl. Adj. (kbd)</t>
  </si>
  <si>
    <t>US Exports of Total Motor Gasoline (kbd)</t>
  </si>
  <si>
    <t>US Distillate Fuel Oil Stocks (kb)</t>
  </si>
  <si>
    <t>P1 Distillate Fuel Oil Stocks (kb)</t>
  </si>
  <si>
    <t>P2 Distillate Fuel Oil Stocks (kb)</t>
  </si>
  <si>
    <t>P3 Distillate Fuel Oil Stocks (kb)</t>
  </si>
  <si>
    <t>P4 Distillate Fuel Oil Stocks (kb)</t>
  </si>
  <si>
    <t>P5 Distillate Fuel Oil Stocks (kb)</t>
  </si>
  <si>
    <t>US Distillate Fuel Oil Imports (kbd)</t>
  </si>
  <si>
    <t>P1 Distillate Fuel Oil Imports (kbd)</t>
  </si>
  <si>
    <t>P2 Distillate Fuel Oil Imports (kbd)</t>
  </si>
  <si>
    <t>P3 Distillate Fuel Oil Imports (kbd)</t>
  </si>
  <si>
    <t>P4 Distillate Fuel Oil Imports (kbd)</t>
  </si>
  <si>
    <t>P5 Distillate Fuel Oil Imports (kbd)</t>
  </si>
  <si>
    <t>US Distillate Fuel Oil Production (kbd)</t>
  </si>
  <si>
    <t>P1 Distillate Fuel Oil Production (kbd)</t>
  </si>
  <si>
    <t>P2 Distillate Fuel Oil Production (kbd)</t>
  </si>
  <si>
    <t>P3 Distillate Fuel Oil Production (kbd)</t>
  </si>
  <si>
    <t>P4 Distillate Fuel Oil Production (kbd)</t>
  </si>
  <si>
    <t>P5 Distillate Fuel Oil Production (kbd)</t>
  </si>
  <si>
    <t>US Total Distillate Exports (kbd)</t>
  </si>
  <si>
    <t>US Kerosene-Type Jet Fuel Stocks (kb)</t>
  </si>
  <si>
    <t>P1 Kerosene-Type Jet Fuel Stocks (kb)</t>
  </si>
  <si>
    <t>P2 Kerosene-Type Jet Fuel Stocks (kb)</t>
  </si>
  <si>
    <t>P3 Kerosene-Type Jet Fuel Stocks (kb)</t>
  </si>
  <si>
    <t>P4 Kerosene-Type Jet Fuel Stocks (kb)</t>
  </si>
  <si>
    <t>P5 Kerosene-Type Jet Fuel Stocks (kb)</t>
  </si>
  <si>
    <t>US Kerosene-Type Jet Fuel Imports (kbd)</t>
  </si>
  <si>
    <t>P1 Kerosene-Type Jet Fuel Imports (kbd)</t>
  </si>
  <si>
    <t>P2 Kerosene-Type Jet Fuel Imports (kbd)</t>
  </si>
  <si>
    <t>P3 Kerosene-Type Jet Fuel Imports (kbd)</t>
  </si>
  <si>
    <t>P4 Kerosene-Type Jet Fuel Imports (kbd)</t>
  </si>
  <si>
    <t>P5 Kerosene-Type Jet Fuel Imports (kbd)</t>
  </si>
  <si>
    <t>US Kerosene-Type Jet Fuel Production (kbd)</t>
  </si>
  <si>
    <t>P1 Kerosene-Type Jet Fuel Production (kbd)</t>
  </si>
  <si>
    <t>P2 Kerosene-Type Jet Fuel Production (kbd)</t>
  </si>
  <si>
    <t>P3 Kerosene-Type Jet Fuel Production (kbd)</t>
  </si>
  <si>
    <t>P4 Kerosene-Type Jet Fuel Production (kbd)</t>
  </si>
  <si>
    <t>P5 Kerosene-Type Jet Fuel Production (kbd)</t>
  </si>
  <si>
    <t>US Kerosene-Type Jet Fuel Exports (kbd)</t>
  </si>
  <si>
    <t>US Residual Fuel Oil Production (kbd)</t>
  </si>
  <si>
    <t>P1 Residual Fuel Oil Production (kbd)</t>
  </si>
  <si>
    <t>P2 Residual Fuel Oil Production (kbd)</t>
  </si>
  <si>
    <t>P3 Residual Fuel Oil Production (kbd)</t>
  </si>
  <si>
    <t>P4 Residual Fuel Oil Production (kbd)</t>
  </si>
  <si>
    <t>P5 Residual Fuel Oil Production (kbd)</t>
  </si>
  <si>
    <t>US Residual Fuel Oil Imports (kbd)</t>
  </si>
  <si>
    <t>P1 Residual Fuel Oil Imports (kbd)</t>
  </si>
  <si>
    <t>P2 Residual Fuel Oil Imports (kbd)</t>
  </si>
  <si>
    <t>P3 Residual Fuel Oil Imports (kbd)</t>
  </si>
  <si>
    <t>P4 Residual Fuel Oil Imports (kbd)</t>
  </si>
  <si>
    <t>P5 Residual Fuel Oil Imports (kbd)</t>
  </si>
  <si>
    <t>US Residual Fuel Oil Exports (kbd)</t>
  </si>
  <si>
    <t>US Propane and Propylene Stocks (kb)</t>
  </si>
  <si>
    <t>P1 Propane and Propylene Stocks (kb)</t>
  </si>
  <si>
    <t>P2 Propane and Propylene Stocks (kb)</t>
  </si>
  <si>
    <t>P3 Propane and Propylene Stocks (kb)</t>
  </si>
  <si>
    <t>P4 and P5 Propane and Propylene Stocks (kb)</t>
  </si>
  <si>
    <t>US Propane and Propylene Imports (kbd)</t>
  </si>
  <si>
    <t>P1 Propane and Propylene Imports (kbd)</t>
  </si>
  <si>
    <t>P2 Propane and Propylene Imports (kbd)</t>
  </si>
  <si>
    <t>P3 Propane and Propylene Imports (kbd)</t>
  </si>
  <si>
    <t>P4 and P5 Propane and Propylene Imports (kbd)</t>
  </si>
  <si>
    <t>US Propane and Propylene Production (kbd)</t>
  </si>
  <si>
    <t>P1 Propane and Propylene Production (kbd)</t>
  </si>
  <si>
    <t>P2 Propane and Propylene Production (kbd)</t>
  </si>
  <si>
    <t>P3 Propane and Propylene Production (kbd)</t>
  </si>
  <si>
    <t>P4 and P5 Propane and Propylene Production (kbd)</t>
  </si>
  <si>
    <t>US Propane and Propylene Exports (kbd)</t>
  </si>
  <si>
    <t>Petroleum Products Supplied (kbd)</t>
  </si>
  <si>
    <t>Finished Motor Gasoline Supplied (kbd)</t>
  </si>
  <si>
    <t>Distillate Fuel Oil Supplied (kbd)</t>
  </si>
  <si>
    <t>Kerosene-Type Jet Fuel Supplied (kbd)</t>
  </si>
  <si>
    <t>Residual Fuel Oil Supplied (kbd)</t>
  </si>
  <si>
    <t>Propane and Propylene Supplied (kbd)</t>
  </si>
  <si>
    <t>Other Oils Supplied (kbd)</t>
  </si>
  <si>
    <t>lookup</t>
  </si>
  <si>
    <t>p1a</t>
  </si>
  <si>
    <t>p1b</t>
  </si>
  <si>
    <t>p1c</t>
  </si>
  <si>
    <t>isMatch</t>
  </si>
  <si>
    <t>eiaID</t>
  </si>
  <si>
    <t>name</t>
  </si>
  <si>
    <t>4546445457</t>
  </si>
  <si>
    <t>66117054</t>
  </si>
  <si>
    <t>31</t>
  </si>
  <si>
    <t>34</t>
  </si>
  <si>
    <t>73131</t>
  </si>
  <si>
    <t>40</t>
  </si>
  <si>
    <t>710</t>
  </si>
  <si>
    <t>272</t>
  </si>
  <si>
    <t>00</t>
  </si>
  <si>
    <t>105102</t>
  </si>
  <si>
    <t>308312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</si>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</sst>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"/>
      <color theme="1"/>
      <name val="Open Sans"/>
      <family val="2"/>
    </font>
    <font>
      <sz val="8"/>
      <color theme="0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5602-19BB-49CF-851D-4491D882B949}">
  <sheetPr filterMode="1"/>
  <dimension ref="A1:J511"/>
  <sheetViews>
    <sheetView tabSelected="1" workbookViewId="0">
      <pane ySplit="1" topLeftCell="A168" activePane="bottomLeft" state="frozen"/>
      <selection pane="bottomLeft" activeCell="Q177" sqref="Q177"/>
    </sheetView>
  </sheetViews>
  <sheetFormatPr defaultRowHeight="12.75" x14ac:dyDescent="0.25"/>
  <cols>
    <col min="1" max="1" width="30" style="8" bestFit="1" customWidth="1"/>
    <col min="2" max="2" width="49.6640625" style="6" bestFit="1" customWidth="1"/>
    <col min="3" max="3" width="72.6640625" bestFit="1" customWidth="1"/>
    <col min="4" max="4" width="32.6640625" bestFit="1" customWidth="1"/>
    <col min="5" max="5" width="10.83203125" bestFit="1" customWidth="1"/>
    <col min="6" max="6" width="38.5" bestFit="1" customWidth="1"/>
    <col min="7" max="8" width="9.5" bestFit="1" customWidth="1"/>
  </cols>
  <sheetData>
    <row r="1" spans="1:9" x14ac:dyDescent="0.25">
      <c r="A1" s="6" t="s">
        <v>343</v>
      </c>
      <c r="B1" s="6" t="s">
        <v>344</v>
      </c>
      <c r="C1" t="s">
        <v>338</v>
      </c>
      <c r="D1" t="s">
        <v>131</v>
      </c>
      <c r="E1" t="s">
        <v>132</v>
      </c>
      <c r="F1" t="s">
        <v>133</v>
      </c>
      <c r="G1" s="2">
        <v>45464</v>
      </c>
      <c r="H1" s="2">
        <v>45457</v>
      </c>
      <c r="I1" s="1" t="str">
        <f>G1&amp;H1</f>
        <v>4546445457</v>
      </c>
    </row>
    <row r="2" spans="1:9" hidden="1" x14ac:dyDescent="0.25">
      <c r="A2" s="6" t="str">
        <f>INDEX(xlsx!B:B,MATCH(I2,xlsx!F:F,0))</f>
        <v>WCRFPUS2</v>
      </c>
      <c r="B2" s="6" t="str">
        <f>_xlfn.XLOOKUP(A2,xlsx!B:B,xlsx!C:C)</f>
        <v>US Production (kbd)</v>
      </c>
      <c r="C2" t="str">
        <f>D2&amp;E2&amp;F2</f>
        <v>crude oil production usdomestic production</v>
      </c>
      <c r="D2" t="s">
        <v>134</v>
      </c>
      <c r="E2" t="s">
        <v>136</v>
      </c>
      <c r="F2" t="s">
        <v>135</v>
      </c>
      <c r="G2">
        <v>13200</v>
      </c>
      <c r="H2">
        <v>13200</v>
      </c>
      <c r="I2" s="1" t="str">
        <f>G2&amp;H2</f>
        <v>1320013200</v>
      </c>
    </row>
    <row r="3" spans="1:9" hidden="1" x14ac:dyDescent="0.25">
      <c r="A3" s="6" t="str">
        <f>INDEX(xlsx!B:B,MATCH(I3,xlsx!F:F,0))</f>
        <v>W_EPC0_FPF_SAK_MBBLD</v>
      </c>
      <c r="B3" s="6" t="str">
        <f>_xlfn.XLOOKUP(A3,xlsx!B:B,xlsx!C:C)</f>
        <v>AK Production (kbd)</v>
      </c>
      <c r="C3" t="str">
        <f t="shared" ref="C3:C66" si="0">D3&amp;E3&amp;F3</f>
        <v>crude oil production usalaska</v>
      </c>
      <c r="D3" t="s">
        <v>134</v>
      </c>
      <c r="E3" t="s">
        <v>136</v>
      </c>
      <c r="F3" t="s">
        <v>137</v>
      </c>
      <c r="G3">
        <v>410</v>
      </c>
      <c r="H3">
        <v>414</v>
      </c>
      <c r="I3" s="1" t="str">
        <f t="shared" ref="I3:I66" si="1">G3&amp;H3</f>
        <v>410414</v>
      </c>
    </row>
    <row r="4" spans="1:9" hidden="1" x14ac:dyDescent="0.25">
      <c r="A4" s="6" t="str">
        <f>INDEX(xlsx!B:B,MATCH(I4,xlsx!F:F,0))</f>
        <v>W_EPC0_FPF_R48_MBBLD</v>
      </c>
      <c r="B4" s="6" t="str">
        <f>_xlfn.XLOOKUP(A4,xlsx!B:B,xlsx!C:C)</f>
        <v>L48 Production (kbd)</v>
      </c>
      <c r="C4" t="str">
        <f t="shared" si="0"/>
        <v>crude oil production uslower 48</v>
      </c>
      <c r="D4" t="s">
        <v>134</v>
      </c>
      <c r="E4" t="s">
        <v>136</v>
      </c>
      <c r="F4" t="s">
        <v>138</v>
      </c>
      <c r="G4">
        <v>12800</v>
      </c>
      <c r="H4">
        <v>12800</v>
      </c>
      <c r="I4" s="1" t="str">
        <f t="shared" si="1"/>
        <v>1280012800</v>
      </c>
    </row>
    <row r="5" spans="1:9" hidden="1" x14ac:dyDescent="0.25">
      <c r="A5" s="6" t="str">
        <f>INDEX(xlsx!B:B,MATCH(I5,xlsx!F:F,0))</f>
        <v>WCRRIUS2</v>
      </c>
      <c r="B5" s="6" t="str">
        <f>_xlfn.XLOOKUP(A5,xlsx!B:B,xlsx!C:C)</f>
        <v>US Refinery Runs (kbd)</v>
      </c>
      <c r="C5" t="str">
        <f t="shared" si="0"/>
        <v>refiner inputs and utilization uscrude oil inputs</v>
      </c>
      <c r="D5" t="s">
        <v>139</v>
      </c>
      <c r="E5" t="s">
        <v>136</v>
      </c>
      <c r="F5" t="s">
        <v>140</v>
      </c>
      <c r="G5">
        <v>16532</v>
      </c>
      <c r="H5">
        <v>16765</v>
      </c>
      <c r="I5" s="1" t="str">
        <f t="shared" si="1"/>
        <v>1653216765</v>
      </c>
    </row>
    <row r="6" spans="1:9" hidden="1" x14ac:dyDescent="0.25">
      <c r="A6" s="6" t="str">
        <f>INDEX(xlsx!B:B,MATCH(I6,xlsx!F:F,0))</f>
        <v>WCRRIP12</v>
      </c>
      <c r="B6" s="6" t="str">
        <f>_xlfn.XLOOKUP(A6,xlsx!B:B,xlsx!C:C)</f>
        <v>P1 Refinery Runs (kbd)</v>
      </c>
      <c r="C6" t="str">
        <f t="shared" si="0"/>
        <v>refiner inputs and utilization p1crude oil inputs</v>
      </c>
      <c r="D6" t="s">
        <v>139</v>
      </c>
      <c r="E6" t="s">
        <v>141</v>
      </c>
      <c r="F6" t="s">
        <v>140</v>
      </c>
      <c r="G6">
        <v>779</v>
      </c>
      <c r="H6">
        <v>812</v>
      </c>
      <c r="I6" s="1" t="str">
        <f t="shared" si="1"/>
        <v>779812</v>
      </c>
    </row>
    <row r="7" spans="1:9" hidden="1" x14ac:dyDescent="0.25">
      <c r="A7" s="6" t="str">
        <f>INDEX(xlsx!B:B,MATCH(I7,xlsx!F:F,0))</f>
        <v>WCRRIP22</v>
      </c>
      <c r="B7" s="6" t="str">
        <f>_xlfn.XLOOKUP(A7,xlsx!B:B,xlsx!C:C)</f>
        <v>P2 Refinery Runs (kbd)</v>
      </c>
      <c r="C7" t="str">
        <f t="shared" si="0"/>
        <v>refiner inputs and utilization p2crude oil inputs</v>
      </c>
      <c r="D7" t="s">
        <v>139</v>
      </c>
      <c r="E7" t="s">
        <v>142</v>
      </c>
      <c r="F7" t="s">
        <v>140</v>
      </c>
      <c r="G7">
        <v>3881</v>
      </c>
      <c r="H7">
        <v>3963</v>
      </c>
      <c r="I7" s="1" t="str">
        <f t="shared" si="1"/>
        <v>38813963</v>
      </c>
    </row>
    <row r="8" spans="1:9" hidden="1" x14ac:dyDescent="0.25">
      <c r="A8" s="6" t="str">
        <f>INDEX(xlsx!B:B,MATCH(I8,xlsx!F:F,0))</f>
        <v>WCRRIP32</v>
      </c>
      <c r="B8" s="6" t="str">
        <f>_xlfn.XLOOKUP(A8,xlsx!B:B,xlsx!C:C)</f>
        <v>P3 Refinery Runs (kbd)</v>
      </c>
      <c r="C8" t="str">
        <f t="shared" si="0"/>
        <v>refiner inputs and utilization p3crude oil inputs</v>
      </c>
      <c r="D8" t="s">
        <v>139</v>
      </c>
      <c r="E8" t="s">
        <v>143</v>
      </c>
      <c r="F8" t="s">
        <v>140</v>
      </c>
      <c r="G8">
        <v>9119</v>
      </c>
      <c r="H8">
        <v>9129</v>
      </c>
      <c r="I8" s="1" t="str">
        <f t="shared" si="1"/>
        <v>91199129</v>
      </c>
    </row>
    <row r="9" spans="1:9" hidden="1" x14ac:dyDescent="0.25">
      <c r="A9" s="6" t="str">
        <f>INDEX(xlsx!B:B,MATCH(I9,xlsx!F:F,0))</f>
        <v>WCRRIP42</v>
      </c>
      <c r="B9" s="6" t="str">
        <f>_xlfn.XLOOKUP(A9,xlsx!B:B,xlsx!C:C)</f>
        <v>P4 Refinery Runs (kbd)</v>
      </c>
      <c r="C9" t="str">
        <f t="shared" si="0"/>
        <v>refiner inputs and utilization p4crude oil inputs</v>
      </c>
      <c r="D9" t="s">
        <v>139</v>
      </c>
      <c r="E9" t="s">
        <v>144</v>
      </c>
      <c r="F9" t="s">
        <v>140</v>
      </c>
      <c r="G9">
        <v>619</v>
      </c>
      <c r="H9">
        <v>645</v>
      </c>
      <c r="I9" s="1" t="str">
        <f t="shared" si="1"/>
        <v>619645</v>
      </c>
    </row>
    <row r="10" spans="1:9" hidden="1" x14ac:dyDescent="0.25">
      <c r="A10" s="6" t="str">
        <f>INDEX(xlsx!B:B,MATCH(I10,xlsx!F:F,0))</f>
        <v>WCRRIP52</v>
      </c>
      <c r="B10" s="6" t="str">
        <f>_xlfn.XLOOKUP(A10,xlsx!B:B,xlsx!C:C)</f>
        <v>P5 Refinery Runs (kbd)</v>
      </c>
      <c r="C10" t="str">
        <f t="shared" si="0"/>
        <v>refiner inputs and utilization p5crude oil inputs</v>
      </c>
      <c r="D10" t="s">
        <v>139</v>
      </c>
      <c r="E10" t="s">
        <v>145</v>
      </c>
      <c r="F10" t="s">
        <v>140</v>
      </c>
      <c r="G10">
        <v>2134</v>
      </c>
      <c r="H10">
        <v>2217</v>
      </c>
      <c r="I10" s="1" t="str">
        <f t="shared" si="1"/>
        <v>21342217</v>
      </c>
    </row>
    <row r="11" spans="1:9" hidden="1" x14ac:dyDescent="0.25">
      <c r="A11" s="6" t="str">
        <f>INDEX(xlsx!B:B,MATCH(I11,xlsx!F:F,0))</f>
        <v>WGIRIUS2</v>
      </c>
      <c r="B11" s="6" t="str">
        <f>_xlfn.XLOOKUP(A11,xlsx!B:B,xlsx!C:C)</f>
        <v>US Gross Runs (kbd)</v>
      </c>
      <c r="C11" t="str">
        <f t="shared" si="0"/>
        <v>refiner inputs and utilization usgross inputs</v>
      </c>
      <c r="D11" t="s">
        <v>139</v>
      </c>
      <c r="E11" t="s">
        <v>136</v>
      </c>
      <c r="F11" t="s">
        <v>146</v>
      </c>
      <c r="G11">
        <v>16895</v>
      </c>
      <c r="H11">
        <v>17143</v>
      </c>
      <c r="I11" s="1" t="str">
        <f t="shared" si="1"/>
        <v>1689517143</v>
      </c>
    </row>
    <row r="12" spans="1:9" hidden="1" x14ac:dyDescent="0.25">
      <c r="A12" s="6" t="str">
        <f>INDEX(xlsx!B:B,MATCH(I12,xlsx!F:F,0))</f>
        <v>WGIRIP12</v>
      </c>
      <c r="B12" s="6" t="str">
        <f>_xlfn.XLOOKUP(A12,xlsx!B:B,xlsx!C:C)</f>
        <v>P1 Gross Runs (kbd)</v>
      </c>
      <c r="C12" t="str">
        <f t="shared" si="0"/>
        <v>refiner inputs and utilization p1gross inputs</v>
      </c>
      <c r="D12" t="s">
        <v>139</v>
      </c>
      <c r="E12" t="s">
        <v>141</v>
      </c>
      <c r="F12" t="s">
        <v>146</v>
      </c>
      <c r="G12">
        <v>829</v>
      </c>
      <c r="H12">
        <v>834</v>
      </c>
      <c r="I12" s="1" t="str">
        <f t="shared" si="1"/>
        <v>829834</v>
      </c>
    </row>
    <row r="13" spans="1:9" hidden="1" x14ac:dyDescent="0.25">
      <c r="A13" s="6" t="str">
        <f>INDEX(xlsx!B:B,MATCH(I13,xlsx!F:F,0))</f>
        <v>WGIRIP22</v>
      </c>
      <c r="B13" s="6" t="str">
        <f>_xlfn.XLOOKUP(A13,xlsx!B:B,xlsx!C:C)</f>
        <v>P2 Gross Runs (kbd)</v>
      </c>
      <c r="C13" t="str">
        <f t="shared" si="0"/>
        <v>refiner inputs and utilization p2gross inputs</v>
      </c>
      <c r="D13" t="s">
        <v>139</v>
      </c>
      <c r="E13" t="s">
        <v>142</v>
      </c>
      <c r="F13" t="s">
        <v>146</v>
      </c>
      <c r="G13">
        <v>3889</v>
      </c>
      <c r="H13">
        <v>3975</v>
      </c>
      <c r="I13" s="1" t="str">
        <f t="shared" si="1"/>
        <v>38893975</v>
      </c>
    </row>
    <row r="14" spans="1:9" hidden="1" x14ac:dyDescent="0.25">
      <c r="A14" s="6" t="str">
        <f>INDEX(xlsx!B:B,MATCH(I14,xlsx!F:F,0))</f>
        <v>WGIRIP32</v>
      </c>
      <c r="B14" s="6" t="str">
        <f>_xlfn.XLOOKUP(A14,xlsx!B:B,xlsx!C:C)</f>
        <v>P3 Gross Runs (kbd)</v>
      </c>
      <c r="C14" t="str">
        <f t="shared" si="0"/>
        <v>refiner inputs and utilization p3gross inputs</v>
      </c>
      <c r="D14" t="s">
        <v>139</v>
      </c>
      <c r="E14" t="s">
        <v>143</v>
      </c>
      <c r="F14" t="s">
        <v>146</v>
      </c>
      <c r="G14">
        <v>9337</v>
      </c>
      <c r="H14">
        <v>9388</v>
      </c>
      <c r="I14" s="1" t="str">
        <f t="shared" si="1"/>
        <v>93379388</v>
      </c>
    </row>
    <row r="15" spans="1:9" hidden="1" x14ac:dyDescent="0.25">
      <c r="A15" s="6" t="str">
        <f>INDEX(xlsx!B:B,MATCH(I15,xlsx!F:F,0))</f>
        <v>WGIRIP42</v>
      </c>
      <c r="B15" s="6" t="str">
        <f>_xlfn.XLOOKUP(A15,xlsx!B:B,xlsx!C:C)</f>
        <v>P4 Gross Runs (kbd)</v>
      </c>
      <c r="C15" t="str">
        <f t="shared" si="0"/>
        <v>refiner inputs and utilization p4gross inputs</v>
      </c>
      <c r="D15" t="s">
        <v>139</v>
      </c>
      <c r="E15" t="s">
        <v>144</v>
      </c>
      <c r="F15" t="s">
        <v>146</v>
      </c>
      <c r="G15">
        <v>616</v>
      </c>
      <c r="H15">
        <v>641</v>
      </c>
      <c r="I15" s="1" t="str">
        <f t="shared" si="1"/>
        <v>616641</v>
      </c>
    </row>
    <row r="16" spans="1:9" hidden="1" x14ac:dyDescent="0.25">
      <c r="A16" s="6" t="str">
        <f>INDEX(xlsx!B:B,MATCH(I16,xlsx!F:F,0))</f>
        <v>WGIRIP52</v>
      </c>
      <c r="B16" s="6" t="str">
        <f>_xlfn.XLOOKUP(A16,xlsx!B:B,xlsx!C:C)</f>
        <v>P5 Gross Runs (kbd)</v>
      </c>
      <c r="C16" t="str">
        <f t="shared" si="0"/>
        <v>refiner inputs and utilization p5gross inputs</v>
      </c>
      <c r="D16" t="s">
        <v>139</v>
      </c>
      <c r="E16" t="s">
        <v>145</v>
      </c>
      <c r="F16" t="s">
        <v>146</v>
      </c>
      <c r="G16">
        <v>2224</v>
      </c>
      <c r="H16">
        <v>2304</v>
      </c>
      <c r="I16" s="1" t="str">
        <f t="shared" si="1"/>
        <v>22242304</v>
      </c>
    </row>
    <row r="17" spans="1:9" s="4" customFormat="1" hidden="1" x14ac:dyDescent="0.25">
      <c r="A17" s="7" t="e">
        <f>INDEX(xlsx!B:B,MATCH(I17,xlsx!F:F,0))</f>
        <v>#N/A</v>
      </c>
      <c r="B17" s="7" t="e">
        <f>_xlfn.XLOOKUP(A17,xlsx!B:B,xlsx!C:C)</f>
        <v>#N/A</v>
      </c>
      <c r="C17" s="4" t="str">
        <f t="shared" si="0"/>
        <v>refiner inputs and utilization usoperable capacity</v>
      </c>
      <c r="D17" s="4" t="s">
        <v>139</v>
      </c>
      <c r="E17" s="4" t="s">
        <v>136</v>
      </c>
      <c r="F17" s="4" t="s">
        <v>147</v>
      </c>
      <c r="G17" s="4">
        <v>18326</v>
      </c>
      <c r="H17" s="4">
        <v>18326</v>
      </c>
      <c r="I17" s="4" t="str">
        <f t="shared" si="1"/>
        <v>1832618326</v>
      </c>
    </row>
    <row r="18" spans="1:9" s="4" customFormat="1" hidden="1" x14ac:dyDescent="0.25">
      <c r="A18" s="7" t="e">
        <f>INDEX(xlsx!B:B,MATCH(I18,xlsx!F:F,0))</f>
        <v>#N/A</v>
      </c>
      <c r="B18" s="7" t="e">
        <f>_xlfn.XLOOKUP(A18,xlsx!B:B,xlsx!C:C)</f>
        <v>#N/A</v>
      </c>
      <c r="C18" s="4" t="str">
        <f t="shared" si="0"/>
        <v>refiner inputs and utilization p1operable capacity</v>
      </c>
      <c r="D18" s="4" t="s">
        <v>139</v>
      </c>
      <c r="E18" s="4" t="s">
        <v>141</v>
      </c>
      <c r="F18" s="4" t="s">
        <v>147</v>
      </c>
      <c r="G18" s="4">
        <v>910</v>
      </c>
      <c r="H18" s="4">
        <v>910</v>
      </c>
      <c r="I18" s="4" t="str">
        <f t="shared" si="1"/>
        <v>910910</v>
      </c>
    </row>
    <row r="19" spans="1:9" s="4" customFormat="1" hidden="1" x14ac:dyDescent="0.25">
      <c r="A19" s="7" t="e">
        <f>INDEX(xlsx!B:B,MATCH(I19,xlsx!F:F,0))</f>
        <v>#N/A</v>
      </c>
      <c r="B19" s="7" t="e">
        <f>_xlfn.XLOOKUP(A19,xlsx!B:B,xlsx!C:C)</f>
        <v>#N/A</v>
      </c>
      <c r="C19" s="4" t="str">
        <f t="shared" si="0"/>
        <v>refiner inputs and utilization p2operable capacity</v>
      </c>
      <c r="D19" s="4" t="s">
        <v>139</v>
      </c>
      <c r="E19" s="4" t="s">
        <v>142</v>
      </c>
      <c r="F19" s="4" t="s">
        <v>147</v>
      </c>
      <c r="G19" s="4">
        <v>4246</v>
      </c>
      <c r="H19" s="4">
        <v>4246</v>
      </c>
      <c r="I19" s="4" t="str">
        <f t="shared" si="1"/>
        <v>42464246</v>
      </c>
    </row>
    <row r="20" spans="1:9" s="4" customFormat="1" hidden="1" x14ac:dyDescent="0.25">
      <c r="A20" s="7" t="e">
        <f>INDEX(xlsx!B:B,MATCH(I20,xlsx!F:F,0))</f>
        <v>#N/A</v>
      </c>
      <c r="B20" s="7" t="e">
        <f>_xlfn.XLOOKUP(A20,xlsx!B:B,xlsx!C:C)</f>
        <v>#N/A</v>
      </c>
      <c r="C20" s="4" t="str">
        <f t="shared" si="0"/>
        <v>refiner inputs and utilization p3operable capacity</v>
      </c>
      <c r="D20" s="4" t="s">
        <v>139</v>
      </c>
      <c r="E20" s="4" t="s">
        <v>143</v>
      </c>
      <c r="F20" s="4" t="s">
        <v>147</v>
      </c>
      <c r="G20" s="4">
        <v>9987</v>
      </c>
      <c r="H20" s="4">
        <v>9987</v>
      </c>
      <c r="I20" s="4" t="str">
        <f t="shared" si="1"/>
        <v>99879987</v>
      </c>
    </row>
    <row r="21" spans="1:9" s="4" customFormat="1" hidden="1" x14ac:dyDescent="0.25">
      <c r="A21" s="7" t="e">
        <f>INDEX(xlsx!B:B,MATCH(I21,xlsx!F:F,0))</f>
        <v>#N/A</v>
      </c>
      <c r="B21" s="7" t="e">
        <f>_xlfn.XLOOKUP(A21,xlsx!B:B,xlsx!C:C)</f>
        <v>#N/A</v>
      </c>
      <c r="C21" s="4" t="str">
        <f t="shared" si="0"/>
        <v>refiner inputs and utilization p4operable capacity</v>
      </c>
      <c r="D21" s="4" t="s">
        <v>139</v>
      </c>
      <c r="E21" s="4" t="s">
        <v>144</v>
      </c>
      <c r="F21" s="4" t="s">
        <v>147</v>
      </c>
      <c r="G21" s="4">
        <v>652</v>
      </c>
      <c r="H21" s="4">
        <v>652</v>
      </c>
      <c r="I21" s="4" t="str">
        <f t="shared" si="1"/>
        <v>652652</v>
      </c>
    </row>
    <row r="22" spans="1:9" s="4" customFormat="1" hidden="1" x14ac:dyDescent="0.25">
      <c r="A22" s="7" t="e">
        <f>INDEX(xlsx!B:B,MATCH(I22,xlsx!F:F,0))</f>
        <v>#N/A</v>
      </c>
      <c r="B22" s="7" t="e">
        <f>_xlfn.XLOOKUP(A22,xlsx!B:B,xlsx!C:C)</f>
        <v>#N/A</v>
      </c>
      <c r="C22" s="4" t="str">
        <f t="shared" si="0"/>
        <v>refiner inputs and utilization p5operable capacity</v>
      </c>
      <c r="D22" s="4" t="s">
        <v>139</v>
      </c>
      <c r="E22" s="4" t="s">
        <v>145</v>
      </c>
      <c r="F22" s="4" t="s">
        <v>147</v>
      </c>
      <c r="G22" s="4">
        <v>2531</v>
      </c>
      <c r="H22" s="4">
        <v>2531</v>
      </c>
      <c r="I22" s="4" t="str">
        <f t="shared" si="1"/>
        <v>25312531</v>
      </c>
    </row>
    <row r="23" spans="1:9" hidden="1" x14ac:dyDescent="0.25">
      <c r="A23" s="6" t="str">
        <f>INDEX(xlsx!B:B,MATCH(I23,xlsx!F:F,0))</f>
        <v>WPULEUS3</v>
      </c>
      <c r="B23" s="6" t="str">
        <f>_xlfn.XLOOKUP(A23,xlsx!B:B,xlsx!C:C)</f>
        <v>US Refinery Utilization (%)</v>
      </c>
      <c r="C23" t="str">
        <f t="shared" si="0"/>
        <v>refiner inputs and utilization uspercent utilization</v>
      </c>
      <c r="D23" t="s">
        <v>139</v>
      </c>
      <c r="E23" t="s">
        <v>136</v>
      </c>
      <c r="F23" t="s">
        <v>148</v>
      </c>
      <c r="G23">
        <v>92.2</v>
      </c>
      <c r="H23">
        <v>93.5</v>
      </c>
      <c r="I23" s="1" t="str">
        <f t="shared" si="1"/>
        <v>92.293.5</v>
      </c>
    </row>
    <row r="24" spans="1:9" hidden="1" x14ac:dyDescent="0.25">
      <c r="A24" s="6" t="str">
        <f>INDEX(xlsx!B:B,MATCH(I24,xlsx!F:F,0))</f>
        <v>W_NA_YUP_R10_PER</v>
      </c>
      <c r="B24" s="6" t="str">
        <f>_xlfn.XLOOKUP(A24,xlsx!B:B,xlsx!C:C)</f>
        <v>P1 Refinery Utilization (%)</v>
      </c>
      <c r="C24" t="str">
        <f t="shared" si="0"/>
        <v>refiner inputs and utilization p1percent utilization</v>
      </c>
      <c r="D24" t="s">
        <v>139</v>
      </c>
      <c r="E24" t="s">
        <v>141</v>
      </c>
      <c r="F24" t="s">
        <v>148</v>
      </c>
      <c r="G24">
        <v>91.1</v>
      </c>
      <c r="H24">
        <v>91.7</v>
      </c>
      <c r="I24" s="1" t="str">
        <f t="shared" si="1"/>
        <v>91.191.7</v>
      </c>
    </row>
    <row r="25" spans="1:9" hidden="1" x14ac:dyDescent="0.25">
      <c r="A25" s="6" t="str">
        <f>INDEX(xlsx!B:B,MATCH(I25,xlsx!F:F,0))</f>
        <v>W_NA_YUP_R20_PER</v>
      </c>
      <c r="B25" s="6" t="str">
        <f>_xlfn.XLOOKUP(A25,xlsx!B:B,xlsx!C:C)</f>
        <v>P2 Refinery Utilization (%)</v>
      </c>
      <c r="C25" t="str">
        <f t="shared" si="0"/>
        <v>refiner inputs and utilization p2percent utilization</v>
      </c>
      <c r="D25" t="s">
        <v>139</v>
      </c>
      <c r="E25" t="s">
        <v>142</v>
      </c>
      <c r="F25" t="s">
        <v>148</v>
      </c>
      <c r="G25">
        <v>91.6</v>
      </c>
      <c r="H25">
        <v>93.6</v>
      </c>
      <c r="I25" s="1" t="str">
        <f t="shared" si="1"/>
        <v>91.693.6</v>
      </c>
    </row>
    <row r="26" spans="1:9" hidden="1" x14ac:dyDescent="0.25">
      <c r="A26" s="6" t="str">
        <f>INDEX(xlsx!B:B,MATCH(I26,xlsx!F:F,0))</f>
        <v>W_NA_YUP_R30_PER</v>
      </c>
      <c r="B26" s="6" t="str">
        <f>_xlfn.XLOOKUP(A26,xlsx!B:B,xlsx!C:C)</f>
        <v>P3 Refinery Utilization (%)</v>
      </c>
      <c r="C26" t="str">
        <f t="shared" si="0"/>
        <v>refiner inputs and utilization p3percent utilization</v>
      </c>
      <c r="D26" t="s">
        <v>139</v>
      </c>
      <c r="E26" t="s">
        <v>143</v>
      </c>
      <c r="F26" t="s">
        <v>148</v>
      </c>
      <c r="G26">
        <v>93.5</v>
      </c>
      <c r="H26">
        <v>94</v>
      </c>
      <c r="I26" s="1" t="str">
        <f t="shared" si="1"/>
        <v>93.594</v>
      </c>
    </row>
    <row r="27" spans="1:9" hidden="1" x14ac:dyDescent="0.25">
      <c r="A27" s="6" t="str">
        <f>INDEX(xlsx!B:B,MATCH(I27,xlsx!F:F,0))</f>
        <v>W_NA_YUP_R40_PER</v>
      </c>
      <c r="B27" s="6" t="str">
        <f>_xlfn.XLOOKUP(A27,xlsx!B:B,xlsx!C:C)</f>
        <v>P4 Refinery Utilization (%)</v>
      </c>
      <c r="C27" t="str">
        <f t="shared" si="0"/>
        <v>refiner inputs and utilization p4percent utilization</v>
      </c>
      <c r="D27" t="s">
        <v>139</v>
      </c>
      <c r="E27" t="s">
        <v>144</v>
      </c>
      <c r="F27" t="s">
        <v>148</v>
      </c>
      <c r="G27">
        <v>94.4</v>
      </c>
      <c r="H27">
        <v>98.3</v>
      </c>
      <c r="I27" s="1" t="str">
        <f t="shared" si="1"/>
        <v>94.498.3</v>
      </c>
    </row>
    <row r="28" spans="1:9" hidden="1" x14ac:dyDescent="0.25">
      <c r="A28" s="6" t="str">
        <f>INDEX(xlsx!B:B,MATCH(I28,xlsx!F:F,0))</f>
        <v>W_NA_YUP_R50_PER</v>
      </c>
      <c r="B28" s="6" t="str">
        <f>_xlfn.XLOOKUP(A28,xlsx!B:B,xlsx!C:C)</f>
        <v>P5 Refinery Utilization (%)</v>
      </c>
      <c r="C28" t="str">
        <f t="shared" si="0"/>
        <v>refiner inputs and utilization p5percent utilization</v>
      </c>
      <c r="D28" t="s">
        <v>139</v>
      </c>
      <c r="E28" t="s">
        <v>145</v>
      </c>
      <c r="F28" t="s">
        <v>148</v>
      </c>
      <c r="G28">
        <v>87.9</v>
      </c>
      <c r="H28">
        <v>91</v>
      </c>
      <c r="I28" s="1" t="str">
        <f t="shared" si="1"/>
        <v>87.991</v>
      </c>
    </row>
    <row r="29" spans="1:9" hidden="1" x14ac:dyDescent="0.25">
      <c r="A29" s="6" t="e">
        <f>INDEX(xlsx!B:B,MATCH(I29,xlsx!F:F,0))</f>
        <v>#N/A</v>
      </c>
      <c r="B29" s="6" t="e">
        <f>_xlfn.XLOOKUP(A29,xlsx!B:B,xlsx!C:C)</f>
        <v>#N/A</v>
      </c>
      <c r="C29" t="str">
        <f t="shared" si="0"/>
        <v>refiner and blender net inputs usmotor gasoline blending components</v>
      </c>
      <c r="D29" t="s">
        <v>149</v>
      </c>
      <c r="E29" t="s">
        <v>136</v>
      </c>
      <c r="F29" t="s">
        <v>150</v>
      </c>
      <c r="G29">
        <v>625</v>
      </c>
      <c r="H29">
        <v>829</v>
      </c>
      <c r="I29" s="1" t="str">
        <f t="shared" si="1"/>
        <v>625829</v>
      </c>
    </row>
    <row r="30" spans="1:9" hidden="1" x14ac:dyDescent="0.25">
      <c r="A30" s="6" t="e">
        <f>INDEX(xlsx!B:B,MATCH(I30,xlsx!F:F,0))</f>
        <v>#N/A</v>
      </c>
      <c r="B30" s="6" t="e">
        <f>_xlfn.XLOOKUP(A30,xlsx!B:B,xlsx!C:C)</f>
        <v>#N/A</v>
      </c>
      <c r="C30" t="str">
        <f t="shared" si="0"/>
        <v>refiner and blender net inputs p1motor gasoline blending components</v>
      </c>
      <c r="D30" t="s">
        <v>149</v>
      </c>
      <c r="E30" t="s">
        <v>141</v>
      </c>
      <c r="F30" t="s">
        <v>150</v>
      </c>
      <c r="G30">
        <v>2537</v>
      </c>
      <c r="H30">
        <v>2580</v>
      </c>
      <c r="I30" s="1" t="str">
        <f t="shared" si="1"/>
        <v>25372580</v>
      </c>
    </row>
    <row r="31" spans="1:9" hidden="1" x14ac:dyDescent="0.25">
      <c r="A31" s="6" t="e">
        <f>INDEX(xlsx!B:B,MATCH(I31,xlsx!F:F,0))</f>
        <v>#N/A</v>
      </c>
      <c r="B31" s="6" t="e">
        <f>_xlfn.XLOOKUP(A31,xlsx!B:B,xlsx!C:C)</f>
        <v>#N/A</v>
      </c>
      <c r="C31" t="str">
        <f t="shared" si="0"/>
        <v>refiner and blender net inputs p2motor gasoline blending components</v>
      </c>
      <c r="D31" t="s">
        <v>149</v>
      </c>
      <c r="E31" t="s">
        <v>142</v>
      </c>
      <c r="F31" t="s">
        <v>150</v>
      </c>
      <c r="G31">
        <v>304</v>
      </c>
      <c r="H31">
        <v>221</v>
      </c>
      <c r="I31" s="1" t="str">
        <f t="shared" si="1"/>
        <v>304221</v>
      </c>
    </row>
    <row r="32" spans="1:9" hidden="1" x14ac:dyDescent="0.25">
      <c r="A32" s="6" t="e">
        <f>INDEX(xlsx!B:B,MATCH(I32,xlsx!F:F,0))</f>
        <v>#N/A</v>
      </c>
      <c r="B32" s="6" t="e">
        <f>_xlfn.XLOOKUP(A32,xlsx!B:B,xlsx!C:C)</f>
        <v>#N/A</v>
      </c>
      <c r="C32" t="str">
        <f t="shared" si="0"/>
        <v>refiner and blender net inputs p3motor gasoline blending components</v>
      </c>
      <c r="D32" t="s">
        <v>149</v>
      </c>
      <c r="E32" t="s">
        <v>143</v>
      </c>
      <c r="F32" t="s">
        <v>150</v>
      </c>
      <c r="G32">
        <v>-2421</v>
      </c>
      <c r="H32">
        <v>-2211</v>
      </c>
      <c r="I32" s="1" t="str">
        <f t="shared" si="1"/>
        <v>-2421-2211</v>
      </c>
    </row>
    <row r="33" spans="1:9" hidden="1" x14ac:dyDescent="0.25">
      <c r="A33" s="6" t="e">
        <f>INDEX(xlsx!B:B,MATCH(I33,xlsx!F:F,0))</f>
        <v>#N/A</v>
      </c>
      <c r="B33" s="6" t="e">
        <f>_xlfn.XLOOKUP(A33,xlsx!B:B,xlsx!C:C)</f>
        <v>#N/A</v>
      </c>
      <c r="C33" t="str">
        <f t="shared" si="0"/>
        <v>refiner and blender net inputs p4motor gasoline blending components</v>
      </c>
      <c r="D33" t="s">
        <v>149</v>
      </c>
      <c r="E33" t="s">
        <v>144</v>
      </c>
      <c r="F33" t="s">
        <v>150</v>
      </c>
      <c r="G33">
        <v>57</v>
      </c>
      <c r="H33">
        <v>59</v>
      </c>
      <c r="I33" s="1" t="str">
        <f t="shared" si="1"/>
        <v>5759</v>
      </c>
    </row>
    <row r="34" spans="1:9" hidden="1" x14ac:dyDescent="0.25">
      <c r="A34" s="6" t="e">
        <f>INDEX(xlsx!B:B,MATCH(I34,xlsx!F:F,0))</f>
        <v>#N/A</v>
      </c>
      <c r="B34" s="6" t="e">
        <f>_xlfn.XLOOKUP(A34,xlsx!B:B,xlsx!C:C)</f>
        <v>#N/A</v>
      </c>
      <c r="C34" t="str">
        <f t="shared" si="0"/>
        <v>refiner and blender net inputs p5motor gasoline blending components</v>
      </c>
      <c r="D34" t="s">
        <v>149</v>
      </c>
      <c r="E34" t="s">
        <v>145</v>
      </c>
      <c r="F34" t="s">
        <v>150</v>
      </c>
      <c r="G34">
        <v>148</v>
      </c>
      <c r="H34">
        <v>180</v>
      </c>
      <c r="I34" s="1" t="str">
        <f t="shared" si="1"/>
        <v>148180</v>
      </c>
    </row>
    <row r="35" spans="1:9" hidden="1" x14ac:dyDescent="0.25">
      <c r="A35" s="6" t="e">
        <f>INDEX(xlsx!B:B,MATCH(I35,xlsx!F:F,0))</f>
        <v>#N/A</v>
      </c>
      <c r="B35" s="6" t="e">
        <f>_xlfn.XLOOKUP(A35,xlsx!B:B,xlsx!C:C)</f>
        <v>#N/A</v>
      </c>
      <c r="C35" t="str">
        <f t="shared" si="0"/>
        <v>refiner and blender net inputs usrbob</v>
      </c>
      <c r="D35" t="s">
        <v>149</v>
      </c>
      <c r="E35" t="s">
        <v>136</v>
      </c>
      <c r="F35" t="s">
        <v>151</v>
      </c>
      <c r="G35">
        <v>254</v>
      </c>
      <c r="H35">
        <v>538</v>
      </c>
      <c r="I35" s="1" t="str">
        <f t="shared" si="1"/>
        <v>254538</v>
      </c>
    </row>
    <row r="36" spans="1:9" hidden="1" x14ac:dyDescent="0.25">
      <c r="A36" s="6" t="e">
        <f>INDEX(xlsx!B:B,MATCH(I36,xlsx!F:F,0))</f>
        <v>#N/A</v>
      </c>
      <c r="B36" s="6" t="e">
        <f>_xlfn.XLOOKUP(A36,xlsx!B:B,xlsx!C:C)</f>
        <v>#N/A</v>
      </c>
      <c r="C36" t="str">
        <f t="shared" si="0"/>
        <v>refiner and blender net inputs p1rbob</v>
      </c>
      <c r="D36" t="s">
        <v>149</v>
      </c>
      <c r="E36" t="s">
        <v>141</v>
      </c>
      <c r="F36" t="s">
        <v>151</v>
      </c>
      <c r="G36">
        <v>564</v>
      </c>
      <c r="H36">
        <v>586</v>
      </c>
      <c r="I36" s="1" t="str">
        <f t="shared" si="1"/>
        <v>564586</v>
      </c>
    </row>
    <row r="37" spans="1:9" hidden="1" x14ac:dyDescent="0.25">
      <c r="A37" s="6" t="e">
        <f>INDEX(xlsx!B:B,MATCH(I37,xlsx!F:F,0))</f>
        <v>#N/A</v>
      </c>
      <c r="B37" s="6" t="e">
        <f>_xlfn.XLOOKUP(A37,xlsx!B:B,xlsx!C:C)</f>
        <v>#N/A</v>
      </c>
      <c r="C37" t="str">
        <f t="shared" si="0"/>
        <v>refiner and blender net inputs p2rbob</v>
      </c>
      <c r="D37" t="s">
        <v>149</v>
      </c>
      <c r="E37" t="s">
        <v>142</v>
      </c>
      <c r="F37" t="s">
        <v>151</v>
      </c>
      <c r="G37">
        <v>136</v>
      </c>
      <c r="H37">
        <v>90</v>
      </c>
      <c r="I37" s="1" t="str">
        <f t="shared" si="1"/>
        <v>13690</v>
      </c>
    </row>
    <row r="38" spans="1:9" hidden="1" x14ac:dyDescent="0.25">
      <c r="A38" s="6" t="e">
        <f>INDEX(xlsx!B:B,MATCH(I38,xlsx!F:F,0))</f>
        <v>#N/A</v>
      </c>
      <c r="B38" s="6" t="e">
        <f>_xlfn.XLOOKUP(A38,xlsx!B:B,xlsx!C:C)</f>
        <v>#N/A</v>
      </c>
      <c r="C38" t="str">
        <f t="shared" si="0"/>
        <v>refiner and blender net inputs p3rbob</v>
      </c>
      <c r="D38" t="s">
        <v>149</v>
      </c>
      <c r="E38" t="s">
        <v>143</v>
      </c>
      <c r="F38" t="s">
        <v>151</v>
      </c>
      <c r="G38">
        <v>-577</v>
      </c>
      <c r="H38">
        <v>-326</v>
      </c>
      <c r="I38" s="1" t="str">
        <f t="shared" si="1"/>
        <v>-577-326</v>
      </c>
    </row>
    <row r="39" spans="1:9" hidden="1" x14ac:dyDescent="0.25">
      <c r="A39" s="6" t="e">
        <f>INDEX(xlsx!B:B,MATCH(I39,xlsx!F:F,0))</f>
        <v>#N/A</v>
      </c>
      <c r="B39" s="6" t="e">
        <f>_xlfn.XLOOKUP(A39,xlsx!B:B,xlsx!C:C)</f>
        <v>#N/A</v>
      </c>
      <c r="C39" t="str">
        <f t="shared" si="0"/>
        <v>refiner and blender net inputs p4rbob</v>
      </c>
      <c r="D39" t="s">
        <v>149</v>
      </c>
      <c r="E39" t="s">
        <v>144</v>
      </c>
      <c r="F39" t="s">
        <v>151</v>
      </c>
      <c r="G39">
        <v>55</v>
      </c>
      <c r="H39">
        <v>51</v>
      </c>
      <c r="I39" s="1" t="str">
        <f t="shared" si="1"/>
        <v>5551</v>
      </c>
    </row>
    <row r="40" spans="1:9" hidden="1" x14ac:dyDescent="0.25">
      <c r="A40" s="6" t="e">
        <f>INDEX(xlsx!B:B,MATCH(I40,xlsx!F:F,0))</f>
        <v>#N/A</v>
      </c>
      <c r="B40" s="6" t="e">
        <f>_xlfn.XLOOKUP(A40,xlsx!B:B,xlsx!C:C)</f>
        <v>#N/A</v>
      </c>
      <c r="C40" t="str">
        <f t="shared" si="0"/>
        <v>refiner and blender net inputs p5rbob</v>
      </c>
      <c r="D40" t="s">
        <v>149</v>
      </c>
      <c r="E40" t="s">
        <v>145</v>
      </c>
      <c r="F40" t="s">
        <v>151</v>
      </c>
      <c r="G40">
        <v>76</v>
      </c>
      <c r="H40">
        <v>138</v>
      </c>
      <c r="I40" s="1" t="str">
        <f t="shared" si="1"/>
        <v>76138</v>
      </c>
    </row>
    <row r="41" spans="1:9" hidden="1" x14ac:dyDescent="0.25">
      <c r="A41" s="6" t="e">
        <f>INDEX(xlsx!B:B,MATCH(I41,xlsx!F:F,0))</f>
        <v>#N/A</v>
      </c>
      <c r="B41" s="6" t="e">
        <f>_xlfn.XLOOKUP(A41,xlsx!B:B,xlsx!C:C)</f>
        <v>#N/A</v>
      </c>
      <c r="C41" t="str">
        <f t="shared" si="0"/>
        <v>refiner and blender net inputs uscbob</v>
      </c>
      <c r="D41" t="s">
        <v>149</v>
      </c>
      <c r="E41" t="s">
        <v>136</v>
      </c>
      <c r="F41" t="s">
        <v>152</v>
      </c>
      <c r="G41">
        <v>96</v>
      </c>
      <c r="H41">
        <v>297</v>
      </c>
      <c r="I41" s="1" t="str">
        <f t="shared" si="1"/>
        <v>96297</v>
      </c>
    </row>
    <row r="42" spans="1:9" hidden="1" x14ac:dyDescent="0.25">
      <c r="A42" s="6" t="e">
        <f>INDEX(xlsx!B:B,MATCH(I42,xlsx!F:F,0))</f>
        <v>#N/A</v>
      </c>
      <c r="B42" s="6" t="e">
        <f>_xlfn.XLOOKUP(A42,xlsx!B:B,xlsx!C:C)</f>
        <v>#N/A</v>
      </c>
      <c r="C42" t="str">
        <f t="shared" si="0"/>
        <v>refiner and blender net inputs p1cbob</v>
      </c>
      <c r="D42" t="s">
        <v>149</v>
      </c>
      <c r="E42" t="s">
        <v>141</v>
      </c>
      <c r="F42" t="s">
        <v>152</v>
      </c>
      <c r="G42">
        <v>1600</v>
      </c>
      <c r="H42">
        <v>1770</v>
      </c>
      <c r="I42" s="1" t="str">
        <f t="shared" si="1"/>
        <v>16001770</v>
      </c>
    </row>
    <row r="43" spans="1:9" hidden="1" x14ac:dyDescent="0.25">
      <c r="A43" s="6" t="e">
        <f>INDEX(xlsx!B:B,MATCH(I43,xlsx!F:F,0))</f>
        <v>#N/A</v>
      </c>
      <c r="B43" s="6" t="e">
        <f>_xlfn.XLOOKUP(A43,xlsx!B:B,xlsx!C:C)</f>
        <v>#N/A</v>
      </c>
      <c r="C43" t="str">
        <f t="shared" si="0"/>
        <v>refiner and blender net inputs p2cbob</v>
      </c>
      <c r="D43" t="s">
        <v>149</v>
      </c>
      <c r="E43" t="s">
        <v>142</v>
      </c>
      <c r="F43" t="s">
        <v>152</v>
      </c>
      <c r="G43">
        <v>264</v>
      </c>
      <c r="H43">
        <v>139</v>
      </c>
      <c r="I43" s="1" t="str">
        <f t="shared" si="1"/>
        <v>264139</v>
      </c>
    </row>
    <row r="44" spans="1:9" hidden="1" x14ac:dyDescent="0.25">
      <c r="A44" s="6" t="e">
        <f>INDEX(xlsx!B:B,MATCH(I44,xlsx!F:F,0))</f>
        <v>#N/A</v>
      </c>
      <c r="B44" s="6" t="e">
        <f>_xlfn.XLOOKUP(A44,xlsx!B:B,xlsx!C:C)</f>
        <v>#N/A</v>
      </c>
      <c r="C44" t="str">
        <f t="shared" si="0"/>
        <v>refiner and blender net inputs p3cbob</v>
      </c>
      <c r="D44" t="s">
        <v>149</v>
      </c>
      <c r="E44" t="s">
        <v>143</v>
      </c>
      <c r="F44" t="s">
        <v>152</v>
      </c>
      <c r="G44">
        <v>-1761</v>
      </c>
      <c r="H44">
        <v>-1597</v>
      </c>
      <c r="I44" s="1" t="str">
        <f t="shared" si="1"/>
        <v>-1761-1597</v>
      </c>
    </row>
    <row r="45" spans="1:9" hidden="1" x14ac:dyDescent="0.25">
      <c r="A45" s="6" t="e">
        <f>INDEX(xlsx!B:B,MATCH(I45,xlsx!F:F,0))</f>
        <v>#N/A</v>
      </c>
      <c r="B45" s="6" t="e">
        <f>_xlfn.XLOOKUP(A45,xlsx!B:B,xlsx!C:C)</f>
        <v>#N/A</v>
      </c>
      <c r="C45" t="str">
        <f t="shared" si="0"/>
        <v>refiner and blender net inputs p4cbob</v>
      </c>
      <c r="D45" t="s">
        <v>149</v>
      </c>
      <c r="E45" t="s">
        <v>144</v>
      </c>
      <c r="F45" t="s">
        <v>152</v>
      </c>
      <c r="G45">
        <v>-4</v>
      </c>
      <c r="H45">
        <v>-4</v>
      </c>
      <c r="I45" s="1" t="str">
        <f t="shared" si="1"/>
        <v>-4-4</v>
      </c>
    </row>
    <row r="46" spans="1:9" hidden="1" x14ac:dyDescent="0.25">
      <c r="A46" s="6" t="e">
        <f>INDEX(xlsx!B:B,MATCH(I46,xlsx!F:F,0))</f>
        <v>#N/A</v>
      </c>
      <c r="B46" s="6" t="e">
        <f>_xlfn.XLOOKUP(A46,xlsx!B:B,xlsx!C:C)</f>
        <v>#N/A</v>
      </c>
      <c r="C46" t="str">
        <f t="shared" si="0"/>
        <v>refiner and blender net inputs p5cbob</v>
      </c>
      <c r="D46" t="s">
        <v>149</v>
      </c>
      <c r="E46" t="s">
        <v>145</v>
      </c>
      <c r="F46" t="s">
        <v>152</v>
      </c>
      <c r="G46">
        <v>-4</v>
      </c>
      <c r="H46">
        <v>-11</v>
      </c>
      <c r="I46" s="1" t="str">
        <f t="shared" si="1"/>
        <v>-4-11</v>
      </c>
    </row>
    <row r="47" spans="1:9" s="4" customFormat="1" hidden="1" x14ac:dyDescent="0.25">
      <c r="A47" s="7"/>
      <c r="B47" s="7">
        <f>_xlfn.XLOOKUP(A47,xlsx!B:B,xlsx!C:C)</f>
        <v>0</v>
      </c>
      <c r="C47" s="4" t="str">
        <f t="shared" si="0"/>
        <v>refiner and blender net inputs usgtab</v>
      </c>
      <c r="D47" s="4" t="s">
        <v>149</v>
      </c>
      <c r="E47" s="4" t="s">
        <v>136</v>
      </c>
      <c r="F47" s="4" t="s">
        <v>153</v>
      </c>
      <c r="G47" s="4">
        <v>131</v>
      </c>
      <c r="H47" s="4">
        <v>18</v>
      </c>
      <c r="I47" s="4" t="str">
        <f t="shared" si="1"/>
        <v>13118</v>
      </c>
    </row>
    <row r="48" spans="1:9" s="4" customFormat="1" hidden="1" x14ac:dyDescent="0.25">
      <c r="A48" s="7"/>
      <c r="B48" s="7">
        <f>_xlfn.XLOOKUP(A48,xlsx!B:B,xlsx!C:C)</f>
        <v>0</v>
      </c>
      <c r="C48" s="4" t="str">
        <f t="shared" si="0"/>
        <v>refiner and blender net inputs p1gtab</v>
      </c>
      <c r="D48" s="4" t="s">
        <v>149</v>
      </c>
      <c r="E48" s="4" t="s">
        <v>141</v>
      </c>
      <c r="F48" s="4" t="s">
        <v>153</v>
      </c>
      <c r="G48" s="4">
        <v>131</v>
      </c>
      <c r="H48" s="4">
        <v>18</v>
      </c>
      <c r="I48" s="4" t="str">
        <f t="shared" si="1"/>
        <v>13118</v>
      </c>
    </row>
    <row r="49" spans="1:9" s="4" customFormat="1" hidden="1" x14ac:dyDescent="0.25">
      <c r="A49" s="7"/>
      <c r="B49" s="7">
        <f>_xlfn.XLOOKUP(A49,xlsx!B:B,xlsx!C:C)</f>
        <v>0</v>
      </c>
      <c r="C49" s="4" t="str">
        <f t="shared" si="0"/>
        <v>refiner and blender net inputs p2gtab</v>
      </c>
      <c r="D49" s="4" t="s">
        <v>149</v>
      </c>
      <c r="E49" s="4" t="s">
        <v>142</v>
      </c>
      <c r="F49" s="4" t="s">
        <v>153</v>
      </c>
      <c r="G49" s="4">
        <v>0</v>
      </c>
      <c r="H49" s="4">
        <v>0</v>
      </c>
      <c r="I49" s="4" t="str">
        <f t="shared" si="1"/>
        <v>00</v>
      </c>
    </row>
    <row r="50" spans="1:9" s="4" customFormat="1" hidden="1" x14ac:dyDescent="0.25">
      <c r="A50" s="7"/>
      <c r="B50" s="7">
        <f>_xlfn.XLOOKUP(A50,xlsx!B:B,xlsx!C:C)</f>
        <v>0</v>
      </c>
      <c r="C50" s="4" t="str">
        <f t="shared" si="0"/>
        <v>refiner and blender net inputs p3gtab</v>
      </c>
      <c r="D50" s="4" t="s">
        <v>149</v>
      </c>
      <c r="E50" s="4" t="s">
        <v>143</v>
      </c>
      <c r="F50" s="4" t="s">
        <v>153</v>
      </c>
      <c r="G50" s="4">
        <v>0</v>
      </c>
      <c r="H50" s="4">
        <v>0</v>
      </c>
      <c r="I50" s="4" t="str">
        <f t="shared" si="1"/>
        <v>00</v>
      </c>
    </row>
    <row r="51" spans="1:9" s="4" customFormat="1" hidden="1" x14ac:dyDescent="0.25">
      <c r="A51" s="7"/>
      <c r="B51" s="7">
        <f>_xlfn.XLOOKUP(A51,xlsx!B:B,xlsx!C:C)</f>
        <v>0</v>
      </c>
      <c r="C51" s="4" t="str">
        <f t="shared" si="0"/>
        <v>refiner and blender net inputs p4gtab</v>
      </c>
      <c r="D51" s="4" t="s">
        <v>149</v>
      </c>
      <c r="E51" s="4" t="s">
        <v>144</v>
      </c>
      <c r="F51" s="4" t="s">
        <v>153</v>
      </c>
      <c r="G51" s="4">
        <v>0</v>
      </c>
      <c r="H51" s="4">
        <v>0</v>
      </c>
      <c r="I51" s="4" t="str">
        <f t="shared" si="1"/>
        <v>00</v>
      </c>
    </row>
    <row r="52" spans="1:9" s="4" customFormat="1" hidden="1" x14ac:dyDescent="0.25">
      <c r="A52" s="7"/>
      <c r="B52" s="7">
        <f>_xlfn.XLOOKUP(A52,xlsx!B:B,xlsx!C:C)</f>
        <v>0</v>
      </c>
      <c r="C52" s="4" t="str">
        <f t="shared" si="0"/>
        <v>refiner and blender net inputs p5gtab</v>
      </c>
      <c r="D52" s="4" t="s">
        <v>149</v>
      </c>
      <c r="E52" s="4" t="s">
        <v>145</v>
      </c>
      <c r="F52" s="4" t="s">
        <v>153</v>
      </c>
      <c r="G52" s="4">
        <v>0</v>
      </c>
      <c r="H52" s="4">
        <v>0</v>
      </c>
      <c r="I52" s="4" t="str">
        <f t="shared" si="1"/>
        <v>00</v>
      </c>
    </row>
    <row r="53" spans="1:9" hidden="1" x14ac:dyDescent="0.25">
      <c r="A53" s="6" t="e">
        <f>INDEX(xlsx!B:B,MATCH(I53,xlsx!F:F,0))</f>
        <v>#N/A</v>
      </c>
      <c r="B53" s="6" t="e">
        <f>_xlfn.XLOOKUP(A53,xlsx!B:B,xlsx!C:C)</f>
        <v>#N/A</v>
      </c>
      <c r="C53" t="str">
        <f t="shared" si="0"/>
        <v>refiner and blender net inputs usall other blending components</v>
      </c>
      <c r="D53" t="s">
        <v>149</v>
      </c>
      <c r="E53" t="s">
        <v>136</v>
      </c>
      <c r="F53" t="s">
        <v>154</v>
      </c>
      <c r="G53">
        <v>144</v>
      </c>
      <c r="H53">
        <v>-25</v>
      </c>
      <c r="I53" s="1" t="str">
        <f t="shared" si="1"/>
        <v>144-25</v>
      </c>
    </row>
    <row r="54" spans="1:9" hidden="1" x14ac:dyDescent="0.25">
      <c r="A54" s="6" t="e">
        <f>INDEX(xlsx!B:B,MATCH(I54,xlsx!F:F,0))</f>
        <v>#N/A</v>
      </c>
      <c r="B54" s="6" t="e">
        <f>_xlfn.XLOOKUP(A54,xlsx!B:B,xlsx!C:C)</f>
        <v>#N/A</v>
      </c>
      <c r="C54" t="str">
        <f t="shared" si="0"/>
        <v>refiner and blender net inputs p1all other blending components</v>
      </c>
      <c r="D54" t="s">
        <v>149</v>
      </c>
      <c r="E54" t="s">
        <v>141</v>
      </c>
      <c r="F54" t="s">
        <v>154</v>
      </c>
      <c r="G54">
        <v>243</v>
      </c>
      <c r="H54">
        <v>206</v>
      </c>
      <c r="I54" s="1" t="str">
        <f t="shared" si="1"/>
        <v>243206</v>
      </c>
    </row>
    <row r="55" spans="1:9" hidden="1" x14ac:dyDescent="0.25">
      <c r="A55" s="6" t="e">
        <f>INDEX(xlsx!B:B,MATCH(I55,xlsx!F:F,0))</f>
        <v>#N/A</v>
      </c>
      <c r="B55" s="6" t="e">
        <f>_xlfn.XLOOKUP(A55,xlsx!B:B,xlsx!C:C)</f>
        <v>#N/A</v>
      </c>
      <c r="C55" t="str">
        <f t="shared" si="0"/>
        <v>refiner and blender net inputs p2all other blending components</v>
      </c>
      <c r="D55" t="s">
        <v>149</v>
      </c>
      <c r="E55" t="s">
        <v>142</v>
      </c>
      <c r="F55" t="s">
        <v>154</v>
      </c>
      <c r="G55">
        <v>-97</v>
      </c>
      <c r="H55">
        <v>-8</v>
      </c>
      <c r="I55" s="1" t="str">
        <f t="shared" si="1"/>
        <v>-97-8</v>
      </c>
    </row>
    <row r="56" spans="1:9" hidden="1" x14ac:dyDescent="0.25">
      <c r="A56" s="6" t="e">
        <f>INDEX(xlsx!B:B,MATCH(I56,xlsx!F:F,0))</f>
        <v>#N/A</v>
      </c>
      <c r="B56" s="6" t="e">
        <f>_xlfn.XLOOKUP(A56,xlsx!B:B,xlsx!C:C)</f>
        <v>#N/A</v>
      </c>
      <c r="C56" t="str">
        <f t="shared" si="0"/>
        <v>refiner and blender net inputs p3all other blending components</v>
      </c>
      <c r="D56" t="s">
        <v>149</v>
      </c>
      <c r="E56" t="s">
        <v>143</v>
      </c>
      <c r="F56" t="s">
        <v>154</v>
      </c>
      <c r="G56">
        <v>-83</v>
      </c>
      <c r="H56">
        <v>-288</v>
      </c>
      <c r="I56" s="1" t="str">
        <f t="shared" si="1"/>
        <v>-83-288</v>
      </c>
    </row>
    <row r="57" spans="1:9" hidden="1" x14ac:dyDescent="0.25">
      <c r="A57" s="6" t="e">
        <f>INDEX(xlsx!B:B,MATCH(I57,xlsx!F:F,0))</f>
        <v>#N/A</v>
      </c>
      <c r="B57" s="6" t="e">
        <f>_xlfn.XLOOKUP(A57,xlsx!B:B,xlsx!C:C)</f>
        <v>#N/A</v>
      </c>
      <c r="C57" t="str">
        <f t="shared" si="0"/>
        <v>refiner and blender net inputs p4all other blending components</v>
      </c>
      <c r="D57" t="s">
        <v>149</v>
      </c>
      <c r="E57" t="s">
        <v>144</v>
      </c>
      <c r="F57" t="s">
        <v>154</v>
      </c>
      <c r="G57">
        <v>6</v>
      </c>
      <c r="H57">
        <v>12</v>
      </c>
      <c r="I57" s="1" t="str">
        <f t="shared" si="1"/>
        <v>612</v>
      </c>
    </row>
    <row r="58" spans="1:9" hidden="1" x14ac:dyDescent="0.25">
      <c r="A58" s="6" t="e">
        <f>INDEX(xlsx!B:B,MATCH(I58,xlsx!F:F,0))</f>
        <v>#N/A</v>
      </c>
      <c r="B58" s="6" t="e">
        <f>_xlfn.XLOOKUP(A58,xlsx!B:B,xlsx!C:C)</f>
        <v>#N/A</v>
      </c>
      <c r="C58" t="str">
        <f t="shared" si="0"/>
        <v>refiner and blender net inputs p5all other blending components</v>
      </c>
      <c r="D58" t="s">
        <v>149</v>
      </c>
      <c r="E58" t="s">
        <v>145</v>
      </c>
      <c r="F58" t="s">
        <v>154</v>
      </c>
      <c r="G58">
        <v>76</v>
      </c>
      <c r="H58">
        <v>53</v>
      </c>
      <c r="I58" s="1" t="str">
        <f t="shared" si="1"/>
        <v>7653</v>
      </c>
    </row>
    <row r="59" spans="1:9" hidden="1" x14ac:dyDescent="0.25">
      <c r="A59" s="6" t="e">
        <f>INDEX(xlsx!B:B,MATCH(I59,xlsx!F:F,0))</f>
        <v>#N/A</v>
      </c>
      <c r="B59" s="6" t="e">
        <f>_xlfn.XLOOKUP(A59,xlsx!B:B,xlsx!C:C)</f>
        <v>#N/A</v>
      </c>
      <c r="C59" t="str">
        <f t="shared" si="0"/>
        <v>refiner and blender net inputs usfuel ethanol</v>
      </c>
      <c r="D59" t="s">
        <v>149</v>
      </c>
      <c r="E59" t="s">
        <v>136</v>
      </c>
      <c r="F59" t="s">
        <v>155</v>
      </c>
      <c r="G59">
        <v>927</v>
      </c>
      <c r="H59">
        <v>931</v>
      </c>
      <c r="I59" s="1" t="str">
        <f t="shared" si="1"/>
        <v>927931</v>
      </c>
    </row>
    <row r="60" spans="1:9" hidden="1" x14ac:dyDescent="0.25">
      <c r="A60" s="6" t="e">
        <f>INDEX(xlsx!B:B,MATCH(I60,xlsx!F:F,0))</f>
        <v>#N/A</v>
      </c>
      <c r="B60" s="6" t="e">
        <f>_xlfn.XLOOKUP(A60,xlsx!B:B,xlsx!C:C)</f>
        <v>#N/A</v>
      </c>
      <c r="C60" t="str">
        <f t="shared" si="0"/>
        <v>refiner and blender net inputs p1fuel ethanol</v>
      </c>
      <c r="D60" t="s">
        <v>149</v>
      </c>
      <c r="E60" t="s">
        <v>141</v>
      </c>
      <c r="F60" t="s">
        <v>155</v>
      </c>
      <c r="G60">
        <v>334</v>
      </c>
      <c r="H60">
        <v>339</v>
      </c>
      <c r="I60" s="1" t="str">
        <f t="shared" si="1"/>
        <v>334339</v>
      </c>
    </row>
    <row r="61" spans="1:9" hidden="1" x14ac:dyDescent="0.25">
      <c r="A61" s="6" t="e">
        <f>INDEX(xlsx!B:B,MATCH(I61,xlsx!F:F,0))</f>
        <v>#N/A</v>
      </c>
      <c r="B61" s="6" t="e">
        <f>_xlfn.XLOOKUP(A61,xlsx!B:B,xlsx!C:C)</f>
        <v>#N/A</v>
      </c>
      <c r="C61" t="str">
        <f t="shared" si="0"/>
        <v>refiner and blender net inputs p2fuel ethanol</v>
      </c>
      <c r="D61" t="s">
        <v>149</v>
      </c>
      <c r="E61" t="s">
        <v>142</v>
      </c>
      <c r="F61" t="s">
        <v>155</v>
      </c>
      <c r="G61">
        <v>254</v>
      </c>
      <c r="H61">
        <v>253</v>
      </c>
      <c r="I61" s="1" t="str">
        <f t="shared" si="1"/>
        <v>254253</v>
      </c>
    </row>
    <row r="62" spans="1:9" hidden="1" x14ac:dyDescent="0.25">
      <c r="A62" s="6" t="e">
        <f>INDEX(xlsx!B:B,MATCH(I62,xlsx!F:F,0))</f>
        <v>#N/A</v>
      </c>
      <c r="B62" s="6" t="e">
        <f>_xlfn.XLOOKUP(A62,xlsx!B:B,xlsx!C:C)</f>
        <v>#N/A</v>
      </c>
      <c r="C62" t="str">
        <f t="shared" si="0"/>
        <v>refiner and blender net inputs p3fuel ethanol</v>
      </c>
      <c r="D62" t="s">
        <v>149</v>
      </c>
      <c r="E62" t="s">
        <v>143</v>
      </c>
      <c r="F62" t="s">
        <v>155</v>
      </c>
      <c r="G62">
        <v>157</v>
      </c>
      <c r="H62">
        <v>158</v>
      </c>
      <c r="I62" s="1" t="str">
        <f t="shared" si="1"/>
        <v>157158</v>
      </c>
    </row>
    <row r="63" spans="1:9" hidden="1" x14ac:dyDescent="0.25">
      <c r="A63" s="6" t="e">
        <f>INDEX(xlsx!B:B,MATCH(I63,xlsx!F:F,0))</f>
        <v>#N/A</v>
      </c>
      <c r="B63" s="6" t="e">
        <f>_xlfn.XLOOKUP(A63,xlsx!B:B,xlsx!C:C)</f>
        <v>#N/A</v>
      </c>
      <c r="C63" t="str">
        <f t="shared" si="0"/>
        <v>refiner and blender net inputs p4fuel ethanol</v>
      </c>
      <c r="D63" t="s">
        <v>149</v>
      </c>
      <c r="E63" t="s">
        <v>144</v>
      </c>
      <c r="F63" t="s">
        <v>155</v>
      </c>
      <c r="G63">
        <v>34</v>
      </c>
      <c r="H63">
        <v>33</v>
      </c>
      <c r="I63" s="1" t="str">
        <f t="shared" si="1"/>
        <v>3433</v>
      </c>
    </row>
    <row r="64" spans="1:9" hidden="1" x14ac:dyDescent="0.25">
      <c r="A64" s="6" t="e">
        <f>INDEX(xlsx!B:B,MATCH(I64,xlsx!F:F,0))</f>
        <v>#N/A</v>
      </c>
      <c r="B64" s="6" t="e">
        <f>_xlfn.XLOOKUP(A64,xlsx!B:B,xlsx!C:C)</f>
        <v>#N/A</v>
      </c>
      <c r="C64" t="str">
        <f t="shared" si="0"/>
        <v>refiner and blender net inputs p5fuel ethanol</v>
      </c>
      <c r="D64" t="s">
        <v>149</v>
      </c>
      <c r="E64" t="s">
        <v>145</v>
      </c>
      <c r="F64" t="s">
        <v>155</v>
      </c>
      <c r="G64">
        <v>147</v>
      </c>
      <c r="H64">
        <v>148</v>
      </c>
      <c r="I64" s="1" t="str">
        <f t="shared" si="1"/>
        <v>147148</v>
      </c>
    </row>
    <row r="65" spans="1:9" hidden="1" x14ac:dyDescent="0.25">
      <c r="A65" s="6" t="str">
        <f>INDEX(xlsx!B:B,MATCH(I65,xlsx!F:F,0))</f>
        <v>WGFRPUS2</v>
      </c>
      <c r="B65" s="6" t="str">
        <f>_xlfn.XLOOKUP(A65,xlsx!B:B,xlsx!C:C)</f>
        <v>US Finished Motor Gasoline Production Incl. Adj. (kbd)</v>
      </c>
      <c r="C65" t="str">
        <f t="shared" si="0"/>
        <v>refiner and blender net production usfinished motor gasoline</v>
      </c>
      <c r="D65" t="s">
        <v>156</v>
      </c>
      <c r="E65" t="s">
        <v>136</v>
      </c>
      <c r="F65" t="s">
        <v>157</v>
      </c>
      <c r="G65">
        <v>9881</v>
      </c>
      <c r="H65">
        <v>10170</v>
      </c>
      <c r="I65" s="1" t="str">
        <f t="shared" si="1"/>
        <v>988110170</v>
      </c>
    </row>
    <row r="66" spans="1:9" hidden="1" x14ac:dyDescent="0.25">
      <c r="A66" s="6" t="e">
        <f>INDEX(xlsx!B:B,MATCH(I66,xlsx!F:F,0))</f>
        <v>#N/A</v>
      </c>
      <c r="B66" s="6" t="e">
        <f>_xlfn.XLOOKUP(A66,xlsx!B:B,xlsx!C:C)</f>
        <v>#N/A</v>
      </c>
      <c r="C66" t="str">
        <f t="shared" si="0"/>
        <v>refiner and blender net production usfinished motor gasoline (excl. adjustment)</v>
      </c>
      <c r="D66" t="s">
        <v>156</v>
      </c>
      <c r="E66" t="s">
        <v>136</v>
      </c>
      <c r="F66" t="s">
        <v>158</v>
      </c>
      <c r="G66">
        <v>10016</v>
      </c>
      <c r="H66">
        <v>9904</v>
      </c>
      <c r="I66" s="1" t="str">
        <f t="shared" si="1"/>
        <v>100169904</v>
      </c>
    </row>
    <row r="67" spans="1:9" hidden="1" x14ac:dyDescent="0.25">
      <c r="A67" s="6" t="str">
        <f>INDEX(xlsx!B:B,MATCH(I67,xlsx!F:F,0))</f>
        <v>WGFRPP12</v>
      </c>
      <c r="B67" s="6" t="str">
        <f>_xlfn.XLOOKUP(A67,xlsx!B:B,xlsx!C:C)</f>
        <v>P1 Finished Motor Gasoline Production Excl. Adj. (kbd)</v>
      </c>
      <c r="C67" t="str">
        <f t="shared" ref="C67:C130" si="2">D67&amp;E67&amp;F67</f>
        <v>refiner and blender net production p1finished motor gasoline (excl. adjustment)</v>
      </c>
      <c r="D67" t="s">
        <v>156</v>
      </c>
      <c r="E67" t="s">
        <v>141</v>
      </c>
      <c r="F67" t="s">
        <v>158</v>
      </c>
      <c r="G67">
        <v>3308</v>
      </c>
      <c r="H67">
        <v>3339</v>
      </c>
      <c r="I67" s="1" t="str">
        <f t="shared" ref="I67:I130" si="3">G67&amp;H67</f>
        <v>33083339</v>
      </c>
    </row>
    <row r="68" spans="1:9" hidden="1" x14ac:dyDescent="0.25">
      <c r="A68" s="6" t="str">
        <f>INDEX(xlsx!B:B,MATCH(I68,xlsx!F:F,0))</f>
        <v>WGFRPP22</v>
      </c>
      <c r="B68" s="6" t="str">
        <f>_xlfn.XLOOKUP(A68,xlsx!B:B,xlsx!C:C)</f>
        <v>P2 Finished Motor Gasoline Production Excl. Adj. (kbd)</v>
      </c>
      <c r="C68" t="str">
        <f t="shared" si="2"/>
        <v>refiner and blender net production p2finished motor gasoline (excl. adjustment)</v>
      </c>
      <c r="D68" t="s">
        <v>156</v>
      </c>
      <c r="E68" t="s">
        <v>142</v>
      </c>
      <c r="F68" t="s">
        <v>158</v>
      </c>
      <c r="G68">
        <v>2598</v>
      </c>
      <c r="H68">
        <v>2572</v>
      </c>
      <c r="I68" s="1" t="str">
        <f t="shared" si="3"/>
        <v>25982572</v>
      </c>
    </row>
    <row r="69" spans="1:9" hidden="1" x14ac:dyDescent="0.25">
      <c r="A69" s="6" t="str">
        <f>INDEX(xlsx!B:B,MATCH(I69,xlsx!F:F,0))</f>
        <v>WGFRPP32</v>
      </c>
      <c r="B69" s="6" t="str">
        <f>_xlfn.XLOOKUP(A69,xlsx!B:B,xlsx!C:C)</f>
        <v>P3 Finished Motor Gasoline Production Excl. Adj. (kbd)</v>
      </c>
      <c r="C69" t="str">
        <f t="shared" si="2"/>
        <v>refiner and blender net production p3finished motor gasoline (excl. adjustment)</v>
      </c>
      <c r="D69" t="s">
        <v>156</v>
      </c>
      <c r="E69" t="s">
        <v>143</v>
      </c>
      <c r="F69" t="s">
        <v>158</v>
      </c>
      <c r="G69">
        <v>2248</v>
      </c>
      <c r="H69">
        <v>2175</v>
      </c>
      <c r="I69" s="1" t="str">
        <f t="shared" si="3"/>
        <v>22482175</v>
      </c>
    </row>
    <row r="70" spans="1:9" hidden="1" x14ac:dyDescent="0.25">
      <c r="A70" s="6" t="str">
        <f>INDEX(xlsx!B:B,MATCH(I70,xlsx!F:F,0))</f>
        <v>WGFRPP42</v>
      </c>
      <c r="B70" s="6" t="str">
        <f>_xlfn.XLOOKUP(A70,xlsx!B:B,xlsx!C:C)</f>
        <v>P4 Finished Motor Gasoline Production Excl. Adj. (kbd)</v>
      </c>
      <c r="C70" t="str">
        <f t="shared" si="2"/>
        <v>refiner and blender net production p4finished motor gasoline (excl. adjustment)</v>
      </c>
      <c r="D70" t="s">
        <v>156</v>
      </c>
      <c r="E70" t="s">
        <v>144</v>
      </c>
      <c r="F70" t="s">
        <v>158</v>
      </c>
      <c r="G70">
        <v>400</v>
      </c>
      <c r="H70">
        <v>378</v>
      </c>
      <c r="I70" s="1" t="str">
        <f t="shared" si="3"/>
        <v>400378</v>
      </c>
    </row>
    <row r="71" spans="1:9" hidden="1" x14ac:dyDescent="0.25">
      <c r="A71" s="6" t="str">
        <f>INDEX(xlsx!B:B,MATCH(I71,xlsx!F:F,0))</f>
        <v>WGFRPP52</v>
      </c>
      <c r="B71" s="6" t="str">
        <f>_xlfn.XLOOKUP(A71,xlsx!B:B,xlsx!C:C)</f>
        <v>P5 Finished Motor Gasoline Production Excl. Adj. (kbd)</v>
      </c>
      <c r="C71" t="str">
        <f t="shared" si="2"/>
        <v>refiner and blender net production p5finished motor gasoline (excl. adjustment)</v>
      </c>
      <c r="D71" t="s">
        <v>156</v>
      </c>
      <c r="E71" t="s">
        <v>145</v>
      </c>
      <c r="F71" t="s">
        <v>158</v>
      </c>
      <c r="G71">
        <v>1462</v>
      </c>
      <c r="H71">
        <v>1441</v>
      </c>
      <c r="I71" s="1" t="str">
        <f t="shared" si="3"/>
        <v>14621441</v>
      </c>
    </row>
    <row r="72" spans="1:9" hidden="1" x14ac:dyDescent="0.25">
      <c r="A72" s="6" t="e">
        <f>INDEX(xlsx!B:B,MATCH(I72,xlsx!F:F,0))</f>
        <v>#N/A</v>
      </c>
      <c r="B72" s="6" t="e">
        <f>_xlfn.XLOOKUP(A72,xlsx!B:B,xlsx!C:C)</f>
        <v>#N/A</v>
      </c>
      <c r="C72" t="str">
        <f t="shared" si="2"/>
        <v>refiner and blender net production usadjustment</v>
      </c>
      <c r="D72" t="s">
        <v>156</v>
      </c>
      <c r="E72" t="s">
        <v>136</v>
      </c>
      <c r="F72" t="s">
        <v>159</v>
      </c>
      <c r="G72">
        <v>-135</v>
      </c>
      <c r="H72">
        <v>266</v>
      </c>
      <c r="I72" s="1" t="str">
        <f t="shared" si="3"/>
        <v>-135266</v>
      </c>
    </row>
    <row r="73" spans="1:9" hidden="1" x14ac:dyDescent="0.25">
      <c r="A73" s="6" t="e">
        <f>INDEX(xlsx!B:B,MATCH(I73,xlsx!F:F,0))</f>
        <v>#N/A</v>
      </c>
      <c r="B73" s="6" t="e">
        <f>_xlfn.XLOOKUP(A73,xlsx!B:B,xlsx!C:C)</f>
        <v>#N/A</v>
      </c>
      <c r="C73" t="str">
        <f t="shared" si="2"/>
        <v>refiner and blender net production usreformulated</v>
      </c>
      <c r="D73" t="s">
        <v>156</v>
      </c>
      <c r="E73" t="s">
        <v>136</v>
      </c>
      <c r="F73" t="s">
        <v>160</v>
      </c>
      <c r="G73">
        <v>3173</v>
      </c>
      <c r="H73">
        <v>3162</v>
      </c>
      <c r="I73" s="1" t="str">
        <f t="shared" si="3"/>
        <v>31733162</v>
      </c>
    </row>
    <row r="74" spans="1:9" hidden="1" x14ac:dyDescent="0.25">
      <c r="A74" s="6"/>
      <c r="B74" s="6">
        <f>_xlfn.XLOOKUP(A74,xlsx!B:B,xlsx!C:C)</f>
        <v>0</v>
      </c>
      <c r="C74" t="str">
        <f t="shared" si="2"/>
        <v>refiner and blender net production p1reformulated</v>
      </c>
      <c r="D74" t="s">
        <v>156</v>
      </c>
      <c r="E74" t="s">
        <v>141</v>
      </c>
      <c r="F74" t="s">
        <v>160</v>
      </c>
      <c r="G74">
        <v>1220</v>
      </c>
      <c r="H74">
        <v>1209</v>
      </c>
      <c r="I74" s="1" t="str">
        <f t="shared" si="3"/>
        <v>12201209</v>
      </c>
    </row>
    <row r="75" spans="1:9" hidden="1" x14ac:dyDescent="0.25">
      <c r="A75" s="6"/>
      <c r="B75" s="6">
        <f>_xlfn.XLOOKUP(A75,xlsx!B:B,xlsx!C:C)</f>
        <v>0</v>
      </c>
      <c r="C75" t="str">
        <f t="shared" si="2"/>
        <v>refiner and blender net production p2reformulated</v>
      </c>
      <c r="D75" t="s">
        <v>156</v>
      </c>
      <c r="E75" t="s">
        <v>142</v>
      </c>
      <c r="F75" t="s">
        <v>160</v>
      </c>
      <c r="G75">
        <v>363</v>
      </c>
      <c r="H75">
        <v>351</v>
      </c>
      <c r="I75" s="1" t="str">
        <f t="shared" si="3"/>
        <v>363351</v>
      </c>
    </row>
    <row r="76" spans="1:9" hidden="1" x14ac:dyDescent="0.25">
      <c r="A76" s="6"/>
      <c r="B76" s="6">
        <f>_xlfn.XLOOKUP(A76,xlsx!B:B,xlsx!C:C)</f>
        <v>0</v>
      </c>
      <c r="C76" t="str">
        <f t="shared" si="2"/>
        <v>refiner and blender net production p3reformulated</v>
      </c>
      <c r="D76" t="s">
        <v>156</v>
      </c>
      <c r="E76" t="s">
        <v>143</v>
      </c>
      <c r="F76" t="s">
        <v>160</v>
      </c>
      <c r="G76">
        <v>512</v>
      </c>
      <c r="H76">
        <v>521</v>
      </c>
      <c r="I76" s="1" t="str">
        <f t="shared" si="3"/>
        <v>512521</v>
      </c>
    </row>
    <row r="77" spans="1:9" hidden="1" x14ac:dyDescent="0.25">
      <c r="A77" s="6"/>
      <c r="B77" s="6">
        <f>_xlfn.XLOOKUP(A77,xlsx!B:B,xlsx!C:C)</f>
        <v>0</v>
      </c>
      <c r="C77" t="str">
        <f t="shared" si="2"/>
        <v>refiner and blender net production p4reformulated</v>
      </c>
      <c r="D77" t="s">
        <v>156</v>
      </c>
      <c r="E77" t="s">
        <v>144</v>
      </c>
      <c r="F77" t="s">
        <v>160</v>
      </c>
      <c r="G77">
        <v>62</v>
      </c>
      <c r="H77">
        <v>58</v>
      </c>
      <c r="I77" s="1" t="str">
        <f t="shared" si="3"/>
        <v>6258</v>
      </c>
    </row>
    <row r="78" spans="1:9" hidden="1" x14ac:dyDescent="0.25">
      <c r="A78" s="6"/>
      <c r="B78" s="6">
        <f>_xlfn.XLOOKUP(A78,xlsx!B:B,xlsx!C:C)</f>
        <v>0</v>
      </c>
      <c r="C78" t="str">
        <f t="shared" si="2"/>
        <v>refiner and blender net production p5reformulated</v>
      </c>
      <c r="D78" t="s">
        <v>156</v>
      </c>
      <c r="E78" t="s">
        <v>145</v>
      </c>
      <c r="F78" t="s">
        <v>160</v>
      </c>
      <c r="G78">
        <v>1016</v>
      </c>
      <c r="H78">
        <v>1023</v>
      </c>
      <c r="I78" s="1" t="str">
        <f t="shared" si="3"/>
        <v>10161023</v>
      </c>
    </row>
    <row r="79" spans="1:9" hidden="1" x14ac:dyDescent="0.25">
      <c r="A79" s="6" t="e">
        <f>INDEX(xlsx!B:B,MATCH(I79,xlsx!F:F,0))</f>
        <v>#N/A</v>
      </c>
      <c r="B79" s="6" t="e">
        <f>_xlfn.XLOOKUP(A79,xlsx!B:B,xlsx!C:C)</f>
        <v>#N/A</v>
      </c>
      <c r="C79" t="str">
        <f t="shared" si="2"/>
        <v>refiner and blender net production usblended with fuel ethanol</v>
      </c>
      <c r="D79" t="s">
        <v>156</v>
      </c>
      <c r="E79" t="s">
        <v>136</v>
      </c>
      <c r="F79" t="s">
        <v>161</v>
      </c>
      <c r="G79">
        <v>3172</v>
      </c>
      <c r="H79">
        <v>3162</v>
      </c>
      <c r="I79" s="1" t="str">
        <f t="shared" si="3"/>
        <v>31723162</v>
      </c>
    </row>
    <row r="80" spans="1:9" hidden="1" x14ac:dyDescent="0.25">
      <c r="A80" s="6"/>
      <c r="B80" s="6">
        <f>_xlfn.XLOOKUP(A80,xlsx!B:B,xlsx!C:C)</f>
        <v>0</v>
      </c>
      <c r="C80" t="str">
        <f t="shared" si="2"/>
        <v>refiner and blender net production p1blended with fuel ethanol</v>
      </c>
      <c r="D80" t="s">
        <v>156</v>
      </c>
      <c r="E80" t="s">
        <v>141</v>
      </c>
      <c r="F80" t="s">
        <v>161</v>
      </c>
      <c r="G80">
        <v>1220</v>
      </c>
      <c r="H80">
        <v>1209</v>
      </c>
      <c r="I80" s="1" t="str">
        <f t="shared" si="3"/>
        <v>12201209</v>
      </c>
    </row>
    <row r="81" spans="1:9" hidden="1" x14ac:dyDescent="0.25">
      <c r="A81" s="6"/>
      <c r="B81" s="6">
        <f>_xlfn.XLOOKUP(A81,xlsx!B:B,xlsx!C:C)</f>
        <v>0</v>
      </c>
      <c r="C81" t="str">
        <f t="shared" si="2"/>
        <v>refiner and blender net production p2blended with fuel ethanol</v>
      </c>
      <c r="D81" t="s">
        <v>156</v>
      </c>
      <c r="E81" t="s">
        <v>142</v>
      </c>
      <c r="F81" t="s">
        <v>161</v>
      </c>
      <c r="G81">
        <v>363</v>
      </c>
      <c r="H81">
        <v>351</v>
      </c>
      <c r="I81" s="1" t="str">
        <f t="shared" si="3"/>
        <v>363351</v>
      </c>
    </row>
    <row r="82" spans="1:9" hidden="1" x14ac:dyDescent="0.25">
      <c r="A82" s="6"/>
      <c r="B82" s="6">
        <f>_xlfn.XLOOKUP(A82,xlsx!B:B,xlsx!C:C)</f>
        <v>0</v>
      </c>
      <c r="C82" t="str">
        <f t="shared" si="2"/>
        <v>refiner and blender net production p3blended with fuel ethanol</v>
      </c>
      <c r="D82" t="s">
        <v>156</v>
      </c>
      <c r="E82" t="s">
        <v>143</v>
      </c>
      <c r="F82" t="s">
        <v>161</v>
      </c>
      <c r="G82">
        <v>512</v>
      </c>
      <c r="H82">
        <v>521</v>
      </c>
      <c r="I82" s="1" t="str">
        <f t="shared" si="3"/>
        <v>512521</v>
      </c>
    </row>
    <row r="83" spans="1:9" hidden="1" x14ac:dyDescent="0.25">
      <c r="A83" s="6"/>
      <c r="B83" s="6">
        <f>_xlfn.XLOOKUP(A83,xlsx!B:B,xlsx!C:C)</f>
        <v>0</v>
      </c>
      <c r="C83" t="str">
        <f t="shared" si="2"/>
        <v>refiner and blender net production p4blended with fuel ethanol</v>
      </c>
      <c r="D83" t="s">
        <v>156</v>
      </c>
      <c r="E83" t="s">
        <v>144</v>
      </c>
      <c r="F83" t="s">
        <v>161</v>
      </c>
      <c r="G83">
        <v>62</v>
      </c>
      <c r="H83">
        <v>58</v>
      </c>
      <c r="I83" s="1" t="str">
        <f t="shared" si="3"/>
        <v>6258</v>
      </c>
    </row>
    <row r="84" spans="1:9" hidden="1" x14ac:dyDescent="0.25">
      <c r="A84" s="6"/>
      <c r="B84" s="6">
        <f>_xlfn.XLOOKUP(A84,xlsx!B:B,xlsx!C:C)</f>
        <v>0</v>
      </c>
      <c r="C84" t="str">
        <f t="shared" si="2"/>
        <v>refiner and blender net production p5blended with fuel ethanol</v>
      </c>
      <c r="D84" t="s">
        <v>156</v>
      </c>
      <c r="E84" t="s">
        <v>145</v>
      </c>
      <c r="F84" t="s">
        <v>161</v>
      </c>
      <c r="G84">
        <v>1016</v>
      </c>
      <c r="H84">
        <v>1023</v>
      </c>
      <c r="I84" s="1" t="str">
        <f t="shared" si="3"/>
        <v>10161023</v>
      </c>
    </row>
    <row r="85" spans="1:9" hidden="1" x14ac:dyDescent="0.25">
      <c r="A85" s="6"/>
      <c r="B85" s="6">
        <f>_xlfn.XLOOKUP(A85,xlsx!B:B,xlsx!C:C)</f>
        <v>0</v>
      </c>
      <c r="C85" t="str">
        <f t="shared" si="2"/>
        <v>refiner and blender net production usother</v>
      </c>
      <c r="D85" t="s">
        <v>156</v>
      </c>
      <c r="E85" t="s">
        <v>136</v>
      </c>
      <c r="F85" t="s">
        <v>162</v>
      </c>
      <c r="G85">
        <v>0</v>
      </c>
      <c r="H85">
        <v>0</v>
      </c>
      <c r="I85" s="1" t="str">
        <f t="shared" si="3"/>
        <v>00</v>
      </c>
    </row>
    <row r="86" spans="1:9" hidden="1" x14ac:dyDescent="0.25">
      <c r="A86" s="6"/>
      <c r="B86" s="6">
        <f>_xlfn.XLOOKUP(A86,xlsx!B:B,xlsx!C:C)</f>
        <v>0</v>
      </c>
      <c r="C86" t="str">
        <f t="shared" si="2"/>
        <v>refiner and blender net production p1other</v>
      </c>
      <c r="D86" t="s">
        <v>156</v>
      </c>
      <c r="E86" t="s">
        <v>141</v>
      </c>
      <c r="F86" t="s">
        <v>162</v>
      </c>
      <c r="G86">
        <v>0</v>
      </c>
      <c r="H86">
        <v>0</v>
      </c>
      <c r="I86" s="1" t="str">
        <f t="shared" si="3"/>
        <v>00</v>
      </c>
    </row>
    <row r="87" spans="1:9" hidden="1" x14ac:dyDescent="0.25">
      <c r="A87" s="6"/>
      <c r="B87" s="6">
        <f>_xlfn.XLOOKUP(A87,xlsx!B:B,xlsx!C:C)</f>
        <v>0</v>
      </c>
      <c r="C87" t="str">
        <f t="shared" si="2"/>
        <v>refiner and blender net production p2other</v>
      </c>
      <c r="D87" t="s">
        <v>156</v>
      </c>
      <c r="E87" t="s">
        <v>142</v>
      </c>
      <c r="F87" t="s">
        <v>162</v>
      </c>
      <c r="G87">
        <v>0</v>
      </c>
      <c r="H87">
        <v>0</v>
      </c>
      <c r="I87" s="1" t="str">
        <f t="shared" si="3"/>
        <v>00</v>
      </c>
    </row>
    <row r="88" spans="1:9" hidden="1" x14ac:dyDescent="0.25">
      <c r="A88" s="6"/>
      <c r="B88" s="6">
        <f>_xlfn.XLOOKUP(A88,xlsx!B:B,xlsx!C:C)</f>
        <v>0</v>
      </c>
      <c r="C88" t="str">
        <f t="shared" si="2"/>
        <v>refiner and blender net production p3other</v>
      </c>
      <c r="D88" t="s">
        <v>156</v>
      </c>
      <c r="E88" t="s">
        <v>143</v>
      </c>
      <c r="F88" t="s">
        <v>162</v>
      </c>
      <c r="G88">
        <v>0</v>
      </c>
      <c r="H88">
        <v>0</v>
      </c>
      <c r="I88" s="1" t="str">
        <f t="shared" si="3"/>
        <v>00</v>
      </c>
    </row>
    <row r="89" spans="1:9" hidden="1" x14ac:dyDescent="0.25">
      <c r="A89" s="6"/>
      <c r="B89" s="6">
        <f>_xlfn.XLOOKUP(A89,xlsx!B:B,xlsx!C:C)</f>
        <v>0</v>
      </c>
      <c r="C89" t="str">
        <f t="shared" si="2"/>
        <v>refiner and blender net production p4other</v>
      </c>
      <c r="D89" t="s">
        <v>156</v>
      </c>
      <c r="E89" t="s">
        <v>144</v>
      </c>
      <c r="F89" t="s">
        <v>162</v>
      </c>
      <c r="G89">
        <v>0</v>
      </c>
      <c r="H89">
        <v>0</v>
      </c>
      <c r="I89" s="1" t="str">
        <f t="shared" si="3"/>
        <v>00</v>
      </c>
    </row>
    <row r="90" spans="1:9" hidden="1" x14ac:dyDescent="0.25">
      <c r="A90" s="6"/>
      <c r="B90" s="6">
        <f>_xlfn.XLOOKUP(A90,xlsx!B:B,xlsx!C:C)</f>
        <v>0</v>
      </c>
      <c r="C90" t="str">
        <f t="shared" si="2"/>
        <v>refiner and blender net production p5other</v>
      </c>
      <c r="D90" t="s">
        <v>156</v>
      </c>
      <c r="E90" t="s">
        <v>145</v>
      </c>
      <c r="F90" t="s">
        <v>162</v>
      </c>
      <c r="G90">
        <v>0</v>
      </c>
      <c r="H90">
        <v>0</v>
      </c>
      <c r="I90" s="1" t="str">
        <f t="shared" si="3"/>
        <v>00</v>
      </c>
    </row>
    <row r="91" spans="1:9" hidden="1" x14ac:dyDescent="0.25">
      <c r="A91" s="6" t="e">
        <f>INDEX(xlsx!B:B,MATCH(I91,xlsx!F:F,0))</f>
        <v>#N/A</v>
      </c>
      <c r="B91" s="6" t="e">
        <f>_xlfn.XLOOKUP(A91,xlsx!B:B,xlsx!C:C)</f>
        <v>#N/A</v>
      </c>
      <c r="C91" t="str">
        <f t="shared" si="2"/>
        <v>refiner and blender net production usconventional</v>
      </c>
      <c r="D91" t="s">
        <v>156</v>
      </c>
      <c r="E91" t="s">
        <v>136</v>
      </c>
      <c r="F91" t="s">
        <v>163</v>
      </c>
      <c r="G91">
        <v>6843</v>
      </c>
      <c r="H91">
        <v>6742</v>
      </c>
      <c r="I91" s="1" t="str">
        <f t="shared" si="3"/>
        <v>68436742</v>
      </c>
    </row>
    <row r="92" spans="1:9" hidden="1" x14ac:dyDescent="0.25">
      <c r="A92" s="6" t="e">
        <f>INDEX(xlsx!B:B,MATCH(I92,xlsx!F:F,0))</f>
        <v>#N/A</v>
      </c>
      <c r="B92" s="6" t="e">
        <f>_xlfn.XLOOKUP(A92,xlsx!B:B,xlsx!C:C)</f>
        <v>#N/A</v>
      </c>
      <c r="C92" t="str">
        <f t="shared" si="2"/>
        <v>refiner and blender net production p1conventional</v>
      </c>
      <c r="D92" t="s">
        <v>156</v>
      </c>
      <c r="E92" t="s">
        <v>141</v>
      </c>
      <c r="F92" t="s">
        <v>163</v>
      </c>
      <c r="G92">
        <v>2088</v>
      </c>
      <c r="H92">
        <v>2129</v>
      </c>
      <c r="I92" s="1" t="str">
        <f t="shared" si="3"/>
        <v>20882129</v>
      </c>
    </row>
    <row r="93" spans="1:9" hidden="1" x14ac:dyDescent="0.25">
      <c r="A93" s="6" t="e">
        <f>INDEX(xlsx!B:B,MATCH(I93,xlsx!F:F,0))</f>
        <v>#N/A</v>
      </c>
      <c r="B93" s="6" t="e">
        <f>_xlfn.XLOOKUP(A93,xlsx!B:B,xlsx!C:C)</f>
        <v>#N/A</v>
      </c>
      <c r="C93" t="str">
        <f t="shared" si="2"/>
        <v>refiner and blender net production p2conventional</v>
      </c>
      <c r="D93" t="s">
        <v>156</v>
      </c>
      <c r="E93" t="s">
        <v>142</v>
      </c>
      <c r="F93" t="s">
        <v>163</v>
      </c>
      <c r="G93">
        <v>2235</v>
      </c>
      <c r="H93">
        <v>2222</v>
      </c>
      <c r="I93" s="1" t="str">
        <f t="shared" si="3"/>
        <v>22352222</v>
      </c>
    </row>
    <row r="94" spans="1:9" hidden="1" x14ac:dyDescent="0.25">
      <c r="A94" s="6" t="e">
        <f>INDEX(xlsx!B:B,MATCH(I94,xlsx!F:F,0))</f>
        <v>#N/A</v>
      </c>
      <c r="B94" s="6" t="e">
        <f>_xlfn.XLOOKUP(A94,xlsx!B:B,xlsx!C:C)</f>
        <v>#N/A</v>
      </c>
      <c r="C94" t="str">
        <f t="shared" si="2"/>
        <v>refiner and blender net production p3conventional</v>
      </c>
      <c r="D94" t="s">
        <v>156</v>
      </c>
      <c r="E94" t="s">
        <v>143</v>
      </c>
      <c r="F94" t="s">
        <v>163</v>
      </c>
      <c r="G94">
        <v>1736</v>
      </c>
      <c r="H94">
        <v>1653</v>
      </c>
      <c r="I94" s="1" t="str">
        <f t="shared" si="3"/>
        <v>17361653</v>
      </c>
    </row>
    <row r="95" spans="1:9" hidden="1" x14ac:dyDescent="0.25">
      <c r="A95" s="6" t="e">
        <f>INDEX(xlsx!B:B,MATCH(I95,xlsx!F:F,0))</f>
        <v>#N/A</v>
      </c>
      <c r="B95" s="6" t="e">
        <f>_xlfn.XLOOKUP(A95,xlsx!B:B,xlsx!C:C)</f>
        <v>#N/A</v>
      </c>
      <c r="C95" t="str">
        <f t="shared" si="2"/>
        <v>refiner and blender net production p4conventional</v>
      </c>
      <c r="D95" t="s">
        <v>156</v>
      </c>
      <c r="E95" t="s">
        <v>144</v>
      </c>
      <c r="F95" t="s">
        <v>163</v>
      </c>
      <c r="G95">
        <v>339</v>
      </c>
      <c r="H95">
        <v>320</v>
      </c>
      <c r="I95" s="1" t="str">
        <f t="shared" si="3"/>
        <v>339320</v>
      </c>
    </row>
    <row r="96" spans="1:9" hidden="1" x14ac:dyDescent="0.25">
      <c r="A96" s="6" t="e">
        <f>INDEX(xlsx!B:B,MATCH(I96,xlsx!F:F,0))</f>
        <v>#N/A</v>
      </c>
      <c r="B96" s="6" t="e">
        <f>_xlfn.XLOOKUP(A96,xlsx!B:B,xlsx!C:C)</f>
        <v>#N/A</v>
      </c>
      <c r="C96" t="str">
        <f t="shared" si="2"/>
        <v>refiner and blender net production p5conventional</v>
      </c>
      <c r="D96" t="s">
        <v>156</v>
      </c>
      <c r="E96" t="s">
        <v>145</v>
      </c>
      <c r="F96" t="s">
        <v>163</v>
      </c>
      <c r="G96">
        <v>446</v>
      </c>
      <c r="H96">
        <v>418</v>
      </c>
      <c r="I96" s="1" t="str">
        <f t="shared" si="3"/>
        <v>446418</v>
      </c>
    </row>
    <row r="97" spans="1:9" hidden="1" x14ac:dyDescent="0.25">
      <c r="A97" s="6" t="e">
        <f>INDEX(xlsx!B:B,MATCH(I97,xlsx!F:F,0))</f>
        <v>#N/A</v>
      </c>
      <c r="B97" s="6" t="e">
        <f>_xlfn.XLOOKUP(A97,xlsx!B:B,xlsx!C:C)</f>
        <v>#N/A</v>
      </c>
      <c r="C97" t="str">
        <f t="shared" si="2"/>
        <v>refiner and blender net production used55 and lower</v>
      </c>
      <c r="D97" t="s">
        <v>156</v>
      </c>
      <c r="E97" t="s">
        <v>136</v>
      </c>
      <c r="F97" t="s">
        <v>164</v>
      </c>
      <c r="G97">
        <v>5959</v>
      </c>
      <c r="H97">
        <v>5987</v>
      </c>
      <c r="I97" s="1" t="str">
        <f t="shared" si="3"/>
        <v>59595987</v>
      </c>
    </row>
    <row r="98" spans="1:9" hidden="1" x14ac:dyDescent="0.25">
      <c r="A98" s="6" t="e">
        <f>INDEX(xlsx!B:B,MATCH(I98,xlsx!F:F,0))</f>
        <v>#N/A</v>
      </c>
      <c r="B98" s="6" t="e">
        <f>_xlfn.XLOOKUP(A98,xlsx!B:B,xlsx!C:C)</f>
        <v>#N/A</v>
      </c>
      <c r="C98" t="str">
        <f t="shared" si="2"/>
        <v>refiner and blender net production p1ed55 and lower</v>
      </c>
      <c r="D98" t="s">
        <v>156</v>
      </c>
      <c r="E98" t="s">
        <v>141</v>
      </c>
      <c r="F98" t="s">
        <v>164</v>
      </c>
      <c r="G98">
        <v>2098</v>
      </c>
      <c r="H98">
        <v>2137</v>
      </c>
      <c r="I98" s="1" t="str">
        <f t="shared" si="3"/>
        <v>20982137</v>
      </c>
    </row>
    <row r="99" spans="1:9" hidden="1" x14ac:dyDescent="0.25">
      <c r="A99" s="6" t="e">
        <f>INDEX(xlsx!B:B,MATCH(I99,xlsx!F:F,0))</f>
        <v>#N/A</v>
      </c>
      <c r="B99" s="6" t="e">
        <f>_xlfn.XLOOKUP(A99,xlsx!B:B,xlsx!C:C)</f>
        <v>#N/A</v>
      </c>
      <c r="C99" t="str">
        <f t="shared" si="2"/>
        <v>refiner and blender net production p2ed55 and lower</v>
      </c>
      <c r="D99" t="s">
        <v>156</v>
      </c>
      <c r="E99" t="s">
        <v>142</v>
      </c>
      <c r="F99" t="s">
        <v>164</v>
      </c>
      <c r="G99">
        <v>2100</v>
      </c>
      <c r="H99">
        <v>2098</v>
      </c>
      <c r="I99" s="1" t="str">
        <f t="shared" si="3"/>
        <v>21002098</v>
      </c>
    </row>
    <row r="100" spans="1:9" hidden="1" x14ac:dyDescent="0.25">
      <c r="A100" s="6" t="e">
        <f>INDEX(xlsx!B:B,MATCH(I100,xlsx!F:F,0))</f>
        <v>#N/A</v>
      </c>
      <c r="B100" s="6" t="e">
        <f>_xlfn.XLOOKUP(A100,xlsx!B:B,xlsx!C:C)</f>
        <v>#N/A</v>
      </c>
      <c r="C100" t="str">
        <f t="shared" si="2"/>
        <v>refiner and blender net production p3ed55 and lower</v>
      </c>
      <c r="D100" t="s">
        <v>156</v>
      </c>
      <c r="E100" t="s">
        <v>143</v>
      </c>
      <c r="F100" t="s">
        <v>164</v>
      </c>
      <c r="G100">
        <v>1040</v>
      </c>
      <c r="H100">
        <v>1043</v>
      </c>
      <c r="I100" s="1" t="str">
        <f t="shared" si="3"/>
        <v>10401043</v>
      </c>
    </row>
    <row r="101" spans="1:9" hidden="1" x14ac:dyDescent="0.25">
      <c r="A101" s="6" t="e">
        <f>INDEX(xlsx!B:B,MATCH(I101,xlsx!F:F,0))</f>
        <v>#N/A</v>
      </c>
      <c r="B101" s="6" t="e">
        <f>_xlfn.XLOOKUP(A101,xlsx!B:B,xlsx!C:C)</f>
        <v>#N/A</v>
      </c>
      <c r="C101" t="str">
        <f t="shared" si="2"/>
        <v>refiner and blender net production p4ed55 and lower</v>
      </c>
      <c r="D101" t="s">
        <v>156</v>
      </c>
      <c r="E101" t="s">
        <v>144</v>
      </c>
      <c r="F101" t="s">
        <v>164</v>
      </c>
      <c r="G101">
        <v>276</v>
      </c>
      <c r="H101">
        <v>265</v>
      </c>
      <c r="I101" s="1" t="str">
        <f t="shared" si="3"/>
        <v>276265</v>
      </c>
    </row>
    <row r="102" spans="1:9" hidden="1" x14ac:dyDescent="0.25">
      <c r="A102" s="6" t="e">
        <f>INDEX(xlsx!B:B,MATCH(I102,xlsx!F:F,0))</f>
        <v>#N/A</v>
      </c>
      <c r="B102" s="6" t="e">
        <f>_xlfn.XLOOKUP(A102,xlsx!B:B,xlsx!C:C)</f>
        <v>#N/A</v>
      </c>
      <c r="C102" t="str">
        <f t="shared" si="2"/>
        <v>refiner and blender net production p5ed55 and lower</v>
      </c>
      <c r="D102" t="s">
        <v>156</v>
      </c>
      <c r="E102" t="s">
        <v>145</v>
      </c>
      <c r="F102" t="s">
        <v>164</v>
      </c>
      <c r="G102">
        <v>445</v>
      </c>
      <c r="H102">
        <v>443</v>
      </c>
      <c r="I102" s="1" t="str">
        <f t="shared" si="3"/>
        <v>445443</v>
      </c>
    </row>
    <row r="103" spans="1:9" hidden="1" x14ac:dyDescent="0.25">
      <c r="A103" s="6" t="e">
        <f>INDEX(xlsx!B:B,MATCH(I103,xlsx!F:F,0))</f>
        <v>#N/A</v>
      </c>
      <c r="B103" s="6" t="e">
        <f>_xlfn.XLOOKUP(A103,xlsx!B:B,xlsx!C:C)</f>
        <v>#N/A</v>
      </c>
      <c r="C103" t="str">
        <f t="shared" si="2"/>
        <v>refiner and blender net production usgreater than ed55</v>
      </c>
      <c r="D103" t="s">
        <v>156</v>
      </c>
      <c r="E103" t="s">
        <v>136</v>
      </c>
      <c r="F103" t="s">
        <v>165</v>
      </c>
      <c r="G103">
        <v>10</v>
      </c>
      <c r="H103">
        <v>8</v>
      </c>
      <c r="I103" s="1" t="str">
        <f t="shared" si="3"/>
        <v>108</v>
      </c>
    </row>
    <row r="104" spans="1:9" hidden="1" x14ac:dyDescent="0.25">
      <c r="A104" s="6" t="e">
        <f>INDEX(xlsx!B:B,MATCH(I104,xlsx!F:F,0))</f>
        <v>#N/A</v>
      </c>
      <c r="B104" s="6" t="e">
        <f>_xlfn.XLOOKUP(A104,xlsx!B:B,xlsx!C:C)</f>
        <v>#N/A</v>
      </c>
      <c r="C104" t="str">
        <f t="shared" si="2"/>
        <v>refiner and blender net production p1greater than ed55</v>
      </c>
      <c r="D104" t="s">
        <v>156</v>
      </c>
      <c r="E104" t="s">
        <v>141</v>
      </c>
      <c r="F104" t="s">
        <v>165</v>
      </c>
      <c r="G104">
        <v>3</v>
      </c>
      <c r="H104">
        <v>2</v>
      </c>
      <c r="I104" s="1" t="str">
        <f t="shared" si="3"/>
        <v>32</v>
      </c>
    </row>
    <row r="105" spans="1:9" hidden="1" x14ac:dyDescent="0.25">
      <c r="A105" s="6" t="e">
        <f>INDEX(xlsx!B:B,MATCH(I105,xlsx!F:F,0))</f>
        <v>#N/A</v>
      </c>
      <c r="B105" s="6" t="e">
        <f>_xlfn.XLOOKUP(A105,xlsx!B:B,xlsx!C:C)</f>
        <v>#N/A</v>
      </c>
      <c r="C105" t="str">
        <f t="shared" si="2"/>
        <v>refiner and blender net production p2greater than ed55</v>
      </c>
      <c r="D105" t="s">
        <v>156</v>
      </c>
      <c r="E105" t="s">
        <v>142</v>
      </c>
      <c r="F105" t="s">
        <v>165</v>
      </c>
      <c r="G105">
        <v>6</v>
      </c>
      <c r="H105">
        <v>5</v>
      </c>
      <c r="I105" s="1" t="str">
        <f t="shared" si="3"/>
        <v>65</v>
      </c>
    </row>
    <row r="106" spans="1:9" hidden="1" x14ac:dyDescent="0.25">
      <c r="A106" s="6"/>
      <c r="B106" s="6">
        <f>_xlfn.XLOOKUP(A106,xlsx!B:B,xlsx!C:C)</f>
        <v>0</v>
      </c>
      <c r="C106" t="str">
        <f t="shared" si="2"/>
        <v>refiner and blender net production p3greater than ed55</v>
      </c>
      <c r="D106" t="s">
        <v>156</v>
      </c>
      <c r="E106" t="s">
        <v>143</v>
      </c>
      <c r="F106" t="s">
        <v>165</v>
      </c>
      <c r="G106">
        <v>1</v>
      </c>
      <c r="H106">
        <v>1</v>
      </c>
      <c r="I106" s="1" t="str">
        <f t="shared" si="3"/>
        <v>11</v>
      </c>
    </row>
    <row r="107" spans="1:9" hidden="1" x14ac:dyDescent="0.25">
      <c r="A107" s="6"/>
      <c r="B107" s="6">
        <f>_xlfn.XLOOKUP(A107,xlsx!B:B,xlsx!C:C)</f>
        <v>0</v>
      </c>
      <c r="C107" t="str">
        <f t="shared" si="2"/>
        <v>refiner and blender net production p4greater than ed55</v>
      </c>
      <c r="D107" t="s">
        <v>156</v>
      </c>
      <c r="E107" t="s">
        <v>144</v>
      </c>
      <c r="F107" t="s">
        <v>165</v>
      </c>
      <c r="G107">
        <v>0</v>
      </c>
      <c r="H107">
        <v>0</v>
      </c>
      <c r="I107" s="1" t="str">
        <f t="shared" si="3"/>
        <v>00</v>
      </c>
    </row>
    <row r="108" spans="1:9" hidden="1" x14ac:dyDescent="0.25">
      <c r="A108" s="6"/>
      <c r="B108" s="6">
        <f>_xlfn.XLOOKUP(A108,xlsx!B:B,xlsx!C:C)</f>
        <v>0</v>
      </c>
      <c r="C108" t="str">
        <f t="shared" si="2"/>
        <v>refiner and blender net production p5greater than ed55</v>
      </c>
      <c r="D108" t="s">
        <v>156</v>
      </c>
      <c r="E108" t="s">
        <v>145</v>
      </c>
      <c r="F108" t="s">
        <v>165</v>
      </c>
      <c r="G108">
        <v>0</v>
      </c>
      <c r="H108">
        <v>0</v>
      </c>
      <c r="I108" s="1" t="str">
        <f t="shared" si="3"/>
        <v>00</v>
      </c>
    </row>
    <row r="109" spans="1:9" hidden="1" x14ac:dyDescent="0.25">
      <c r="A109" s="6" t="str">
        <f>INDEX(xlsx!B:B,MATCH(I109,xlsx!F:F,0))</f>
        <v>WKJRPUS2</v>
      </c>
      <c r="B109" s="6" t="str">
        <f>_xlfn.XLOOKUP(A109,xlsx!B:B,xlsx!C:C)</f>
        <v>US Kerosene-Type Jet Fuel Production (kbd)</v>
      </c>
      <c r="C109" t="str">
        <f t="shared" si="2"/>
        <v>refiner and blender net production uskerosene-type jet fuel</v>
      </c>
      <c r="D109" t="s">
        <v>156</v>
      </c>
      <c r="E109" t="s">
        <v>136</v>
      </c>
      <c r="F109" t="s">
        <v>166</v>
      </c>
      <c r="G109">
        <v>1932</v>
      </c>
      <c r="H109">
        <v>1889</v>
      </c>
      <c r="I109" s="1" t="str">
        <f t="shared" si="3"/>
        <v>19321889</v>
      </c>
    </row>
    <row r="110" spans="1:9" hidden="1" x14ac:dyDescent="0.25">
      <c r="A110" s="6" t="s">
        <v>28</v>
      </c>
      <c r="B110" s="6" t="str">
        <f>_xlfn.XLOOKUP(A110,xlsx!B:B,xlsx!C:C)</f>
        <v>P1 Kerosene-Type Jet Fuel Production (kbd)</v>
      </c>
      <c r="C110" t="str">
        <f t="shared" si="2"/>
        <v>refiner and blender net production p1kerosene-type jet fuel</v>
      </c>
      <c r="D110" t="s">
        <v>156</v>
      </c>
      <c r="E110" t="s">
        <v>141</v>
      </c>
      <c r="F110" t="s">
        <v>166</v>
      </c>
      <c r="G110">
        <v>105</v>
      </c>
      <c r="H110">
        <v>102</v>
      </c>
      <c r="I110" s="1" t="str">
        <f t="shared" si="3"/>
        <v>105102</v>
      </c>
    </row>
    <row r="111" spans="1:9" hidden="1" x14ac:dyDescent="0.25">
      <c r="A111" s="6" t="s">
        <v>29</v>
      </c>
      <c r="B111" s="6" t="str">
        <f>_xlfn.XLOOKUP(A111,xlsx!B:B,xlsx!C:C)</f>
        <v>P2 Kerosene-Type Jet Fuel Production (kbd)</v>
      </c>
      <c r="C111" t="str">
        <f t="shared" si="2"/>
        <v>refiner and blender net production p2kerosene-type jet fuel</v>
      </c>
      <c r="D111" t="s">
        <v>156</v>
      </c>
      <c r="E111" t="s">
        <v>142</v>
      </c>
      <c r="F111" t="s">
        <v>166</v>
      </c>
      <c r="G111">
        <v>308</v>
      </c>
      <c r="H111">
        <v>312</v>
      </c>
      <c r="I111" s="1" t="str">
        <f t="shared" si="3"/>
        <v>308312</v>
      </c>
    </row>
    <row r="112" spans="1:9" hidden="1" x14ac:dyDescent="0.25">
      <c r="A112" s="6" t="str">
        <f>INDEX(xlsx!B:B,MATCH(I112,xlsx!F:F,0))</f>
        <v>WKJRPP32</v>
      </c>
      <c r="B112" s="6" t="str">
        <f>_xlfn.XLOOKUP(A112,xlsx!B:B,xlsx!C:C)</f>
        <v>P3 Kerosene-Type Jet Fuel Production (kbd)</v>
      </c>
      <c r="C112" t="str">
        <f t="shared" si="2"/>
        <v>refiner and blender net production p3kerosene-type jet fuel</v>
      </c>
      <c r="D112" t="s">
        <v>156</v>
      </c>
      <c r="E112" t="s">
        <v>143</v>
      </c>
      <c r="F112" t="s">
        <v>166</v>
      </c>
      <c r="G112">
        <v>987</v>
      </c>
      <c r="H112">
        <v>987</v>
      </c>
      <c r="I112" s="1" t="str">
        <f t="shared" si="3"/>
        <v>987987</v>
      </c>
    </row>
    <row r="113" spans="1:9" hidden="1" x14ac:dyDescent="0.25">
      <c r="A113" s="6" t="str">
        <f>INDEX(xlsx!B:B,MATCH(I113,xlsx!F:F,0))</f>
        <v>WKJRPP42</v>
      </c>
      <c r="B113" s="6" t="str">
        <f>_xlfn.XLOOKUP(A113,xlsx!B:B,xlsx!C:C)</f>
        <v>P4 Kerosene-Type Jet Fuel Production (kbd)</v>
      </c>
      <c r="C113" t="str">
        <f t="shared" si="2"/>
        <v>refiner and blender net production p4kerosene-type jet fuel</v>
      </c>
      <c r="D113" t="s">
        <v>156</v>
      </c>
      <c r="E113" t="s">
        <v>144</v>
      </c>
      <c r="F113" t="s">
        <v>166</v>
      </c>
      <c r="G113">
        <v>32</v>
      </c>
      <c r="H113">
        <v>29</v>
      </c>
      <c r="I113" s="1" t="str">
        <f t="shared" si="3"/>
        <v>3229</v>
      </c>
    </row>
    <row r="114" spans="1:9" hidden="1" x14ac:dyDescent="0.25">
      <c r="A114" s="6" t="str">
        <f>INDEX(xlsx!B:B,MATCH(I114,xlsx!F:F,0))</f>
        <v>WKJRPP52</v>
      </c>
      <c r="B114" s="6" t="str">
        <f>_xlfn.XLOOKUP(A114,xlsx!B:B,xlsx!C:C)</f>
        <v>P5 Kerosene-Type Jet Fuel Production (kbd)</v>
      </c>
      <c r="C114" t="str">
        <f t="shared" si="2"/>
        <v>refiner and blender net production p5kerosene-type jet fuel</v>
      </c>
      <c r="D114" t="s">
        <v>156</v>
      </c>
      <c r="E114" t="s">
        <v>145</v>
      </c>
      <c r="F114" t="s">
        <v>166</v>
      </c>
      <c r="G114">
        <v>501</v>
      </c>
      <c r="H114">
        <v>460</v>
      </c>
      <c r="I114" s="1" t="str">
        <f t="shared" si="3"/>
        <v>501460</v>
      </c>
    </row>
    <row r="115" spans="1:9" hidden="1" x14ac:dyDescent="0.25">
      <c r="A115" s="6" t="e">
        <f>INDEX(xlsx!B:B,MATCH(I115,xlsx!F:F,0))</f>
        <v>#N/A</v>
      </c>
      <c r="B115" s="6" t="e">
        <f>_xlfn.XLOOKUP(A115,xlsx!B:B,xlsx!C:C)</f>
        <v>#N/A</v>
      </c>
      <c r="C115" t="str">
        <f t="shared" si="2"/>
        <v>refiner and blender net production uscommercial</v>
      </c>
      <c r="D115" t="s">
        <v>156</v>
      </c>
      <c r="E115" t="s">
        <v>136</v>
      </c>
      <c r="F115" t="s">
        <v>167</v>
      </c>
      <c r="G115">
        <v>1868</v>
      </c>
      <c r="H115">
        <v>1869</v>
      </c>
      <c r="I115" s="1" t="str">
        <f t="shared" si="3"/>
        <v>18681869</v>
      </c>
    </row>
    <row r="116" spans="1:9" hidden="1" x14ac:dyDescent="0.25">
      <c r="A116" s="6"/>
      <c r="B116" s="6">
        <f>_xlfn.XLOOKUP(A116,xlsx!B:B,xlsx!C:C)</f>
        <v>0</v>
      </c>
      <c r="C116" t="str">
        <f t="shared" si="2"/>
        <v>refiner and blender net production p1commercial</v>
      </c>
      <c r="D116" t="s">
        <v>156</v>
      </c>
      <c r="E116" t="s">
        <v>141</v>
      </c>
      <c r="F116" t="s">
        <v>167</v>
      </c>
      <c r="G116">
        <v>105</v>
      </c>
      <c r="H116">
        <v>102</v>
      </c>
      <c r="I116" s="1" t="str">
        <f t="shared" si="3"/>
        <v>105102</v>
      </c>
    </row>
    <row r="117" spans="1:9" hidden="1" x14ac:dyDescent="0.25">
      <c r="A117" s="6"/>
      <c r="B117" s="6">
        <f>_xlfn.XLOOKUP(A117,xlsx!B:B,xlsx!C:C)</f>
        <v>0</v>
      </c>
      <c r="C117" t="str">
        <f t="shared" si="2"/>
        <v>refiner and blender net production p2commercial</v>
      </c>
      <c r="D117" t="s">
        <v>156</v>
      </c>
      <c r="E117" t="s">
        <v>142</v>
      </c>
      <c r="F117" t="s">
        <v>167</v>
      </c>
      <c r="G117">
        <v>308</v>
      </c>
      <c r="H117">
        <v>312</v>
      </c>
      <c r="I117" s="1" t="str">
        <f t="shared" si="3"/>
        <v>308312</v>
      </c>
    </row>
    <row r="118" spans="1:9" hidden="1" x14ac:dyDescent="0.25">
      <c r="A118" s="6" t="e">
        <f>INDEX(xlsx!B:B,MATCH(I118,xlsx!F:F,0))</f>
        <v>#N/A</v>
      </c>
      <c r="B118" s="6" t="e">
        <f>_xlfn.XLOOKUP(A118,xlsx!B:B,xlsx!C:C)</f>
        <v>#N/A</v>
      </c>
      <c r="C118" t="str">
        <f t="shared" si="2"/>
        <v>refiner and blender net production p3commercial</v>
      </c>
      <c r="D118" t="s">
        <v>156</v>
      </c>
      <c r="E118" t="s">
        <v>143</v>
      </c>
      <c r="F118" t="s">
        <v>167</v>
      </c>
      <c r="G118">
        <v>964</v>
      </c>
      <c r="H118">
        <v>982</v>
      </c>
      <c r="I118" s="1" t="str">
        <f t="shared" si="3"/>
        <v>964982</v>
      </c>
    </row>
    <row r="119" spans="1:9" hidden="1" x14ac:dyDescent="0.25">
      <c r="A119" s="6" t="e">
        <f>INDEX(xlsx!B:B,MATCH(I119,xlsx!F:F,0))</f>
        <v>#N/A</v>
      </c>
      <c r="B119" s="6" t="e">
        <f>_xlfn.XLOOKUP(A119,xlsx!B:B,xlsx!C:C)</f>
        <v>#N/A</v>
      </c>
      <c r="C119" t="str">
        <f t="shared" si="2"/>
        <v>refiner and blender net production p4commercial</v>
      </c>
      <c r="D119" t="s">
        <v>156</v>
      </c>
      <c r="E119" t="s">
        <v>144</v>
      </c>
      <c r="F119" t="s">
        <v>167</v>
      </c>
      <c r="G119">
        <v>26</v>
      </c>
      <c r="H119">
        <v>23</v>
      </c>
      <c r="I119" s="1" t="str">
        <f t="shared" si="3"/>
        <v>2623</v>
      </c>
    </row>
    <row r="120" spans="1:9" hidden="1" x14ac:dyDescent="0.25">
      <c r="A120" s="6" t="e">
        <f>INDEX(xlsx!B:B,MATCH(I120,xlsx!F:F,0))</f>
        <v>#N/A</v>
      </c>
      <c r="B120" s="6" t="e">
        <f>_xlfn.XLOOKUP(A120,xlsx!B:B,xlsx!C:C)</f>
        <v>#N/A</v>
      </c>
      <c r="C120" t="str">
        <f t="shared" si="2"/>
        <v>refiner and blender net production p5commercial</v>
      </c>
      <c r="D120" t="s">
        <v>156</v>
      </c>
      <c r="E120" t="s">
        <v>145</v>
      </c>
      <c r="F120" t="s">
        <v>167</v>
      </c>
      <c r="G120">
        <v>466</v>
      </c>
      <c r="H120">
        <v>451</v>
      </c>
      <c r="I120" s="1" t="str">
        <f t="shared" si="3"/>
        <v>466451</v>
      </c>
    </row>
    <row r="121" spans="1:9" hidden="1" x14ac:dyDescent="0.25">
      <c r="A121" s="6" t="e">
        <f>INDEX(xlsx!B:B,MATCH(I121,xlsx!F:F,0))</f>
        <v>#N/A</v>
      </c>
      <c r="B121" s="6" t="e">
        <f>_xlfn.XLOOKUP(A121,xlsx!B:B,xlsx!C:C)</f>
        <v>#N/A</v>
      </c>
      <c r="C121" t="str">
        <f t="shared" si="2"/>
        <v>refiner and blender net production usmilitary</v>
      </c>
      <c r="D121" t="s">
        <v>156</v>
      </c>
      <c r="E121" t="s">
        <v>136</v>
      </c>
      <c r="F121" t="s">
        <v>168</v>
      </c>
      <c r="G121">
        <v>60</v>
      </c>
      <c r="H121">
        <v>16</v>
      </c>
      <c r="I121" s="1" t="str">
        <f t="shared" si="3"/>
        <v>6016</v>
      </c>
    </row>
    <row r="122" spans="1:9" hidden="1" x14ac:dyDescent="0.25">
      <c r="A122" s="6"/>
      <c r="B122" s="6">
        <f>_xlfn.XLOOKUP(A122,xlsx!B:B,xlsx!C:C)</f>
        <v>0</v>
      </c>
      <c r="C122" t="str">
        <f t="shared" si="2"/>
        <v>refiner and blender net production p1military</v>
      </c>
      <c r="D122" t="s">
        <v>156</v>
      </c>
      <c r="E122" t="s">
        <v>141</v>
      </c>
      <c r="F122" t="s">
        <v>168</v>
      </c>
      <c r="G122">
        <v>0</v>
      </c>
      <c r="H122">
        <v>0</v>
      </c>
      <c r="I122" s="1" t="str">
        <f t="shared" si="3"/>
        <v>00</v>
      </c>
    </row>
    <row r="123" spans="1:9" hidden="1" x14ac:dyDescent="0.25">
      <c r="A123" s="6"/>
      <c r="B123" s="6">
        <f>_xlfn.XLOOKUP(A123,xlsx!B:B,xlsx!C:C)</f>
        <v>0</v>
      </c>
      <c r="C123" t="str">
        <f t="shared" si="2"/>
        <v>refiner and blender net production p2military</v>
      </c>
      <c r="D123" t="s">
        <v>156</v>
      </c>
      <c r="E123" t="s">
        <v>142</v>
      </c>
      <c r="F123" t="s">
        <v>168</v>
      </c>
      <c r="G123">
        <v>1</v>
      </c>
      <c r="H123">
        <v>1</v>
      </c>
      <c r="I123" s="1" t="str">
        <f t="shared" si="3"/>
        <v>11</v>
      </c>
    </row>
    <row r="124" spans="1:9" hidden="1" x14ac:dyDescent="0.25">
      <c r="A124" s="6" t="e">
        <f>INDEX(xlsx!B:B,MATCH(I124,xlsx!F:F,0))</f>
        <v>#N/A</v>
      </c>
      <c r="B124" s="6" t="e">
        <f>_xlfn.XLOOKUP(A124,xlsx!B:B,xlsx!C:C)</f>
        <v>#N/A</v>
      </c>
      <c r="C124" t="str">
        <f t="shared" si="2"/>
        <v>refiner and blender net production p3military</v>
      </c>
      <c r="D124" t="s">
        <v>156</v>
      </c>
      <c r="E124" t="s">
        <v>143</v>
      </c>
      <c r="F124" t="s">
        <v>168</v>
      </c>
      <c r="G124">
        <v>21</v>
      </c>
      <c r="H124">
        <v>3</v>
      </c>
      <c r="I124" s="1" t="str">
        <f t="shared" si="3"/>
        <v>213</v>
      </c>
    </row>
    <row r="125" spans="1:9" hidden="1" x14ac:dyDescent="0.25">
      <c r="A125" s="6" t="e">
        <f>INDEX(xlsx!B:B,MATCH(I125,xlsx!F:F,0))</f>
        <v>#N/A</v>
      </c>
      <c r="B125" s="6" t="e">
        <f>_xlfn.XLOOKUP(A125,xlsx!B:B,xlsx!C:C)</f>
        <v>#N/A</v>
      </c>
      <c r="C125" t="str">
        <f t="shared" si="2"/>
        <v>refiner and blender net production p4military</v>
      </c>
      <c r="D125" t="s">
        <v>156</v>
      </c>
      <c r="E125" t="s">
        <v>144</v>
      </c>
      <c r="F125" t="s">
        <v>168</v>
      </c>
      <c r="G125">
        <v>3</v>
      </c>
      <c r="H125">
        <v>3</v>
      </c>
      <c r="I125" s="1" t="str">
        <f t="shared" si="3"/>
        <v>33</v>
      </c>
    </row>
    <row r="126" spans="1:9" hidden="1" x14ac:dyDescent="0.25">
      <c r="A126" s="6" t="e">
        <f>INDEX(xlsx!B:B,MATCH(I126,xlsx!F:F,0))</f>
        <v>#N/A</v>
      </c>
      <c r="B126" s="6" t="e">
        <f>_xlfn.XLOOKUP(A126,xlsx!B:B,xlsx!C:C)</f>
        <v>#N/A</v>
      </c>
      <c r="C126" t="str">
        <f t="shared" si="2"/>
        <v>refiner and blender net production p5military</v>
      </c>
      <c r="D126" t="s">
        <v>156</v>
      </c>
      <c r="E126" t="s">
        <v>145</v>
      </c>
      <c r="F126" t="s">
        <v>168</v>
      </c>
      <c r="G126">
        <v>35</v>
      </c>
      <c r="H126">
        <v>9</v>
      </c>
      <c r="I126" s="1" t="str">
        <f t="shared" si="3"/>
        <v>359</v>
      </c>
    </row>
    <row r="127" spans="1:9" hidden="1" x14ac:dyDescent="0.25">
      <c r="A127" s="6" t="str">
        <f>INDEX(xlsx!B:B,MATCH(I127,xlsx!F:F,0))</f>
        <v>WDIRPUS2</v>
      </c>
      <c r="B127" s="6" t="str">
        <f>_xlfn.XLOOKUP(A127,xlsx!B:B,xlsx!C:C)</f>
        <v>US Distillate Fuel Oil Production (kbd)</v>
      </c>
      <c r="C127" t="str">
        <f t="shared" si="2"/>
        <v>refiner and blender net production usdistillate fuel oil</v>
      </c>
      <c r="D127" t="s">
        <v>156</v>
      </c>
      <c r="E127" t="s">
        <v>136</v>
      </c>
      <c r="F127" t="s">
        <v>169</v>
      </c>
      <c r="G127">
        <v>4902</v>
      </c>
      <c r="H127">
        <v>4760</v>
      </c>
      <c r="I127" s="1" t="str">
        <f t="shared" si="3"/>
        <v>49024760</v>
      </c>
    </row>
    <row r="128" spans="1:9" hidden="1" x14ac:dyDescent="0.25">
      <c r="A128" s="6" t="str">
        <f>INDEX(xlsx!B:B,MATCH(I128,xlsx!F:F,0))</f>
        <v>WDIRPP12</v>
      </c>
      <c r="B128" s="6" t="str">
        <f>_xlfn.XLOOKUP(A128,xlsx!B:B,xlsx!C:C)</f>
        <v>P1 Distillate Fuel Oil Production (kbd)</v>
      </c>
      <c r="C128" t="str">
        <f t="shared" si="2"/>
        <v>refiner and blender net production p1distillate fuel oil</v>
      </c>
      <c r="D128" t="s">
        <v>156</v>
      </c>
      <c r="E128" t="s">
        <v>141</v>
      </c>
      <c r="F128" t="s">
        <v>169</v>
      </c>
      <c r="G128">
        <v>213</v>
      </c>
      <c r="H128">
        <v>213</v>
      </c>
      <c r="I128" s="1" t="str">
        <f t="shared" si="3"/>
        <v>213213</v>
      </c>
    </row>
    <row r="129" spans="1:9" hidden="1" x14ac:dyDescent="0.25">
      <c r="A129" s="6" t="str">
        <f>INDEX(xlsx!B:B,MATCH(I129,xlsx!F:F,0))</f>
        <v>WDIRPP22</v>
      </c>
      <c r="B129" s="6" t="str">
        <f>_xlfn.XLOOKUP(A129,xlsx!B:B,xlsx!C:C)</f>
        <v>P2 Distillate Fuel Oil Production (kbd)</v>
      </c>
      <c r="C129" t="str">
        <f t="shared" si="2"/>
        <v>refiner and blender net production p2distillate fuel oil</v>
      </c>
      <c r="D129" t="s">
        <v>156</v>
      </c>
      <c r="E129" t="s">
        <v>142</v>
      </c>
      <c r="F129" t="s">
        <v>169</v>
      </c>
      <c r="G129">
        <v>1115</v>
      </c>
      <c r="H129">
        <v>1100</v>
      </c>
      <c r="I129" s="1" t="str">
        <f t="shared" si="3"/>
        <v>11151100</v>
      </c>
    </row>
    <row r="130" spans="1:9" hidden="1" x14ac:dyDescent="0.25">
      <c r="A130" s="6" t="str">
        <f>INDEX(xlsx!B:B,MATCH(I130,xlsx!F:F,0))</f>
        <v>WDIRPP32</v>
      </c>
      <c r="B130" s="6" t="str">
        <f>_xlfn.XLOOKUP(A130,xlsx!B:B,xlsx!C:C)</f>
        <v>P3 Distillate Fuel Oil Production (kbd)</v>
      </c>
      <c r="C130" t="str">
        <f t="shared" si="2"/>
        <v>refiner and blender net production p3distillate fuel oil</v>
      </c>
      <c r="D130" t="s">
        <v>156</v>
      </c>
      <c r="E130" t="s">
        <v>143</v>
      </c>
      <c r="F130" t="s">
        <v>169</v>
      </c>
      <c r="G130">
        <v>2953</v>
      </c>
      <c r="H130">
        <v>2916</v>
      </c>
      <c r="I130" s="1" t="str">
        <f t="shared" si="3"/>
        <v>29532916</v>
      </c>
    </row>
    <row r="131" spans="1:9" hidden="1" x14ac:dyDescent="0.25">
      <c r="A131" s="6" t="str">
        <f>INDEX(xlsx!B:B,MATCH(I131,xlsx!F:F,0))</f>
        <v>WDIRPP42</v>
      </c>
      <c r="B131" s="6" t="str">
        <f>_xlfn.XLOOKUP(A131,xlsx!B:B,xlsx!C:C)</f>
        <v>P4 Distillate Fuel Oil Production (kbd)</v>
      </c>
      <c r="C131" t="str">
        <f t="shared" ref="C131:C194" si="4">D131&amp;E131&amp;F131</f>
        <v>refiner and blender net production p4distillate fuel oil</v>
      </c>
      <c r="D131" t="s">
        <v>156</v>
      </c>
      <c r="E131" t="s">
        <v>144</v>
      </c>
      <c r="F131" t="s">
        <v>169</v>
      </c>
      <c r="G131">
        <v>197</v>
      </c>
      <c r="H131">
        <v>175</v>
      </c>
      <c r="I131" s="1" t="str">
        <f t="shared" ref="I131:I194" si="5">G131&amp;H131</f>
        <v>197175</v>
      </c>
    </row>
    <row r="132" spans="1:9" hidden="1" x14ac:dyDescent="0.25">
      <c r="A132" s="6" t="str">
        <f>INDEX(xlsx!B:B,MATCH(I132,xlsx!F:F,0))</f>
        <v>WDIRPP52</v>
      </c>
      <c r="B132" s="6" t="str">
        <f>_xlfn.XLOOKUP(A132,xlsx!B:B,xlsx!C:C)</f>
        <v>P5 Distillate Fuel Oil Production (kbd)</v>
      </c>
      <c r="C132" t="str">
        <f t="shared" si="4"/>
        <v>refiner and blender net production p5distillate fuel oil</v>
      </c>
      <c r="D132" t="s">
        <v>156</v>
      </c>
      <c r="E132" t="s">
        <v>145</v>
      </c>
      <c r="F132" t="s">
        <v>169</v>
      </c>
      <c r="G132">
        <v>424</v>
      </c>
      <c r="H132">
        <v>356</v>
      </c>
      <c r="I132" s="1" t="str">
        <f t="shared" si="5"/>
        <v>424356</v>
      </c>
    </row>
    <row r="133" spans="1:9" hidden="1" x14ac:dyDescent="0.25">
      <c r="A133" s="6" t="e">
        <f>INDEX(xlsx!B:B,MATCH(I133,xlsx!F:F,0))</f>
        <v>#N/A</v>
      </c>
      <c r="B133" s="6" t="e">
        <f>_xlfn.XLOOKUP(A133,xlsx!B:B,xlsx!C:C)</f>
        <v>#N/A</v>
      </c>
      <c r="C133" t="str">
        <f t="shared" si="4"/>
        <v>refiner and blender net production us15 ppm sulfur and under</v>
      </c>
      <c r="D133" t="s">
        <v>156</v>
      </c>
      <c r="E133" t="s">
        <v>136</v>
      </c>
      <c r="F133" t="s">
        <v>170</v>
      </c>
      <c r="G133">
        <v>4700</v>
      </c>
      <c r="H133">
        <v>4575</v>
      </c>
      <c r="I133" s="1" t="str">
        <f t="shared" si="5"/>
        <v>47004575</v>
      </c>
    </row>
    <row r="134" spans="1:9" hidden="1" x14ac:dyDescent="0.25">
      <c r="A134" s="6" t="e">
        <f>INDEX(xlsx!B:B,MATCH(I134,xlsx!F:F,0))</f>
        <v>#N/A</v>
      </c>
      <c r="B134" s="6" t="e">
        <f>_xlfn.XLOOKUP(A134,xlsx!B:B,xlsx!C:C)</f>
        <v>#N/A</v>
      </c>
      <c r="C134" t="str">
        <f t="shared" si="4"/>
        <v>refiner and blender net production p115 ppm sulfur and under</v>
      </c>
      <c r="D134" t="s">
        <v>156</v>
      </c>
      <c r="E134" t="s">
        <v>141</v>
      </c>
      <c r="F134" t="s">
        <v>170</v>
      </c>
      <c r="G134">
        <v>209</v>
      </c>
      <c r="H134">
        <v>212</v>
      </c>
      <c r="I134" s="1" t="str">
        <f t="shared" si="5"/>
        <v>209212</v>
      </c>
    </row>
    <row r="135" spans="1:9" hidden="1" x14ac:dyDescent="0.25">
      <c r="A135" s="6" t="e">
        <f>INDEX(xlsx!B:B,MATCH(I135,xlsx!F:F,0))</f>
        <v>#N/A</v>
      </c>
      <c r="B135" s="6" t="e">
        <f>_xlfn.XLOOKUP(A135,xlsx!B:B,xlsx!C:C)</f>
        <v>#N/A</v>
      </c>
      <c r="C135" t="str">
        <f t="shared" si="4"/>
        <v>refiner and blender net production p215 ppm sulfur and under</v>
      </c>
      <c r="D135" t="s">
        <v>156</v>
      </c>
      <c r="E135" t="s">
        <v>142</v>
      </c>
      <c r="F135" t="s">
        <v>170</v>
      </c>
      <c r="G135">
        <v>1126</v>
      </c>
      <c r="H135">
        <v>1107</v>
      </c>
      <c r="I135" s="1" t="str">
        <f t="shared" si="5"/>
        <v>11261107</v>
      </c>
    </row>
    <row r="136" spans="1:9" hidden="1" x14ac:dyDescent="0.25">
      <c r="A136" s="6" t="e">
        <f>INDEX(xlsx!B:B,MATCH(I136,xlsx!F:F,0))</f>
        <v>#N/A</v>
      </c>
      <c r="B136" s="6" t="e">
        <f>_xlfn.XLOOKUP(A136,xlsx!B:B,xlsx!C:C)</f>
        <v>#N/A</v>
      </c>
      <c r="C136" t="str">
        <f t="shared" si="4"/>
        <v>refiner and blender net production p315 ppm sulfur and under</v>
      </c>
      <c r="D136" t="s">
        <v>156</v>
      </c>
      <c r="E136" t="s">
        <v>143</v>
      </c>
      <c r="F136" t="s">
        <v>170</v>
      </c>
      <c r="G136">
        <v>2770</v>
      </c>
      <c r="H136">
        <v>2737</v>
      </c>
      <c r="I136" s="1" t="str">
        <f t="shared" si="5"/>
        <v>27702737</v>
      </c>
    </row>
    <row r="137" spans="1:9" hidden="1" x14ac:dyDescent="0.25">
      <c r="A137" s="6" t="e">
        <f>INDEX(xlsx!B:B,MATCH(I137,xlsx!F:F,0))</f>
        <v>#N/A</v>
      </c>
      <c r="B137" s="6" t="e">
        <f>_xlfn.XLOOKUP(A137,xlsx!B:B,xlsx!C:C)</f>
        <v>#N/A</v>
      </c>
      <c r="C137" t="str">
        <f t="shared" si="4"/>
        <v>refiner and blender net production p415 ppm sulfur and under</v>
      </c>
      <c r="D137" t="s">
        <v>156</v>
      </c>
      <c r="E137" t="s">
        <v>144</v>
      </c>
      <c r="F137" t="s">
        <v>170</v>
      </c>
      <c r="G137">
        <v>197</v>
      </c>
      <c r="H137">
        <v>174</v>
      </c>
      <c r="I137" s="1" t="str">
        <f t="shared" si="5"/>
        <v>197174</v>
      </c>
    </row>
    <row r="138" spans="1:9" hidden="1" x14ac:dyDescent="0.25">
      <c r="A138" s="6" t="e">
        <f>INDEX(xlsx!B:B,MATCH(I138,xlsx!F:F,0))</f>
        <v>#N/A</v>
      </c>
      <c r="B138" s="6" t="e">
        <f>_xlfn.XLOOKUP(A138,xlsx!B:B,xlsx!C:C)</f>
        <v>#N/A</v>
      </c>
      <c r="C138" t="str">
        <f t="shared" si="4"/>
        <v>refiner and blender net production p515 ppm sulfur and under</v>
      </c>
      <c r="D138" t="s">
        <v>156</v>
      </c>
      <c r="E138" t="s">
        <v>145</v>
      </c>
      <c r="F138" t="s">
        <v>170</v>
      </c>
      <c r="G138">
        <v>400</v>
      </c>
      <c r="H138">
        <v>344</v>
      </c>
      <c r="I138" s="1" t="str">
        <f t="shared" si="5"/>
        <v>400344</v>
      </c>
    </row>
    <row r="139" spans="1:9" hidden="1" x14ac:dyDescent="0.25">
      <c r="A139" s="6" t="e">
        <f>INDEX(xlsx!B:B,MATCH(I139,xlsx!F:F,0))</f>
        <v>#N/A</v>
      </c>
      <c r="B139" s="6" t="e">
        <f>_xlfn.XLOOKUP(A139,xlsx!B:B,xlsx!C:C)</f>
        <v>#N/A</v>
      </c>
      <c r="C139" t="str">
        <f t="shared" si="4"/>
        <v>refiner and blender net production us&gt; 15 ppm to 500 ppm sulfur</v>
      </c>
      <c r="D139" t="s">
        <v>156</v>
      </c>
      <c r="E139" t="s">
        <v>136</v>
      </c>
      <c r="F139" t="s">
        <v>171</v>
      </c>
      <c r="G139">
        <v>124</v>
      </c>
      <c r="H139">
        <v>91</v>
      </c>
      <c r="I139" s="1" t="str">
        <f t="shared" si="5"/>
        <v>12491</v>
      </c>
    </row>
    <row r="140" spans="1:9" hidden="1" x14ac:dyDescent="0.25">
      <c r="A140" s="6" t="e">
        <f>INDEX(xlsx!B:B,MATCH(I140,xlsx!F:F,0))</f>
        <v>#N/A</v>
      </c>
      <c r="B140" s="6" t="e">
        <f>_xlfn.XLOOKUP(A140,xlsx!B:B,xlsx!C:C)</f>
        <v>#N/A</v>
      </c>
      <c r="C140" t="str">
        <f t="shared" si="4"/>
        <v>refiner and blender net production p1&gt; 15 ppm to 500 ppm sulfur</v>
      </c>
      <c r="D140" t="s">
        <v>156</v>
      </c>
      <c r="E140" t="s">
        <v>141</v>
      </c>
      <c r="F140" t="s">
        <v>171</v>
      </c>
      <c r="G140">
        <v>7</v>
      </c>
      <c r="H140">
        <v>4</v>
      </c>
      <c r="I140" s="1" t="str">
        <f t="shared" si="5"/>
        <v>74</v>
      </c>
    </row>
    <row r="141" spans="1:9" hidden="1" x14ac:dyDescent="0.25">
      <c r="A141" s="6" t="e">
        <f>INDEX(xlsx!B:B,MATCH(I141,xlsx!F:F,0))</f>
        <v>#N/A</v>
      </c>
      <c r="B141" s="6" t="e">
        <f>_xlfn.XLOOKUP(A141,xlsx!B:B,xlsx!C:C)</f>
        <v>#N/A</v>
      </c>
      <c r="C141" t="str">
        <f t="shared" si="4"/>
        <v>refiner and blender net production p2&gt; 15 ppm to 500 ppm sulfur</v>
      </c>
      <c r="D141" t="s">
        <v>156</v>
      </c>
      <c r="E141" t="s">
        <v>142</v>
      </c>
      <c r="F141" t="s">
        <v>171</v>
      </c>
      <c r="G141">
        <v>7</v>
      </c>
      <c r="H141">
        <v>-1</v>
      </c>
      <c r="I141" s="1" t="str">
        <f t="shared" si="5"/>
        <v>7-1</v>
      </c>
    </row>
    <row r="142" spans="1:9" hidden="1" x14ac:dyDescent="0.25">
      <c r="A142" s="6" t="e">
        <f>INDEX(xlsx!B:B,MATCH(I142,xlsx!F:F,0))</f>
        <v>#N/A</v>
      </c>
      <c r="B142" s="6" t="e">
        <f>_xlfn.XLOOKUP(A142,xlsx!B:B,xlsx!C:C)</f>
        <v>#N/A</v>
      </c>
      <c r="C142" t="str">
        <f t="shared" si="4"/>
        <v>refiner and blender net production p3&gt; 15 ppm to 500 ppm sulfur</v>
      </c>
      <c r="D142" t="s">
        <v>156</v>
      </c>
      <c r="E142" t="s">
        <v>143</v>
      </c>
      <c r="F142" t="s">
        <v>171</v>
      </c>
      <c r="G142">
        <v>104</v>
      </c>
      <c r="H142">
        <v>77</v>
      </c>
      <c r="I142" s="1" t="str">
        <f t="shared" si="5"/>
        <v>10477</v>
      </c>
    </row>
    <row r="143" spans="1:9" hidden="1" x14ac:dyDescent="0.25">
      <c r="A143" s="6"/>
      <c r="B143" s="6">
        <f>_xlfn.XLOOKUP(A143,xlsx!B:B,xlsx!C:C)</f>
        <v>0</v>
      </c>
      <c r="C143" t="str">
        <f t="shared" si="4"/>
        <v>refiner and blender net production p4&gt; 15 ppm to 500 ppm sulfur</v>
      </c>
      <c r="D143" t="s">
        <v>156</v>
      </c>
      <c r="E143" t="s">
        <v>144</v>
      </c>
      <c r="F143" t="s">
        <v>171</v>
      </c>
      <c r="G143">
        <v>0</v>
      </c>
      <c r="H143">
        <v>0</v>
      </c>
      <c r="I143" s="1" t="str">
        <f t="shared" si="5"/>
        <v>00</v>
      </c>
    </row>
    <row r="144" spans="1:9" hidden="1" x14ac:dyDescent="0.25">
      <c r="A144" s="6" t="e">
        <f>INDEX(xlsx!B:B,MATCH(I144,xlsx!F:F,0))</f>
        <v>#N/A</v>
      </c>
      <c r="B144" s="6" t="e">
        <f>_xlfn.XLOOKUP(A144,xlsx!B:B,xlsx!C:C)</f>
        <v>#N/A</v>
      </c>
      <c r="C144" t="str">
        <f t="shared" si="4"/>
        <v>refiner and blender net production p5&gt; 15 ppm to 500 ppm sulfur</v>
      </c>
      <c r="D144" t="s">
        <v>156</v>
      </c>
      <c r="E144" t="s">
        <v>145</v>
      </c>
      <c r="F144" t="s">
        <v>171</v>
      </c>
      <c r="G144">
        <v>6</v>
      </c>
      <c r="H144">
        <v>11</v>
      </c>
      <c r="I144" s="1" t="str">
        <f t="shared" si="5"/>
        <v>611</v>
      </c>
    </row>
    <row r="145" spans="1:9" hidden="1" x14ac:dyDescent="0.25">
      <c r="A145" s="6" t="e">
        <f>INDEX(xlsx!B:B,MATCH(I145,xlsx!F:F,0))</f>
        <v>#N/A</v>
      </c>
      <c r="B145" s="6" t="e">
        <f>_xlfn.XLOOKUP(A145,xlsx!B:B,xlsx!C:C)</f>
        <v>#N/A</v>
      </c>
      <c r="C145" t="str">
        <f t="shared" si="4"/>
        <v>refiner and blender net production us&gt; 500 ppm sulfur</v>
      </c>
      <c r="D145" t="s">
        <v>156</v>
      </c>
      <c r="E145" t="s">
        <v>136</v>
      </c>
      <c r="F145" t="s">
        <v>172</v>
      </c>
      <c r="G145">
        <v>79</v>
      </c>
      <c r="H145">
        <v>94</v>
      </c>
      <c r="I145" s="1" t="str">
        <f t="shared" si="5"/>
        <v>7994</v>
      </c>
    </row>
    <row r="146" spans="1:9" hidden="1" x14ac:dyDescent="0.25">
      <c r="A146" s="6" t="e">
        <f>INDEX(xlsx!B:B,MATCH(I146,xlsx!F:F,0))</f>
        <v>#N/A</v>
      </c>
      <c r="B146" s="6" t="e">
        <f>_xlfn.XLOOKUP(A146,xlsx!B:B,xlsx!C:C)</f>
        <v>#N/A</v>
      </c>
      <c r="C146" t="str">
        <f t="shared" si="4"/>
        <v>refiner and blender net production p1&gt; 500 ppm sulfur</v>
      </c>
      <c r="D146" t="s">
        <v>156</v>
      </c>
      <c r="E146" t="s">
        <v>141</v>
      </c>
      <c r="F146" t="s">
        <v>172</v>
      </c>
      <c r="G146">
        <v>-3</v>
      </c>
      <c r="H146">
        <v>-3</v>
      </c>
      <c r="I146" s="1" t="str">
        <f t="shared" si="5"/>
        <v>-3-3</v>
      </c>
    </row>
    <row r="147" spans="1:9" hidden="1" x14ac:dyDescent="0.25">
      <c r="A147" s="6" t="e">
        <f>INDEX(xlsx!B:B,MATCH(I147,xlsx!F:F,0))</f>
        <v>#N/A</v>
      </c>
      <c r="B147" s="6" t="e">
        <f>_xlfn.XLOOKUP(A147,xlsx!B:B,xlsx!C:C)</f>
        <v>#N/A</v>
      </c>
      <c r="C147" t="str">
        <f t="shared" si="4"/>
        <v>refiner and blender net production p2&gt; 500 ppm sulfur</v>
      </c>
      <c r="D147" t="s">
        <v>156</v>
      </c>
      <c r="E147" t="s">
        <v>142</v>
      </c>
      <c r="F147" t="s">
        <v>172</v>
      </c>
      <c r="G147">
        <v>-17</v>
      </c>
      <c r="H147">
        <v>-6</v>
      </c>
      <c r="I147" s="1" t="str">
        <f t="shared" si="5"/>
        <v>-17-6</v>
      </c>
    </row>
    <row r="148" spans="1:9" hidden="1" x14ac:dyDescent="0.25">
      <c r="A148" s="6" t="e">
        <f>INDEX(xlsx!B:B,MATCH(I148,xlsx!F:F,0))</f>
        <v>#N/A</v>
      </c>
      <c r="B148" s="6" t="e">
        <f>_xlfn.XLOOKUP(A148,xlsx!B:B,xlsx!C:C)</f>
        <v>#N/A</v>
      </c>
      <c r="C148" t="str">
        <f t="shared" si="4"/>
        <v>refiner and blender net production p3&gt; 500 ppm sulfur</v>
      </c>
      <c r="D148" t="s">
        <v>156</v>
      </c>
      <c r="E148" t="s">
        <v>143</v>
      </c>
      <c r="F148" t="s">
        <v>172</v>
      </c>
      <c r="G148">
        <v>80</v>
      </c>
      <c r="H148">
        <v>102</v>
      </c>
      <c r="I148" s="1" t="str">
        <f t="shared" si="5"/>
        <v>80102</v>
      </c>
    </row>
    <row r="149" spans="1:9" hidden="1" x14ac:dyDescent="0.25">
      <c r="A149" s="6"/>
      <c r="B149" s="6">
        <f>_xlfn.XLOOKUP(A149,xlsx!B:B,xlsx!C:C)</f>
        <v>0</v>
      </c>
      <c r="C149" t="str">
        <f t="shared" si="4"/>
        <v>refiner and blender net production p4&gt; 500 ppm sulfur</v>
      </c>
      <c r="D149" t="s">
        <v>156</v>
      </c>
      <c r="E149" t="s">
        <v>144</v>
      </c>
      <c r="F149" t="s">
        <v>172</v>
      </c>
      <c r="G149">
        <v>0</v>
      </c>
      <c r="H149">
        <v>0</v>
      </c>
      <c r="I149" s="1" t="str">
        <f t="shared" si="5"/>
        <v>00</v>
      </c>
    </row>
    <row r="150" spans="1:9" hidden="1" x14ac:dyDescent="0.25">
      <c r="A150" s="6" t="e">
        <f>INDEX(xlsx!B:B,MATCH(I150,xlsx!F:F,0))</f>
        <v>#N/A</v>
      </c>
      <c r="B150" s="6" t="e">
        <f>_xlfn.XLOOKUP(A150,xlsx!B:B,xlsx!C:C)</f>
        <v>#N/A</v>
      </c>
      <c r="C150" t="str">
        <f t="shared" si="4"/>
        <v>refiner and blender net production p5&gt; 500 ppm sulfur</v>
      </c>
      <c r="D150" t="s">
        <v>156</v>
      </c>
      <c r="E150" t="s">
        <v>145</v>
      </c>
      <c r="F150" t="s">
        <v>172</v>
      </c>
      <c r="G150">
        <v>19</v>
      </c>
      <c r="H150">
        <v>1</v>
      </c>
      <c r="I150" s="1" t="str">
        <f t="shared" si="5"/>
        <v>191</v>
      </c>
    </row>
    <row r="151" spans="1:9" hidden="1" x14ac:dyDescent="0.25">
      <c r="A151" s="6" t="str">
        <f>INDEX(xlsx!B:B,MATCH(I151,xlsx!F:F,0))</f>
        <v>WRERPUS2</v>
      </c>
      <c r="B151" s="6" t="str">
        <f>_xlfn.XLOOKUP(A151,xlsx!B:B,xlsx!C:C)</f>
        <v>US Residual Fuel Oil Production (kbd)</v>
      </c>
      <c r="C151" t="str">
        <f t="shared" si="4"/>
        <v>refiner and blender net production usresidual fuel oil</v>
      </c>
      <c r="D151" t="s">
        <v>156</v>
      </c>
      <c r="E151" t="s">
        <v>136</v>
      </c>
      <c r="F151" t="s">
        <v>173</v>
      </c>
      <c r="G151">
        <v>294</v>
      </c>
      <c r="H151">
        <v>274</v>
      </c>
      <c r="I151" s="1" t="str">
        <f t="shared" si="5"/>
        <v>294274</v>
      </c>
    </row>
    <row r="152" spans="1:9" hidden="1" x14ac:dyDescent="0.25">
      <c r="A152" s="6" t="str">
        <f>INDEX(xlsx!B:B,MATCH(I152,xlsx!F:F,0))</f>
        <v>WRERPP12</v>
      </c>
      <c r="B152" s="6" t="str">
        <f>_xlfn.XLOOKUP(A152,xlsx!B:B,xlsx!C:C)</f>
        <v>P1 Residual Fuel Oil Production (kbd)</v>
      </c>
      <c r="C152" t="str">
        <f t="shared" si="4"/>
        <v>refiner and blender net production p1residual fuel oil</v>
      </c>
      <c r="D152" t="s">
        <v>156</v>
      </c>
      <c r="E152" t="s">
        <v>141</v>
      </c>
      <c r="F152" t="s">
        <v>173</v>
      </c>
      <c r="G152">
        <v>59</v>
      </c>
      <c r="H152">
        <v>42</v>
      </c>
      <c r="I152" s="1" t="str">
        <f t="shared" si="5"/>
        <v>5942</v>
      </c>
    </row>
    <row r="153" spans="1:9" hidden="1" x14ac:dyDescent="0.25">
      <c r="A153" s="6" t="str">
        <f>INDEX(xlsx!B:B,MATCH(I153,xlsx!F:F,0))</f>
        <v>WRERPP22</v>
      </c>
      <c r="B153" s="6" t="str">
        <f>_xlfn.XLOOKUP(A153,xlsx!B:B,xlsx!C:C)</f>
        <v>P2 Residual Fuel Oil Production (kbd)</v>
      </c>
      <c r="C153" t="str">
        <f t="shared" si="4"/>
        <v>refiner and blender net production p2residual fuel oil</v>
      </c>
      <c r="D153" t="s">
        <v>156</v>
      </c>
      <c r="E153" t="s">
        <v>142</v>
      </c>
      <c r="F153" t="s">
        <v>173</v>
      </c>
      <c r="G153">
        <v>21</v>
      </c>
      <c r="H153">
        <v>38</v>
      </c>
      <c r="I153" s="1" t="str">
        <f t="shared" si="5"/>
        <v>2138</v>
      </c>
    </row>
    <row r="154" spans="1:9" hidden="1" x14ac:dyDescent="0.25">
      <c r="A154" s="6" t="str">
        <f>INDEX(xlsx!B:B,MATCH(I154,xlsx!F:F,0))</f>
        <v>WRERPP32</v>
      </c>
      <c r="B154" s="6" t="str">
        <f>_xlfn.XLOOKUP(A154,xlsx!B:B,xlsx!C:C)</f>
        <v>P3 Residual Fuel Oil Production (kbd)</v>
      </c>
      <c r="C154" t="str">
        <f t="shared" si="4"/>
        <v>refiner and blender net production p3residual fuel oil</v>
      </c>
      <c r="D154" t="s">
        <v>156</v>
      </c>
      <c r="E154" t="s">
        <v>143</v>
      </c>
      <c r="F154" t="s">
        <v>173</v>
      </c>
      <c r="G154">
        <v>117</v>
      </c>
      <c r="H154">
        <v>123</v>
      </c>
      <c r="I154" s="1" t="str">
        <f t="shared" si="5"/>
        <v>117123</v>
      </c>
    </row>
    <row r="155" spans="1:9" hidden="1" x14ac:dyDescent="0.25">
      <c r="A155" s="6" t="str">
        <f>INDEX(xlsx!B:B,MATCH(I155,xlsx!F:F,0))</f>
        <v>WRERPP42</v>
      </c>
      <c r="B155" s="6" t="str">
        <f>_xlfn.XLOOKUP(A155,xlsx!B:B,xlsx!C:C)</f>
        <v>P4 Residual Fuel Oil Production (kbd)</v>
      </c>
      <c r="C155" t="str">
        <f t="shared" si="4"/>
        <v>refiner and blender net production p4residual fuel oil</v>
      </c>
      <c r="D155" t="s">
        <v>156</v>
      </c>
      <c r="E155" t="s">
        <v>144</v>
      </c>
      <c r="F155" t="s">
        <v>173</v>
      </c>
      <c r="G155">
        <v>11</v>
      </c>
      <c r="H155">
        <v>12</v>
      </c>
      <c r="I155" s="1" t="str">
        <f t="shared" si="5"/>
        <v>1112</v>
      </c>
    </row>
    <row r="156" spans="1:9" hidden="1" x14ac:dyDescent="0.25">
      <c r="A156" s="6" t="str">
        <f>INDEX(xlsx!B:B,MATCH(I156,xlsx!F:F,0))</f>
        <v>WRERPP52</v>
      </c>
      <c r="B156" s="6" t="str">
        <f>_xlfn.XLOOKUP(A156,xlsx!B:B,xlsx!C:C)</f>
        <v>P5 Residual Fuel Oil Production (kbd)</v>
      </c>
      <c r="C156" t="str">
        <f t="shared" si="4"/>
        <v>refiner and blender net production p5residual fuel oil</v>
      </c>
      <c r="D156" t="s">
        <v>156</v>
      </c>
      <c r="E156" t="s">
        <v>145</v>
      </c>
      <c r="F156" t="s">
        <v>173</v>
      </c>
      <c r="G156">
        <v>87</v>
      </c>
      <c r="H156">
        <v>60</v>
      </c>
      <c r="I156" s="1" t="str">
        <f t="shared" si="5"/>
        <v>8760</v>
      </c>
    </row>
    <row r="157" spans="1:9" hidden="1" x14ac:dyDescent="0.25">
      <c r="A157" s="6" t="str">
        <f>INDEX(xlsx!B:B,MATCH(I157,xlsx!F:F,0))</f>
        <v>WPRTP_NUS_2</v>
      </c>
      <c r="B157" s="6" t="str">
        <f>_xlfn.XLOOKUP(A157,xlsx!B:B,xlsx!C:C)</f>
        <v>US Propane and Propylene Production (kbd)</v>
      </c>
      <c r="C157" t="str">
        <f t="shared" si="4"/>
        <v>refiner and blender net production uspropane/propylene</v>
      </c>
      <c r="D157" t="s">
        <v>156</v>
      </c>
      <c r="E157" t="s">
        <v>136</v>
      </c>
      <c r="F157" t="s">
        <v>174</v>
      </c>
      <c r="G157">
        <v>2705</v>
      </c>
      <c r="H157">
        <v>2660</v>
      </c>
      <c r="I157" s="1" t="str">
        <f t="shared" si="5"/>
        <v>27052660</v>
      </c>
    </row>
    <row r="158" spans="1:9" hidden="1" x14ac:dyDescent="0.25">
      <c r="A158" s="6" t="str">
        <f>INDEX(xlsx!B:B,MATCH(I158,xlsx!F:F,0))</f>
        <v>WPRNPP12</v>
      </c>
      <c r="B158" s="6" t="str">
        <f>_xlfn.XLOOKUP(A158,xlsx!B:B,xlsx!C:C)</f>
        <v>P1 Propane and Propylene Production (kbd)</v>
      </c>
      <c r="C158" t="str">
        <f t="shared" si="4"/>
        <v>refiner and blender net production p1propane/propylene</v>
      </c>
      <c r="D158" t="s">
        <v>156</v>
      </c>
      <c r="E158" t="s">
        <v>141</v>
      </c>
      <c r="F158" t="s">
        <v>174</v>
      </c>
      <c r="G158">
        <v>244</v>
      </c>
      <c r="H158">
        <v>242</v>
      </c>
      <c r="I158" s="1" t="str">
        <f t="shared" si="5"/>
        <v>244242</v>
      </c>
    </row>
    <row r="159" spans="1:9" hidden="1" x14ac:dyDescent="0.25">
      <c r="A159" s="6" t="str">
        <f>INDEX(xlsx!B:B,MATCH(I159,xlsx!F:F,0))</f>
        <v>WPRNPP22</v>
      </c>
      <c r="B159" s="6" t="str">
        <f>_xlfn.XLOOKUP(A159,xlsx!B:B,xlsx!C:C)</f>
        <v>P2 Propane and Propylene Production (kbd)</v>
      </c>
      <c r="C159" t="str">
        <f t="shared" si="4"/>
        <v>refiner and blender net production p2propane/propylene</v>
      </c>
      <c r="D159" t="s">
        <v>156</v>
      </c>
      <c r="E159" t="s">
        <v>142</v>
      </c>
      <c r="F159" t="s">
        <v>174</v>
      </c>
      <c r="G159">
        <v>514</v>
      </c>
      <c r="H159">
        <v>518</v>
      </c>
      <c r="I159" s="1" t="str">
        <f t="shared" si="5"/>
        <v>514518</v>
      </c>
    </row>
    <row r="160" spans="1:9" hidden="1" x14ac:dyDescent="0.25">
      <c r="A160" s="6" t="str">
        <f>INDEX(xlsx!B:B,MATCH(I160,xlsx!F:F,0))</f>
        <v>WPRNPP32</v>
      </c>
      <c r="B160" s="6" t="str">
        <f>_xlfn.XLOOKUP(A160,xlsx!B:B,xlsx!C:C)</f>
        <v>P3 Propane and Propylene Production (kbd)</v>
      </c>
      <c r="C160" t="str">
        <f t="shared" si="4"/>
        <v>refiner and blender net production p3propane/propylene</v>
      </c>
      <c r="D160" t="s">
        <v>156</v>
      </c>
      <c r="E160" t="s">
        <v>143</v>
      </c>
      <c r="F160" t="s">
        <v>174</v>
      </c>
      <c r="G160">
        <v>1710</v>
      </c>
      <c r="H160">
        <v>1674</v>
      </c>
      <c r="I160" s="1" t="str">
        <f t="shared" si="5"/>
        <v>17101674</v>
      </c>
    </row>
    <row r="161" spans="1:10" hidden="1" x14ac:dyDescent="0.25">
      <c r="A161" s="6" t="str">
        <f>INDEX(xlsx!B:B,MATCH(I161,xlsx!F:F,0))</f>
        <v>W_EPLLPZ_YPT_R4N5_MBBLD</v>
      </c>
      <c r="B161" s="6" t="str">
        <f>_xlfn.XLOOKUP(A161,xlsx!B:B,xlsx!C:C)</f>
        <v>P4 and P5 Propane and Propylene Production (kbd)</v>
      </c>
      <c r="C161" t="str">
        <f t="shared" si="4"/>
        <v>refiner and blender net production p45propane/propylene</v>
      </c>
      <c r="D161" t="s">
        <v>156</v>
      </c>
      <c r="E161" t="s">
        <v>175</v>
      </c>
      <c r="F161" t="s">
        <v>174</v>
      </c>
      <c r="G161">
        <v>238</v>
      </c>
      <c r="H161">
        <v>226</v>
      </c>
      <c r="I161" s="1" t="str">
        <f t="shared" si="5"/>
        <v>238226</v>
      </c>
    </row>
    <row r="162" spans="1:10" hidden="1" x14ac:dyDescent="0.25">
      <c r="A162" s="6" t="e">
        <f>INDEX(xlsx!B:B,MATCH(I162,xlsx!F:F,0))</f>
        <v>#N/A</v>
      </c>
      <c r="B162" s="6" t="e">
        <f>_xlfn.XLOOKUP(A162,xlsx!B:B,xlsx!C:C)</f>
        <v>#N/A</v>
      </c>
      <c r="C162" t="str">
        <f t="shared" si="4"/>
        <v>ethanol plant production usfuel ethanol</v>
      </c>
      <c r="D162" t="s">
        <v>176</v>
      </c>
      <c r="E162" t="s">
        <v>136</v>
      </c>
      <c r="F162" t="s">
        <v>155</v>
      </c>
      <c r="G162">
        <v>1043</v>
      </c>
      <c r="H162">
        <v>1057</v>
      </c>
      <c r="I162" s="1" t="str">
        <f t="shared" si="5"/>
        <v>10431057</v>
      </c>
    </row>
    <row r="163" spans="1:10" hidden="1" x14ac:dyDescent="0.25">
      <c r="A163" s="6" t="e">
        <f>INDEX(xlsx!B:B,MATCH(I163,xlsx!F:F,0))</f>
        <v>#N/A</v>
      </c>
      <c r="B163" s="6" t="e">
        <f>_xlfn.XLOOKUP(A163,xlsx!B:B,xlsx!C:C)</f>
        <v>#N/A</v>
      </c>
      <c r="C163" t="str">
        <f t="shared" si="4"/>
        <v>ethanol plant production p1fuel ethanol</v>
      </c>
      <c r="D163" t="s">
        <v>176</v>
      </c>
      <c r="E163" t="s">
        <v>141</v>
      </c>
      <c r="F163" t="s">
        <v>155</v>
      </c>
      <c r="G163">
        <v>12</v>
      </c>
      <c r="H163">
        <v>12</v>
      </c>
      <c r="I163" s="1" t="str">
        <f t="shared" si="5"/>
        <v>1212</v>
      </c>
    </row>
    <row r="164" spans="1:10" hidden="1" x14ac:dyDescent="0.25">
      <c r="A164" s="6" t="e">
        <f>INDEX(xlsx!B:B,MATCH(I164,xlsx!F:F,0))</f>
        <v>#N/A</v>
      </c>
      <c r="B164" s="6" t="e">
        <f>_xlfn.XLOOKUP(A164,xlsx!B:B,xlsx!C:C)</f>
        <v>#N/A</v>
      </c>
      <c r="C164" t="str">
        <f t="shared" si="4"/>
        <v>ethanol plant production p2fuel ethanol</v>
      </c>
      <c r="D164" t="s">
        <v>176</v>
      </c>
      <c r="E164" t="s">
        <v>142</v>
      </c>
      <c r="F164" t="s">
        <v>155</v>
      </c>
      <c r="G164">
        <v>987</v>
      </c>
      <c r="H164">
        <v>998</v>
      </c>
      <c r="I164" s="1" t="str">
        <f t="shared" si="5"/>
        <v>987998</v>
      </c>
    </row>
    <row r="165" spans="1:10" hidden="1" x14ac:dyDescent="0.25">
      <c r="A165" s="6" t="e">
        <f>INDEX(xlsx!B:B,MATCH(I165,xlsx!F:F,0))</f>
        <v>#N/A</v>
      </c>
      <c r="B165" s="6" t="e">
        <f>_xlfn.XLOOKUP(A165,xlsx!B:B,xlsx!C:C)</f>
        <v>#N/A</v>
      </c>
      <c r="C165" t="str">
        <f t="shared" si="4"/>
        <v>ethanol plant production p3fuel ethanol</v>
      </c>
      <c r="D165" t="s">
        <v>176</v>
      </c>
      <c r="E165" t="s">
        <v>143</v>
      </c>
      <c r="F165" t="s">
        <v>155</v>
      </c>
      <c r="G165">
        <v>24</v>
      </c>
      <c r="H165">
        <v>26</v>
      </c>
      <c r="I165" s="1" t="str">
        <f t="shared" si="5"/>
        <v>2426</v>
      </c>
    </row>
    <row r="166" spans="1:10" hidden="1" x14ac:dyDescent="0.25">
      <c r="A166" s="6" t="e">
        <f>INDEX(xlsx!B:B,MATCH(I166,xlsx!F:F,0))</f>
        <v>#N/A</v>
      </c>
      <c r="B166" s="6" t="e">
        <f>_xlfn.XLOOKUP(A166,xlsx!B:B,xlsx!C:C)</f>
        <v>#N/A</v>
      </c>
      <c r="C166" t="str">
        <f t="shared" si="4"/>
        <v>ethanol plant production p4fuel ethanol</v>
      </c>
      <c r="D166" t="s">
        <v>176</v>
      </c>
      <c r="E166" t="s">
        <v>144</v>
      </c>
      <c r="F166" t="s">
        <v>155</v>
      </c>
      <c r="G166">
        <v>10</v>
      </c>
      <c r="H166">
        <v>10</v>
      </c>
      <c r="I166" s="1" t="str">
        <f t="shared" si="5"/>
        <v>1010</v>
      </c>
    </row>
    <row r="167" spans="1:10" hidden="1" x14ac:dyDescent="0.25">
      <c r="A167" s="6" t="e">
        <f>INDEX(xlsx!B:B,MATCH(I167,xlsx!F:F,0))</f>
        <v>#N/A</v>
      </c>
      <c r="B167" s="6" t="e">
        <f>_xlfn.XLOOKUP(A167,xlsx!B:B,xlsx!C:C)</f>
        <v>#N/A</v>
      </c>
      <c r="C167" t="str">
        <f t="shared" si="4"/>
        <v>ethanol plant production p5fuel ethanol</v>
      </c>
      <c r="D167" t="s">
        <v>176</v>
      </c>
      <c r="E167" t="s">
        <v>145</v>
      </c>
      <c r="F167" t="s">
        <v>155</v>
      </c>
      <c r="G167">
        <v>10</v>
      </c>
      <c r="H167">
        <v>12</v>
      </c>
      <c r="I167" s="1" t="str">
        <f t="shared" si="5"/>
        <v>1012</v>
      </c>
    </row>
    <row r="168" spans="1:10" x14ac:dyDescent="0.25">
      <c r="A168" s="6" t="e">
        <f>INDEX(xlsx!B:B,MATCH(I168,xlsx!F:F,0))</f>
        <v>#N/A</v>
      </c>
      <c r="B168" s="6" t="e">
        <f>_xlfn.XLOOKUP(A168,xlsx!B:B,xlsx!C:C)</f>
        <v>#N/A</v>
      </c>
      <c r="C168" t="str">
        <f t="shared" si="4"/>
        <v>stocks (million barrels) uscrude oil (including spr)</v>
      </c>
      <c r="D168" t="s">
        <v>177</v>
      </c>
      <c r="E168" t="s">
        <v>136</v>
      </c>
      <c r="F168" t="s">
        <v>178</v>
      </c>
      <c r="G168">
        <v>832.89300000000003</v>
      </c>
      <c r="H168">
        <v>828.01700000000005</v>
      </c>
      <c r="I168" s="1" t="str">
        <f t="shared" si="5"/>
        <v>832.893828.017</v>
      </c>
      <c r="J168" t="s">
        <v>356</v>
      </c>
    </row>
    <row r="169" spans="1:10" x14ac:dyDescent="0.25">
      <c r="A169" s="6" t="e">
        <f>INDEX(xlsx!B:B,MATCH(I169,xlsx!F:F,0))</f>
        <v>#N/A</v>
      </c>
      <c r="B169" s="6" t="e">
        <f>_xlfn.XLOOKUP(A169,xlsx!B:B,xlsx!C:C)</f>
        <v>#N/A</v>
      </c>
      <c r="C169" t="str">
        <f t="shared" si="4"/>
        <v>stocks (million barrels) uscommercial</v>
      </c>
      <c r="D169" t="s">
        <v>177</v>
      </c>
      <c r="E169" t="s">
        <v>136</v>
      </c>
      <c r="F169" t="s">
        <v>167</v>
      </c>
      <c r="G169">
        <v>460.69600000000003</v>
      </c>
      <c r="H169">
        <v>457.10500000000002</v>
      </c>
      <c r="I169" s="1" t="str">
        <f t="shared" si="5"/>
        <v>460.696457.105</v>
      </c>
    </row>
    <row r="170" spans="1:10" x14ac:dyDescent="0.25">
      <c r="A170" s="6" t="e">
        <f>INDEX(xlsx!B:B,MATCH(I170,xlsx!F:F,0))</f>
        <v>#N/A</v>
      </c>
      <c r="B170" s="6" t="e">
        <f>_xlfn.XLOOKUP(A170,xlsx!B:B,xlsx!C:C)</f>
        <v>#N/A</v>
      </c>
      <c r="C170" t="str">
        <f t="shared" si="4"/>
        <v>stocks (million barrels) p1commercial</v>
      </c>
      <c r="D170" t="s">
        <v>177</v>
      </c>
      <c r="E170" t="s">
        <v>141</v>
      </c>
      <c r="F170" t="s">
        <v>167</v>
      </c>
      <c r="G170">
        <v>8.0990000000000002</v>
      </c>
      <c r="H170">
        <v>8.3740000000000006</v>
      </c>
      <c r="I170" s="1" t="str">
        <f t="shared" si="5"/>
        <v>8.0998.374</v>
      </c>
    </row>
    <row r="171" spans="1:10" x14ac:dyDescent="0.25">
      <c r="A171" s="6" t="e">
        <f>INDEX(xlsx!B:B,MATCH(I171,xlsx!F:F,0))</f>
        <v>#N/A</v>
      </c>
      <c r="B171" s="6" t="e">
        <f>_xlfn.XLOOKUP(A171,xlsx!B:B,xlsx!C:C)</f>
        <v>#N/A</v>
      </c>
      <c r="C171" t="str">
        <f t="shared" si="4"/>
        <v>stocks (million barrels) p2commercial</v>
      </c>
      <c r="D171" t="s">
        <v>177</v>
      </c>
      <c r="E171" t="s">
        <v>142</v>
      </c>
      <c r="F171" t="s">
        <v>167</v>
      </c>
      <c r="G171">
        <v>116.31100000000001</v>
      </c>
      <c r="H171">
        <v>117.258</v>
      </c>
      <c r="I171" s="1" t="str">
        <f t="shared" si="5"/>
        <v>116.311117.258</v>
      </c>
    </row>
    <row r="172" spans="1:10" x14ac:dyDescent="0.25">
      <c r="A172" s="6" t="e">
        <f>INDEX(xlsx!B:B,MATCH(I172,xlsx!F:F,0))</f>
        <v>#N/A</v>
      </c>
      <c r="B172" s="6" t="e">
        <f>_xlfn.XLOOKUP(A172,xlsx!B:B,xlsx!C:C)</f>
        <v>#N/A</v>
      </c>
      <c r="C172" t="str">
        <f t="shared" si="4"/>
        <v>stocks (million barrels) uscushing, oklahoma</v>
      </c>
      <c r="D172" t="s">
        <v>177</v>
      </c>
      <c r="E172" t="s">
        <v>136</v>
      </c>
      <c r="F172" t="s">
        <v>179</v>
      </c>
      <c r="G172">
        <v>33.896000000000001</v>
      </c>
      <c r="H172">
        <v>34.122</v>
      </c>
      <c r="I172" s="1" t="str">
        <f t="shared" si="5"/>
        <v>33.89634.122</v>
      </c>
    </row>
    <row r="173" spans="1:10" x14ac:dyDescent="0.25">
      <c r="A173" s="6" t="e">
        <f>INDEX(xlsx!B:B,MATCH(I173,xlsx!F:F,0))</f>
        <v>#N/A</v>
      </c>
      <c r="B173" s="6" t="e">
        <f>_xlfn.XLOOKUP(A173,xlsx!B:B,xlsx!C:C)</f>
        <v>#N/A</v>
      </c>
      <c r="C173" t="str">
        <f t="shared" si="4"/>
        <v>stocks (million barrels) p3cushing, oklahoma</v>
      </c>
      <c r="D173" t="s">
        <v>177</v>
      </c>
      <c r="E173" t="s">
        <v>143</v>
      </c>
      <c r="F173" t="s">
        <v>179</v>
      </c>
      <c r="G173">
        <v>264.30500000000001</v>
      </c>
      <c r="H173">
        <v>262.25599999999997</v>
      </c>
      <c r="I173" s="1" t="str">
        <f t="shared" si="5"/>
        <v>264.305262.256</v>
      </c>
    </row>
    <row r="174" spans="1:10" x14ac:dyDescent="0.25">
      <c r="A174" s="6" t="e">
        <f>INDEX(xlsx!B:B,MATCH(I174,xlsx!F:F,0))</f>
        <v>#N/A</v>
      </c>
      <c r="B174" s="6" t="e">
        <f>_xlfn.XLOOKUP(A174,xlsx!B:B,xlsx!C:C)</f>
        <v>#N/A</v>
      </c>
      <c r="C174" t="str">
        <f t="shared" si="4"/>
        <v>stocks (million barrels) p4cushing, oklahoma</v>
      </c>
      <c r="D174" t="s">
        <v>177</v>
      </c>
      <c r="E174" t="s">
        <v>144</v>
      </c>
      <c r="F174" t="s">
        <v>179</v>
      </c>
      <c r="G174">
        <v>24.036000000000001</v>
      </c>
      <c r="H174">
        <v>24.163</v>
      </c>
      <c r="I174" s="1" t="str">
        <f t="shared" si="5"/>
        <v>24.03624.163</v>
      </c>
    </row>
    <row r="175" spans="1:10" x14ac:dyDescent="0.25">
      <c r="A175" s="6" t="e">
        <f>INDEX(xlsx!B:B,MATCH(I175,xlsx!F:F,0))</f>
        <v>#N/A</v>
      </c>
      <c r="B175" s="6" t="e">
        <f>_xlfn.XLOOKUP(A175,xlsx!B:B,xlsx!C:C)</f>
        <v>#N/A</v>
      </c>
      <c r="C175" t="str">
        <f t="shared" si="4"/>
        <v>stocks (million barrels) p5cushing, oklahoma</v>
      </c>
      <c r="D175" t="s">
        <v>177</v>
      </c>
      <c r="E175" t="s">
        <v>145</v>
      </c>
      <c r="F175" t="s">
        <v>179</v>
      </c>
      <c r="G175">
        <v>47.944000000000003</v>
      </c>
      <c r="H175">
        <v>45.054000000000002</v>
      </c>
      <c r="I175" s="1" t="str">
        <f t="shared" si="5"/>
        <v>47.94445.054</v>
      </c>
    </row>
    <row r="176" spans="1:10" x14ac:dyDescent="0.25">
      <c r="A176" s="6" t="e">
        <f>INDEX(xlsx!B:B,MATCH(I176,xlsx!F:F,0))</f>
        <v>#N/A</v>
      </c>
      <c r="B176" s="6" t="e">
        <f>_xlfn.XLOOKUP(A176,xlsx!B:B,xlsx!C:C)</f>
        <v>#N/A</v>
      </c>
      <c r="C176" t="str">
        <f t="shared" si="4"/>
        <v>stocks (million barrels) usalaska in-transit</v>
      </c>
      <c r="D176" t="s">
        <v>177</v>
      </c>
      <c r="E176" t="s">
        <v>136</v>
      </c>
      <c r="F176" t="s">
        <v>180</v>
      </c>
      <c r="G176">
        <v>3.6230000000000002</v>
      </c>
      <c r="H176">
        <v>1.95</v>
      </c>
      <c r="I176" s="1" t="str">
        <f t="shared" si="5"/>
        <v>3.6231.95</v>
      </c>
    </row>
    <row r="177" spans="1:9" x14ac:dyDescent="0.25">
      <c r="A177" s="6" t="e">
        <f>INDEX(xlsx!B:B,MATCH(I177,xlsx!F:F,0))</f>
        <v>#N/A</v>
      </c>
      <c r="B177" s="6" t="e">
        <f>_xlfn.XLOOKUP(A177,xlsx!B:B,xlsx!C:C)</f>
        <v>#N/A</v>
      </c>
      <c r="C177" t="str">
        <f t="shared" si="4"/>
        <v>stocks (million barrels) usspr</v>
      </c>
      <c r="D177" t="s">
        <v>177</v>
      </c>
      <c r="E177" t="s">
        <v>136</v>
      </c>
      <c r="F177" t="s">
        <v>181</v>
      </c>
      <c r="G177">
        <v>372.197</v>
      </c>
      <c r="H177">
        <v>370.91199999999998</v>
      </c>
      <c r="I177" s="1" t="str">
        <f t="shared" si="5"/>
        <v>372.197370.912</v>
      </c>
    </row>
    <row r="178" spans="1:9" x14ac:dyDescent="0.25">
      <c r="A178" s="6" t="e">
        <f>INDEX(xlsx!B:B,MATCH(I178,xlsx!F:F,0))</f>
        <v>#N/A</v>
      </c>
      <c r="B178" s="6" t="e">
        <f>_xlfn.XLOOKUP(A178,xlsx!B:B,xlsx!C:C)</f>
        <v>#N/A</v>
      </c>
      <c r="C178" t="str">
        <f t="shared" si="4"/>
        <v>stocks (million barrels) ustotal motor gasoline</v>
      </c>
      <c r="D178" t="s">
        <v>177</v>
      </c>
      <c r="E178" t="s">
        <v>136</v>
      </c>
      <c r="F178" t="s">
        <v>182</v>
      </c>
      <c r="G178">
        <v>233.886</v>
      </c>
      <c r="H178">
        <v>231.232</v>
      </c>
      <c r="I178" s="1" t="str">
        <f t="shared" si="5"/>
        <v>233.886231.232</v>
      </c>
    </row>
    <row r="179" spans="1:9" x14ac:dyDescent="0.25">
      <c r="A179" s="6" t="e">
        <f>INDEX(xlsx!B:B,MATCH(I179,xlsx!F:F,0))</f>
        <v>#N/A</v>
      </c>
      <c r="B179" s="6" t="e">
        <f>_xlfn.XLOOKUP(A179,xlsx!B:B,xlsx!C:C)</f>
        <v>#N/A</v>
      </c>
      <c r="C179" t="str">
        <f t="shared" si="4"/>
        <v>stocks (million barrels) p1total motor gasoline</v>
      </c>
      <c r="D179" t="s">
        <v>177</v>
      </c>
      <c r="E179" t="s">
        <v>141</v>
      </c>
      <c r="F179" t="s">
        <v>182</v>
      </c>
      <c r="G179">
        <v>55.99</v>
      </c>
      <c r="H179">
        <v>56.140999999999998</v>
      </c>
      <c r="I179" s="1" t="str">
        <f t="shared" si="5"/>
        <v>55.9956.141</v>
      </c>
    </row>
    <row r="180" spans="1:9" x14ac:dyDescent="0.25">
      <c r="A180" s="6" t="e">
        <f>INDEX(xlsx!B:B,MATCH(I180,xlsx!F:F,0))</f>
        <v>#N/A</v>
      </c>
      <c r="B180" s="6" t="e">
        <f>_xlfn.XLOOKUP(A180,xlsx!B:B,xlsx!C:C)</f>
        <v>#N/A</v>
      </c>
      <c r="C180" t="str">
        <f t="shared" si="4"/>
        <v>stocks (million barrels) p2total motor gasoline</v>
      </c>
      <c r="D180" t="s">
        <v>177</v>
      </c>
      <c r="E180" t="s">
        <v>142</v>
      </c>
      <c r="F180" t="s">
        <v>182</v>
      </c>
      <c r="G180">
        <v>47.853999999999999</v>
      </c>
      <c r="H180">
        <v>47.834000000000003</v>
      </c>
      <c r="I180" s="1" t="str">
        <f t="shared" si="5"/>
        <v>47.85447.834</v>
      </c>
    </row>
    <row r="181" spans="1:9" x14ac:dyDescent="0.25">
      <c r="A181" s="6" t="e">
        <f>INDEX(xlsx!B:B,MATCH(I181,xlsx!F:F,0))</f>
        <v>#N/A</v>
      </c>
      <c r="B181" s="6" t="e">
        <f>_xlfn.XLOOKUP(A181,xlsx!B:B,xlsx!C:C)</f>
        <v>#N/A</v>
      </c>
      <c r="C181" t="str">
        <f t="shared" si="4"/>
        <v>stocks (million barrels) p3total motor gasoline</v>
      </c>
      <c r="D181" t="s">
        <v>177</v>
      </c>
      <c r="E181" t="s">
        <v>143</v>
      </c>
      <c r="F181" t="s">
        <v>182</v>
      </c>
      <c r="G181">
        <v>90.003</v>
      </c>
      <c r="H181">
        <v>88.748999999999995</v>
      </c>
      <c r="I181" s="1" t="str">
        <f t="shared" si="5"/>
        <v>90.00388.749</v>
      </c>
    </row>
    <row r="182" spans="1:9" x14ac:dyDescent="0.25">
      <c r="A182" s="6" t="e">
        <f>INDEX(xlsx!B:B,MATCH(I182,xlsx!F:F,0))</f>
        <v>#N/A</v>
      </c>
      <c r="B182" s="6" t="e">
        <f>_xlfn.XLOOKUP(A182,xlsx!B:B,xlsx!C:C)</f>
        <v>#N/A</v>
      </c>
      <c r="C182" t="str">
        <f t="shared" si="4"/>
        <v>stocks (million barrels) p4total motor gasoline</v>
      </c>
      <c r="D182" t="s">
        <v>177</v>
      </c>
      <c r="E182" t="s">
        <v>144</v>
      </c>
      <c r="F182" t="s">
        <v>182</v>
      </c>
      <c r="G182">
        <v>8.0559999999999992</v>
      </c>
      <c r="H182">
        <v>8.1110000000000007</v>
      </c>
      <c r="I182" s="1" t="str">
        <f t="shared" si="5"/>
        <v>8.0568.111</v>
      </c>
    </row>
    <row r="183" spans="1:9" x14ac:dyDescent="0.25">
      <c r="A183" s="6" t="e">
        <f>INDEX(xlsx!B:B,MATCH(I183,xlsx!F:F,0))</f>
        <v>#N/A</v>
      </c>
      <c r="B183" s="6" t="e">
        <f>_xlfn.XLOOKUP(A183,xlsx!B:B,xlsx!C:C)</f>
        <v>#N/A</v>
      </c>
      <c r="C183" t="str">
        <f t="shared" si="4"/>
        <v>stocks (million barrels) p5total motor gasoline</v>
      </c>
      <c r="D183" t="s">
        <v>177</v>
      </c>
      <c r="E183" t="s">
        <v>145</v>
      </c>
      <c r="F183" t="s">
        <v>182</v>
      </c>
      <c r="G183">
        <v>31.981999999999999</v>
      </c>
      <c r="H183">
        <v>30.396999999999998</v>
      </c>
      <c r="I183" s="1" t="str">
        <f t="shared" si="5"/>
        <v>31.98230.397</v>
      </c>
    </row>
    <row r="184" spans="1:9" x14ac:dyDescent="0.25">
      <c r="A184" s="6" t="e">
        <f>INDEX(xlsx!B:B,MATCH(I184,xlsx!F:F,0))</f>
        <v>#N/A</v>
      </c>
      <c r="B184" s="6" t="e">
        <f>_xlfn.XLOOKUP(A184,xlsx!B:B,xlsx!C:C)</f>
        <v>#N/A</v>
      </c>
      <c r="C184" t="str">
        <f t="shared" si="4"/>
        <v>stocks (million barrels) usfinished motor gasoline</v>
      </c>
      <c r="D184" t="s">
        <v>177</v>
      </c>
      <c r="E184" t="s">
        <v>136</v>
      </c>
      <c r="F184" t="s">
        <v>157</v>
      </c>
      <c r="G184">
        <v>18</v>
      </c>
      <c r="H184">
        <v>16.585999999999999</v>
      </c>
      <c r="I184" s="1" t="str">
        <f t="shared" si="5"/>
        <v>1816.586</v>
      </c>
    </row>
    <row r="185" spans="1:9" x14ac:dyDescent="0.25">
      <c r="A185" s="6"/>
      <c r="B185" s="6">
        <f>_xlfn.XLOOKUP(A185,xlsx!B:B,xlsx!C:C)</f>
        <v>0</v>
      </c>
      <c r="C185" t="str">
        <f t="shared" si="4"/>
        <v>stocks (million barrels) usreformulated</v>
      </c>
      <c r="D185" t="s">
        <v>177</v>
      </c>
      <c r="E185" t="s">
        <v>136</v>
      </c>
      <c r="F185" t="s">
        <v>160</v>
      </c>
      <c r="G185">
        <v>1.4999999999999999E-2</v>
      </c>
      <c r="H185">
        <v>1.7000000000000001E-2</v>
      </c>
      <c r="I185" s="1" t="str">
        <f t="shared" si="5"/>
        <v>0.0150.017</v>
      </c>
    </row>
    <row r="186" spans="1:9" x14ac:dyDescent="0.25">
      <c r="A186" s="6"/>
      <c r="B186" s="6">
        <f>_xlfn.XLOOKUP(A186,xlsx!B:B,xlsx!C:C)</f>
        <v>0</v>
      </c>
      <c r="C186" t="str">
        <f t="shared" si="4"/>
        <v>stocks (million barrels) p1reformulated</v>
      </c>
      <c r="D186" t="s">
        <v>177</v>
      </c>
      <c r="E186" t="s">
        <v>141</v>
      </c>
      <c r="F186" t="s">
        <v>160</v>
      </c>
      <c r="G186">
        <v>3.0000000000000001E-3</v>
      </c>
      <c r="H186">
        <v>3.0000000000000001E-3</v>
      </c>
      <c r="I186" s="1" t="str">
        <f t="shared" si="5"/>
        <v>0.0030.003</v>
      </c>
    </row>
    <row r="187" spans="1:9" x14ac:dyDescent="0.25">
      <c r="A187" s="6"/>
      <c r="B187" s="6">
        <f>_xlfn.XLOOKUP(A187,xlsx!B:B,xlsx!C:C)</f>
        <v>0</v>
      </c>
      <c r="C187" t="str">
        <f t="shared" si="4"/>
        <v>stocks (million barrels) p2reformulated</v>
      </c>
      <c r="D187" t="s">
        <v>177</v>
      </c>
      <c r="E187" t="s">
        <v>142</v>
      </c>
      <c r="F187" t="s">
        <v>160</v>
      </c>
      <c r="G187">
        <v>0</v>
      </c>
      <c r="H187">
        <v>0</v>
      </c>
      <c r="I187" s="1" t="str">
        <f t="shared" si="5"/>
        <v>00</v>
      </c>
    </row>
    <row r="188" spans="1:9" x14ac:dyDescent="0.25">
      <c r="A188" s="6"/>
      <c r="B188" s="6">
        <f>_xlfn.XLOOKUP(A188,xlsx!B:B,xlsx!C:C)</f>
        <v>0</v>
      </c>
      <c r="C188" t="str">
        <f t="shared" si="4"/>
        <v>stocks (million barrels) p3reformulated</v>
      </c>
      <c r="D188" t="s">
        <v>177</v>
      </c>
      <c r="E188" t="s">
        <v>143</v>
      </c>
      <c r="F188" t="s">
        <v>160</v>
      </c>
      <c r="G188">
        <v>0</v>
      </c>
      <c r="H188">
        <v>0</v>
      </c>
      <c r="I188" s="1" t="str">
        <f t="shared" si="5"/>
        <v>00</v>
      </c>
    </row>
    <row r="189" spans="1:9" x14ac:dyDescent="0.25">
      <c r="A189" s="6"/>
      <c r="B189" s="6">
        <f>_xlfn.XLOOKUP(A189,xlsx!B:B,xlsx!C:C)</f>
        <v>0</v>
      </c>
      <c r="C189" t="str">
        <f t="shared" si="4"/>
        <v>stocks (million barrels) p4reformulated</v>
      </c>
      <c r="D189" t="s">
        <v>177</v>
      </c>
      <c r="E189" t="s">
        <v>144</v>
      </c>
      <c r="F189" t="s">
        <v>160</v>
      </c>
      <c r="G189">
        <v>0</v>
      </c>
      <c r="H189">
        <v>0</v>
      </c>
      <c r="I189" s="1" t="str">
        <f t="shared" si="5"/>
        <v>00</v>
      </c>
    </row>
    <row r="190" spans="1:9" x14ac:dyDescent="0.25">
      <c r="A190" s="6"/>
      <c r="B190" s="6">
        <f>_xlfn.XLOOKUP(A190,xlsx!B:B,xlsx!C:C)</f>
        <v>0</v>
      </c>
      <c r="C190" t="str">
        <f t="shared" si="4"/>
        <v>stocks (million barrels) p5reformulated</v>
      </c>
      <c r="D190" t="s">
        <v>177</v>
      </c>
      <c r="E190" t="s">
        <v>145</v>
      </c>
      <c r="F190" t="s">
        <v>160</v>
      </c>
      <c r="G190">
        <v>1.2E-2</v>
      </c>
      <c r="H190">
        <v>1.4E-2</v>
      </c>
      <c r="I190" s="1" t="str">
        <f t="shared" si="5"/>
        <v>0.0120.014</v>
      </c>
    </row>
    <row r="191" spans="1:9" x14ac:dyDescent="0.25">
      <c r="A191" s="6"/>
      <c r="B191" s="6">
        <f>_xlfn.XLOOKUP(A191,xlsx!B:B,xlsx!C:C)</f>
        <v>0</v>
      </c>
      <c r="C191" t="str">
        <f t="shared" si="4"/>
        <v>stocks (million barrels) usblended with fuel ethanol</v>
      </c>
      <c r="D191" t="s">
        <v>177</v>
      </c>
      <c r="E191" t="s">
        <v>136</v>
      </c>
      <c r="F191" t="s">
        <v>161</v>
      </c>
      <c r="G191">
        <v>1.4999999999999999E-2</v>
      </c>
      <c r="H191">
        <v>1.7000000000000001E-2</v>
      </c>
      <c r="I191" s="1" t="str">
        <f t="shared" si="5"/>
        <v>0.0150.017</v>
      </c>
    </row>
    <row r="192" spans="1:9" x14ac:dyDescent="0.25">
      <c r="A192" s="6"/>
      <c r="B192" s="6">
        <f>_xlfn.XLOOKUP(A192,xlsx!B:B,xlsx!C:C)</f>
        <v>0</v>
      </c>
      <c r="C192" t="str">
        <f t="shared" si="4"/>
        <v>stocks (million barrels) p1blended with fuel ethanol</v>
      </c>
      <c r="D192" t="s">
        <v>177</v>
      </c>
      <c r="E192" t="s">
        <v>141</v>
      </c>
      <c r="F192" t="s">
        <v>161</v>
      </c>
      <c r="G192">
        <v>3.0000000000000001E-3</v>
      </c>
      <c r="H192">
        <v>3.0000000000000001E-3</v>
      </c>
      <c r="I192" s="1" t="str">
        <f t="shared" si="5"/>
        <v>0.0030.003</v>
      </c>
    </row>
    <row r="193" spans="1:9" x14ac:dyDescent="0.25">
      <c r="A193" s="6"/>
      <c r="B193" s="6">
        <f>_xlfn.XLOOKUP(A193,xlsx!B:B,xlsx!C:C)</f>
        <v>0</v>
      </c>
      <c r="C193" t="str">
        <f t="shared" si="4"/>
        <v>stocks (million barrels) p2blended with fuel ethanol</v>
      </c>
      <c r="D193" t="s">
        <v>177</v>
      </c>
      <c r="E193" t="s">
        <v>142</v>
      </c>
      <c r="F193" t="s">
        <v>161</v>
      </c>
      <c r="G193">
        <v>0</v>
      </c>
      <c r="H193">
        <v>0</v>
      </c>
      <c r="I193" s="1" t="str">
        <f t="shared" si="5"/>
        <v>00</v>
      </c>
    </row>
    <row r="194" spans="1:9" x14ac:dyDescent="0.25">
      <c r="A194" s="6"/>
      <c r="B194" s="6">
        <f>_xlfn.XLOOKUP(A194,xlsx!B:B,xlsx!C:C)</f>
        <v>0</v>
      </c>
      <c r="C194" t="str">
        <f t="shared" si="4"/>
        <v>stocks (million barrels) p3blended with fuel ethanol</v>
      </c>
      <c r="D194" t="s">
        <v>177</v>
      </c>
      <c r="E194" t="s">
        <v>143</v>
      </c>
      <c r="F194" t="s">
        <v>161</v>
      </c>
      <c r="G194">
        <v>0</v>
      </c>
      <c r="H194">
        <v>0</v>
      </c>
      <c r="I194" s="1" t="str">
        <f t="shared" si="5"/>
        <v>00</v>
      </c>
    </row>
    <row r="195" spans="1:9" x14ac:dyDescent="0.25">
      <c r="A195" s="6"/>
      <c r="B195" s="6">
        <f>_xlfn.XLOOKUP(A195,xlsx!B:B,xlsx!C:C)</f>
        <v>0</v>
      </c>
      <c r="C195" t="str">
        <f t="shared" ref="C195:C258" si="6">D195&amp;E195&amp;F195</f>
        <v>stocks (million barrels) p4blended with fuel ethanol</v>
      </c>
      <c r="D195" t="s">
        <v>177</v>
      </c>
      <c r="E195" t="s">
        <v>144</v>
      </c>
      <c r="F195" t="s">
        <v>161</v>
      </c>
      <c r="G195">
        <v>0</v>
      </c>
      <c r="H195">
        <v>0</v>
      </c>
      <c r="I195" s="1" t="str">
        <f t="shared" ref="I195:I258" si="7">G195&amp;H195</f>
        <v>00</v>
      </c>
    </row>
    <row r="196" spans="1:9" x14ac:dyDescent="0.25">
      <c r="A196" s="6"/>
      <c r="B196" s="6">
        <f>_xlfn.XLOOKUP(A196,xlsx!B:B,xlsx!C:C)</f>
        <v>0</v>
      </c>
      <c r="C196" t="str">
        <f t="shared" si="6"/>
        <v>stocks (million barrels) p5blended with fuel ethanol</v>
      </c>
      <c r="D196" t="s">
        <v>177</v>
      </c>
      <c r="E196" t="s">
        <v>145</v>
      </c>
      <c r="F196" t="s">
        <v>161</v>
      </c>
      <c r="G196">
        <v>1.2E-2</v>
      </c>
      <c r="H196">
        <v>1.4E-2</v>
      </c>
      <c r="I196" s="1" t="str">
        <f t="shared" si="7"/>
        <v>0.0120.014</v>
      </c>
    </row>
    <row r="197" spans="1:9" x14ac:dyDescent="0.25">
      <c r="A197" s="6"/>
      <c r="B197" s="6">
        <f>_xlfn.XLOOKUP(A197,xlsx!B:B,xlsx!C:C)</f>
        <v>0</v>
      </c>
      <c r="C197" t="str">
        <f t="shared" si="6"/>
        <v>stocks (million barrels) usother</v>
      </c>
      <c r="D197" t="s">
        <v>177</v>
      </c>
      <c r="E197" t="s">
        <v>136</v>
      </c>
      <c r="F197" t="s">
        <v>162</v>
      </c>
      <c r="G197">
        <v>0</v>
      </c>
      <c r="H197">
        <v>0</v>
      </c>
      <c r="I197" s="1" t="str">
        <f t="shared" si="7"/>
        <v>00</v>
      </c>
    </row>
    <row r="198" spans="1:9" x14ac:dyDescent="0.25">
      <c r="A198" s="6"/>
      <c r="B198" s="6">
        <f>_xlfn.XLOOKUP(A198,xlsx!B:B,xlsx!C:C)</f>
        <v>0</v>
      </c>
      <c r="C198" t="str">
        <f t="shared" si="6"/>
        <v>stocks (million barrels) p1other</v>
      </c>
      <c r="D198" t="s">
        <v>177</v>
      </c>
      <c r="E198" t="s">
        <v>141</v>
      </c>
      <c r="F198" t="s">
        <v>162</v>
      </c>
      <c r="G198">
        <v>0</v>
      </c>
      <c r="H198">
        <v>0</v>
      </c>
      <c r="I198" s="1" t="str">
        <f t="shared" si="7"/>
        <v>00</v>
      </c>
    </row>
    <row r="199" spans="1:9" x14ac:dyDescent="0.25">
      <c r="A199" s="6"/>
      <c r="B199" s="6">
        <f>_xlfn.XLOOKUP(A199,xlsx!B:B,xlsx!C:C)</f>
        <v>0</v>
      </c>
      <c r="C199" t="str">
        <f t="shared" si="6"/>
        <v>stocks (million barrels) p2other</v>
      </c>
      <c r="D199" t="s">
        <v>177</v>
      </c>
      <c r="E199" t="s">
        <v>142</v>
      </c>
      <c r="F199" t="s">
        <v>162</v>
      </c>
      <c r="G199">
        <v>0</v>
      </c>
      <c r="H199">
        <v>0</v>
      </c>
      <c r="I199" s="1" t="str">
        <f t="shared" si="7"/>
        <v>00</v>
      </c>
    </row>
    <row r="200" spans="1:9" x14ac:dyDescent="0.25">
      <c r="A200" s="6"/>
      <c r="B200" s="6">
        <f>_xlfn.XLOOKUP(A200,xlsx!B:B,xlsx!C:C)</f>
        <v>0</v>
      </c>
      <c r="C200" t="str">
        <f t="shared" si="6"/>
        <v>stocks (million barrels) p3other</v>
      </c>
      <c r="D200" t="s">
        <v>177</v>
      </c>
      <c r="E200" t="s">
        <v>143</v>
      </c>
      <c r="F200" t="s">
        <v>162</v>
      </c>
      <c r="G200">
        <v>0</v>
      </c>
      <c r="H200">
        <v>0</v>
      </c>
      <c r="I200" s="1" t="str">
        <f t="shared" si="7"/>
        <v>00</v>
      </c>
    </row>
    <row r="201" spans="1:9" x14ac:dyDescent="0.25">
      <c r="A201" s="6"/>
      <c r="B201" s="6">
        <f>_xlfn.XLOOKUP(A201,xlsx!B:B,xlsx!C:C)</f>
        <v>0</v>
      </c>
      <c r="C201" t="str">
        <f t="shared" si="6"/>
        <v>stocks (million barrels) p4other</v>
      </c>
      <c r="D201" t="s">
        <v>177</v>
      </c>
      <c r="E201" t="s">
        <v>144</v>
      </c>
      <c r="F201" t="s">
        <v>162</v>
      </c>
      <c r="G201">
        <v>0</v>
      </c>
      <c r="H201">
        <v>0</v>
      </c>
      <c r="I201" s="1" t="str">
        <f t="shared" si="7"/>
        <v>00</v>
      </c>
    </row>
    <row r="202" spans="1:9" x14ac:dyDescent="0.25">
      <c r="A202" s="6"/>
      <c r="B202" s="6">
        <f>_xlfn.XLOOKUP(A202,xlsx!B:B,xlsx!C:C)</f>
        <v>0</v>
      </c>
      <c r="C202" t="str">
        <f t="shared" si="6"/>
        <v>stocks (million barrels) p5other</v>
      </c>
      <c r="D202" t="s">
        <v>177</v>
      </c>
      <c r="E202" t="s">
        <v>145</v>
      </c>
      <c r="F202" t="s">
        <v>162</v>
      </c>
      <c r="G202">
        <v>0</v>
      </c>
      <c r="H202">
        <v>0</v>
      </c>
      <c r="I202" s="1" t="str">
        <f t="shared" si="7"/>
        <v>00</v>
      </c>
    </row>
    <row r="203" spans="1:9" x14ac:dyDescent="0.25">
      <c r="A203" s="6" t="e">
        <f>INDEX(xlsx!B:B,MATCH(I203,xlsx!F:F,0))</f>
        <v>#N/A</v>
      </c>
      <c r="B203" s="6" t="e">
        <f>_xlfn.XLOOKUP(A203,xlsx!B:B,xlsx!C:C)</f>
        <v>#N/A</v>
      </c>
      <c r="C203" t="str">
        <f t="shared" si="6"/>
        <v>stocks (million barrels) usconventional</v>
      </c>
      <c r="D203" t="s">
        <v>177</v>
      </c>
      <c r="E203" t="s">
        <v>136</v>
      </c>
      <c r="F203" t="s">
        <v>163</v>
      </c>
      <c r="G203">
        <v>17.984999999999999</v>
      </c>
      <c r="H203">
        <v>16.568999999999999</v>
      </c>
      <c r="I203" s="1" t="str">
        <f t="shared" si="7"/>
        <v>17.98516.569</v>
      </c>
    </row>
    <row r="204" spans="1:9" x14ac:dyDescent="0.25">
      <c r="A204" s="6" t="e">
        <f>INDEX(xlsx!B:B,MATCH(I204,xlsx!F:F,0))</f>
        <v>#N/A</v>
      </c>
      <c r="B204" s="6" t="e">
        <f>_xlfn.XLOOKUP(A204,xlsx!B:B,xlsx!C:C)</f>
        <v>#N/A</v>
      </c>
      <c r="C204" t="str">
        <f t="shared" si="6"/>
        <v>stocks (million barrels) p1conventional</v>
      </c>
      <c r="D204" t="s">
        <v>177</v>
      </c>
      <c r="E204" t="s">
        <v>141</v>
      </c>
      <c r="F204" t="s">
        <v>163</v>
      </c>
      <c r="G204">
        <v>2.6829999999999998</v>
      </c>
      <c r="H204">
        <v>3.177</v>
      </c>
      <c r="I204" s="1" t="str">
        <f t="shared" si="7"/>
        <v>2.6833.177</v>
      </c>
    </row>
    <row r="205" spans="1:9" x14ac:dyDescent="0.25">
      <c r="A205" s="6" t="e">
        <f>INDEX(xlsx!B:B,MATCH(I205,xlsx!F:F,0))</f>
        <v>#N/A</v>
      </c>
      <c r="B205" s="6" t="e">
        <f>_xlfn.XLOOKUP(A205,xlsx!B:B,xlsx!C:C)</f>
        <v>#N/A</v>
      </c>
      <c r="C205" t="str">
        <f t="shared" si="6"/>
        <v>stocks (million barrels) p2conventional</v>
      </c>
      <c r="D205" t="s">
        <v>177</v>
      </c>
      <c r="E205" t="s">
        <v>142</v>
      </c>
      <c r="F205" t="s">
        <v>163</v>
      </c>
      <c r="G205">
        <v>3.6030000000000002</v>
      </c>
      <c r="H205">
        <v>3.1850000000000001</v>
      </c>
      <c r="I205" s="1" t="str">
        <f t="shared" si="7"/>
        <v>3.6033.185</v>
      </c>
    </row>
    <row r="206" spans="1:9" x14ac:dyDescent="0.25">
      <c r="A206" s="6" t="e">
        <f>INDEX(xlsx!B:B,MATCH(I206,xlsx!F:F,0))</f>
        <v>#N/A</v>
      </c>
      <c r="B206" s="6" t="e">
        <f>_xlfn.XLOOKUP(A206,xlsx!B:B,xlsx!C:C)</f>
        <v>#N/A</v>
      </c>
      <c r="C206" t="str">
        <f t="shared" si="6"/>
        <v>stocks (million barrels) p3conventional</v>
      </c>
      <c r="D206" t="s">
        <v>177</v>
      </c>
      <c r="E206" t="s">
        <v>143</v>
      </c>
      <c r="F206" t="s">
        <v>163</v>
      </c>
      <c r="G206">
        <v>8.4280000000000008</v>
      </c>
      <c r="H206">
        <v>7.2489999999999997</v>
      </c>
      <c r="I206" s="1" t="str">
        <f t="shared" si="7"/>
        <v>8.4287.249</v>
      </c>
    </row>
    <row r="207" spans="1:9" x14ac:dyDescent="0.25">
      <c r="A207" s="6" t="e">
        <f>INDEX(xlsx!B:B,MATCH(I207,xlsx!F:F,0))</f>
        <v>#N/A</v>
      </c>
      <c r="B207" s="6" t="e">
        <f>_xlfn.XLOOKUP(A207,xlsx!B:B,xlsx!C:C)</f>
        <v>#N/A</v>
      </c>
      <c r="C207" t="str">
        <f t="shared" si="6"/>
        <v>stocks (million barrels) p4conventional</v>
      </c>
      <c r="D207" t="s">
        <v>177</v>
      </c>
      <c r="E207" t="s">
        <v>144</v>
      </c>
      <c r="F207" t="s">
        <v>163</v>
      </c>
      <c r="G207">
        <v>1.198</v>
      </c>
      <c r="H207">
        <v>1.1419999999999999</v>
      </c>
      <c r="I207" s="1" t="str">
        <f t="shared" si="7"/>
        <v>1.1981.142</v>
      </c>
    </row>
    <row r="208" spans="1:9" x14ac:dyDescent="0.25">
      <c r="A208" s="6" t="e">
        <f>INDEX(xlsx!B:B,MATCH(I208,xlsx!F:F,0))</f>
        <v>#N/A</v>
      </c>
      <c r="B208" s="6" t="e">
        <f>_xlfn.XLOOKUP(A208,xlsx!B:B,xlsx!C:C)</f>
        <v>#N/A</v>
      </c>
      <c r="C208" t="str">
        <f t="shared" si="6"/>
        <v>stocks (million barrels) p5conventional</v>
      </c>
      <c r="D208" t="s">
        <v>177</v>
      </c>
      <c r="E208" t="s">
        <v>145</v>
      </c>
      <c r="F208" t="s">
        <v>163</v>
      </c>
      <c r="G208">
        <v>2.0739999999999998</v>
      </c>
      <c r="H208">
        <v>1.8160000000000001</v>
      </c>
      <c r="I208" s="1" t="str">
        <f t="shared" si="7"/>
        <v>2.0741.816</v>
      </c>
    </row>
    <row r="209" spans="1:9" x14ac:dyDescent="0.25">
      <c r="A209" s="6" t="e">
        <f>INDEX(xlsx!B:B,MATCH(I209,xlsx!F:F,0))</f>
        <v>#N/A</v>
      </c>
      <c r="B209" s="6" t="e">
        <f>_xlfn.XLOOKUP(A209,xlsx!B:B,xlsx!C:C)</f>
        <v>#N/A</v>
      </c>
      <c r="C209" t="str">
        <f t="shared" si="6"/>
        <v>stocks (million barrels) used55 and lower</v>
      </c>
      <c r="D209" t="s">
        <v>177</v>
      </c>
      <c r="E209" t="s">
        <v>136</v>
      </c>
      <c r="F209" t="s">
        <v>164</v>
      </c>
      <c r="G209">
        <v>0.193</v>
      </c>
      <c r="H209">
        <v>0.17799999999999999</v>
      </c>
      <c r="I209" s="1" t="str">
        <f t="shared" si="7"/>
        <v>0.1930.178</v>
      </c>
    </row>
    <row r="210" spans="1:9" x14ac:dyDescent="0.25">
      <c r="A210" s="6"/>
      <c r="B210" s="6">
        <f>_xlfn.XLOOKUP(A210,xlsx!B:B,xlsx!C:C)</f>
        <v>0</v>
      </c>
      <c r="C210" t="str">
        <f t="shared" si="6"/>
        <v>stocks (million barrels) p1ed55 and lower</v>
      </c>
      <c r="D210" t="s">
        <v>177</v>
      </c>
      <c r="E210" t="s">
        <v>141</v>
      </c>
      <c r="F210" t="s">
        <v>164</v>
      </c>
      <c r="G210">
        <v>0</v>
      </c>
      <c r="H210">
        <v>0</v>
      </c>
      <c r="I210" s="1" t="str">
        <f t="shared" si="7"/>
        <v>00</v>
      </c>
    </row>
    <row r="211" spans="1:9" x14ac:dyDescent="0.25">
      <c r="A211" s="6" t="e">
        <f>INDEX(xlsx!B:B,MATCH(I211,xlsx!F:F,0))</f>
        <v>#N/A</v>
      </c>
      <c r="B211" s="6" t="e">
        <f>_xlfn.XLOOKUP(A211,xlsx!B:B,xlsx!C:C)</f>
        <v>#N/A</v>
      </c>
      <c r="C211" t="str">
        <f t="shared" si="6"/>
        <v>stocks (million barrels) p2ed55 and lower</v>
      </c>
      <c r="D211" t="s">
        <v>177</v>
      </c>
      <c r="E211" t="s">
        <v>142</v>
      </c>
      <c r="F211" t="s">
        <v>164</v>
      </c>
      <c r="G211">
        <v>0.107</v>
      </c>
      <c r="H211">
        <v>0.107</v>
      </c>
      <c r="I211" s="1" t="str">
        <f t="shared" si="7"/>
        <v>0.1070.107</v>
      </c>
    </row>
    <row r="212" spans="1:9" x14ac:dyDescent="0.25">
      <c r="A212" s="6"/>
      <c r="B212" s="6">
        <f>_xlfn.XLOOKUP(A212,xlsx!B:B,xlsx!C:C)</f>
        <v>0</v>
      </c>
      <c r="C212" t="str">
        <f t="shared" si="6"/>
        <v>stocks (million barrels) p3ed55 and lower</v>
      </c>
      <c r="D212" t="s">
        <v>177</v>
      </c>
      <c r="E212" t="s">
        <v>143</v>
      </c>
      <c r="F212" t="s">
        <v>164</v>
      </c>
      <c r="G212">
        <v>0</v>
      </c>
      <c r="H212">
        <v>0</v>
      </c>
      <c r="I212" s="1" t="str">
        <f t="shared" si="7"/>
        <v>00</v>
      </c>
    </row>
    <row r="213" spans="1:9" x14ac:dyDescent="0.25">
      <c r="A213" s="6" t="e">
        <f>INDEX(xlsx!B:B,MATCH(I213,xlsx!F:F,0))</f>
        <v>#N/A</v>
      </c>
      <c r="B213" s="6" t="e">
        <f>_xlfn.XLOOKUP(A213,xlsx!B:B,xlsx!C:C)</f>
        <v>#N/A</v>
      </c>
      <c r="C213" t="str">
        <f t="shared" si="6"/>
        <v>stocks (million barrels) p4ed55 and lower</v>
      </c>
      <c r="D213" t="s">
        <v>177</v>
      </c>
      <c r="E213" t="s">
        <v>144</v>
      </c>
      <c r="F213" t="s">
        <v>164</v>
      </c>
      <c r="G213">
        <v>8.5999999999999993E-2</v>
      </c>
      <c r="H213">
        <v>7.0999999999999994E-2</v>
      </c>
      <c r="I213" s="1" t="str">
        <f t="shared" si="7"/>
        <v>0.0860.071</v>
      </c>
    </row>
    <row r="214" spans="1:9" x14ac:dyDescent="0.25">
      <c r="A214" s="6"/>
      <c r="B214" s="6">
        <f>_xlfn.XLOOKUP(A214,xlsx!B:B,xlsx!C:C)</f>
        <v>0</v>
      </c>
      <c r="C214" t="str">
        <f t="shared" si="6"/>
        <v>stocks (million barrels) p5ed55 and lower</v>
      </c>
      <c r="D214" t="s">
        <v>177</v>
      </c>
      <c r="E214" t="s">
        <v>145</v>
      </c>
      <c r="F214" t="s">
        <v>164</v>
      </c>
      <c r="G214">
        <v>0</v>
      </c>
      <c r="H214">
        <v>0</v>
      </c>
      <c r="I214" s="1" t="str">
        <f t="shared" si="7"/>
        <v>00</v>
      </c>
    </row>
    <row r="215" spans="1:9" x14ac:dyDescent="0.25">
      <c r="A215" s="6"/>
      <c r="B215" s="6">
        <f>_xlfn.XLOOKUP(A215,xlsx!B:B,xlsx!C:C)</f>
        <v>0</v>
      </c>
      <c r="C215" t="str">
        <f t="shared" si="6"/>
        <v>stocks (million barrels) usgreater than ed55</v>
      </c>
      <c r="D215" t="s">
        <v>177</v>
      </c>
      <c r="E215" t="s">
        <v>136</v>
      </c>
      <c r="F215" t="s">
        <v>165</v>
      </c>
      <c r="G215">
        <v>0</v>
      </c>
      <c r="H215">
        <v>0</v>
      </c>
      <c r="I215" s="1" t="str">
        <f t="shared" si="7"/>
        <v>00</v>
      </c>
    </row>
    <row r="216" spans="1:9" x14ac:dyDescent="0.25">
      <c r="A216" s="6"/>
      <c r="B216" s="6">
        <f>_xlfn.XLOOKUP(A216,xlsx!B:B,xlsx!C:C)</f>
        <v>0</v>
      </c>
      <c r="C216" t="str">
        <f t="shared" si="6"/>
        <v>stocks (million barrels) p1greater than ed55</v>
      </c>
      <c r="D216" t="s">
        <v>177</v>
      </c>
      <c r="E216" t="s">
        <v>141</v>
      </c>
      <c r="F216" t="s">
        <v>165</v>
      </c>
      <c r="G216">
        <v>0</v>
      </c>
      <c r="H216">
        <v>0</v>
      </c>
      <c r="I216" s="1" t="str">
        <f t="shared" si="7"/>
        <v>00</v>
      </c>
    </row>
    <row r="217" spans="1:9" x14ac:dyDescent="0.25">
      <c r="A217" s="6"/>
      <c r="B217" s="6">
        <f>_xlfn.XLOOKUP(A217,xlsx!B:B,xlsx!C:C)</f>
        <v>0</v>
      </c>
      <c r="C217" t="str">
        <f t="shared" si="6"/>
        <v>stocks (million barrels) p2greater than ed55</v>
      </c>
      <c r="D217" t="s">
        <v>177</v>
      </c>
      <c r="E217" t="s">
        <v>142</v>
      </c>
      <c r="F217" t="s">
        <v>165</v>
      </c>
      <c r="G217">
        <v>0</v>
      </c>
      <c r="H217">
        <v>0</v>
      </c>
      <c r="I217" s="1" t="str">
        <f t="shared" si="7"/>
        <v>00</v>
      </c>
    </row>
    <row r="218" spans="1:9" x14ac:dyDescent="0.25">
      <c r="A218" s="6"/>
      <c r="B218" s="6">
        <f>_xlfn.XLOOKUP(A218,xlsx!B:B,xlsx!C:C)</f>
        <v>0</v>
      </c>
      <c r="C218" t="str">
        <f t="shared" si="6"/>
        <v>stocks (million barrels) p3greater than ed55</v>
      </c>
      <c r="D218" t="s">
        <v>177</v>
      </c>
      <c r="E218" t="s">
        <v>143</v>
      </c>
      <c r="F218" t="s">
        <v>165</v>
      </c>
      <c r="G218">
        <v>0</v>
      </c>
      <c r="H218">
        <v>0</v>
      </c>
      <c r="I218" s="1" t="str">
        <f t="shared" si="7"/>
        <v>00</v>
      </c>
    </row>
    <row r="219" spans="1:9" x14ac:dyDescent="0.25">
      <c r="A219" s="6"/>
      <c r="B219" s="6">
        <f>_xlfn.XLOOKUP(A219,xlsx!B:B,xlsx!C:C)</f>
        <v>0</v>
      </c>
      <c r="C219" t="str">
        <f t="shared" si="6"/>
        <v>stocks (million barrels) p4greater than ed55</v>
      </c>
      <c r="D219" t="s">
        <v>177</v>
      </c>
      <c r="E219" t="s">
        <v>144</v>
      </c>
      <c r="F219" t="s">
        <v>165</v>
      </c>
      <c r="G219">
        <v>0</v>
      </c>
      <c r="H219">
        <v>0</v>
      </c>
      <c r="I219" s="1" t="str">
        <f t="shared" si="7"/>
        <v>00</v>
      </c>
    </row>
    <row r="220" spans="1:9" x14ac:dyDescent="0.25">
      <c r="A220" s="6"/>
      <c r="B220" s="6">
        <f>_xlfn.XLOOKUP(A220,xlsx!B:B,xlsx!C:C)</f>
        <v>0</v>
      </c>
      <c r="C220" t="str">
        <f t="shared" si="6"/>
        <v>stocks (million barrels) p5greater than ed55</v>
      </c>
      <c r="D220" t="s">
        <v>177</v>
      </c>
      <c r="E220" t="s">
        <v>145</v>
      </c>
      <c r="F220" t="s">
        <v>165</v>
      </c>
      <c r="G220">
        <v>0</v>
      </c>
      <c r="H220">
        <v>0</v>
      </c>
      <c r="I220" s="1" t="str">
        <f t="shared" si="7"/>
        <v>00</v>
      </c>
    </row>
    <row r="221" spans="1:9" x14ac:dyDescent="0.25">
      <c r="A221" s="6" t="e">
        <f>INDEX(xlsx!B:B,MATCH(I221,xlsx!F:F,0))</f>
        <v>#N/A</v>
      </c>
      <c r="B221" s="6" t="e">
        <f>_xlfn.XLOOKUP(A221,xlsx!B:B,xlsx!C:C)</f>
        <v>#N/A</v>
      </c>
      <c r="C221" t="str">
        <f t="shared" si="6"/>
        <v>stocks (million barrels) usmotor gasoline blending components</v>
      </c>
      <c r="D221" t="s">
        <v>177</v>
      </c>
      <c r="E221" t="s">
        <v>136</v>
      </c>
      <c r="F221" t="s">
        <v>150</v>
      </c>
      <c r="G221">
        <v>215.886</v>
      </c>
      <c r="H221">
        <v>214.64599999999999</v>
      </c>
      <c r="I221" s="1" t="str">
        <f t="shared" si="7"/>
        <v>215.886214.646</v>
      </c>
    </row>
    <row r="222" spans="1:9" x14ac:dyDescent="0.25">
      <c r="A222" s="6" t="e">
        <f>INDEX(xlsx!B:B,MATCH(I222,xlsx!F:F,0))</f>
        <v>#N/A</v>
      </c>
      <c r="B222" s="6" t="e">
        <f>_xlfn.XLOOKUP(A222,xlsx!B:B,xlsx!C:C)</f>
        <v>#N/A</v>
      </c>
      <c r="C222" t="str">
        <f t="shared" si="6"/>
        <v>stocks (million barrels) p1motor gasoline blending components</v>
      </c>
      <c r="D222" t="s">
        <v>177</v>
      </c>
      <c r="E222" t="s">
        <v>141</v>
      </c>
      <c r="F222" t="s">
        <v>150</v>
      </c>
      <c r="G222">
        <v>53.305</v>
      </c>
      <c r="H222">
        <v>52.96</v>
      </c>
      <c r="I222" s="1" t="str">
        <f t="shared" si="7"/>
        <v>53.30552.96</v>
      </c>
    </row>
    <row r="223" spans="1:9" x14ac:dyDescent="0.25">
      <c r="A223" s="6" t="e">
        <f>INDEX(xlsx!B:B,MATCH(I223,xlsx!F:F,0))</f>
        <v>#N/A</v>
      </c>
      <c r="B223" s="6" t="e">
        <f>_xlfn.XLOOKUP(A223,xlsx!B:B,xlsx!C:C)</f>
        <v>#N/A</v>
      </c>
      <c r="C223" t="str">
        <f t="shared" si="6"/>
        <v>stocks (million barrels) p2motor gasoline blending components</v>
      </c>
      <c r="D223" t="s">
        <v>177</v>
      </c>
      <c r="E223" t="s">
        <v>142</v>
      </c>
      <c r="F223" t="s">
        <v>150</v>
      </c>
      <c r="G223">
        <v>44.250999999999998</v>
      </c>
      <c r="H223">
        <v>44.649000000000001</v>
      </c>
      <c r="I223" s="1" t="str">
        <f t="shared" si="7"/>
        <v>44.25144.649</v>
      </c>
    </row>
    <row r="224" spans="1:9" x14ac:dyDescent="0.25">
      <c r="A224" s="6" t="e">
        <f>INDEX(xlsx!B:B,MATCH(I224,xlsx!F:F,0))</f>
        <v>#N/A</v>
      </c>
      <c r="B224" s="6" t="e">
        <f>_xlfn.XLOOKUP(A224,xlsx!B:B,xlsx!C:C)</f>
        <v>#N/A</v>
      </c>
      <c r="C224" t="str">
        <f t="shared" si="6"/>
        <v>stocks (million barrels) p3motor gasoline blending components</v>
      </c>
      <c r="D224" t="s">
        <v>177</v>
      </c>
      <c r="E224" t="s">
        <v>143</v>
      </c>
      <c r="F224" t="s">
        <v>150</v>
      </c>
      <c r="G224">
        <v>81.575000000000003</v>
      </c>
      <c r="H224">
        <v>81.5</v>
      </c>
      <c r="I224" s="1" t="str">
        <f t="shared" si="7"/>
        <v>81.57581.5</v>
      </c>
    </row>
    <row r="225" spans="1:9" x14ac:dyDescent="0.25">
      <c r="A225" s="6" t="e">
        <f>INDEX(xlsx!B:B,MATCH(I225,xlsx!F:F,0))</f>
        <v>#N/A</v>
      </c>
      <c r="B225" s="6" t="e">
        <f>_xlfn.XLOOKUP(A225,xlsx!B:B,xlsx!C:C)</f>
        <v>#N/A</v>
      </c>
      <c r="C225" t="str">
        <f t="shared" si="6"/>
        <v>stocks (million barrels) p4motor gasoline blending components</v>
      </c>
      <c r="D225" t="s">
        <v>177</v>
      </c>
      <c r="E225" t="s">
        <v>144</v>
      </c>
      <c r="F225" t="s">
        <v>150</v>
      </c>
      <c r="G225">
        <v>6.859</v>
      </c>
      <c r="H225">
        <v>6.9690000000000003</v>
      </c>
      <c r="I225" s="1" t="str">
        <f t="shared" si="7"/>
        <v>6.8596.969</v>
      </c>
    </row>
    <row r="226" spans="1:9" x14ac:dyDescent="0.25">
      <c r="A226" s="6" t="e">
        <f>INDEX(xlsx!B:B,MATCH(I226,xlsx!F:F,0))</f>
        <v>#N/A</v>
      </c>
      <c r="B226" s="6" t="e">
        <f>_xlfn.XLOOKUP(A226,xlsx!B:B,xlsx!C:C)</f>
        <v>#N/A</v>
      </c>
      <c r="C226" t="str">
        <f t="shared" si="6"/>
        <v>stocks (million barrels) p5motor gasoline blending components</v>
      </c>
      <c r="D226" t="s">
        <v>177</v>
      </c>
      <c r="E226" t="s">
        <v>145</v>
      </c>
      <c r="F226" t="s">
        <v>150</v>
      </c>
      <c r="G226">
        <v>29.896000000000001</v>
      </c>
      <c r="H226">
        <v>28.568000000000001</v>
      </c>
      <c r="I226" s="1" t="str">
        <f t="shared" si="7"/>
        <v>29.89628.568</v>
      </c>
    </row>
    <row r="227" spans="1:9" x14ac:dyDescent="0.25">
      <c r="A227" s="6" t="e">
        <f>INDEX(xlsx!B:B,MATCH(I227,xlsx!F:F,0))</f>
        <v>#N/A</v>
      </c>
      <c r="B227" s="6" t="e">
        <f>_xlfn.XLOOKUP(A227,xlsx!B:B,xlsx!C:C)</f>
        <v>#N/A</v>
      </c>
      <c r="C227" t="str">
        <f t="shared" si="6"/>
        <v>stocks (million barrels) usrbob</v>
      </c>
      <c r="D227" t="s">
        <v>177</v>
      </c>
      <c r="E227" t="s">
        <v>136</v>
      </c>
      <c r="F227" t="s">
        <v>151</v>
      </c>
      <c r="G227">
        <v>50.6</v>
      </c>
      <c r="H227">
        <v>51.14</v>
      </c>
      <c r="I227" s="1" t="str">
        <f t="shared" si="7"/>
        <v>50.651.14</v>
      </c>
    </row>
    <row r="228" spans="1:9" x14ac:dyDescent="0.25">
      <c r="A228" s="6" t="e">
        <f>INDEX(xlsx!B:B,MATCH(I228,xlsx!F:F,0))</f>
        <v>#N/A</v>
      </c>
      <c r="B228" s="6" t="e">
        <f>_xlfn.XLOOKUP(A228,xlsx!B:B,xlsx!C:C)</f>
        <v>#N/A</v>
      </c>
      <c r="C228" t="str">
        <f t="shared" si="6"/>
        <v>stocks (million barrels) p1rbob</v>
      </c>
      <c r="D228" t="s">
        <v>177</v>
      </c>
      <c r="E228" t="s">
        <v>141</v>
      </c>
      <c r="F228" t="s">
        <v>151</v>
      </c>
      <c r="G228">
        <v>18.132000000000001</v>
      </c>
      <c r="H228">
        <v>18.498000000000001</v>
      </c>
      <c r="I228" s="1" t="str">
        <f t="shared" si="7"/>
        <v>18.13218.498</v>
      </c>
    </row>
    <row r="229" spans="1:9" x14ac:dyDescent="0.25">
      <c r="A229" s="6" t="e">
        <f>INDEX(xlsx!B:B,MATCH(I229,xlsx!F:F,0))</f>
        <v>#N/A</v>
      </c>
      <c r="B229" s="6" t="e">
        <f>_xlfn.XLOOKUP(A229,xlsx!B:B,xlsx!C:C)</f>
        <v>#N/A</v>
      </c>
      <c r="C229" t="str">
        <f t="shared" si="6"/>
        <v>stocks (million barrels) p2rbob</v>
      </c>
      <c r="D229" t="s">
        <v>177</v>
      </c>
      <c r="E229" t="s">
        <v>142</v>
      </c>
      <c r="F229" t="s">
        <v>151</v>
      </c>
      <c r="G229">
        <v>5.5149999999999997</v>
      </c>
      <c r="H229">
        <v>5.673</v>
      </c>
      <c r="I229" s="1" t="str">
        <f t="shared" si="7"/>
        <v>5.5155.673</v>
      </c>
    </row>
    <row r="230" spans="1:9" x14ac:dyDescent="0.25">
      <c r="A230" s="6" t="e">
        <f>INDEX(xlsx!B:B,MATCH(I230,xlsx!F:F,0))</f>
        <v>#N/A</v>
      </c>
      <c r="B230" s="6" t="e">
        <f>_xlfn.XLOOKUP(A230,xlsx!B:B,xlsx!C:C)</f>
        <v>#N/A</v>
      </c>
      <c r="C230" t="str">
        <f t="shared" si="6"/>
        <v>stocks (million barrels) p3rbob</v>
      </c>
      <c r="D230" t="s">
        <v>177</v>
      </c>
      <c r="E230" t="s">
        <v>143</v>
      </c>
      <c r="F230" t="s">
        <v>151</v>
      </c>
      <c r="G230">
        <v>11.744999999999999</v>
      </c>
      <c r="H230">
        <v>12.340999999999999</v>
      </c>
      <c r="I230" s="1" t="str">
        <f t="shared" si="7"/>
        <v>11.74512.341</v>
      </c>
    </row>
    <row r="231" spans="1:9" x14ac:dyDescent="0.25">
      <c r="A231" s="6" t="e">
        <f>INDEX(xlsx!B:B,MATCH(I231,xlsx!F:F,0))</f>
        <v>#N/A</v>
      </c>
      <c r="B231" s="6" t="e">
        <f>_xlfn.XLOOKUP(A231,xlsx!B:B,xlsx!C:C)</f>
        <v>#N/A</v>
      </c>
      <c r="C231" t="str">
        <f t="shared" si="6"/>
        <v>stocks (million barrels) p4rbob</v>
      </c>
      <c r="D231" t="s">
        <v>177</v>
      </c>
      <c r="E231" t="s">
        <v>144</v>
      </c>
      <c r="F231" t="s">
        <v>151</v>
      </c>
      <c r="G231">
        <v>0.51600000000000001</v>
      </c>
      <c r="H231">
        <v>0.54200000000000004</v>
      </c>
      <c r="I231" s="1" t="str">
        <f t="shared" si="7"/>
        <v>0.5160.542</v>
      </c>
    </row>
    <row r="232" spans="1:9" x14ac:dyDescent="0.25">
      <c r="A232" s="6" t="e">
        <f>INDEX(xlsx!B:B,MATCH(I232,xlsx!F:F,0))</f>
        <v>#N/A</v>
      </c>
      <c r="B232" s="6" t="e">
        <f>_xlfn.XLOOKUP(A232,xlsx!B:B,xlsx!C:C)</f>
        <v>#N/A</v>
      </c>
      <c r="C232" t="str">
        <f t="shared" si="6"/>
        <v>stocks (million barrels) p5rbob</v>
      </c>
      <c r="D232" t="s">
        <v>177</v>
      </c>
      <c r="E232" t="s">
        <v>145</v>
      </c>
      <c r="F232" t="s">
        <v>151</v>
      </c>
      <c r="G232">
        <v>14.691000000000001</v>
      </c>
      <c r="H232">
        <v>14.087</v>
      </c>
      <c r="I232" s="1" t="str">
        <f t="shared" si="7"/>
        <v>14.69114.087</v>
      </c>
    </row>
    <row r="233" spans="1:9" x14ac:dyDescent="0.25">
      <c r="A233" s="6" t="e">
        <f>INDEX(xlsx!B:B,MATCH(I233,xlsx!F:F,0))</f>
        <v>#N/A</v>
      </c>
      <c r="B233" s="6" t="e">
        <f>_xlfn.XLOOKUP(A233,xlsx!B:B,xlsx!C:C)</f>
        <v>#N/A</v>
      </c>
      <c r="C233" t="str">
        <f t="shared" si="6"/>
        <v>stocks (million barrels) uscbob</v>
      </c>
      <c r="D233" t="s">
        <v>177</v>
      </c>
      <c r="E233" t="s">
        <v>136</v>
      </c>
      <c r="F233" t="s">
        <v>152</v>
      </c>
      <c r="G233">
        <v>107.447</v>
      </c>
      <c r="H233">
        <v>104.33799999999999</v>
      </c>
      <c r="I233" s="1" t="str">
        <f t="shared" si="7"/>
        <v>107.447104.338</v>
      </c>
    </row>
    <row r="234" spans="1:9" x14ac:dyDescent="0.25">
      <c r="A234" s="6" t="e">
        <f>INDEX(xlsx!B:B,MATCH(I234,xlsx!F:F,0))</f>
        <v>#N/A</v>
      </c>
      <c r="B234" s="6" t="e">
        <f>_xlfn.XLOOKUP(A234,xlsx!B:B,xlsx!C:C)</f>
        <v>#N/A</v>
      </c>
      <c r="C234" t="str">
        <f t="shared" si="6"/>
        <v>stocks (million barrels) p1cbob</v>
      </c>
      <c r="D234" t="s">
        <v>177</v>
      </c>
      <c r="E234" t="s">
        <v>141</v>
      </c>
      <c r="F234" t="s">
        <v>152</v>
      </c>
      <c r="G234">
        <v>27.331</v>
      </c>
      <c r="H234">
        <v>25.699000000000002</v>
      </c>
      <c r="I234" s="1" t="str">
        <f t="shared" si="7"/>
        <v>27.33125.699</v>
      </c>
    </row>
    <row r="235" spans="1:9" x14ac:dyDescent="0.25">
      <c r="A235" s="6" t="e">
        <f>INDEX(xlsx!B:B,MATCH(I235,xlsx!F:F,0))</f>
        <v>#N/A</v>
      </c>
      <c r="B235" s="6" t="e">
        <f>_xlfn.XLOOKUP(A235,xlsx!B:B,xlsx!C:C)</f>
        <v>#N/A</v>
      </c>
      <c r="C235" t="str">
        <f t="shared" si="6"/>
        <v>stocks (million barrels) p2cbob</v>
      </c>
      <c r="D235" t="s">
        <v>177</v>
      </c>
      <c r="E235" t="s">
        <v>142</v>
      </c>
      <c r="F235" t="s">
        <v>152</v>
      </c>
      <c r="G235">
        <v>30.381</v>
      </c>
      <c r="H235">
        <v>30.741</v>
      </c>
      <c r="I235" s="1" t="str">
        <f t="shared" si="7"/>
        <v>30.38130.741</v>
      </c>
    </row>
    <row r="236" spans="1:9" x14ac:dyDescent="0.25">
      <c r="A236" s="6" t="e">
        <f>INDEX(xlsx!B:B,MATCH(I236,xlsx!F:F,0))</f>
        <v>#N/A</v>
      </c>
      <c r="B236" s="6" t="e">
        <f>_xlfn.XLOOKUP(A236,xlsx!B:B,xlsx!C:C)</f>
        <v>#N/A</v>
      </c>
      <c r="C236" t="str">
        <f t="shared" si="6"/>
        <v>stocks (million barrels) p3cbob</v>
      </c>
      <c r="D236" t="s">
        <v>177</v>
      </c>
      <c r="E236" t="s">
        <v>143</v>
      </c>
      <c r="F236" t="s">
        <v>152</v>
      </c>
      <c r="G236">
        <v>37.067</v>
      </c>
      <c r="H236">
        <v>35.927999999999997</v>
      </c>
      <c r="I236" s="1" t="str">
        <f t="shared" si="7"/>
        <v>37.06735.928</v>
      </c>
    </row>
    <row r="237" spans="1:9" x14ac:dyDescent="0.25">
      <c r="A237" s="6" t="e">
        <f>INDEX(xlsx!B:B,MATCH(I237,xlsx!F:F,0))</f>
        <v>#N/A</v>
      </c>
      <c r="B237" s="6" t="e">
        <f>_xlfn.XLOOKUP(A237,xlsx!B:B,xlsx!C:C)</f>
        <v>#N/A</v>
      </c>
      <c r="C237" t="str">
        <f t="shared" si="6"/>
        <v>stocks (million barrels) p4cbob</v>
      </c>
      <c r="D237" t="s">
        <v>177</v>
      </c>
      <c r="E237" t="s">
        <v>144</v>
      </c>
      <c r="F237" t="s">
        <v>152</v>
      </c>
      <c r="G237">
        <v>4.9290000000000003</v>
      </c>
      <c r="H237">
        <v>4.8689999999999998</v>
      </c>
      <c r="I237" s="1" t="str">
        <f t="shared" si="7"/>
        <v>4.9294.869</v>
      </c>
    </row>
    <row r="238" spans="1:9" x14ac:dyDescent="0.25">
      <c r="A238" s="6" t="e">
        <f>INDEX(xlsx!B:B,MATCH(I238,xlsx!F:F,0))</f>
        <v>#N/A</v>
      </c>
      <c r="B238" s="6" t="e">
        <f>_xlfn.XLOOKUP(A238,xlsx!B:B,xlsx!C:C)</f>
        <v>#N/A</v>
      </c>
      <c r="C238" t="str">
        <f t="shared" si="6"/>
        <v>stocks (million barrels) p5cbob</v>
      </c>
      <c r="D238" t="s">
        <v>177</v>
      </c>
      <c r="E238" t="s">
        <v>145</v>
      </c>
      <c r="F238" t="s">
        <v>152</v>
      </c>
      <c r="G238">
        <v>7.7380000000000004</v>
      </c>
      <c r="H238">
        <v>7.101</v>
      </c>
      <c r="I238" s="1" t="str">
        <f t="shared" si="7"/>
        <v>7.7387.101</v>
      </c>
    </row>
    <row r="239" spans="1:9" x14ac:dyDescent="0.25">
      <c r="A239" s="6" t="e">
        <f>INDEX(xlsx!B:B,MATCH(I239,xlsx!F:F,0))</f>
        <v>#N/A</v>
      </c>
      <c r="B239" s="6" t="e">
        <f>_xlfn.XLOOKUP(A239,xlsx!B:B,xlsx!C:C)</f>
        <v>#N/A</v>
      </c>
      <c r="C239" t="str">
        <f t="shared" si="6"/>
        <v>stocks (million barrels) usgtab</v>
      </c>
      <c r="D239" t="s">
        <v>177</v>
      </c>
      <c r="E239" t="s">
        <v>136</v>
      </c>
      <c r="F239" t="s">
        <v>153</v>
      </c>
      <c r="G239">
        <v>1.194</v>
      </c>
      <c r="H239">
        <v>1.5249999999999999</v>
      </c>
      <c r="I239" s="1" t="str">
        <f t="shared" si="7"/>
        <v>1.1941.525</v>
      </c>
    </row>
    <row r="240" spans="1:9" x14ac:dyDescent="0.25">
      <c r="A240" s="6" t="e">
        <f>INDEX(xlsx!B:B,MATCH(I240,xlsx!F:F,0))</f>
        <v>#N/A</v>
      </c>
      <c r="B240" s="6" t="e">
        <f>_xlfn.XLOOKUP(A240,xlsx!B:B,xlsx!C:C)</f>
        <v>#N/A</v>
      </c>
      <c r="C240" t="str">
        <f t="shared" si="6"/>
        <v>stocks (million barrels) p1gtab</v>
      </c>
      <c r="D240" t="s">
        <v>177</v>
      </c>
      <c r="E240" t="s">
        <v>141</v>
      </c>
      <c r="F240" t="s">
        <v>153</v>
      </c>
      <c r="G240">
        <v>0.94799999999999995</v>
      </c>
      <c r="H240">
        <v>1.2789999999999999</v>
      </c>
      <c r="I240" s="1" t="str">
        <f t="shared" si="7"/>
        <v>0.9481.279</v>
      </c>
    </row>
    <row r="241" spans="1:9" x14ac:dyDescent="0.25">
      <c r="A241" s="6"/>
      <c r="B241" s="6">
        <f>_xlfn.XLOOKUP(A241,xlsx!B:B,xlsx!C:C)</f>
        <v>0</v>
      </c>
      <c r="C241" t="str">
        <f t="shared" si="6"/>
        <v>stocks (million barrels) p2gtab</v>
      </c>
      <c r="D241" t="s">
        <v>177</v>
      </c>
      <c r="E241" t="s">
        <v>142</v>
      </c>
      <c r="F241" t="s">
        <v>153</v>
      </c>
      <c r="G241">
        <v>0</v>
      </c>
      <c r="H241">
        <v>0</v>
      </c>
      <c r="I241" s="1" t="str">
        <f t="shared" si="7"/>
        <v>00</v>
      </c>
    </row>
    <row r="242" spans="1:9" x14ac:dyDescent="0.25">
      <c r="A242" s="6" t="e">
        <f>INDEX(xlsx!B:B,MATCH(I242,xlsx!F:F,0))</f>
        <v>#N/A</v>
      </c>
      <c r="B242" s="6" t="e">
        <f>_xlfn.XLOOKUP(A242,xlsx!B:B,xlsx!C:C)</f>
        <v>#N/A</v>
      </c>
      <c r="C242" t="str">
        <f t="shared" si="6"/>
        <v>stocks (million barrels) p3gtab</v>
      </c>
      <c r="D242" t="s">
        <v>177</v>
      </c>
      <c r="E242" t="s">
        <v>143</v>
      </c>
      <c r="F242" t="s">
        <v>153</v>
      </c>
      <c r="G242">
        <v>0.246</v>
      </c>
      <c r="H242">
        <v>0.246</v>
      </c>
      <c r="I242" s="1" t="str">
        <f t="shared" si="7"/>
        <v>0.2460.246</v>
      </c>
    </row>
    <row r="243" spans="1:9" x14ac:dyDescent="0.25">
      <c r="A243" s="6"/>
      <c r="B243" s="6">
        <f>_xlfn.XLOOKUP(A243,xlsx!B:B,xlsx!C:C)</f>
        <v>0</v>
      </c>
      <c r="C243" t="str">
        <f t="shared" si="6"/>
        <v>stocks (million barrels) p4gtab</v>
      </c>
      <c r="D243" t="s">
        <v>177</v>
      </c>
      <c r="E243" t="s">
        <v>144</v>
      </c>
      <c r="F243" t="s">
        <v>153</v>
      </c>
      <c r="G243">
        <v>0</v>
      </c>
      <c r="H243">
        <v>0</v>
      </c>
      <c r="I243" s="1" t="str">
        <f t="shared" si="7"/>
        <v>00</v>
      </c>
    </row>
    <row r="244" spans="1:9" x14ac:dyDescent="0.25">
      <c r="A244" s="6"/>
      <c r="B244" s="6">
        <f>_xlfn.XLOOKUP(A244,xlsx!B:B,xlsx!C:C)</f>
        <v>0</v>
      </c>
      <c r="C244" t="str">
        <f t="shared" si="6"/>
        <v>stocks (million barrels) p5gtab</v>
      </c>
      <c r="D244" t="s">
        <v>177</v>
      </c>
      <c r="E244" t="s">
        <v>145</v>
      </c>
      <c r="F244" t="s">
        <v>153</v>
      </c>
      <c r="G244">
        <v>0</v>
      </c>
      <c r="H244">
        <v>0</v>
      </c>
      <c r="I244" s="1" t="str">
        <f t="shared" si="7"/>
        <v>00</v>
      </c>
    </row>
    <row r="245" spans="1:9" x14ac:dyDescent="0.25">
      <c r="A245" s="6" t="e">
        <f>INDEX(xlsx!B:B,MATCH(I245,xlsx!F:F,0))</f>
        <v>#N/A</v>
      </c>
      <c r="B245" s="6" t="e">
        <f>_xlfn.XLOOKUP(A245,xlsx!B:B,xlsx!C:C)</f>
        <v>#N/A</v>
      </c>
      <c r="C245" t="str">
        <f t="shared" si="6"/>
        <v>stocks (million barrels) usall other blending components</v>
      </c>
      <c r="D245" t="s">
        <v>177</v>
      </c>
      <c r="E245" t="s">
        <v>136</v>
      </c>
      <c r="F245" t="s">
        <v>154</v>
      </c>
      <c r="G245">
        <v>56.646000000000001</v>
      </c>
      <c r="H245">
        <v>57.642000000000003</v>
      </c>
      <c r="I245" s="1" t="str">
        <f t="shared" si="7"/>
        <v>56.64657.642</v>
      </c>
    </row>
    <row r="246" spans="1:9" x14ac:dyDescent="0.25">
      <c r="A246" s="6" t="e">
        <f>INDEX(xlsx!B:B,MATCH(I246,xlsx!F:F,0))</f>
        <v>#N/A</v>
      </c>
      <c r="B246" s="6" t="e">
        <f>_xlfn.XLOOKUP(A246,xlsx!B:B,xlsx!C:C)</f>
        <v>#N/A</v>
      </c>
      <c r="C246" t="str">
        <f t="shared" si="6"/>
        <v>stocks (million barrels) p1all other blending components</v>
      </c>
      <c r="D246" t="s">
        <v>177</v>
      </c>
      <c r="E246" t="s">
        <v>141</v>
      </c>
      <c r="F246" t="s">
        <v>154</v>
      </c>
      <c r="G246">
        <v>6.8929999999999998</v>
      </c>
      <c r="H246">
        <v>7.484</v>
      </c>
      <c r="I246" s="1" t="str">
        <f t="shared" si="7"/>
        <v>6.8937.484</v>
      </c>
    </row>
    <row r="247" spans="1:9" x14ac:dyDescent="0.25">
      <c r="A247" s="6" t="e">
        <f>INDEX(xlsx!B:B,MATCH(I247,xlsx!F:F,0))</f>
        <v>#N/A</v>
      </c>
      <c r="B247" s="6" t="e">
        <f>_xlfn.XLOOKUP(A247,xlsx!B:B,xlsx!C:C)</f>
        <v>#N/A</v>
      </c>
      <c r="C247" t="str">
        <f t="shared" si="6"/>
        <v>stocks (million barrels) p2all other blending components</v>
      </c>
      <c r="D247" t="s">
        <v>177</v>
      </c>
      <c r="E247" t="s">
        <v>142</v>
      </c>
      <c r="F247" t="s">
        <v>154</v>
      </c>
      <c r="G247">
        <v>8.3550000000000004</v>
      </c>
      <c r="H247">
        <v>8.2360000000000007</v>
      </c>
      <c r="I247" s="1" t="str">
        <f t="shared" si="7"/>
        <v>8.3558.236</v>
      </c>
    </row>
    <row r="248" spans="1:9" x14ac:dyDescent="0.25">
      <c r="A248" s="6" t="e">
        <f>INDEX(xlsx!B:B,MATCH(I248,xlsx!F:F,0))</f>
        <v>#N/A</v>
      </c>
      <c r="B248" s="6" t="e">
        <f>_xlfn.XLOOKUP(A248,xlsx!B:B,xlsx!C:C)</f>
        <v>#N/A</v>
      </c>
      <c r="C248" t="str">
        <f t="shared" si="6"/>
        <v>stocks (million barrels) p3all other blending components</v>
      </c>
      <c r="D248" t="s">
        <v>177</v>
      </c>
      <c r="E248" t="s">
        <v>143</v>
      </c>
      <c r="F248" t="s">
        <v>154</v>
      </c>
      <c r="G248">
        <v>32.515999999999998</v>
      </c>
      <c r="H248">
        <v>32.984999999999999</v>
      </c>
      <c r="I248" s="1" t="str">
        <f t="shared" si="7"/>
        <v>32.51632.985</v>
      </c>
    </row>
    <row r="249" spans="1:9" x14ac:dyDescent="0.25">
      <c r="A249" s="6" t="e">
        <f>INDEX(xlsx!B:B,MATCH(I249,xlsx!F:F,0))</f>
        <v>#N/A</v>
      </c>
      <c r="B249" s="6" t="e">
        <f>_xlfn.XLOOKUP(A249,xlsx!B:B,xlsx!C:C)</f>
        <v>#N/A</v>
      </c>
      <c r="C249" t="str">
        <f t="shared" si="6"/>
        <v>stocks (million barrels) p4all other blending components</v>
      </c>
      <c r="D249" t="s">
        <v>177</v>
      </c>
      <c r="E249" t="s">
        <v>144</v>
      </c>
      <c r="F249" t="s">
        <v>154</v>
      </c>
      <c r="G249">
        <v>1.4139999999999999</v>
      </c>
      <c r="H249">
        <v>1.5580000000000001</v>
      </c>
      <c r="I249" s="1" t="str">
        <f t="shared" si="7"/>
        <v>1.4141.558</v>
      </c>
    </row>
    <row r="250" spans="1:9" x14ac:dyDescent="0.25">
      <c r="A250" s="6" t="e">
        <f>INDEX(xlsx!B:B,MATCH(I250,xlsx!F:F,0))</f>
        <v>#N/A</v>
      </c>
      <c r="B250" s="6" t="e">
        <f>_xlfn.XLOOKUP(A250,xlsx!B:B,xlsx!C:C)</f>
        <v>#N/A</v>
      </c>
      <c r="C250" t="str">
        <f t="shared" si="6"/>
        <v>stocks (million barrels) p5all other blending components</v>
      </c>
      <c r="D250" t="s">
        <v>177</v>
      </c>
      <c r="E250" t="s">
        <v>145</v>
      </c>
      <c r="F250" t="s">
        <v>154</v>
      </c>
      <c r="G250">
        <v>7.468</v>
      </c>
      <c r="H250">
        <v>7.38</v>
      </c>
      <c r="I250" s="1" t="str">
        <f t="shared" si="7"/>
        <v>7.4687.38</v>
      </c>
    </row>
    <row r="251" spans="1:9" x14ac:dyDescent="0.25">
      <c r="A251" s="6" t="e">
        <f>INDEX(xlsx!B:B,MATCH(I251,xlsx!F:F,0))</f>
        <v>#N/A</v>
      </c>
      <c r="B251" s="6" t="e">
        <f>_xlfn.XLOOKUP(A251,xlsx!B:B,xlsx!C:C)</f>
        <v>#N/A</v>
      </c>
      <c r="C251" t="str">
        <f t="shared" si="6"/>
        <v>stocks (million barrels) usfuel ethanol</v>
      </c>
      <c r="D251" t="s">
        <v>177</v>
      </c>
      <c r="E251" t="s">
        <v>136</v>
      </c>
      <c r="F251" t="s">
        <v>155</v>
      </c>
      <c r="G251">
        <v>23.422999999999998</v>
      </c>
      <c r="H251">
        <v>23.617000000000001</v>
      </c>
      <c r="I251" s="1" t="str">
        <f t="shared" si="7"/>
        <v>23.42323.617</v>
      </c>
    </row>
    <row r="252" spans="1:9" x14ac:dyDescent="0.25">
      <c r="A252" s="6" t="e">
        <f>INDEX(xlsx!B:B,MATCH(I252,xlsx!F:F,0))</f>
        <v>#N/A</v>
      </c>
      <c r="B252" s="6" t="e">
        <f>_xlfn.XLOOKUP(A252,xlsx!B:B,xlsx!C:C)</f>
        <v>#N/A</v>
      </c>
      <c r="C252" t="str">
        <f t="shared" si="6"/>
        <v>stocks (million barrels) p1fuel ethanol</v>
      </c>
      <c r="D252" t="s">
        <v>177</v>
      </c>
      <c r="E252" t="s">
        <v>141</v>
      </c>
      <c r="F252" t="s">
        <v>155</v>
      </c>
      <c r="G252">
        <v>6.9720000000000004</v>
      </c>
      <c r="H252">
        <v>7.1890000000000001</v>
      </c>
      <c r="I252" s="1" t="str">
        <f t="shared" si="7"/>
        <v>6.9727.189</v>
      </c>
    </row>
    <row r="253" spans="1:9" x14ac:dyDescent="0.25">
      <c r="A253" s="6" t="e">
        <f>INDEX(xlsx!B:B,MATCH(I253,xlsx!F:F,0))</f>
        <v>#N/A</v>
      </c>
      <c r="B253" s="6" t="e">
        <f>_xlfn.XLOOKUP(A253,xlsx!B:B,xlsx!C:C)</f>
        <v>#N/A</v>
      </c>
      <c r="C253" t="str">
        <f t="shared" si="6"/>
        <v>stocks (million barrels) p2fuel ethanol</v>
      </c>
      <c r="D253" t="s">
        <v>177</v>
      </c>
      <c r="E253" t="s">
        <v>142</v>
      </c>
      <c r="F253" t="s">
        <v>155</v>
      </c>
      <c r="G253">
        <v>9.6180000000000003</v>
      </c>
      <c r="H253">
        <v>9.34</v>
      </c>
      <c r="I253" s="1" t="str">
        <f t="shared" si="7"/>
        <v>9.6189.34</v>
      </c>
    </row>
    <row r="254" spans="1:9" x14ac:dyDescent="0.25">
      <c r="A254" s="6" t="e">
        <f>INDEX(xlsx!B:B,MATCH(I254,xlsx!F:F,0))</f>
        <v>#N/A</v>
      </c>
      <c r="B254" s="6" t="e">
        <f>_xlfn.XLOOKUP(A254,xlsx!B:B,xlsx!C:C)</f>
        <v>#N/A</v>
      </c>
      <c r="C254" t="str">
        <f t="shared" si="6"/>
        <v>stocks (million barrels) p3fuel ethanol</v>
      </c>
      <c r="D254" t="s">
        <v>177</v>
      </c>
      <c r="E254" t="s">
        <v>143</v>
      </c>
      <c r="F254" t="s">
        <v>155</v>
      </c>
      <c r="G254">
        <v>4.234</v>
      </c>
      <c r="H254">
        <v>4.3150000000000004</v>
      </c>
      <c r="I254" s="1" t="str">
        <f t="shared" si="7"/>
        <v>4.2344.315</v>
      </c>
    </row>
    <row r="255" spans="1:9" x14ac:dyDescent="0.25">
      <c r="A255" s="6" t="e">
        <f>INDEX(xlsx!B:B,MATCH(I255,xlsx!F:F,0))</f>
        <v>#N/A</v>
      </c>
      <c r="B255" s="6" t="e">
        <f>_xlfn.XLOOKUP(A255,xlsx!B:B,xlsx!C:C)</f>
        <v>#N/A</v>
      </c>
      <c r="C255" t="str">
        <f t="shared" si="6"/>
        <v>stocks (million barrels) p4fuel ethanol</v>
      </c>
      <c r="D255" t="s">
        <v>177</v>
      </c>
      <c r="E255" t="s">
        <v>144</v>
      </c>
      <c r="F255" t="s">
        <v>155</v>
      </c>
      <c r="G255">
        <v>0.33300000000000002</v>
      </c>
      <c r="H255">
        <v>0.35099999999999998</v>
      </c>
      <c r="I255" s="1" t="str">
        <f t="shared" si="7"/>
        <v>0.3330.351</v>
      </c>
    </row>
    <row r="256" spans="1:9" x14ac:dyDescent="0.25">
      <c r="A256" s="6" t="e">
        <f>INDEX(xlsx!B:B,MATCH(I256,xlsx!F:F,0))</f>
        <v>#N/A</v>
      </c>
      <c r="B256" s="6" t="e">
        <f>_xlfn.XLOOKUP(A256,xlsx!B:B,xlsx!C:C)</f>
        <v>#N/A</v>
      </c>
      <c r="C256" t="str">
        <f t="shared" si="6"/>
        <v>stocks (million barrels) p5fuel ethanol</v>
      </c>
      <c r="D256" t="s">
        <v>177</v>
      </c>
      <c r="E256" t="s">
        <v>145</v>
      </c>
      <c r="F256" t="s">
        <v>155</v>
      </c>
      <c r="G256">
        <v>2.266</v>
      </c>
      <c r="H256">
        <v>2.4209999999999998</v>
      </c>
      <c r="I256" s="1" t="str">
        <f t="shared" si="7"/>
        <v>2.2662.421</v>
      </c>
    </row>
    <row r="257" spans="1:9" x14ac:dyDescent="0.25">
      <c r="A257" s="6" t="e">
        <f>INDEX(xlsx!B:B,MATCH(I257,xlsx!F:F,0))</f>
        <v>#N/A</v>
      </c>
      <c r="B257" s="6" t="e">
        <f>_xlfn.XLOOKUP(A257,xlsx!B:B,xlsx!C:C)</f>
        <v>#N/A</v>
      </c>
      <c r="C257" t="str">
        <f t="shared" si="6"/>
        <v>stocks (million barrels) uskerosene-type jet fuel</v>
      </c>
      <c r="D257" t="s">
        <v>177</v>
      </c>
      <c r="E257" t="s">
        <v>136</v>
      </c>
      <c r="F257" t="s">
        <v>166</v>
      </c>
      <c r="G257">
        <v>43.878</v>
      </c>
      <c r="H257">
        <v>41.947000000000003</v>
      </c>
      <c r="I257" s="1" t="str">
        <f t="shared" si="7"/>
        <v>43.87841.947</v>
      </c>
    </row>
    <row r="258" spans="1:9" x14ac:dyDescent="0.25">
      <c r="A258" s="6" t="e">
        <f>INDEX(xlsx!B:B,MATCH(I258,xlsx!F:F,0))</f>
        <v>#N/A</v>
      </c>
      <c r="B258" s="6" t="e">
        <f>_xlfn.XLOOKUP(A258,xlsx!B:B,xlsx!C:C)</f>
        <v>#N/A</v>
      </c>
      <c r="C258" t="str">
        <f t="shared" si="6"/>
        <v>stocks (million barrels) p1kerosene-type jet fuel</v>
      </c>
      <c r="D258" t="s">
        <v>177</v>
      </c>
      <c r="E258" t="s">
        <v>141</v>
      </c>
      <c r="F258" t="s">
        <v>166</v>
      </c>
      <c r="G258">
        <v>10.635</v>
      </c>
      <c r="H258">
        <v>11.255000000000001</v>
      </c>
      <c r="I258" s="1" t="str">
        <f t="shared" si="7"/>
        <v>10.63511.255</v>
      </c>
    </row>
    <row r="259" spans="1:9" x14ac:dyDescent="0.25">
      <c r="A259" s="6" t="e">
        <f>INDEX(xlsx!B:B,MATCH(I259,xlsx!F:F,0))</f>
        <v>#N/A</v>
      </c>
      <c r="B259" s="6" t="e">
        <f>_xlfn.XLOOKUP(A259,xlsx!B:B,xlsx!C:C)</f>
        <v>#N/A</v>
      </c>
      <c r="C259" t="str">
        <f t="shared" ref="C259:C322" si="8">D259&amp;E259&amp;F259</f>
        <v>stocks (million barrels) p2kerosene-type jet fuel</v>
      </c>
      <c r="D259" t="s">
        <v>177</v>
      </c>
      <c r="E259" t="s">
        <v>142</v>
      </c>
      <c r="F259" t="s">
        <v>166</v>
      </c>
      <c r="G259">
        <v>7.01</v>
      </c>
      <c r="H259">
        <v>6.7619999999999996</v>
      </c>
      <c r="I259" s="1" t="str">
        <f t="shared" ref="I259:I322" si="9">G259&amp;H259</f>
        <v>7.016.762</v>
      </c>
    </row>
    <row r="260" spans="1:9" x14ac:dyDescent="0.25">
      <c r="A260" s="6" t="e">
        <f>INDEX(xlsx!B:B,MATCH(I260,xlsx!F:F,0))</f>
        <v>#N/A</v>
      </c>
      <c r="B260" s="6" t="e">
        <f>_xlfn.XLOOKUP(A260,xlsx!B:B,xlsx!C:C)</f>
        <v>#N/A</v>
      </c>
      <c r="C260" t="str">
        <f t="shared" si="8"/>
        <v>stocks (million barrels) p3kerosene-type jet fuel</v>
      </c>
      <c r="D260" t="s">
        <v>177</v>
      </c>
      <c r="E260" t="s">
        <v>143</v>
      </c>
      <c r="F260" t="s">
        <v>166</v>
      </c>
      <c r="G260">
        <v>14.849</v>
      </c>
      <c r="H260">
        <v>13.108000000000001</v>
      </c>
      <c r="I260" s="1" t="str">
        <f t="shared" si="9"/>
        <v>14.84913.108</v>
      </c>
    </row>
    <row r="261" spans="1:9" x14ac:dyDescent="0.25">
      <c r="A261" s="6" t="e">
        <f>INDEX(xlsx!B:B,MATCH(I261,xlsx!F:F,0))</f>
        <v>#N/A</v>
      </c>
      <c r="B261" s="6" t="e">
        <f>_xlfn.XLOOKUP(A261,xlsx!B:B,xlsx!C:C)</f>
        <v>#N/A</v>
      </c>
      <c r="C261" t="str">
        <f t="shared" si="8"/>
        <v>stocks (million barrels) p4kerosene-type jet fuel</v>
      </c>
      <c r="D261" t="s">
        <v>177</v>
      </c>
      <c r="E261" t="s">
        <v>144</v>
      </c>
      <c r="F261" t="s">
        <v>166</v>
      </c>
      <c r="G261">
        <v>0.82699999999999996</v>
      </c>
      <c r="H261">
        <v>0.83199999999999996</v>
      </c>
      <c r="I261" s="1" t="str">
        <f t="shared" si="9"/>
        <v>0.8270.832</v>
      </c>
    </row>
    <row r="262" spans="1:9" x14ac:dyDescent="0.25">
      <c r="A262" s="6" t="e">
        <f>INDEX(xlsx!B:B,MATCH(I262,xlsx!F:F,0))</f>
        <v>#N/A</v>
      </c>
      <c r="B262" s="6" t="e">
        <f>_xlfn.XLOOKUP(A262,xlsx!B:B,xlsx!C:C)</f>
        <v>#N/A</v>
      </c>
      <c r="C262" t="str">
        <f t="shared" si="8"/>
        <v>stocks (million barrels) p5kerosene-type jet fuel</v>
      </c>
      <c r="D262" t="s">
        <v>177</v>
      </c>
      <c r="E262" t="s">
        <v>145</v>
      </c>
      <c r="F262" t="s">
        <v>166</v>
      </c>
      <c r="G262">
        <v>10.555999999999999</v>
      </c>
      <c r="H262">
        <v>9.99</v>
      </c>
      <c r="I262" s="1" t="str">
        <f t="shared" si="9"/>
        <v>10.5569.99</v>
      </c>
    </row>
    <row r="263" spans="1:9" x14ac:dyDescent="0.25">
      <c r="A263" s="6" t="e">
        <f>INDEX(xlsx!B:B,MATCH(I263,xlsx!F:F,0))</f>
        <v>#N/A</v>
      </c>
      <c r="B263" s="6" t="e">
        <f>_xlfn.XLOOKUP(A263,xlsx!B:B,xlsx!C:C)</f>
        <v>#N/A</v>
      </c>
      <c r="C263" t="str">
        <f t="shared" si="8"/>
        <v>stocks (million barrels) usdistillate fuel oil</v>
      </c>
      <c r="D263" t="s">
        <v>177</v>
      </c>
      <c r="E263" t="s">
        <v>136</v>
      </c>
      <c r="F263" t="s">
        <v>169</v>
      </c>
      <c r="G263">
        <v>121.26300000000001</v>
      </c>
      <c r="H263">
        <v>121.64</v>
      </c>
      <c r="I263" s="1" t="str">
        <f t="shared" si="9"/>
        <v>121.263121.64</v>
      </c>
    </row>
    <row r="264" spans="1:9" x14ac:dyDescent="0.25">
      <c r="A264" s="6" t="e">
        <f>INDEX(xlsx!B:B,MATCH(I264,xlsx!F:F,0))</f>
        <v>#N/A</v>
      </c>
      <c r="B264" s="6" t="e">
        <f>_xlfn.XLOOKUP(A264,xlsx!B:B,xlsx!C:C)</f>
        <v>#N/A</v>
      </c>
      <c r="C264" t="str">
        <f t="shared" si="8"/>
        <v>stocks (million barrels) p1distillate fuel oil</v>
      </c>
      <c r="D264" t="s">
        <v>177</v>
      </c>
      <c r="E264" t="s">
        <v>141</v>
      </c>
      <c r="F264" t="s">
        <v>169</v>
      </c>
      <c r="G264">
        <v>32.957000000000001</v>
      </c>
      <c r="H264">
        <v>30.943999999999999</v>
      </c>
      <c r="I264" s="1" t="str">
        <f t="shared" si="9"/>
        <v>32.95730.944</v>
      </c>
    </row>
    <row r="265" spans="1:9" x14ac:dyDescent="0.25">
      <c r="A265" s="6" t="e">
        <f>INDEX(xlsx!B:B,MATCH(I265,xlsx!F:F,0))</f>
        <v>#N/A</v>
      </c>
      <c r="B265" s="6" t="e">
        <f>_xlfn.XLOOKUP(A265,xlsx!B:B,xlsx!C:C)</f>
        <v>#N/A</v>
      </c>
      <c r="C265" t="str">
        <f t="shared" si="8"/>
        <v>stocks (million barrels) p1adistillate fuel oil</v>
      </c>
      <c r="D265" t="s">
        <v>177</v>
      </c>
      <c r="E265" t="s">
        <v>339</v>
      </c>
      <c r="F265" t="s">
        <v>169</v>
      </c>
      <c r="G265">
        <v>4.1269999999999998</v>
      </c>
      <c r="H265">
        <v>3.883</v>
      </c>
      <c r="I265" s="1" t="str">
        <f t="shared" si="9"/>
        <v>4.1273.883</v>
      </c>
    </row>
    <row r="266" spans="1:9" x14ac:dyDescent="0.25">
      <c r="A266" s="6" t="e">
        <f>INDEX(xlsx!B:B,MATCH(I266,xlsx!F:F,0))</f>
        <v>#N/A</v>
      </c>
      <c r="B266" s="6" t="e">
        <f>_xlfn.XLOOKUP(A266,xlsx!B:B,xlsx!C:C)</f>
        <v>#N/A</v>
      </c>
      <c r="C266" t="str">
        <f t="shared" si="8"/>
        <v>stocks (million barrels) p1bdistillate fuel oil</v>
      </c>
      <c r="D266" t="s">
        <v>177</v>
      </c>
      <c r="E266" t="s">
        <v>340</v>
      </c>
      <c r="F266" t="s">
        <v>169</v>
      </c>
      <c r="G266">
        <v>17.077999999999999</v>
      </c>
      <c r="H266">
        <v>15.53</v>
      </c>
      <c r="I266" s="1" t="str">
        <f t="shared" si="9"/>
        <v>17.07815.53</v>
      </c>
    </row>
    <row r="267" spans="1:9" x14ac:dyDescent="0.25">
      <c r="A267" s="6" t="e">
        <f>INDEX(xlsx!B:B,MATCH(I267,xlsx!F:F,0))</f>
        <v>#N/A</v>
      </c>
      <c r="B267" s="6" t="e">
        <f>_xlfn.XLOOKUP(A267,xlsx!B:B,xlsx!C:C)</f>
        <v>#N/A</v>
      </c>
      <c r="C267" t="str">
        <f t="shared" si="8"/>
        <v>stocks (million barrels) p1cdistillate fuel oil</v>
      </c>
      <c r="D267" t="s">
        <v>177</v>
      </c>
      <c r="E267" t="s">
        <v>341</v>
      </c>
      <c r="F267" t="s">
        <v>169</v>
      </c>
      <c r="G267">
        <v>11.753</v>
      </c>
      <c r="H267">
        <v>11.531000000000001</v>
      </c>
      <c r="I267" s="1" t="str">
        <f t="shared" si="9"/>
        <v>11.75311.531</v>
      </c>
    </row>
    <row r="268" spans="1:9" x14ac:dyDescent="0.25">
      <c r="A268" s="6" t="e">
        <f>INDEX(xlsx!B:B,MATCH(I268,xlsx!F:F,0))</f>
        <v>#N/A</v>
      </c>
      <c r="B268" s="6" t="e">
        <f>_xlfn.XLOOKUP(A268,xlsx!B:B,xlsx!C:C)</f>
        <v>#N/A</v>
      </c>
      <c r="C268" t="str">
        <f t="shared" si="8"/>
        <v>stocks (million barrels) p2distillate fuel oil</v>
      </c>
      <c r="D268" t="s">
        <v>177</v>
      </c>
      <c r="E268" t="s">
        <v>142</v>
      </c>
      <c r="F268" t="s">
        <v>169</v>
      </c>
      <c r="G268">
        <v>31.138000000000002</v>
      </c>
      <c r="H268">
        <v>31.745000000000001</v>
      </c>
      <c r="I268" s="1" t="str">
        <f t="shared" si="9"/>
        <v>31.13831.745</v>
      </c>
    </row>
    <row r="269" spans="1:9" x14ac:dyDescent="0.25">
      <c r="A269" s="6" t="e">
        <f>INDEX(xlsx!B:B,MATCH(I269,xlsx!F:F,0))</f>
        <v>#N/A</v>
      </c>
      <c r="B269" s="6" t="e">
        <f>_xlfn.XLOOKUP(A269,xlsx!B:B,xlsx!C:C)</f>
        <v>#N/A</v>
      </c>
      <c r="C269" t="str">
        <f t="shared" si="8"/>
        <v>stocks (million barrels) p3distillate fuel oil</v>
      </c>
      <c r="D269" t="s">
        <v>177</v>
      </c>
      <c r="E269" t="s">
        <v>143</v>
      </c>
      <c r="F269" t="s">
        <v>169</v>
      </c>
      <c r="G269">
        <v>43.347000000000001</v>
      </c>
      <c r="H269">
        <v>44.877000000000002</v>
      </c>
      <c r="I269" s="1" t="str">
        <f t="shared" si="9"/>
        <v>43.34744.877</v>
      </c>
    </row>
    <row r="270" spans="1:9" x14ac:dyDescent="0.25">
      <c r="A270" s="6" t="e">
        <f>INDEX(xlsx!B:B,MATCH(I270,xlsx!F:F,0))</f>
        <v>#N/A</v>
      </c>
      <c r="B270" s="6" t="e">
        <f>_xlfn.XLOOKUP(A270,xlsx!B:B,xlsx!C:C)</f>
        <v>#N/A</v>
      </c>
      <c r="C270" t="str">
        <f t="shared" si="8"/>
        <v>stocks (million barrels) p4distillate fuel oil</v>
      </c>
      <c r="D270" t="s">
        <v>177</v>
      </c>
      <c r="E270" t="s">
        <v>144</v>
      </c>
      <c r="F270" t="s">
        <v>169</v>
      </c>
      <c r="G270">
        <v>3.84</v>
      </c>
      <c r="H270">
        <v>4.0880000000000001</v>
      </c>
      <c r="I270" s="1" t="str">
        <f t="shared" si="9"/>
        <v>3.844.088</v>
      </c>
    </row>
    <row r="271" spans="1:9" x14ac:dyDescent="0.25">
      <c r="A271" s="6" t="e">
        <f>INDEX(xlsx!B:B,MATCH(I271,xlsx!F:F,0))</f>
        <v>#N/A</v>
      </c>
      <c r="B271" s="6" t="e">
        <f>_xlfn.XLOOKUP(A271,xlsx!B:B,xlsx!C:C)</f>
        <v>#N/A</v>
      </c>
      <c r="C271" t="str">
        <f t="shared" si="8"/>
        <v>stocks (million barrels) p5distillate fuel oil</v>
      </c>
      <c r="D271" t="s">
        <v>177</v>
      </c>
      <c r="E271" t="s">
        <v>145</v>
      </c>
      <c r="F271" t="s">
        <v>169</v>
      </c>
      <c r="G271">
        <v>9.9809999999999999</v>
      </c>
      <c r="H271">
        <v>9.9860000000000007</v>
      </c>
      <c r="I271" s="1" t="str">
        <f t="shared" si="9"/>
        <v>9.9819.986</v>
      </c>
    </row>
    <row r="272" spans="1:9" x14ac:dyDescent="0.25">
      <c r="A272" s="6" t="e">
        <f>INDEX(xlsx!B:B,MATCH(I272,xlsx!F:F,0))</f>
        <v>#N/A</v>
      </c>
      <c r="B272" s="6" t="e">
        <f>_xlfn.XLOOKUP(A272,xlsx!B:B,xlsx!C:C)</f>
        <v>#N/A</v>
      </c>
      <c r="C272" t="str">
        <f t="shared" si="8"/>
        <v>stocks (million barrels) us15 ppm sulfur and under</v>
      </c>
      <c r="D272" t="s">
        <v>177</v>
      </c>
      <c r="E272" t="s">
        <v>136</v>
      </c>
      <c r="F272" t="s">
        <v>170</v>
      </c>
      <c r="G272">
        <v>111.027</v>
      </c>
      <c r="H272">
        <v>111.634</v>
      </c>
      <c r="I272" s="1" t="str">
        <f t="shared" si="9"/>
        <v>111.027111.634</v>
      </c>
    </row>
    <row r="273" spans="1:9" x14ac:dyDescent="0.25">
      <c r="A273" s="6" t="e">
        <f>INDEX(xlsx!B:B,MATCH(I273,xlsx!F:F,0))</f>
        <v>#N/A</v>
      </c>
      <c r="B273" s="6" t="e">
        <f>_xlfn.XLOOKUP(A273,xlsx!B:B,xlsx!C:C)</f>
        <v>#N/A</v>
      </c>
      <c r="C273" t="str">
        <f t="shared" si="8"/>
        <v>stocks (million barrels) p115 ppm sulfur and under</v>
      </c>
      <c r="D273" t="s">
        <v>177</v>
      </c>
      <c r="E273" t="s">
        <v>141</v>
      </c>
      <c r="F273" t="s">
        <v>170</v>
      </c>
      <c r="G273">
        <v>31.283000000000001</v>
      </c>
      <c r="H273">
        <v>29.620999999999999</v>
      </c>
      <c r="I273" s="1" t="str">
        <f t="shared" si="9"/>
        <v>31.28329.621</v>
      </c>
    </row>
    <row r="274" spans="1:9" x14ac:dyDescent="0.25">
      <c r="A274" s="6" t="e">
        <f>INDEX(xlsx!B:B,MATCH(I274,xlsx!F:F,0))</f>
        <v>#N/A</v>
      </c>
      <c r="B274" s="6" t="e">
        <f>_xlfn.XLOOKUP(A274,xlsx!B:B,xlsx!C:C)</f>
        <v>#N/A</v>
      </c>
      <c r="C274" t="str">
        <f t="shared" si="8"/>
        <v>stocks (million barrels) p1a15 ppm sulfur and under</v>
      </c>
      <c r="D274" t="s">
        <v>177</v>
      </c>
      <c r="E274" t="s">
        <v>339</v>
      </c>
      <c r="F274" t="s">
        <v>170</v>
      </c>
      <c r="G274">
        <v>4.1239999999999997</v>
      </c>
      <c r="H274">
        <v>3.879</v>
      </c>
      <c r="I274" s="1" t="str">
        <f t="shared" si="9"/>
        <v>4.1243.879</v>
      </c>
    </row>
    <row r="275" spans="1:9" x14ac:dyDescent="0.25">
      <c r="A275" s="6" t="e">
        <f>INDEX(xlsx!B:B,MATCH(I275,xlsx!F:F,0))</f>
        <v>#N/A</v>
      </c>
      <c r="B275" s="6" t="e">
        <f>_xlfn.XLOOKUP(A275,xlsx!B:B,xlsx!C:C)</f>
        <v>#N/A</v>
      </c>
      <c r="C275" t="str">
        <f t="shared" si="8"/>
        <v>stocks (million barrels) p1b15 ppm sulfur and under</v>
      </c>
      <c r="D275" t="s">
        <v>177</v>
      </c>
      <c r="E275" t="s">
        <v>340</v>
      </c>
      <c r="F275" t="s">
        <v>170</v>
      </c>
      <c r="G275">
        <v>16.245999999999999</v>
      </c>
      <c r="H275">
        <v>14.906000000000001</v>
      </c>
      <c r="I275" s="1" t="str">
        <f t="shared" si="9"/>
        <v>16.24614.906</v>
      </c>
    </row>
    <row r="276" spans="1:9" x14ac:dyDescent="0.25">
      <c r="A276" s="6" t="e">
        <f>INDEX(xlsx!B:B,MATCH(I276,xlsx!F:F,0))</f>
        <v>#N/A</v>
      </c>
      <c r="B276" s="6" t="e">
        <f>_xlfn.XLOOKUP(A276,xlsx!B:B,xlsx!C:C)</f>
        <v>#N/A</v>
      </c>
      <c r="C276" t="str">
        <f t="shared" si="8"/>
        <v>stocks (million barrels) p1c15 ppm sulfur and under</v>
      </c>
      <c r="D276" t="s">
        <v>177</v>
      </c>
      <c r="E276" t="s">
        <v>341</v>
      </c>
      <c r="F276" t="s">
        <v>170</v>
      </c>
      <c r="G276">
        <v>10.913</v>
      </c>
      <c r="H276">
        <v>10.836</v>
      </c>
      <c r="I276" s="1" t="str">
        <f t="shared" si="9"/>
        <v>10.91310.836</v>
      </c>
    </row>
    <row r="277" spans="1:9" x14ac:dyDescent="0.25">
      <c r="A277" s="6" t="e">
        <f>INDEX(xlsx!B:B,MATCH(I277,xlsx!F:F,0))</f>
        <v>#N/A</v>
      </c>
      <c r="B277" s="6" t="e">
        <f>_xlfn.XLOOKUP(A277,xlsx!B:B,xlsx!C:C)</f>
        <v>#N/A</v>
      </c>
      <c r="C277" t="str">
        <f t="shared" si="8"/>
        <v>stocks (million barrels) p215 ppm sulfur and under</v>
      </c>
      <c r="D277" t="s">
        <v>177</v>
      </c>
      <c r="E277" t="s">
        <v>142</v>
      </c>
      <c r="F277" t="s">
        <v>170</v>
      </c>
      <c r="G277">
        <v>30.376999999999999</v>
      </c>
      <c r="H277">
        <v>30.937000000000001</v>
      </c>
      <c r="I277" s="1" t="str">
        <f t="shared" si="9"/>
        <v>30.37730.937</v>
      </c>
    </row>
    <row r="278" spans="1:9" x14ac:dyDescent="0.25">
      <c r="A278" s="6" t="e">
        <f>INDEX(xlsx!B:B,MATCH(I278,xlsx!F:F,0))</f>
        <v>#N/A</v>
      </c>
      <c r="B278" s="6" t="e">
        <f>_xlfn.XLOOKUP(A278,xlsx!B:B,xlsx!C:C)</f>
        <v>#N/A</v>
      </c>
      <c r="C278" t="str">
        <f t="shared" si="8"/>
        <v>stocks (million barrels) p315 ppm sulfur and under</v>
      </c>
      <c r="D278" t="s">
        <v>177</v>
      </c>
      <c r="E278" t="s">
        <v>143</v>
      </c>
      <c r="F278" t="s">
        <v>170</v>
      </c>
      <c r="G278">
        <v>36.542000000000002</v>
      </c>
      <c r="H278">
        <v>37.9</v>
      </c>
      <c r="I278" s="1" t="str">
        <f t="shared" si="9"/>
        <v>36.54237.9</v>
      </c>
    </row>
    <row r="279" spans="1:9" x14ac:dyDescent="0.25">
      <c r="A279" s="6" t="e">
        <f>INDEX(xlsx!B:B,MATCH(I279,xlsx!F:F,0))</f>
        <v>#N/A</v>
      </c>
      <c r="B279" s="6" t="e">
        <f>_xlfn.XLOOKUP(A279,xlsx!B:B,xlsx!C:C)</f>
        <v>#N/A</v>
      </c>
      <c r="C279" t="str">
        <f t="shared" si="8"/>
        <v>stocks (million barrels) p415 ppm sulfur and under</v>
      </c>
      <c r="D279" t="s">
        <v>177</v>
      </c>
      <c r="E279" t="s">
        <v>144</v>
      </c>
      <c r="F279" t="s">
        <v>170</v>
      </c>
      <c r="G279">
        <v>3.6360000000000001</v>
      </c>
      <c r="H279">
        <v>3.8769999999999998</v>
      </c>
      <c r="I279" s="1" t="str">
        <f t="shared" si="9"/>
        <v>3.6363.877</v>
      </c>
    </row>
    <row r="280" spans="1:9" x14ac:dyDescent="0.25">
      <c r="A280" s="6" t="e">
        <f>INDEX(xlsx!B:B,MATCH(I280,xlsx!F:F,0))</f>
        <v>#N/A</v>
      </c>
      <c r="B280" s="6" t="e">
        <f>_xlfn.XLOOKUP(A280,xlsx!B:B,xlsx!C:C)</f>
        <v>#N/A</v>
      </c>
      <c r="C280" t="str">
        <f t="shared" si="8"/>
        <v>stocks (million barrels) p515 ppm sulfur and under</v>
      </c>
      <c r="D280" t="s">
        <v>177</v>
      </c>
      <c r="E280" t="s">
        <v>145</v>
      </c>
      <c r="F280" t="s">
        <v>170</v>
      </c>
      <c r="G280">
        <v>9.1890000000000001</v>
      </c>
      <c r="H280">
        <v>9.3000000000000007</v>
      </c>
      <c r="I280" s="1" t="str">
        <f t="shared" si="9"/>
        <v>9.1899.3</v>
      </c>
    </row>
    <row r="281" spans="1:9" x14ac:dyDescent="0.25">
      <c r="A281" s="6" t="e">
        <f>INDEX(xlsx!B:B,MATCH(I281,xlsx!F:F,0))</f>
        <v>#N/A</v>
      </c>
      <c r="B281" s="6" t="e">
        <f>_xlfn.XLOOKUP(A281,xlsx!B:B,xlsx!C:C)</f>
        <v>#N/A</v>
      </c>
      <c r="C281" t="str">
        <f t="shared" si="8"/>
        <v>stocks (million barrels) us&gt; 15 ppm to 500 ppm sulfur</v>
      </c>
      <c r="D281" t="s">
        <v>177</v>
      </c>
      <c r="E281" t="s">
        <v>136</v>
      </c>
      <c r="F281" t="s">
        <v>171</v>
      </c>
      <c r="G281">
        <v>2.52</v>
      </c>
      <c r="H281">
        <v>2.6970000000000001</v>
      </c>
      <c r="I281" s="1" t="str">
        <f t="shared" si="9"/>
        <v>2.522.697</v>
      </c>
    </row>
    <row r="282" spans="1:9" x14ac:dyDescent="0.25">
      <c r="A282" s="6" t="e">
        <f>INDEX(xlsx!B:B,MATCH(I282,xlsx!F:F,0))</f>
        <v>#N/A</v>
      </c>
      <c r="B282" s="6" t="e">
        <f>_xlfn.XLOOKUP(A282,xlsx!B:B,xlsx!C:C)</f>
        <v>#N/A</v>
      </c>
      <c r="C282" t="str">
        <f t="shared" si="8"/>
        <v>stocks (million barrels) p1&gt; 15 ppm to 500 ppm sulfur</v>
      </c>
      <c r="D282" t="s">
        <v>177</v>
      </c>
      <c r="E282" t="s">
        <v>141</v>
      </c>
      <c r="F282" t="s">
        <v>171</v>
      </c>
      <c r="G282">
        <v>0.57299999999999995</v>
      </c>
      <c r="H282">
        <v>0.61</v>
      </c>
      <c r="I282" s="1" t="str">
        <f t="shared" si="9"/>
        <v>0.5730.61</v>
      </c>
    </row>
    <row r="283" spans="1:9" x14ac:dyDescent="0.25">
      <c r="A283" s="6" t="e">
        <f>INDEX(xlsx!B:B,MATCH(I283,xlsx!F:F,0))</f>
        <v>#N/A</v>
      </c>
      <c r="B283" s="6" t="e">
        <f>_xlfn.XLOOKUP(A283,xlsx!B:B,xlsx!C:C)</f>
        <v>#N/A</v>
      </c>
      <c r="C283" t="str">
        <f t="shared" si="8"/>
        <v>stocks (million barrels) p1a&gt; 15 ppm to 500 ppm sulfur</v>
      </c>
      <c r="D283" t="s">
        <v>177</v>
      </c>
      <c r="E283" t="s">
        <v>339</v>
      </c>
      <c r="F283" t="s">
        <v>171</v>
      </c>
      <c r="G283">
        <v>3.0000000000000001E-3</v>
      </c>
      <c r="H283">
        <v>5.0000000000000001E-3</v>
      </c>
      <c r="I283" s="1" t="str">
        <f t="shared" si="9"/>
        <v>0.0030.005</v>
      </c>
    </row>
    <row r="284" spans="1:9" x14ac:dyDescent="0.25">
      <c r="A284" s="6" t="e">
        <f>INDEX(xlsx!B:B,MATCH(I284,xlsx!F:F,0))</f>
        <v>#N/A</v>
      </c>
      <c r="B284" s="6" t="e">
        <f>_xlfn.XLOOKUP(A284,xlsx!B:B,xlsx!C:C)</f>
        <v>#N/A</v>
      </c>
      <c r="C284" t="str">
        <f t="shared" si="8"/>
        <v>stocks (million barrels) p1b&gt; 15 ppm to 500 ppm sulfur</v>
      </c>
      <c r="D284" t="s">
        <v>177</v>
      </c>
      <c r="E284" t="s">
        <v>340</v>
      </c>
      <c r="F284" t="s">
        <v>171</v>
      </c>
      <c r="G284">
        <v>0.14099999999999999</v>
      </c>
      <c r="H284">
        <v>0.151</v>
      </c>
      <c r="I284" s="1" t="str">
        <f t="shared" si="9"/>
        <v>0.1410.151</v>
      </c>
    </row>
    <row r="285" spans="1:9" x14ac:dyDescent="0.25">
      <c r="A285" s="6" t="e">
        <f>INDEX(xlsx!B:B,MATCH(I285,xlsx!F:F,0))</f>
        <v>#N/A</v>
      </c>
      <c r="B285" s="6" t="e">
        <f>_xlfn.XLOOKUP(A285,xlsx!B:B,xlsx!C:C)</f>
        <v>#N/A</v>
      </c>
      <c r="C285" t="str">
        <f t="shared" si="8"/>
        <v>stocks (million barrels) p1c&gt; 15 ppm to 500 ppm sulfur</v>
      </c>
      <c r="D285" t="s">
        <v>177</v>
      </c>
      <c r="E285" t="s">
        <v>341</v>
      </c>
      <c r="F285" t="s">
        <v>171</v>
      </c>
      <c r="G285">
        <v>0.42899999999999999</v>
      </c>
      <c r="H285">
        <v>0.45500000000000002</v>
      </c>
      <c r="I285" s="1" t="str">
        <f t="shared" si="9"/>
        <v>0.4290.455</v>
      </c>
    </row>
    <row r="286" spans="1:9" x14ac:dyDescent="0.25">
      <c r="A286" s="6" t="e">
        <f>INDEX(xlsx!B:B,MATCH(I286,xlsx!F:F,0))</f>
        <v>#N/A</v>
      </c>
      <c r="B286" s="6" t="e">
        <f>_xlfn.XLOOKUP(A286,xlsx!B:B,xlsx!C:C)</f>
        <v>#N/A</v>
      </c>
      <c r="C286" t="str">
        <f t="shared" si="8"/>
        <v>stocks (million barrels) p2&gt; 15 ppm to 500 ppm sulfur</v>
      </c>
      <c r="D286" t="s">
        <v>177</v>
      </c>
      <c r="E286" t="s">
        <v>142</v>
      </c>
      <c r="F286" t="s">
        <v>171</v>
      </c>
      <c r="G286">
        <v>0.33400000000000002</v>
      </c>
      <c r="H286">
        <v>0.28799999999999998</v>
      </c>
      <c r="I286" s="1" t="str">
        <f t="shared" si="9"/>
        <v>0.3340.288</v>
      </c>
    </row>
    <row r="287" spans="1:9" x14ac:dyDescent="0.25">
      <c r="A287" s="6" t="e">
        <f>INDEX(xlsx!B:B,MATCH(I287,xlsx!F:F,0))</f>
        <v>#N/A</v>
      </c>
      <c r="B287" s="6" t="e">
        <f>_xlfn.XLOOKUP(A287,xlsx!B:B,xlsx!C:C)</f>
        <v>#N/A</v>
      </c>
      <c r="C287" t="str">
        <f t="shared" si="8"/>
        <v>stocks (million barrels) p3&gt; 15 ppm to 500 ppm sulfur</v>
      </c>
      <c r="D287" t="s">
        <v>177</v>
      </c>
      <c r="E287" t="s">
        <v>143</v>
      </c>
      <c r="F287" t="s">
        <v>171</v>
      </c>
      <c r="G287">
        <v>1.2669999999999999</v>
      </c>
      <c r="H287">
        <v>1.4670000000000001</v>
      </c>
      <c r="I287" s="1" t="str">
        <f t="shared" si="9"/>
        <v>1.2671.467</v>
      </c>
    </row>
    <row r="288" spans="1:9" x14ac:dyDescent="0.25">
      <c r="A288" s="6" t="e">
        <f>INDEX(xlsx!B:B,MATCH(I288,xlsx!F:F,0))</f>
        <v>#N/A</v>
      </c>
      <c r="B288" s="6" t="e">
        <f>_xlfn.XLOOKUP(A288,xlsx!B:B,xlsx!C:C)</f>
        <v>#N/A</v>
      </c>
      <c r="C288" t="str">
        <f t="shared" si="8"/>
        <v>stocks (million barrels) p4&gt; 15 ppm to 500 ppm sulfur</v>
      </c>
      <c r="D288" t="s">
        <v>177</v>
      </c>
      <c r="E288" t="s">
        <v>144</v>
      </c>
      <c r="F288" t="s">
        <v>171</v>
      </c>
      <c r="G288">
        <v>0.11700000000000001</v>
      </c>
      <c r="H288">
        <v>0.125</v>
      </c>
      <c r="I288" s="1" t="str">
        <f t="shared" si="9"/>
        <v>0.1170.125</v>
      </c>
    </row>
    <row r="289" spans="1:9" x14ac:dyDescent="0.25">
      <c r="A289" s="6" t="e">
        <f>INDEX(xlsx!B:B,MATCH(I289,xlsx!F:F,0))</f>
        <v>#N/A</v>
      </c>
      <c r="B289" s="6" t="e">
        <f>_xlfn.XLOOKUP(A289,xlsx!B:B,xlsx!C:C)</f>
        <v>#N/A</v>
      </c>
      <c r="C289" t="str">
        <f t="shared" si="8"/>
        <v>stocks (million barrels) p5&gt; 15 ppm to 500 ppm sulfur</v>
      </c>
      <c r="D289" t="s">
        <v>177</v>
      </c>
      <c r="E289" t="s">
        <v>145</v>
      </c>
      <c r="F289" t="s">
        <v>171</v>
      </c>
      <c r="G289">
        <v>0.22900000000000001</v>
      </c>
      <c r="H289">
        <v>0.20599999999999999</v>
      </c>
      <c r="I289" s="1" t="str">
        <f t="shared" si="9"/>
        <v>0.2290.206</v>
      </c>
    </row>
    <row r="290" spans="1:9" x14ac:dyDescent="0.25">
      <c r="A290" s="6" t="e">
        <f>INDEX(xlsx!B:B,MATCH(I290,xlsx!F:F,0))</f>
        <v>#N/A</v>
      </c>
      <c r="B290" s="6" t="e">
        <f>_xlfn.XLOOKUP(A290,xlsx!B:B,xlsx!C:C)</f>
        <v>#N/A</v>
      </c>
      <c r="C290" t="str">
        <f t="shared" si="8"/>
        <v>stocks (million barrels) us&gt; 500 ppm sulfur</v>
      </c>
      <c r="D290" t="s">
        <v>177</v>
      </c>
      <c r="E290" t="s">
        <v>136</v>
      </c>
      <c r="F290" t="s">
        <v>172</v>
      </c>
      <c r="G290">
        <v>7.7160000000000002</v>
      </c>
      <c r="H290">
        <v>7.31</v>
      </c>
      <c r="I290" s="1" t="str">
        <f t="shared" si="9"/>
        <v>7.7167.31</v>
      </c>
    </row>
    <row r="291" spans="1:9" x14ac:dyDescent="0.25">
      <c r="A291" s="6" t="e">
        <f>INDEX(xlsx!B:B,MATCH(I291,xlsx!F:F,0))</f>
        <v>#N/A</v>
      </c>
      <c r="B291" s="6" t="e">
        <f>_xlfn.XLOOKUP(A291,xlsx!B:B,xlsx!C:C)</f>
        <v>#N/A</v>
      </c>
      <c r="C291" t="str">
        <f t="shared" si="8"/>
        <v>stocks (million barrels) p1&gt; 500 ppm sulfur</v>
      </c>
      <c r="D291" t="s">
        <v>177</v>
      </c>
      <c r="E291" t="s">
        <v>141</v>
      </c>
      <c r="F291" t="s">
        <v>172</v>
      </c>
      <c r="G291">
        <v>1.101</v>
      </c>
      <c r="H291">
        <v>0.71299999999999997</v>
      </c>
      <c r="I291" s="1" t="str">
        <f t="shared" si="9"/>
        <v>1.1010.713</v>
      </c>
    </row>
    <row r="292" spans="1:9" x14ac:dyDescent="0.25">
      <c r="A292" s="6"/>
      <c r="B292" s="6">
        <f>_xlfn.XLOOKUP(A292,xlsx!B:B,xlsx!C:C)</f>
        <v>0</v>
      </c>
      <c r="C292" t="str">
        <f t="shared" si="8"/>
        <v>stocks (million barrels) p1a&gt; 500 ppm sulfur</v>
      </c>
      <c r="D292" t="s">
        <v>177</v>
      </c>
      <c r="E292" t="s">
        <v>339</v>
      </c>
      <c r="F292" t="s">
        <v>172</v>
      </c>
      <c r="G292">
        <v>0</v>
      </c>
      <c r="H292">
        <v>0</v>
      </c>
      <c r="I292" s="1" t="str">
        <f t="shared" si="9"/>
        <v>00</v>
      </c>
    </row>
    <row r="293" spans="1:9" x14ac:dyDescent="0.25">
      <c r="A293" s="6" t="e">
        <f>INDEX(xlsx!B:B,MATCH(I293,xlsx!F:F,0))</f>
        <v>#N/A</v>
      </c>
      <c r="B293" s="6" t="e">
        <f>_xlfn.XLOOKUP(A293,xlsx!B:B,xlsx!C:C)</f>
        <v>#N/A</v>
      </c>
      <c r="C293" t="str">
        <f t="shared" si="8"/>
        <v>stocks (million barrels) p1b&gt; 500 ppm sulfur</v>
      </c>
      <c r="D293" t="s">
        <v>177</v>
      </c>
      <c r="E293" t="s">
        <v>340</v>
      </c>
      <c r="F293" t="s">
        <v>172</v>
      </c>
      <c r="G293">
        <v>0.69</v>
      </c>
      <c r="H293">
        <v>0.47299999999999998</v>
      </c>
      <c r="I293" s="1" t="str">
        <f t="shared" si="9"/>
        <v>0.690.473</v>
      </c>
    </row>
    <row r="294" spans="1:9" x14ac:dyDescent="0.25">
      <c r="A294" s="6" t="e">
        <f>INDEX(xlsx!B:B,MATCH(I294,xlsx!F:F,0))</f>
        <v>#N/A</v>
      </c>
      <c r="B294" s="6" t="e">
        <f>_xlfn.XLOOKUP(A294,xlsx!B:B,xlsx!C:C)</f>
        <v>#N/A</v>
      </c>
      <c r="C294" t="str">
        <f t="shared" si="8"/>
        <v>stocks (million barrels) p1c&gt; 500 ppm sulfur</v>
      </c>
      <c r="D294" t="s">
        <v>177</v>
      </c>
      <c r="E294" t="s">
        <v>341</v>
      </c>
      <c r="F294" t="s">
        <v>172</v>
      </c>
      <c r="G294">
        <v>0.41099999999999998</v>
      </c>
      <c r="H294">
        <v>0.24</v>
      </c>
      <c r="I294" s="1" t="str">
        <f t="shared" si="9"/>
        <v>0.4110.24</v>
      </c>
    </row>
    <row r="295" spans="1:9" x14ac:dyDescent="0.25">
      <c r="A295" s="6" t="e">
        <f>INDEX(xlsx!B:B,MATCH(I295,xlsx!F:F,0))</f>
        <v>#N/A</v>
      </c>
      <c r="B295" s="6" t="e">
        <f>_xlfn.XLOOKUP(A295,xlsx!B:B,xlsx!C:C)</f>
        <v>#N/A</v>
      </c>
      <c r="C295" t="str">
        <f t="shared" si="8"/>
        <v>stocks (million barrels) p2&gt; 500 ppm sulfur</v>
      </c>
      <c r="D295" t="s">
        <v>177</v>
      </c>
      <c r="E295" t="s">
        <v>142</v>
      </c>
      <c r="F295" t="s">
        <v>172</v>
      </c>
      <c r="G295">
        <v>0.42799999999999999</v>
      </c>
      <c r="H295">
        <v>0.52100000000000002</v>
      </c>
      <c r="I295" s="1" t="str">
        <f t="shared" si="9"/>
        <v>0.4280.521</v>
      </c>
    </row>
    <row r="296" spans="1:9" x14ac:dyDescent="0.25">
      <c r="A296" s="6" t="e">
        <f>INDEX(xlsx!B:B,MATCH(I296,xlsx!F:F,0))</f>
        <v>#N/A</v>
      </c>
      <c r="B296" s="6" t="e">
        <f>_xlfn.XLOOKUP(A296,xlsx!B:B,xlsx!C:C)</f>
        <v>#N/A</v>
      </c>
      <c r="C296" t="str">
        <f t="shared" si="8"/>
        <v>stocks (million barrels) p3&gt; 500 ppm sulfur</v>
      </c>
      <c r="D296" t="s">
        <v>177</v>
      </c>
      <c r="E296" t="s">
        <v>143</v>
      </c>
      <c r="F296" t="s">
        <v>172</v>
      </c>
      <c r="G296">
        <v>5.5369999999999999</v>
      </c>
      <c r="H296">
        <v>5.51</v>
      </c>
      <c r="I296" s="1" t="str">
        <f t="shared" si="9"/>
        <v>5.5375.51</v>
      </c>
    </row>
    <row r="297" spans="1:9" x14ac:dyDescent="0.25">
      <c r="A297" s="6" t="e">
        <f>INDEX(xlsx!B:B,MATCH(I297,xlsx!F:F,0))</f>
        <v>#N/A</v>
      </c>
      <c r="B297" s="6" t="e">
        <f>_xlfn.XLOOKUP(A297,xlsx!B:B,xlsx!C:C)</f>
        <v>#N/A</v>
      </c>
      <c r="C297" t="str">
        <f t="shared" si="8"/>
        <v>stocks (million barrels) p4&gt; 500 ppm sulfur</v>
      </c>
      <c r="D297" t="s">
        <v>177</v>
      </c>
      <c r="E297" t="s">
        <v>144</v>
      </c>
      <c r="F297" t="s">
        <v>172</v>
      </c>
      <c r="G297">
        <v>8.6999999999999994E-2</v>
      </c>
      <c r="H297">
        <v>8.5999999999999993E-2</v>
      </c>
      <c r="I297" s="1" t="str">
        <f t="shared" si="9"/>
        <v>0.0870.086</v>
      </c>
    </row>
    <row r="298" spans="1:9" x14ac:dyDescent="0.25">
      <c r="A298" s="6" t="e">
        <f>INDEX(xlsx!B:B,MATCH(I298,xlsx!F:F,0))</f>
        <v>#N/A</v>
      </c>
      <c r="B298" s="6" t="e">
        <f>_xlfn.XLOOKUP(A298,xlsx!B:B,xlsx!C:C)</f>
        <v>#N/A</v>
      </c>
      <c r="C298" t="str">
        <f t="shared" si="8"/>
        <v>stocks (million barrels) p5&gt; 500 ppm sulfur</v>
      </c>
      <c r="D298" t="s">
        <v>177</v>
      </c>
      <c r="E298" t="s">
        <v>145</v>
      </c>
      <c r="F298" t="s">
        <v>172</v>
      </c>
      <c r="G298">
        <v>0.56299999999999994</v>
      </c>
      <c r="H298">
        <v>0.48</v>
      </c>
      <c r="I298" s="1" t="str">
        <f t="shared" si="9"/>
        <v>0.5630.48</v>
      </c>
    </row>
    <row r="299" spans="1:9" x14ac:dyDescent="0.25">
      <c r="A299" s="6" t="e">
        <f>INDEX(xlsx!B:B,MATCH(I299,xlsx!F:F,0))</f>
        <v>#N/A</v>
      </c>
      <c r="B299" s="6" t="e">
        <f>_xlfn.XLOOKUP(A299,xlsx!B:B,xlsx!C:C)</f>
        <v>#N/A</v>
      </c>
      <c r="C299" t="str">
        <f t="shared" si="8"/>
        <v>stocks (million barrels) usresidual fuel oil</v>
      </c>
      <c r="D299" t="s">
        <v>177</v>
      </c>
      <c r="E299" t="s">
        <v>136</v>
      </c>
      <c r="F299" t="s">
        <v>173</v>
      </c>
      <c r="G299">
        <v>28.463000000000001</v>
      </c>
      <c r="H299">
        <v>28.986999999999998</v>
      </c>
      <c r="I299" s="1" t="str">
        <f t="shared" si="9"/>
        <v>28.46328.987</v>
      </c>
    </row>
    <row r="300" spans="1:9" x14ac:dyDescent="0.25">
      <c r="A300" s="6" t="e">
        <f>INDEX(xlsx!B:B,MATCH(I300,xlsx!F:F,0))</f>
        <v>#N/A</v>
      </c>
      <c r="B300" s="6" t="e">
        <f>_xlfn.XLOOKUP(A300,xlsx!B:B,xlsx!C:C)</f>
        <v>#N/A</v>
      </c>
      <c r="C300" t="str">
        <f t="shared" si="8"/>
        <v>stocks (million barrels) p1residual fuel oil</v>
      </c>
      <c r="D300" t="s">
        <v>177</v>
      </c>
      <c r="E300" t="s">
        <v>141</v>
      </c>
      <c r="F300" t="s">
        <v>173</v>
      </c>
      <c r="G300">
        <v>5.8940000000000001</v>
      </c>
      <c r="H300">
        <v>6.2910000000000004</v>
      </c>
      <c r="I300" s="1" t="str">
        <f t="shared" si="9"/>
        <v>5.8946.291</v>
      </c>
    </row>
    <row r="301" spans="1:9" x14ac:dyDescent="0.25">
      <c r="A301" s="6" t="e">
        <f>INDEX(xlsx!B:B,MATCH(I301,xlsx!F:F,0))</f>
        <v>#N/A</v>
      </c>
      <c r="B301" s="6" t="e">
        <f>_xlfn.XLOOKUP(A301,xlsx!B:B,xlsx!C:C)</f>
        <v>#N/A</v>
      </c>
      <c r="C301" t="str">
        <f t="shared" si="8"/>
        <v>stocks (million barrels) p1aresidual fuel oil</v>
      </c>
      <c r="D301" t="s">
        <v>177</v>
      </c>
      <c r="E301" t="s">
        <v>339</v>
      </c>
      <c r="F301" t="s">
        <v>173</v>
      </c>
      <c r="G301">
        <v>0.114</v>
      </c>
      <c r="H301">
        <v>0.127</v>
      </c>
      <c r="I301" s="1" t="str">
        <f t="shared" si="9"/>
        <v>0.1140.127</v>
      </c>
    </row>
    <row r="302" spans="1:9" x14ac:dyDescent="0.25">
      <c r="A302" s="6" t="e">
        <f>INDEX(xlsx!B:B,MATCH(I302,xlsx!F:F,0))</f>
        <v>#N/A</v>
      </c>
      <c r="B302" s="6" t="e">
        <f>_xlfn.XLOOKUP(A302,xlsx!B:B,xlsx!C:C)</f>
        <v>#N/A</v>
      </c>
      <c r="C302" t="str">
        <f t="shared" si="8"/>
        <v>stocks (million barrels) p1bresidual fuel oil</v>
      </c>
      <c r="D302" t="s">
        <v>177</v>
      </c>
      <c r="E302" t="s">
        <v>340</v>
      </c>
      <c r="F302" t="s">
        <v>173</v>
      </c>
      <c r="G302">
        <v>4.3019999999999996</v>
      </c>
      <c r="H302">
        <v>4.6849999999999996</v>
      </c>
      <c r="I302" s="1" t="str">
        <f t="shared" si="9"/>
        <v>4.3024.685</v>
      </c>
    </row>
    <row r="303" spans="1:9" x14ac:dyDescent="0.25">
      <c r="A303" s="6" t="e">
        <f>INDEX(xlsx!B:B,MATCH(I303,xlsx!F:F,0))</f>
        <v>#N/A</v>
      </c>
      <c r="B303" s="6" t="e">
        <f>_xlfn.XLOOKUP(A303,xlsx!B:B,xlsx!C:C)</f>
        <v>#N/A</v>
      </c>
      <c r="C303" t="str">
        <f t="shared" si="8"/>
        <v>stocks (million barrels) p1cresidual fuel oil</v>
      </c>
      <c r="D303" t="s">
        <v>177</v>
      </c>
      <c r="E303" t="s">
        <v>341</v>
      </c>
      <c r="F303" t="s">
        <v>173</v>
      </c>
      <c r="G303">
        <v>1.478</v>
      </c>
      <c r="H303">
        <v>1.48</v>
      </c>
      <c r="I303" s="1" t="str">
        <f t="shared" si="9"/>
        <v>1.4781.48</v>
      </c>
    </row>
    <row r="304" spans="1:9" x14ac:dyDescent="0.25">
      <c r="A304" s="6" t="e">
        <f>INDEX(xlsx!B:B,MATCH(I304,xlsx!F:F,0))</f>
        <v>#N/A</v>
      </c>
      <c r="B304" s="6" t="e">
        <f>_xlfn.XLOOKUP(A304,xlsx!B:B,xlsx!C:C)</f>
        <v>#N/A</v>
      </c>
      <c r="C304" t="str">
        <f t="shared" si="8"/>
        <v>stocks (million barrels) p2residual fuel oil</v>
      </c>
      <c r="D304" t="s">
        <v>177</v>
      </c>
      <c r="E304" t="s">
        <v>142</v>
      </c>
      <c r="F304" t="s">
        <v>173</v>
      </c>
      <c r="G304">
        <v>1.1000000000000001</v>
      </c>
      <c r="H304">
        <v>1.155</v>
      </c>
      <c r="I304" s="1" t="str">
        <f t="shared" si="9"/>
        <v>1.11.155</v>
      </c>
    </row>
    <row r="305" spans="1:9" x14ac:dyDescent="0.25">
      <c r="A305" s="6" t="e">
        <f>INDEX(xlsx!B:B,MATCH(I305,xlsx!F:F,0))</f>
        <v>#N/A</v>
      </c>
      <c r="B305" s="6" t="e">
        <f>_xlfn.XLOOKUP(A305,xlsx!B:B,xlsx!C:C)</f>
        <v>#N/A</v>
      </c>
      <c r="C305" t="str">
        <f t="shared" si="8"/>
        <v>stocks (million barrels) p3residual fuel oil</v>
      </c>
      <c r="D305" t="s">
        <v>177</v>
      </c>
      <c r="E305" t="s">
        <v>143</v>
      </c>
      <c r="F305" t="s">
        <v>173</v>
      </c>
      <c r="G305">
        <v>17.088999999999999</v>
      </c>
      <c r="H305">
        <v>17.367000000000001</v>
      </c>
      <c r="I305" s="1" t="str">
        <f t="shared" si="9"/>
        <v>17.08917.367</v>
      </c>
    </row>
    <row r="306" spans="1:9" x14ac:dyDescent="0.25">
      <c r="A306" s="6" t="e">
        <f>INDEX(xlsx!B:B,MATCH(I306,xlsx!F:F,0))</f>
        <v>#N/A</v>
      </c>
      <c r="B306" s="6" t="e">
        <f>_xlfn.XLOOKUP(A306,xlsx!B:B,xlsx!C:C)</f>
        <v>#N/A</v>
      </c>
      <c r="C306" t="str">
        <f t="shared" si="8"/>
        <v>stocks (million barrels) p4residual fuel oil</v>
      </c>
      <c r="D306" t="s">
        <v>177</v>
      </c>
      <c r="E306" t="s">
        <v>144</v>
      </c>
      <c r="F306" t="s">
        <v>173</v>
      </c>
      <c r="G306">
        <v>0.20799999999999999</v>
      </c>
      <c r="H306">
        <v>0.22900000000000001</v>
      </c>
      <c r="I306" s="1" t="str">
        <f t="shared" si="9"/>
        <v>0.2080.229</v>
      </c>
    </row>
    <row r="307" spans="1:9" x14ac:dyDescent="0.25">
      <c r="A307" s="6" t="e">
        <f>INDEX(xlsx!B:B,MATCH(I307,xlsx!F:F,0))</f>
        <v>#N/A</v>
      </c>
      <c r="B307" s="6" t="e">
        <f>_xlfn.XLOOKUP(A307,xlsx!B:B,xlsx!C:C)</f>
        <v>#N/A</v>
      </c>
      <c r="C307" t="str">
        <f t="shared" si="8"/>
        <v>stocks (million barrels) p5residual fuel oil</v>
      </c>
      <c r="D307" t="s">
        <v>177</v>
      </c>
      <c r="E307" t="s">
        <v>145</v>
      </c>
      <c r="F307" t="s">
        <v>173</v>
      </c>
      <c r="G307">
        <v>4.1719999999999997</v>
      </c>
      <c r="H307">
        <v>3.9449999999999998</v>
      </c>
      <c r="I307" s="1" t="str">
        <f t="shared" si="9"/>
        <v>4.1723.945</v>
      </c>
    </row>
    <row r="308" spans="1:9" x14ac:dyDescent="0.25">
      <c r="A308" s="6" t="e">
        <f>INDEX(xlsx!B:B,MATCH(I308,xlsx!F:F,0))</f>
        <v>#N/A</v>
      </c>
      <c r="B308" s="6" t="e">
        <f>_xlfn.XLOOKUP(A308,xlsx!B:B,xlsx!C:C)</f>
        <v>#N/A</v>
      </c>
      <c r="C308" t="str">
        <f t="shared" si="8"/>
        <v>stocks (million barrels) uspropane/propylene</v>
      </c>
      <c r="D308" t="s">
        <v>177</v>
      </c>
      <c r="E308" t="s">
        <v>136</v>
      </c>
      <c r="F308" t="s">
        <v>174</v>
      </c>
      <c r="G308">
        <v>73.534999999999997</v>
      </c>
      <c r="H308">
        <v>71.442999999999998</v>
      </c>
      <c r="I308" s="1" t="str">
        <f t="shared" si="9"/>
        <v>73.53571.443</v>
      </c>
    </row>
    <row r="309" spans="1:9" x14ac:dyDescent="0.25">
      <c r="A309" s="6" t="e">
        <f>INDEX(xlsx!B:B,MATCH(I309,xlsx!F:F,0))</f>
        <v>#N/A</v>
      </c>
      <c r="B309" s="6" t="e">
        <f>_xlfn.XLOOKUP(A309,xlsx!B:B,xlsx!C:C)</f>
        <v>#N/A</v>
      </c>
      <c r="C309" t="str">
        <f t="shared" si="8"/>
        <v>stocks (million barrels) p1propane/propylene</v>
      </c>
      <c r="D309" t="s">
        <v>177</v>
      </c>
      <c r="E309" t="s">
        <v>141</v>
      </c>
      <c r="F309" t="s">
        <v>174</v>
      </c>
      <c r="G309">
        <v>6.2329999999999997</v>
      </c>
      <c r="H309">
        <v>5.8869999999999996</v>
      </c>
      <c r="I309" s="1" t="str">
        <f t="shared" si="9"/>
        <v>6.2335.887</v>
      </c>
    </row>
    <row r="310" spans="1:9" x14ac:dyDescent="0.25">
      <c r="A310" s="6"/>
      <c r="B310" s="6">
        <f>_xlfn.XLOOKUP(A310,xlsx!B:B,xlsx!C:C)</f>
        <v>0</v>
      </c>
      <c r="C310" t="str">
        <f t="shared" si="8"/>
        <v>stocks (million barrels) p1apropane/propylene</v>
      </c>
      <c r="D310" t="s">
        <v>177</v>
      </c>
      <c r="E310" t="s">
        <v>339</v>
      </c>
      <c r="F310" t="s">
        <v>174</v>
      </c>
      <c r="G310">
        <v>0.23</v>
      </c>
      <c r="H310">
        <v>0.21199999999999999</v>
      </c>
      <c r="I310" s="1" t="str">
        <f t="shared" si="9"/>
        <v>0.230.212</v>
      </c>
    </row>
    <row r="311" spans="1:9" x14ac:dyDescent="0.25">
      <c r="A311" s="6" t="e">
        <f>INDEX(xlsx!B:B,MATCH(I311,xlsx!F:F,0))</f>
        <v>#N/A</v>
      </c>
      <c r="B311" s="6" t="e">
        <f>_xlfn.XLOOKUP(A311,xlsx!B:B,xlsx!C:C)</f>
        <v>#N/A</v>
      </c>
      <c r="C311" t="str">
        <f t="shared" si="8"/>
        <v>stocks (million barrels) p1bpropane/propylene</v>
      </c>
      <c r="D311" t="s">
        <v>177</v>
      </c>
      <c r="E311" t="s">
        <v>340</v>
      </c>
      <c r="F311" t="s">
        <v>174</v>
      </c>
      <c r="G311">
        <v>4.3159999999999998</v>
      </c>
      <c r="H311">
        <v>3.9169999999999998</v>
      </c>
      <c r="I311" s="1" t="str">
        <f t="shared" si="9"/>
        <v>4.3163.917</v>
      </c>
    </row>
    <row r="312" spans="1:9" x14ac:dyDescent="0.25">
      <c r="A312" s="6" t="e">
        <f>INDEX(xlsx!B:B,MATCH(I312,xlsx!F:F,0))</f>
        <v>#N/A</v>
      </c>
      <c r="B312" s="6" t="e">
        <f>_xlfn.XLOOKUP(A312,xlsx!B:B,xlsx!C:C)</f>
        <v>#N/A</v>
      </c>
      <c r="C312" t="str">
        <f t="shared" si="8"/>
        <v>stocks (million barrels) p1cpropane/propylene</v>
      </c>
      <c r="D312" t="s">
        <v>177</v>
      </c>
      <c r="E312" t="s">
        <v>341</v>
      </c>
      <c r="F312" t="s">
        <v>174</v>
      </c>
      <c r="G312">
        <v>1.6870000000000001</v>
      </c>
      <c r="H312">
        <v>1.7589999999999999</v>
      </c>
      <c r="I312" s="1" t="str">
        <f t="shared" si="9"/>
        <v>1.6871.759</v>
      </c>
    </row>
    <row r="313" spans="1:9" x14ac:dyDescent="0.25">
      <c r="A313" s="6" t="e">
        <f>INDEX(xlsx!B:B,MATCH(I313,xlsx!F:F,0))</f>
        <v>#N/A</v>
      </c>
      <c r="B313" s="6" t="e">
        <f>_xlfn.XLOOKUP(A313,xlsx!B:B,xlsx!C:C)</f>
        <v>#N/A</v>
      </c>
      <c r="C313" t="str">
        <f t="shared" si="8"/>
        <v>stocks (million barrels) p2propane/propylene</v>
      </c>
      <c r="D313" t="s">
        <v>177</v>
      </c>
      <c r="E313" t="s">
        <v>142</v>
      </c>
      <c r="F313" t="s">
        <v>174</v>
      </c>
      <c r="G313">
        <v>22.297000000000001</v>
      </c>
      <c r="H313">
        <v>20.933</v>
      </c>
      <c r="I313" s="1" t="str">
        <f t="shared" si="9"/>
        <v>22.29720.933</v>
      </c>
    </row>
    <row r="314" spans="1:9" x14ac:dyDescent="0.25">
      <c r="A314" s="6" t="e">
        <f>INDEX(xlsx!B:B,MATCH(I314,xlsx!F:F,0))</f>
        <v>#N/A</v>
      </c>
      <c r="B314" s="6" t="e">
        <f>_xlfn.XLOOKUP(A314,xlsx!B:B,xlsx!C:C)</f>
        <v>#N/A</v>
      </c>
      <c r="C314" t="str">
        <f t="shared" si="8"/>
        <v>stocks (million barrels) p3propane/propylene</v>
      </c>
      <c r="D314" t="s">
        <v>177</v>
      </c>
      <c r="E314" t="s">
        <v>143</v>
      </c>
      <c r="F314" t="s">
        <v>174</v>
      </c>
      <c r="G314">
        <v>40.363</v>
      </c>
      <c r="H314">
        <v>40.186</v>
      </c>
      <c r="I314" s="1" t="str">
        <f t="shared" si="9"/>
        <v>40.36340.186</v>
      </c>
    </row>
    <row r="315" spans="1:9" x14ac:dyDescent="0.25">
      <c r="A315" s="6" t="e">
        <f>INDEX(xlsx!B:B,MATCH(I315,xlsx!F:F,0))</f>
        <v>#N/A</v>
      </c>
      <c r="B315" s="6" t="e">
        <f>_xlfn.XLOOKUP(A315,xlsx!B:B,xlsx!C:C)</f>
        <v>#N/A</v>
      </c>
      <c r="C315" t="str">
        <f t="shared" si="8"/>
        <v xml:space="preserve">stocks (million barrels) uspadds 4 and 5 </v>
      </c>
      <c r="D315" t="s">
        <v>177</v>
      </c>
      <c r="E315" t="s">
        <v>136</v>
      </c>
      <c r="F315" t="s">
        <v>183</v>
      </c>
      <c r="G315">
        <v>4.6429999999999998</v>
      </c>
      <c r="H315">
        <v>4.4370000000000003</v>
      </c>
      <c r="I315" s="1" t="str">
        <f t="shared" si="9"/>
        <v>4.6434.437</v>
      </c>
    </row>
    <row r="316" spans="1:9" x14ac:dyDescent="0.25">
      <c r="A316" s="6" t="e">
        <f>INDEX(xlsx!B:B,MATCH(I316,xlsx!F:F,0))</f>
        <v>#N/A</v>
      </c>
      <c r="B316" s="6" t="e">
        <f>_xlfn.XLOOKUP(A316,xlsx!B:B,xlsx!C:C)</f>
        <v>#N/A</v>
      </c>
      <c r="C316" t="str">
        <f t="shared" si="8"/>
        <v>stocks (million barrels) uspropane, fractionated and ready for sale</v>
      </c>
      <c r="D316" t="s">
        <v>177</v>
      </c>
      <c r="E316" t="s">
        <v>136</v>
      </c>
      <c r="F316" t="s">
        <v>184</v>
      </c>
      <c r="G316">
        <v>46.49</v>
      </c>
      <c r="H316">
        <v>45.183999999999997</v>
      </c>
      <c r="I316" s="1" t="str">
        <f t="shared" si="9"/>
        <v>46.4945.184</v>
      </c>
    </row>
    <row r="317" spans="1:9" x14ac:dyDescent="0.25">
      <c r="A317" s="6" t="e">
        <f>INDEX(xlsx!B:B,MATCH(I317,xlsx!F:F,0))</f>
        <v>#N/A</v>
      </c>
      <c r="B317" s="6" t="e">
        <f>_xlfn.XLOOKUP(A317,xlsx!B:B,xlsx!C:C)</f>
        <v>#N/A</v>
      </c>
      <c r="C317" t="str">
        <f t="shared" si="8"/>
        <v>stocks (million barrels) p1propane, fractionated and ready for sale</v>
      </c>
      <c r="D317" t="s">
        <v>177</v>
      </c>
      <c r="E317" t="s">
        <v>141</v>
      </c>
      <c r="F317" t="s">
        <v>184</v>
      </c>
      <c r="G317">
        <v>4.6230000000000002</v>
      </c>
      <c r="H317">
        <v>4.2389999999999999</v>
      </c>
      <c r="I317" s="1" t="str">
        <f t="shared" si="9"/>
        <v>4.6234.239</v>
      </c>
    </row>
    <row r="318" spans="1:9" x14ac:dyDescent="0.25">
      <c r="A318" s="6"/>
      <c r="B318" s="6">
        <f>_xlfn.XLOOKUP(A318,xlsx!B:B,xlsx!C:C)</f>
        <v>0</v>
      </c>
      <c r="C318" t="str">
        <f t="shared" si="8"/>
        <v>stocks (million barrels) p1apropane, fractionated and ready for sale</v>
      </c>
      <c r="D318" t="s">
        <v>177</v>
      </c>
      <c r="E318" t="s">
        <v>339</v>
      </c>
      <c r="F318" t="s">
        <v>184</v>
      </c>
      <c r="G318">
        <v>0.23</v>
      </c>
      <c r="H318">
        <v>0.21199999999999999</v>
      </c>
      <c r="I318" s="1" t="str">
        <f t="shared" si="9"/>
        <v>0.230.212</v>
      </c>
    </row>
    <row r="319" spans="1:9" x14ac:dyDescent="0.25">
      <c r="A319" s="6" t="e">
        <f>INDEX(xlsx!B:B,MATCH(I319,xlsx!F:F,0))</f>
        <v>#N/A</v>
      </c>
      <c r="B319" s="6" t="e">
        <f>_xlfn.XLOOKUP(A319,xlsx!B:B,xlsx!C:C)</f>
        <v>#N/A</v>
      </c>
      <c r="C319" t="str">
        <f t="shared" si="8"/>
        <v>stocks (million barrels) p1bpropane, fractionated and ready for sale</v>
      </c>
      <c r="D319" t="s">
        <v>177</v>
      </c>
      <c r="E319" t="s">
        <v>340</v>
      </c>
      <c r="F319" t="s">
        <v>184</v>
      </c>
      <c r="G319">
        <v>3.125</v>
      </c>
      <c r="H319">
        <v>2.6960000000000002</v>
      </c>
      <c r="I319" s="1" t="str">
        <f t="shared" si="9"/>
        <v>3.1252.696</v>
      </c>
    </row>
    <row r="320" spans="1:9" x14ac:dyDescent="0.25">
      <c r="A320" s="6" t="e">
        <f>INDEX(xlsx!B:B,MATCH(I320,xlsx!F:F,0))</f>
        <v>#N/A</v>
      </c>
      <c r="B320" s="6" t="e">
        <f>_xlfn.XLOOKUP(A320,xlsx!B:B,xlsx!C:C)</f>
        <v>#N/A</v>
      </c>
      <c r="C320" t="str">
        <f t="shared" si="8"/>
        <v>stocks (million barrels) p1cpropane, fractionated and ready for sale</v>
      </c>
      <c r="D320" t="s">
        <v>177</v>
      </c>
      <c r="E320" t="s">
        <v>341</v>
      </c>
      <c r="F320" t="s">
        <v>184</v>
      </c>
      <c r="G320">
        <v>1.268</v>
      </c>
      <c r="H320">
        <v>1.3320000000000001</v>
      </c>
      <c r="I320" s="1" t="str">
        <f t="shared" si="9"/>
        <v>1.2681.332</v>
      </c>
    </row>
    <row r="321" spans="1:9" x14ac:dyDescent="0.25">
      <c r="A321" s="6" t="e">
        <f>INDEX(xlsx!B:B,MATCH(I321,xlsx!F:F,0))</f>
        <v>#N/A</v>
      </c>
      <c r="B321" s="6" t="e">
        <f>_xlfn.XLOOKUP(A321,xlsx!B:B,xlsx!C:C)</f>
        <v>#N/A</v>
      </c>
      <c r="C321" t="str">
        <f t="shared" si="8"/>
        <v>stocks (million barrels) p2propane, fractionated and ready for sale</v>
      </c>
      <c r="D321" t="s">
        <v>177</v>
      </c>
      <c r="E321" t="s">
        <v>142</v>
      </c>
      <c r="F321" t="s">
        <v>184</v>
      </c>
      <c r="G321">
        <v>15.846</v>
      </c>
      <c r="H321">
        <v>14.863</v>
      </c>
      <c r="I321" s="1" t="str">
        <f t="shared" si="9"/>
        <v>15.84614.863</v>
      </c>
    </row>
    <row r="322" spans="1:9" x14ac:dyDescent="0.25">
      <c r="A322" s="6" t="e">
        <f>INDEX(xlsx!B:B,MATCH(I322,xlsx!F:F,0))</f>
        <v>#N/A</v>
      </c>
      <c r="B322" s="6" t="e">
        <f>_xlfn.XLOOKUP(A322,xlsx!B:B,xlsx!C:C)</f>
        <v>#N/A</v>
      </c>
      <c r="C322" t="str">
        <f t="shared" si="8"/>
        <v>stocks (million barrels) p3propane, fractionated and ready for sale</v>
      </c>
      <c r="D322" t="s">
        <v>177</v>
      </c>
      <c r="E322" t="s">
        <v>143</v>
      </c>
      <c r="F322" t="s">
        <v>184</v>
      </c>
      <c r="G322">
        <v>23.440999999999999</v>
      </c>
      <c r="H322">
        <v>23.7</v>
      </c>
      <c r="I322" s="1" t="str">
        <f t="shared" si="9"/>
        <v>23.44123.7</v>
      </c>
    </row>
    <row r="323" spans="1:9" x14ac:dyDescent="0.25">
      <c r="A323" s="6" t="e">
        <f>INDEX(xlsx!B:B,MATCH(I323,xlsx!F:F,0))</f>
        <v>#N/A</v>
      </c>
      <c r="B323" s="6" t="e">
        <f>_xlfn.XLOOKUP(A323,xlsx!B:B,xlsx!C:C)</f>
        <v>#N/A</v>
      </c>
      <c r="C323" t="str">
        <f t="shared" ref="C323:C386" si="10">D323&amp;E323&amp;F323</f>
        <v>stocks (million barrels) p4propane, fractionated and ready for sale</v>
      </c>
      <c r="D323" t="s">
        <v>177</v>
      </c>
      <c r="E323" t="s">
        <v>144</v>
      </c>
      <c r="F323" t="s">
        <v>184</v>
      </c>
      <c r="G323">
        <v>0.97099999999999997</v>
      </c>
      <c r="H323">
        <v>0.93799999999999994</v>
      </c>
      <c r="I323" s="1" t="str">
        <f t="shared" ref="I323:I386" si="11">G323&amp;H323</f>
        <v>0.9710.938</v>
      </c>
    </row>
    <row r="324" spans="1:9" x14ac:dyDescent="0.25">
      <c r="A324" s="6" t="e">
        <f>INDEX(xlsx!B:B,MATCH(I324,xlsx!F:F,0))</f>
        <v>#N/A</v>
      </c>
      <c r="B324" s="6" t="e">
        <f>_xlfn.XLOOKUP(A324,xlsx!B:B,xlsx!C:C)</f>
        <v>#N/A</v>
      </c>
      <c r="C324" t="str">
        <f t="shared" si="10"/>
        <v>stocks (million barrels) p5propane, fractionated and ready for sale</v>
      </c>
      <c r="D324" t="s">
        <v>177</v>
      </c>
      <c r="E324" t="s">
        <v>145</v>
      </c>
      <c r="F324" t="s">
        <v>184</v>
      </c>
      <c r="G324">
        <v>1.609</v>
      </c>
      <c r="H324">
        <v>1.4450000000000001</v>
      </c>
      <c r="I324" s="1" t="str">
        <f t="shared" si="11"/>
        <v>1.6091.445</v>
      </c>
    </row>
    <row r="325" spans="1:9" x14ac:dyDescent="0.25">
      <c r="A325" s="6" t="e">
        <f>INDEX(xlsx!B:B,MATCH(I325,xlsx!F:F,0))</f>
        <v>#N/A</v>
      </c>
      <c r="B325" s="6" t="e">
        <f>_xlfn.XLOOKUP(A325,xlsx!B:B,xlsx!C:C)</f>
        <v>#N/A</v>
      </c>
      <c r="C325" t="str">
        <f t="shared" si="10"/>
        <v>stocks (million barrels) usother oils</v>
      </c>
      <c r="D325" t="s">
        <v>177</v>
      </c>
      <c r="E325" t="s">
        <v>136</v>
      </c>
      <c r="F325" t="s">
        <v>185</v>
      </c>
      <c r="G325">
        <v>310.87900000000002</v>
      </c>
      <c r="H325">
        <v>311.89600000000002</v>
      </c>
      <c r="I325" s="1" t="str">
        <f t="shared" si="11"/>
        <v>310.879311.896</v>
      </c>
    </row>
    <row r="326" spans="1:9" x14ac:dyDescent="0.25">
      <c r="A326" s="6" t="e">
        <f>INDEX(xlsx!B:B,MATCH(I326,xlsx!F:F,0))</f>
        <v>#N/A</v>
      </c>
      <c r="B326" s="6" t="e">
        <f>_xlfn.XLOOKUP(A326,xlsx!B:B,xlsx!C:C)</f>
        <v>#N/A</v>
      </c>
      <c r="C326" t="str">
        <f t="shared" si="10"/>
        <v>stocks (million barrels) usunfinished oils</v>
      </c>
      <c r="D326" t="s">
        <v>177</v>
      </c>
      <c r="E326" t="s">
        <v>136</v>
      </c>
      <c r="F326" t="s">
        <v>186</v>
      </c>
      <c r="G326">
        <v>87.149000000000001</v>
      </c>
      <c r="H326">
        <v>89.314999999999998</v>
      </c>
      <c r="I326" s="1" t="str">
        <f t="shared" si="11"/>
        <v>87.14989.315</v>
      </c>
    </row>
    <row r="327" spans="1:9" x14ac:dyDescent="0.25">
      <c r="A327" s="6" t="e">
        <f>INDEX(xlsx!B:B,MATCH(I327,xlsx!F:F,0))</f>
        <v>#N/A</v>
      </c>
      <c r="B327" s="6" t="e">
        <f>_xlfn.XLOOKUP(A327,xlsx!B:B,xlsx!C:C)</f>
        <v>#N/A</v>
      </c>
      <c r="C327" t="str">
        <f t="shared" si="10"/>
        <v>stocks (million barrels) uskerosene</v>
      </c>
      <c r="D327" t="s">
        <v>177</v>
      </c>
      <c r="E327" t="s">
        <v>136</v>
      </c>
      <c r="F327" t="s">
        <v>187</v>
      </c>
      <c r="G327">
        <v>1.224</v>
      </c>
      <c r="H327">
        <v>1.1910000000000001</v>
      </c>
      <c r="I327" s="1" t="str">
        <f t="shared" si="11"/>
        <v>1.2241.191</v>
      </c>
    </row>
    <row r="328" spans="1:9" x14ac:dyDescent="0.25">
      <c r="A328" s="6" t="e">
        <f>INDEX(xlsx!B:B,MATCH(I328,xlsx!F:F,0))</f>
        <v>#N/A</v>
      </c>
      <c r="B328" s="6" t="e">
        <f>_xlfn.XLOOKUP(A328,xlsx!B:B,xlsx!C:C)</f>
        <v>#N/A</v>
      </c>
      <c r="C328" t="str">
        <f t="shared" si="10"/>
        <v>stocks (million barrels) usasphalt and road oil</v>
      </c>
      <c r="D328" t="s">
        <v>177</v>
      </c>
      <c r="E328" t="s">
        <v>136</v>
      </c>
      <c r="F328" t="s">
        <v>188</v>
      </c>
      <c r="G328">
        <v>32.682000000000002</v>
      </c>
      <c r="H328">
        <v>34.118000000000002</v>
      </c>
      <c r="I328" s="1" t="str">
        <f t="shared" si="11"/>
        <v>32.68234.118</v>
      </c>
    </row>
    <row r="329" spans="1:9" x14ac:dyDescent="0.25">
      <c r="A329" s="6" t="e">
        <f>INDEX(xlsx!B:B,MATCH(I329,xlsx!F:F,0))</f>
        <v>#N/A</v>
      </c>
      <c r="B329" s="6" t="e">
        <f>_xlfn.XLOOKUP(A329,xlsx!B:B,xlsx!C:C)</f>
        <v>#N/A</v>
      </c>
      <c r="C329" t="str">
        <f t="shared" si="10"/>
        <v>stocks (million barrels) usngpls/lrgs (excluding propane/propylene)</v>
      </c>
      <c r="D329" t="s">
        <v>177</v>
      </c>
      <c r="E329" t="s">
        <v>136</v>
      </c>
      <c r="F329" t="s">
        <v>189</v>
      </c>
      <c r="G329">
        <v>157.07499999999999</v>
      </c>
      <c r="H329">
        <v>154.41</v>
      </c>
      <c r="I329" s="1" t="str">
        <f t="shared" si="11"/>
        <v>157.075154.41</v>
      </c>
    </row>
    <row r="330" spans="1:9" x14ac:dyDescent="0.25">
      <c r="A330" s="6" t="e">
        <f>INDEX(xlsx!B:B,MATCH(I330,xlsx!F:F,0))</f>
        <v>#N/A</v>
      </c>
      <c r="B330" s="6" t="e">
        <f>_xlfn.XLOOKUP(A330,xlsx!B:B,xlsx!C:C)</f>
        <v>#N/A</v>
      </c>
      <c r="C330" t="str">
        <f t="shared" si="10"/>
        <v>stocks (million barrels) ustotal stocks (excluding spr)</v>
      </c>
      <c r="D330" t="s">
        <v>177</v>
      </c>
      <c r="E330" t="s">
        <v>136</v>
      </c>
      <c r="F330" t="s">
        <v>190</v>
      </c>
      <c r="G330">
        <v>1296.0250000000001</v>
      </c>
      <c r="H330">
        <v>1287.8679999999999</v>
      </c>
      <c r="I330" s="1" t="str">
        <f t="shared" si="11"/>
        <v>1296.0251287.868</v>
      </c>
    </row>
    <row r="331" spans="1:9" x14ac:dyDescent="0.25">
      <c r="A331" s="6" t="e">
        <f>INDEX(xlsx!B:B,MATCH(I331,xlsx!F:F,0))</f>
        <v>#N/A</v>
      </c>
      <c r="B331" s="6" t="e">
        <f>_xlfn.XLOOKUP(A331,xlsx!B:B,xlsx!C:C)</f>
        <v>#N/A</v>
      </c>
      <c r="C331" t="str">
        <f t="shared" si="10"/>
        <v>stocks (million barrels) ustotal stocks (including spr)</v>
      </c>
      <c r="D331" t="s">
        <v>177</v>
      </c>
      <c r="E331" t="s">
        <v>136</v>
      </c>
      <c r="F331" t="s">
        <v>191</v>
      </c>
      <c r="G331">
        <v>1668.222</v>
      </c>
      <c r="H331">
        <v>1658.78</v>
      </c>
      <c r="I331" s="1" t="str">
        <f t="shared" si="11"/>
        <v>1668.2221658.78</v>
      </c>
    </row>
    <row r="332" spans="1:9" hidden="1" x14ac:dyDescent="0.25">
      <c r="A332" s="6"/>
      <c r="B332" s="6">
        <f>_xlfn.XLOOKUP(A332,xlsx!B:B,xlsx!C:C)</f>
        <v>0</v>
      </c>
      <c r="C332" t="str">
        <f t="shared" si="10"/>
        <v>imports ustotal crude oil incl spr</v>
      </c>
      <c r="D332" t="s">
        <v>192</v>
      </c>
      <c r="E332" t="s">
        <v>136</v>
      </c>
      <c r="F332" t="s">
        <v>193</v>
      </c>
      <c r="G332">
        <v>6611</v>
      </c>
      <c r="H332">
        <v>7054</v>
      </c>
      <c r="I332" s="1" t="str">
        <f t="shared" si="11"/>
        <v>66117054</v>
      </c>
    </row>
    <row r="333" spans="1:9" hidden="1" x14ac:dyDescent="0.25">
      <c r="A333" s="6" t="str">
        <f>INDEX(xlsx!B:B,MATCH(I333,xlsx!F:F,0))</f>
        <v>WCEIMUS2</v>
      </c>
      <c r="B333" s="6" t="str">
        <f>_xlfn.XLOOKUP(A333,xlsx!B:B,xlsx!C:C)</f>
        <v>US Imports (kbd)</v>
      </c>
      <c r="C333" t="str">
        <f t="shared" si="10"/>
        <v>imports uscommercial</v>
      </c>
      <c r="D333" t="s">
        <v>192</v>
      </c>
      <c r="E333" t="s">
        <v>136</v>
      </c>
      <c r="F333" t="s">
        <v>167</v>
      </c>
      <c r="G333">
        <v>6611</v>
      </c>
      <c r="H333">
        <v>7054</v>
      </c>
      <c r="I333" s="1" t="str">
        <f t="shared" si="11"/>
        <v>66117054</v>
      </c>
    </row>
    <row r="334" spans="1:9" hidden="1" x14ac:dyDescent="0.25">
      <c r="A334" s="6" t="str">
        <f>INDEX(xlsx!B:B,MATCH(I334,xlsx!F:F,0))</f>
        <v>WCEIMP12</v>
      </c>
      <c r="B334" s="6" t="str">
        <f>_xlfn.XLOOKUP(A334,xlsx!B:B,xlsx!C:C)</f>
        <v>P1 Imports (kbd)</v>
      </c>
      <c r="C334" t="str">
        <f t="shared" si="10"/>
        <v>imports p1commercial</v>
      </c>
      <c r="D334" t="s">
        <v>192</v>
      </c>
      <c r="E334" t="s">
        <v>141</v>
      </c>
      <c r="F334" t="s">
        <v>167</v>
      </c>
      <c r="G334">
        <v>458</v>
      </c>
      <c r="H334">
        <v>772</v>
      </c>
      <c r="I334" s="1" t="str">
        <f t="shared" si="11"/>
        <v>458772</v>
      </c>
    </row>
    <row r="335" spans="1:9" hidden="1" x14ac:dyDescent="0.25">
      <c r="A335" s="6" t="str">
        <f>INDEX(xlsx!B:B,MATCH(I335,xlsx!F:F,0))</f>
        <v>WCEIMP22</v>
      </c>
      <c r="B335" s="6" t="str">
        <f>_xlfn.XLOOKUP(A335,xlsx!B:B,xlsx!C:C)</f>
        <v>P2 Imports (kbd)</v>
      </c>
      <c r="C335" t="str">
        <f t="shared" si="10"/>
        <v>imports p2commercial</v>
      </c>
      <c r="D335" t="s">
        <v>192</v>
      </c>
      <c r="E335" t="s">
        <v>142</v>
      </c>
      <c r="F335" t="s">
        <v>167</v>
      </c>
      <c r="G335">
        <v>2989</v>
      </c>
      <c r="H335">
        <v>2882</v>
      </c>
      <c r="I335" s="1" t="str">
        <f t="shared" si="11"/>
        <v>29892882</v>
      </c>
    </row>
    <row r="336" spans="1:9" hidden="1" x14ac:dyDescent="0.25">
      <c r="A336" s="6" t="str">
        <f>INDEX(xlsx!B:B,MATCH(I336,xlsx!F:F,0))</f>
        <v>WCEIMP32</v>
      </c>
      <c r="B336" s="6" t="str">
        <f>_xlfn.XLOOKUP(A336,xlsx!B:B,xlsx!C:C)</f>
        <v>P3 Imports (kbd)</v>
      </c>
      <c r="C336" t="str">
        <f t="shared" si="10"/>
        <v>imports p3commercial</v>
      </c>
      <c r="D336" t="s">
        <v>192</v>
      </c>
      <c r="E336" t="s">
        <v>143</v>
      </c>
      <c r="F336" t="s">
        <v>167</v>
      </c>
      <c r="G336">
        <v>976</v>
      </c>
      <c r="H336">
        <v>1658</v>
      </c>
      <c r="I336" s="1" t="str">
        <f t="shared" si="11"/>
        <v>9761658</v>
      </c>
    </row>
    <row r="337" spans="1:9" hidden="1" x14ac:dyDescent="0.25">
      <c r="A337" s="6" t="str">
        <f>INDEX(xlsx!B:B,MATCH(I337,xlsx!F:F,0))</f>
        <v>WCEIMP42</v>
      </c>
      <c r="B337" s="6" t="str">
        <f>_xlfn.XLOOKUP(A337,xlsx!B:B,xlsx!C:C)</f>
        <v>P4 Imports (kbd)</v>
      </c>
      <c r="C337" t="str">
        <f t="shared" si="10"/>
        <v>imports p4commercial</v>
      </c>
      <c r="D337" t="s">
        <v>192</v>
      </c>
      <c r="E337" t="s">
        <v>144</v>
      </c>
      <c r="F337" t="s">
        <v>167</v>
      </c>
      <c r="G337">
        <v>375</v>
      </c>
      <c r="H337">
        <v>394</v>
      </c>
      <c r="I337" s="1" t="str">
        <f t="shared" si="11"/>
        <v>375394</v>
      </c>
    </row>
    <row r="338" spans="1:9" hidden="1" x14ac:dyDescent="0.25">
      <c r="A338" s="6" t="str">
        <f>INDEX(xlsx!B:B,MATCH(I338,xlsx!F:F,0))</f>
        <v>WCEIMP52</v>
      </c>
      <c r="B338" s="6" t="str">
        <f>_xlfn.XLOOKUP(A338,xlsx!B:B,xlsx!C:C)</f>
        <v>P5 Imports (kbd)</v>
      </c>
      <c r="C338" t="str">
        <f t="shared" si="10"/>
        <v>imports p5commercial</v>
      </c>
      <c r="D338" t="s">
        <v>192</v>
      </c>
      <c r="E338" t="s">
        <v>145</v>
      </c>
      <c r="F338" t="s">
        <v>167</v>
      </c>
      <c r="G338">
        <v>1813</v>
      </c>
      <c r="H338">
        <v>1349</v>
      </c>
      <c r="I338" s="1" t="str">
        <f t="shared" si="11"/>
        <v>18131349</v>
      </c>
    </row>
    <row r="339" spans="1:9" hidden="1" x14ac:dyDescent="0.25">
      <c r="A339" s="6"/>
      <c r="B339" s="6">
        <f>_xlfn.XLOOKUP(A339,xlsx!B:B,xlsx!C:C)</f>
        <v>0</v>
      </c>
      <c r="C339" t="str">
        <f t="shared" si="10"/>
        <v>imports usimports by spr</v>
      </c>
      <c r="D339" t="s">
        <v>192</v>
      </c>
      <c r="E339" t="s">
        <v>136</v>
      </c>
      <c r="F339" t="s">
        <v>194</v>
      </c>
      <c r="G339">
        <v>0</v>
      </c>
      <c r="H339">
        <v>0</v>
      </c>
      <c r="I339" s="1" t="str">
        <f t="shared" si="11"/>
        <v>00</v>
      </c>
    </row>
    <row r="340" spans="1:9" hidden="1" x14ac:dyDescent="0.25">
      <c r="A340" s="6"/>
      <c r="B340" s="6">
        <f>_xlfn.XLOOKUP(A340,xlsx!B:B,xlsx!C:C)</f>
        <v>0</v>
      </c>
      <c r="C340" t="str">
        <f t="shared" si="10"/>
        <v>imports usimports into spr by others</v>
      </c>
      <c r="D340" t="s">
        <v>192</v>
      </c>
      <c r="E340" t="s">
        <v>136</v>
      </c>
      <c r="F340" t="s">
        <v>195</v>
      </c>
      <c r="G340">
        <v>0</v>
      </c>
      <c r="H340">
        <v>0</v>
      </c>
      <c r="I340" s="1" t="str">
        <f t="shared" si="11"/>
        <v>00</v>
      </c>
    </row>
    <row r="341" spans="1:9" hidden="1" x14ac:dyDescent="0.25">
      <c r="A341" s="6" t="str">
        <f>INDEX(xlsx!B:B,MATCH(I341,xlsx!F:F,0))</f>
        <v>WGTIMUS2</v>
      </c>
      <c r="B341" s="6" t="str">
        <f>_xlfn.XLOOKUP(A341,xlsx!B:B,xlsx!C:C)</f>
        <v>US Total Motor Gasoline Imports (kbd)</v>
      </c>
      <c r="C341" t="str">
        <f t="shared" si="10"/>
        <v>imports ustotal motor gasoline</v>
      </c>
      <c r="D341" t="s">
        <v>192</v>
      </c>
      <c r="E341" t="s">
        <v>136</v>
      </c>
      <c r="F341" t="s">
        <v>182</v>
      </c>
      <c r="G341">
        <v>762</v>
      </c>
      <c r="H341">
        <v>1000</v>
      </c>
      <c r="I341" s="1" t="str">
        <f t="shared" si="11"/>
        <v>7621000</v>
      </c>
    </row>
    <row r="342" spans="1:9" hidden="1" x14ac:dyDescent="0.25">
      <c r="A342" s="6" t="str">
        <f>INDEX(xlsx!B:B,MATCH(I342,xlsx!F:F,0))</f>
        <v>WGTIM_R10-Z00_2</v>
      </c>
      <c r="B342" s="6" t="str">
        <f>_xlfn.XLOOKUP(A342,xlsx!B:B,xlsx!C:C)</f>
        <v>P1 Total Motor Gasoline Imports (kbd)</v>
      </c>
      <c r="C342" t="str">
        <f t="shared" si="10"/>
        <v>imports p1total motor gasoline</v>
      </c>
      <c r="D342" t="s">
        <v>192</v>
      </c>
      <c r="E342" t="s">
        <v>141</v>
      </c>
      <c r="F342" t="s">
        <v>182</v>
      </c>
      <c r="G342">
        <v>577</v>
      </c>
      <c r="H342">
        <v>667</v>
      </c>
      <c r="I342" s="1" t="str">
        <f t="shared" si="11"/>
        <v>577667</v>
      </c>
    </row>
    <row r="343" spans="1:9" hidden="1" x14ac:dyDescent="0.25">
      <c r="A343" s="6" t="s">
        <v>91</v>
      </c>
      <c r="B343" s="6" t="str">
        <f>_xlfn.XLOOKUP(A343,xlsx!B:B,xlsx!C:C)</f>
        <v>P2 Total Motor Gasoline Imports (kbd)</v>
      </c>
      <c r="C343" t="str">
        <f t="shared" si="10"/>
        <v>imports p2total motor gasoline</v>
      </c>
      <c r="D343" t="s">
        <v>192</v>
      </c>
      <c r="E343" t="s">
        <v>142</v>
      </c>
      <c r="F343" t="s">
        <v>182</v>
      </c>
      <c r="G343">
        <v>3</v>
      </c>
      <c r="H343">
        <v>1</v>
      </c>
      <c r="I343" s="1" t="str">
        <f t="shared" si="11"/>
        <v>31</v>
      </c>
    </row>
    <row r="344" spans="1:9" hidden="1" x14ac:dyDescent="0.25">
      <c r="A344" s="6" t="str">
        <f>INDEX(xlsx!B:B,MATCH(I344,xlsx!F:F,0))</f>
        <v>WGTIM_R30-Z00_2</v>
      </c>
      <c r="B344" s="6" t="str">
        <f>_xlfn.XLOOKUP(A344,xlsx!B:B,xlsx!C:C)</f>
        <v>P3 Total Motor Gasoline Imports (kbd)</v>
      </c>
      <c r="C344" t="str">
        <f t="shared" si="10"/>
        <v>imports p3total motor gasoline</v>
      </c>
      <c r="D344" t="s">
        <v>192</v>
      </c>
      <c r="E344" t="s">
        <v>143</v>
      </c>
      <c r="F344" t="s">
        <v>182</v>
      </c>
      <c r="G344">
        <v>27</v>
      </c>
      <c r="H344">
        <v>53</v>
      </c>
      <c r="I344" s="1" t="str">
        <f t="shared" si="11"/>
        <v>2753</v>
      </c>
    </row>
    <row r="345" spans="1:9" hidden="1" x14ac:dyDescent="0.25">
      <c r="A345" s="6" t="s">
        <v>93</v>
      </c>
      <c r="B345" s="6" t="str">
        <f>_xlfn.XLOOKUP(A345,xlsx!B:B,xlsx!C:C)</f>
        <v>P4 Total Motor Gasoline Imports (kbd)</v>
      </c>
      <c r="C345" t="str">
        <f t="shared" si="10"/>
        <v>imports p4total motor gasoline</v>
      </c>
      <c r="D345" t="s">
        <v>192</v>
      </c>
      <c r="E345" t="s">
        <v>144</v>
      </c>
      <c r="F345" t="s">
        <v>182</v>
      </c>
      <c r="G345">
        <v>3</v>
      </c>
      <c r="H345">
        <v>4</v>
      </c>
      <c r="I345" s="1" t="str">
        <f t="shared" si="11"/>
        <v>34</v>
      </c>
    </row>
    <row r="346" spans="1:9" hidden="1" x14ac:dyDescent="0.25">
      <c r="A346" s="6" t="str">
        <f>INDEX(xlsx!B:B,MATCH(I346,xlsx!F:F,0))</f>
        <v>WGTIM_R50-Z00_2</v>
      </c>
      <c r="B346" s="6" t="str">
        <f>_xlfn.XLOOKUP(A346,xlsx!B:B,xlsx!C:C)</f>
        <v>P5 Total Motor Gasoline Imports (kbd)</v>
      </c>
      <c r="C346" t="str">
        <f t="shared" si="10"/>
        <v>imports p5total motor gasoline</v>
      </c>
      <c r="D346" t="s">
        <v>192</v>
      </c>
      <c r="E346" t="s">
        <v>145</v>
      </c>
      <c r="F346" t="s">
        <v>182</v>
      </c>
      <c r="G346">
        <v>151</v>
      </c>
      <c r="H346">
        <v>275</v>
      </c>
      <c r="I346" s="1" t="str">
        <f t="shared" si="11"/>
        <v>151275</v>
      </c>
    </row>
    <row r="347" spans="1:9" hidden="1" x14ac:dyDescent="0.25">
      <c r="A347" s="6"/>
      <c r="B347" s="6">
        <f>_xlfn.XLOOKUP(A347,xlsx!B:B,xlsx!C:C)</f>
        <v>0</v>
      </c>
      <c r="C347" t="str">
        <f t="shared" si="10"/>
        <v>imports usfinished motor gasoline</v>
      </c>
      <c r="D347" t="s">
        <v>192</v>
      </c>
      <c r="E347" t="s">
        <v>136</v>
      </c>
      <c r="F347" t="s">
        <v>157</v>
      </c>
      <c r="G347">
        <v>166</v>
      </c>
      <c r="H347">
        <v>160</v>
      </c>
      <c r="I347" s="1" t="str">
        <f t="shared" si="11"/>
        <v>166160</v>
      </c>
    </row>
    <row r="348" spans="1:9" hidden="1" x14ac:dyDescent="0.25">
      <c r="A348" s="6"/>
      <c r="B348" s="6">
        <f>_xlfn.XLOOKUP(A348,xlsx!B:B,xlsx!C:C)</f>
        <v>0</v>
      </c>
      <c r="C348" t="str">
        <f t="shared" si="10"/>
        <v>imports p1finished motor gasoline</v>
      </c>
      <c r="D348" t="s">
        <v>192</v>
      </c>
      <c r="E348" t="s">
        <v>141</v>
      </c>
      <c r="F348" t="s">
        <v>157</v>
      </c>
      <c r="G348">
        <v>146</v>
      </c>
      <c r="H348">
        <v>142</v>
      </c>
      <c r="I348" s="1" t="str">
        <f t="shared" si="11"/>
        <v>146142</v>
      </c>
    </row>
    <row r="349" spans="1:9" hidden="1" x14ac:dyDescent="0.25">
      <c r="A349" s="6"/>
      <c r="B349" s="6">
        <f>_xlfn.XLOOKUP(A349,xlsx!B:B,xlsx!C:C)</f>
        <v>0</v>
      </c>
      <c r="C349" t="str">
        <f t="shared" si="10"/>
        <v>imports p2finished motor gasoline</v>
      </c>
      <c r="D349" t="s">
        <v>192</v>
      </c>
      <c r="E349" t="s">
        <v>142</v>
      </c>
      <c r="F349" t="s">
        <v>157</v>
      </c>
      <c r="G349">
        <v>0</v>
      </c>
      <c r="H349">
        <v>0</v>
      </c>
      <c r="I349" s="1" t="str">
        <f t="shared" si="11"/>
        <v>00</v>
      </c>
    </row>
    <row r="350" spans="1:9" hidden="1" x14ac:dyDescent="0.25">
      <c r="A350" s="6"/>
      <c r="B350" s="6">
        <f>_xlfn.XLOOKUP(A350,xlsx!B:B,xlsx!C:C)</f>
        <v>0</v>
      </c>
      <c r="C350" t="str">
        <f t="shared" si="10"/>
        <v>imports p3finished motor gasoline</v>
      </c>
      <c r="D350" t="s">
        <v>192</v>
      </c>
      <c r="E350" t="s">
        <v>143</v>
      </c>
      <c r="F350" t="s">
        <v>157</v>
      </c>
      <c r="G350">
        <v>0</v>
      </c>
      <c r="H350">
        <v>2</v>
      </c>
      <c r="I350" s="1" t="str">
        <f t="shared" si="11"/>
        <v>02</v>
      </c>
    </row>
    <row r="351" spans="1:9" hidden="1" x14ac:dyDescent="0.25">
      <c r="A351" s="6"/>
      <c r="B351" s="6">
        <f>_xlfn.XLOOKUP(A351,xlsx!B:B,xlsx!C:C)</f>
        <v>0</v>
      </c>
      <c r="C351" t="str">
        <f t="shared" si="10"/>
        <v>imports p4finished motor gasoline</v>
      </c>
      <c r="D351" t="s">
        <v>192</v>
      </c>
      <c r="E351" t="s">
        <v>144</v>
      </c>
      <c r="F351" t="s">
        <v>157</v>
      </c>
      <c r="G351">
        <v>0</v>
      </c>
      <c r="H351">
        <v>0</v>
      </c>
      <c r="I351" s="1" t="str">
        <f t="shared" si="11"/>
        <v>00</v>
      </c>
    </row>
    <row r="352" spans="1:9" hidden="1" x14ac:dyDescent="0.25">
      <c r="A352" s="6"/>
      <c r="B352" s="6">
        <f>_xlfn.XLOOKUP(A352,xlsx!B:B,xlsx!C:C)</f>
        <v>0</v>
      </c>
      <c r="C352" t="str">
        <f t="shared" si="10"/>
        <v>imports p5finished motor gasoline</v>
      </c>
      <c r="D352" t="s">
        <v>192</v>
      </c>
      <c r="E352" t="s">
        <v>145</v>
      </c>
      <c r="F352" t="s">
        <v>157</v>
      </c>
      <c r="G352">
        <v>20</v>
      </c>
      <c r="H352">
        <v>16</v>
      </c>
      <c r="I352" s="1" t="str">
        <f t="shared" si="11"/>
        <v>2016</v>
      </c>
    </row>
    <row r="353" spans="1:9" hidden="1" x14ac:dyDescent="0.25">
      <c r="A353" s="6"/>
      <c r="B353" s="6">
        <f>_xlfn.XLOOKUP(A353,xlsx!B:B,xlsx!C:C)</f>
        <v>0</v>
      </c>
      <c r="C353" t="str">
        <f t="shared" si="10"/>
        <v>imports usreformulated</v>
      </c>
      <c r="D353" t="s">
        <v>192</v>
      </c>
      <c r="E353" t="s">
        <v>136</v>
      </c>
      <c r="F353" t="s">
        <v>160</v>
      </c>
      <c r="G353">
        <v>0</v>
      </c>
      <c r="H353">
        <v>0</v>
      </c>
      <c r="I353" s="1" t="str">
        <f t="shared" si="11"/>
        <v>00</v>
      </c>
    </row>
    <row r="354" spans="1:9" hidden="1" x14ac:dyDescent="0.25">
      <c r="A354" s="6"/>
      <c r="B354" s="6">
        <f>_xlfn.XLOOKUP(A354,xlsx!B:B,xlsx!C:C)</f>
        <v>0</v>
      </c>
      <c r="C354" t="str">
        <f t="shared" si="10"/>
        <v>imports p1reformulated</v>
      </c>
      <c r="D354" t="s">
        <v>192</v>
      </c>
      <c r="E354" t="s">
        <v>141</v>
      </c>
      <c r="F354" t="s">
        <v>160</v>
      </c>
      <c r="G354">
        <v>0</v>
      </c>
      <c r="H354">
        <v>0</v>
      </c>
      <c r="I354" s="1" t="str">
        <f t="shared" si="11"/>
        <v>00</v>
      </c>
    </row>
    <row r="355" spans="1:9" hidden="1" x14ac:dyDescent="0.25">
      <c r="A355" s="6"/>
      <c r="B355" s="6">
        <f>_xlfn.XLOOKUP(A355,xlsx!B:B,xlsx!C:C)</f>
        <v>0</v>
      </c>
      <c r="C355" t="str">
        <f t="shared" si="10"/>
        <v>imports p2reformulated</v>
      </c>
      <c r="D355" t="s">
        <v>192</v>
      </c>
      <c r="E355" t="s">
        <v>142</v>
      </c>
      <c r="F355" t="s">
        <v>160</v>
      </c>
      <c r="G355">
        <v>0</v>
      </c>
      <c r="H355">
        <v>0</v>
      </c>
      <c r="I355" s="1" t="str">
        <f t="shared" si="11"/>
        <v>00</v>
      </c>
    </row>
    <row r="356" spans="1:9" hidden="1" x14ac:dyDescent="0.25">
      <c r="A356" s="6"/>
      <c r="B356" s="6">
        <f>_xlfn.XLOOKUP(A356,xlsx!B:B,xlsx!C:C)</f>
        <v>0</v>
      </c>
      <c r="C356" t="str">
        <f t="shared" si="10"/>
        <v>imports p3reformulated</v>
      </c>
      <c r="D356" t="s">
        <v>192</v>
      </c>
      <c r="E356" t="s">
        <v>143</v>
      </c>
      <c r="F356" t="s">
        <v>160</v>
      </c>
      <c r="G356">
        <v>0</v>
      </c>
      <c r="H356">
        <v>0</v>
      </c>
      <c r="I356" s="1" t="str">
        <f t="shared" si="11"/>
        <v>00</v>
      </c>
    </row>
    <row r="357" spans="1:9" hidden="1" x14ac:dyDescent="0.25">
      <c r="A357" s="6"/>
      <c r="B357" s="6">
        <f>_xlfn.XLOOKUP(A357,xlsx!B:B,xlsx!C:C)</f>
        <v>0</v>
      </c>
      <c r="C357" t="str">
        <f t="shared" si="10"/>
        <v>imports p4reformulated</v>
      </c>
      <c r="D357" t="s">
        <v>192</v>
      </c>
      <c r="E357" t="s">
        <v>144</v>
      </c>
      <c r="F357" t="s">
        <v>160</v>
      </c>
      <c r="G357">
        <v>0</v>
      </c>
      <c r="H357">
        <v>0</v>
      </c>
      <c r="I357" s="1" t="str">
        <f t="shared" si="11"/>
        <v>00</v>
      </c>
    </row>
    <row r="358" spans="1:9" hidden="1" x14ac:dyDescent="0.25">
      <c r="A358" s="6"/>
      <c r="B358" s="6">
        <f>_xlfn.XLOOKUP(A358,xlsx!B:B,xlsx!C:C)</f>
        <v>0</v>
      </c>
      <c r="C358" t="str">
        <f t="shared" si="10"/>
        <v>imports p5reformulated</v>
      </c>
      <c r="D358" t="s">
        <v>192</v>
      </c>
      <c r="E358" t="s">
        <v>145</v>
      </c>
      <c r="F358" t="s">
        <v>160</v>
      </c>
      <c r="G358">
        <v>0</v>
      </c>
      <c r="H358">
        <v>0</v>
      </c>
      <c r="I358" s="1" t="str">
        <f t="shared" si="11"/>
        <v>00</v>
      </c>
    </row>
    <row r="359" spans="1:9" hidden="1" x14ac:dyDescent="0.25">
      <c r="A359" s="6"/>
      <c r="B359" s="6">
        <f>_xlfn.XLOOKUP(A359,xlsx!B:B,xlsx!C:C)</f>
        <v>0</v>
      </c>
      <c r="C359" t="str">
        <f t="shared" si="10"/>
        <v>imports usblended with fuel ethanol</v>
      </c>
      <c r="D359" t="s">
        <v>192</v>
      </c>
      <c r="E359" t="s">
        <v>136</v>
      </c>
      <c r="F359" t="s">
        <v>161</v>
      </c>
      <c r="G359">
        <v>0</v>
      </c>
      <c r="H359">
        <v>0</v>
      </c>
      <c r="I359" s="1" t="str">
        <f t="shared" si="11"/>
        <v>00</v>
      </c>
    </row>
    <row r="360" spans="1:9" hidden="1" x14ac:dyDescent="0.25">
      <c r="A360" s="6"/>
      <c r="B360" s="6">
        <f>_xlfn.XLOOKUP(A360,xlsx!B:B,xlsx!C:C)</f>
        <v>0</v>
      </c>
      <c r="C360" t="str">
        <f t="shared" si="10"/>
        <v>imports p1blended with fuel ethanol</v>
      </c>
      <c r="D360" t="s">
        <v>192</v>
      </c>
      <c r="E360" t="s">
        <v>141</v>
      </c>
      <c r="F360" t="s">
        <v>161</v>
      </c>
      <c r="G360">
        <v>0</v>
      </c>
      <c r="H360">
        <v>0</v>
      </c>
      <c r="I360" s="1" t="str">
        <f t="shared" si="11"/>
        <v>00</v>
      </c>
    </row>
    <row r="361" spans="1:9" hidden="1" x14ac:dyDescent="0.25">
      <c r="A361" s="6"/>
      <c r="B361" s="6">
        <f>_xlfn.XLOOKUP(A361,xlsx!B:B,xlsx!C:C)</f>
        <v>0</v>
      </c>
      <c r="C361" t="str">
        <f t="shared" si="10"/>
        <v>imports p2blended with fuel ethanol</v>
      </c>
      <c r="D361" t="s">
        <v>192</v>
      </c>
      <c r="E361" t="s">
        <v>142</v>
      </c>
      <c r="F361" t="s">
        <v>161</v>
      </c>
      <c r="G361">
        <v>0</v>
      </c>
      <c r="H361">
        <v>0</v>
      </c>
      <c r="I361" s="1" t="str">
        <f t="shared" si="11"/>
        <v>00</v>
      </c>
    </row>
    <row r="362" spans="1:9" hidden="1" x14ac:dyDescent="0.25">
      <c r="A362" s="6"/>
      <c r="B362" s="6">
        <f>_xlfn.XLOOKUP(A362,xlsx!B:B,xlsx!C:C)</f>
        <v>0</v>
      </c>
      <c r="C362" t="str">
        <f t="shared" si="10"/>
        <v>imports p3blended with fuel ethanol</v>
      </c>
      <c r="D362" t="s">
        <v>192</v>
      </c>
      <c r="E362" t="s">
        <v>143</v>
      </c>
      <c r="F362" t="s">
        <v>161</v>
      </c>
      <c r="G362">
        <v>0</v>
      </c>
      <c r="H362">
        <v>0</v>
      </c>
      <c r="I362" s="1" t="str">
        <f t="shared" si="11"/>
        <v>00</v>
      </c>
    </row>
    <row r="363" spans="1:9" hidden="1" x14ac:dyDescent="0.25">
      <c r="A363" s="6"/>
      <c r="B363" s="6">
        <f>_xlfn.XLOOKUP(A363,xlsx!B:B,xlsx!C:C)</f>
        <v>0</v>
      </c>
      <c r="C363" t="str">
        <f t="shared" si="10"/>
        <v>imports p4blended with fuel ethanol</v>
      </c>
      <c r="D363" t="s">
        <v>192</v>
      </c>
      <c r="E363" t="s">
        <v>144</v>
      </c>
      <c r="F363" t="s">
        <v>161</v>
      </c>
      <c r="G363">
        <v>0</v>
      </c>
      <c r="H363">
        <v>0</v>
      </c>
      <c r="I363" s="1" t="str">
        <f t="shared" si="11"/>
        <v>00</v>
      </c>
    </row>
    <row r="364" spans="1:9" hidden="1" x14ac:dyDescent="0.25">
      <c r="A364" s="6"/>
      <c r="B364" s="6">
        <f>_xlfn.XLOOKUP(A364,xlsx!B:B,xlsx!C:C)</f>
        <v>0</v>
      </c>
      <c r="C364" t="str">
        <f t="shared" si="10"/>
        <v>imports p5blended with fuel ethanol</v>
      </c>
      <c r="D364" t="s">
        <v>192</v>
      </c>
      <c r="E364" t="s">
        <v>145</v>
      </c>
      <c r="F364" t="s">
        <v>161</v>
      </c>
      <c r="G364">
        <v>0</v>
      </c>
      <c r="H364">
        <v>0</v>
      </c>
      <c r="I364" s="1" t="str">
        <f t="shared" si="11"/>
        <v>00</v>
      </c>
    </row>
    <row r="365" spans="1:9" hidden="1" x14ac:dyDescent="0.25">
      <c r="A365" s="6"/>
      <c r="B365" s="6">
        <f>_xlfn.XLOOKUP(A365,xlsx!B:B,xlsx!C:C)</f>
        <v>0</v>
      </c>
      <c r="C365" t="str">
        <f t="shared" si="10"/>
        <v>imports usother</v>
      </c>
      <c r="D365" t="s">
        <v>192</v>
      </c>
      <c r="E365" t="s">
        <v>136</v>
      </c>
      <c r="F365" t="s">
        <v>162</v>
      </c>
      <c r="G365">
        <v>0</v>
      </c>
      <c r="H365">
        <v>0</v>
      </c>
      <c r="I365" s="1" t="str">
        <f t="shared" si="11"/>
        <v>00</v>
      </c>
    </row>
    <row r="366" spans="1:9" hidden="1" x14ac:dyDescent="0.25">
      <c r="A366" s="6"/>
      <c r="B366" s="6">
        <f>_xlfn.XLOOKUP(A366,xlsx!B:B,xlsx!C:C)</f>
        <v>0</v>
      </c>
      <c r="C366" t="str">
        <f t="shared" si="10"/>
        <v>imports p1other</v>
      </c>
      <c r="D366" t="s">
        <v>192</v>
      </c>
      <c r="E366" t="s">
        <v>141</v>
      </c>
      <c r="F366" t="s">
        <v>162</v>
      </c>
      <c r="G366">
        <v>0</v>
      </c>
      <c r="H366">
        <v>0</v>
      </c>
      <c r="I366" s="1" t="str">
        <f t="shared" si="11"/>
        <v>00</v>
      </c>
    </row>
    <row r="367" spans="1:9" hidden="1" x14ac:dyDescent="0.25">
      <c r="A367" s="6"/>
      <c r="B367" s="6">
        <f>_xlfn.XLOOKUP(A367,xlsx!B:B,xlsx!C:C)</f>
        <v>0</v>
      </c>
      <c r="C367" t="str">
        <f t="shared" si="10"/>
        <v>imports p2other</v>
      </c>
      <c r="D367" t="s">
        <v>192</v>
      </c>
      <c r="E367" t="s">
        <v>142</v>
      </c>
      <c r="F367" t="s">
        <v>162</v>
      </c>
      <c r="G367">
        <v>0</v>
      </c>
      <c r="H367">
        <v>0</v>
      </c>
      <c r="I367" s="1" t="str">
        <f t="shared" si="11"/>
        <v>00</v>
      </c>
    </row>
    <row r="368" spans="1:9" hidden="1" x14ac:dyDescent="0.25">
      <c r="A368" s="6"/>
      <c r="B368" s="6">
        <f>_xlfn.XLOOKUP(A368,xlsx!B:B,xlsx!C:C)</f>
        <v>0</v>
      </c>
      <c r="C368" t="str">
        <f t="shared" si="10"/>
        <v>imports p3other</v>
      </c>
      <c r="D368" t="s">
        <v>192</v>
      </c>
      <c r="E368" t="s">
        <v>143</v>
      </c>
      <c r="F368" t="s">
        <v>162</v>
      </c>
      <c r="G368">
        <v>0</v>
      </c>
      <c r="H368">
        <v>0</v>
      </c>
      <c r="I368" s="1" t="str">
        <f t="shared" si="11"/>
        <v>00</v>
      </c>
    </row>
    <row r="369" spans="1:9" hidden="1" x14ac:dyDescent="0.25">
      <c r="A369" s="6"/>
      <c r="B369" s="6">
        <f>_xlfn.XLOOKUP(A369,xlsx!B:B,xlsx!C:C)</f>
        <v>0</v>
      </c>
      <c r="C369" t="str">
        <f t="shared" si="10"/>
        <v>imports p4other</v>
      </c>
      <c r="D369" t="s">
        <v>192</v>
      </c>
      <c r="E369" t="s">
        <v>144</v>
      </c>
      <c r="F369" t="s">
        <v>162</v>
      </c>
      <c r="G369">
        <v>0</v>
      </c>
      <c r="H369">
        <v>0</v>
      </c>
      <c r="I369" s="1" t="str">
        <f t="shared" si="11"/>
        <v>00</v>
      </c>
    </row>
    <row r="370" spans="1:9" hidden="1" x14ac:dyDescent="0.25">
      <c r="A370" s="6"/>
      <c r="B370" s="6">
        <f>_xlfn.XLOOKUP(A370,xlsx!B:B,xlsx!C:C)</f>
        <v>0</v>
      </c>
      <c r="C370" t="str">
        <f t="shared" si="10"/>
        <v>imports p5other</v>
      </c>
      <c r="D370" t="s">
        <v>192</v>
      </c>
      <c r="E370" t="s">
        <v>145</v>
      </c>
      <c r="F370" t="s">
        <v>162</v>
      </c>
      <c r="G370">
        <v>0</v>
      </c>
      <c r="H370">
        <v>0</v>
      </c>
      <c r="I370" s="1" t="str">
        <f t="shared" si="11"/>
        <v>00</v>
      </c>
    </row>
    <row r="371" spans="1:9" hidden="1" x14ac:dyDescent="0.25">
      <c r="A371" s="6"/>
      <c r="B371" s="6">
        <f>_xlfn.XLOOKUP(A371,xlsx!B:B,xlsx!C:C)</f>
        <v>0</v>
      </c>
      <c r="C371" t="str">
        <f t="shared" si="10"/>
        <v>imports usconventional</v>
      </c>
      <c r="D371" t="s">
        <v>192</v>
      </c>
      <c r="E371" t="s">
        <v>136</v>
      </c>
      <c r="F371" t="s">
        <v>163</v>
      </c>
      <c r="G371">
        <v>166</v>
      </c>
      <c r="H371">
        <v>160</v>
      </c>
      <c r="I371" s="1" t="str">
        <f t="shared" si="11"/>
        <v>166160</v>
      </c>
    </row>
    <row r="372" spans="1:9" hidden="1" x14ac:dyDescent="0.25">
      <c r="A372" s="6"/>
      <c r="B372" s="6">
        <f>_xlfn.XLOOKUP(A372,xlsx!B:B,xlsx!C:C)</f>
        <v>0</v>
      </c>
      <c r="C372" t="str">
        <f t="shared" si="10"/>
        <v>imports p1conventional</v>
      </c>
      <c r="D372" t="s">
        <v>192</v>
      </c>
      <c r="E372" t="s">
        <v>141</v>
      </c>
      <c r="F372" t="s">
        <v>163</v>
      </c>
      <c r="G372">
        <v>146</v>
      </c>
      <c r="H372">
        <v>142</v>
      </c>
      <c r="I372" s="1" t="str">
        <f t="shared" si="11"/>
        <v>146142</v>
      </c>
    </row>
    <row r="373" spans="1:9" hidden="1" x14ac:dyDescent="0.25">
      <c r="A373" s="6"/>
      <c r="B373" s="6">
        <f>_xlfn.XLOOKUP(A373,xlsx!B:B,xlsx!C:C)</f>
        <v>0</v>
      </c>
      <c r="C373" t="str">
        <f t="shared" si="10"/>
        <v>imports p2conventional</v>
      </c>
      <c r="D373" t="s">
        <v>192</v>
      </c>
      <c r="E373" t="s">
        <v>142</v>
      </c>
      <c r="F373" t="s">
        <v>163</v>
      </c>
      <c r="G373">
        <v>0</v>
      </c>
      <c r="H373">
        <v>0</v>
      </c>
      <c r="I373" s="1" t="str">
        <f t="shared" si="11"/>
        <v>00</v>
      </c>
    </row>
    <row r="374" spans="1:9" hidden="1" x14ac:dyDescent="0.25">
      <c r="A374" s="6"/>
      <c r="B374" s="6">
        <f>_xlfn.XLOOKUP(A374,xlsx!B:B,xlsx!C:C)</f>
        <v>0</v>
      </c>
      <c r="C374" t="str">
        <f t="shared" si="10"/>
        <v>imports p3conventional</v>
      </c>
      <c r="D374" t="s">
        <v>192</v>
      </c>
      <c r="E374" t="s">
        <v>143</v>
      </c>
      <c r="F374" t="s">
        <v>163</v>
      </c>
      <c r="G374">
        <v>0</v>
      </c>
      <c r="H374">
        <v>2</v>
      </c>
      <c r="I374" s="1" t="str">
        <f t="shared" si="11"/>
        <v>02</v>
      </c>
    </row>
    <row r="375" spans="1:9" hidden="1" x14ac:dyDescent="0.25">
      <c r="A375" s="6"/>
      <c r="B375" s="6">
        <f>_xlfn.XLOOKUP(A375,xlsx!B:B,xlsx!C:C)</f>
        <v>0</v>
      </c>
      <c r="C375" t="str">
        <f t="shared" si="10"/>
        <v>imports p4conventional</v>
      </c>
      <c r="D375" t="s">
        <v>192</v>
      </c>
      <c r="E375" t="s">
        <v>144</v>
      </c>
      <c r="F375" t="s">
        <v>163</v>
      </c>
      <c r="G375">
        <v>0</v>
      </c>
      <c r="H375">
        <v>0</v>
      </c>
      <c r="I375" s="1" t="str">
        <f t="shared" si="11"/>
        <v>00</v>
      </c>
    </row>
    <row r="376" spans="1:9" hidden="1" x14ac:dyDescent="0.25">
      <c r="A376" s="6"/>
      <c r="B376" s="6">
        <f>_xlfn.XLOOKUP(A376,xlsx!B:B,xlsx!C:C)</f>
        <v>0</v>
      </c>
      <c r="C376" t="str">
        <f t="shared" si="10"/>
        <v>imports p5conventional</v>
      </c>
      <c r="D376" t="s">
        <v>192</v>
      </c>
      <c r="E376" t="s">
        <v>145</v>
      </c>
      <c r="F376" t="s">
        <v>163</v>
      </c>
      <c r="G376">
        <v>20</v>
      </c>
      <c r="H376">
        <v>16</v>
      </c>
      <c r="I376" s="1" t="str">
        <f t="shared" si="11"/>
        <v>2016</v>
      </c>
    </row>
    <row r="377" spans="1:9" hidden="1" x14ac:dyDescent="0.25">
      <c r="A377" s="6"/>
      <c r="B377" s="6">
        <f>_xlfn.XLOOKUP(A377,xlsx!B:B,xlsx!C:C)</f>
        <v>0</v>
      </c>
      <c r="C377" t="str">
        <f t="shared" si="10"/>
        <v>imports used55 and lower</v>
      </c>
      <c r="D377" t="s">
        <v>192</v>
      </c>
      <c r="E377" t="s">
        <v>136</v>
      </c>
      <c r="F377" t="s">
        <v>164</v>
      </c>
      <c r="G377">
        <v>0</v>
      </c>
      <c r="H377">
        <v>0</v>
      </c>
      <c r="I377" s="1" t="str">
        <f t="shared" si="11"/>
        <v>00</v>
      </c>
    </row>
    <row r="378" spans="1:9" hidden="1" x14ac:dyDescent="0.25">
      <c r="A378" s="6"/>
      <c r="B378" s="6">
        <f>_xlfn.XLOOKUP(A378,xlsx!B:B,xlsx!C:C)</f>
        <v>0</v>
      </c>
      <c r="C378" t="str">
        <f t="shared" si="10"/>
        <v>imports p1ed55 and lower</v>
      </c>
      <c r="D378" t="s">
        <v>192</v>
      </c>
      <c r="E378" t="s">
        <v>141</v>
      </c>
      <c r="F378" t="s">
        <v>164</v>
      </c>
      <c r="G378">
        <v>0</v>
      </c>
      <c r="H378">
        <v>0</v>
      </c>
      <c r="I378" s="1" t="str">
        <f t="shared" si="11"/>
        <v>00</v>
      </c>
    </row>
    <row r="379" spans="1:9" hidden="1" x14ac:dyDescent="0.25">
      <c r="A379" s="6"/>
      <c r="B379" s="6">
        <f>_xlfn.XLOOKUP(A379,xlsx!B:B,xlsx!C:C)</f>
        <v>0</v>
      </c>
      <c r="C379" t="str">
        <f t="shared" si="10"/>
        <v>imports p2ed55 and lower</v>
      </c>
      <c r="D379" t="s">
        <v>192</v>
      </c>
      <c r="E379" t="s">
        <v>142</v>
      </c>
      <c r="F379" t="s">
        <v>164</v>
      </c>
      <c r="G379">
        <v>0</v>
      </c>
      <c r="H379">
        <v>0</v>
      </c>
      <c r="I379" s="1" t="str">
        <f t="shared" si="11"/>
        <v>00</v>
      </c>
    </row>
    <row r="380" spans="1:9" hidden="1" x14ac:dyDescent="0.25">
      <c r="A380" s="6"/>
      <c r="B380" s="6">
        <f>_xlfn.XLOOKUP(A380,xlsx!B:B,xlsx!C:C)</f>
        <v>0</v>
      </c>
      <c r="C380" t="str">
        <f t="shared" si="10"/>
        <v>imports p3ed55 and lower</v>
      </c>
      <c r="D380" t="s">
        <v>192</v>
      </c>
      <c r="E380" t="s">
        <v>143</v>
      </c>
      <c r="F380" t="s">
        <v>164</v>
      </c>
      <c r="G380">
        <v>0</v>
      </c>
      <c r="H380">
        <v>0</v>
      </c>
      <c r="I380" s="1" t="str">
        <f t="shared" si="11"/>
        <v>00</v>
      </c>
    </row>
    <row r="381" spans="1:9" hidden="1" x14ac:dyDescent="0.25">
      <c r="A381" s="6"/>
      <c r="B381" s="6">
        <f>_xlfn.XLOOKUP(A381,xlsx!B:B,xlsx!C:C)</f>
        <v>0</v>
      </c>
      <c r="C381" t="str">
        <f t="shared" si="10"/>
        <v>imports p4ed55 and lower</v>
      </c>
      <c r="D381" t="s">
        <v>192</v>
      </c>
      <c r="E381" t="s">
        <v>144</v>
      </c>
      <c r="F381" t="s">
        <v>164</v>
      </c>
      <c r="G381">
        <v>0</v>
      </c>
      <c r="H381">
        <v>0</v>
      </c>
      <c r="I381" s="1" t="str">
        <f t="shared" si="11"/>
        <v>00</v>
      </c>
    </row>
    <row r="382" spans="1:9" hidden="1" x14ac:dyDescent="0.25">
      <c r="A382" s="6"/>
      <c r="B382" s="6">
        <f>_xlfn.XLOOKUP(A382,xlsx!B:B,xlsx!C:C)</f>
        <v>0</v>
      </c>
      <c r="C382" t="str">
        <f t="shared" si="10"/>
        <v>imports p5ed55 and lower</v>
      </c>
      <c r="D382" t="s">
        <v>192</v>
      </c>
      <c r="E382" t="s">
        <v>145</v>
      </c>
      <c r="F382" t="s">
        <v>164</v>
      </c>
      <c r="G382">
        <v>0</v>
      </c>
      <c r="H382">
        <v>0</v>
      </c>
      <c r="I382" s="1" t="str">
        <f t="shared" si="11"/>
        <v>00</v>
      </c>
    </row>
    <row r="383" spans="1:9" hidden="1" x14ac:dyDescent="0.25">
      <c r="A383" s="6"/>
      <c r="B383" s="6">
        <f>_xlfn.XLOOKUP(A383,xlsx!B:B,xlsx!C:C)</f>
        <v>0</v>
      </c>
      <c r="C383" t="str">
        <f t="shared" si="10"/>
        <v>imports usgreater than ed55</v>
      </c>
      <c r="D383" t="s">
        <v>192</v>
      </c>
      <c r="E383" t="s">
        <v>136</v>
      </c>
      <c r="F383" t="s">
        <v>165</v>
      </c>
      <c r="G383">
        <v>0</v>
      </c>
      <c r="H383">
        <v>0</v>
      </c>
      <c r="I383" s="1" t="str">
        <f t="shared" si="11"/>
        <v>00</v>
      </c>
    </row>
    <row r="384" spans="1:9" hidden="1" x14ac:dyDescent="0.25">
      <c r="A384" s="6"/>
      <c r="B384" s="6">
        <f>_xlfn.XLOOKUP(A384,xlsx!B:B,xlsx!C:C)</f>
        <v>0</v>
      </c>
      <c r="C384" t="str">
        <f t="shared" si="10"/>
        <v>imports p1greater than ed55</v>
      </c>
      <c r="D384" t="s">
        <v>192</v>
      </c>
      <c r="E384" t="s">
        <v>141</v>
      </c>
      <c r="F384" t="s">
        <v>165</v>
      </c>
      <c r="G384">
        <v>0</v>
      </c>
      <c r="H384">
        <v>0</v>
      </c>
      <c r="I384" s="1" t="str">
        <f t="shared" si="11"/>
        <v>00</v>
      </c>
    </row>
    <row r="385" spans="1:9" hidden="1" x14ac:dyDescent="0.25">
      <c r="A385" s="6"/>
      <c r="B385" s="6">
        <f>_xlfn.XLOOKUP(A385,xlsx!B:B,xlsx!C:C)</f>
        <v>0</v>
      </c>
      <c r="C385" t="str">
        <f t="shared" si="10"/>
        <v>imports p2greater than ed55</v>
      </c>
      <c r="D385" t="s">
        <v>192</v>
      </c>
      <c r="E385" t="s">
        <v>142</v>
      </c>
      <c r="F385" t="s">
        <v>165</v>
      </c>
      <c r="G385">
        <v>0</v>
      </c>
      <c r="H385">
        <v>0</v>
      </c>
      <c r="I385" s="1" t="str">
        <f t="shared" si="11"/>
        <v>00</v>
      </c>
    </row>
    <row r="386" spans="1:9" hidden="1" x14ac:dyDescent="0.25">
      <c r="A386" s="6"/>
      <c r="B386" s="6">
        <f>_xlfn.XLOOKUP(A386,xlsx!B:B,xlsx!C:C)</f>
        <v>0</v>
      </c>
      <c r="C386" t="str">
        <f t="shared" si="10"/>
        <v>imports p3greater than ed55</v>
      </c>
      <c r="D386" t="s">
        <v>192</v>
      </c>
      <c r="E386" t="s">
        <v>143</v>
      </c>
      <c r="F386" t="s">
        <v>165</v>
      </c>
      <c r="G386">
        <v>0</v>
      </c>
      <c r="H386">
        <v>0</v>
      </c>
      <c r="I386" s="1" t="str">
        <f t="shared" si="11"/>
        <v>00</v>
      </c>
    </row>
    <row r="387" spans="1:9" hidden="1" x14ac:dyDescent="0.25">
      <c r="A387" s="6"/>
      <c r="B387" s="6">
        <f>_xlfn.XLOOKUP(A387,xlsx!B:B,xlsx!C:C)</f>
        <v>0</v>
      </c>
      <c r="C387" t="str">
        <f t="shared" ref="C387:C450" si="12">D387&amp;E387&amp;F387</f>
        <v>imports p4greater than ed55</v>
      </c>
      <c r="D387" t="s">
        <v>192</v>
      </c>
      <c r="E387" t="s">
        <v>144</v>
      </c>
      <c r="F387" t="s">
        <v>165</v>
      </c>
      <c r="G387">
        <v>0</v>
      </c>
      <c r="H387">
        <v>0</v>
      </c>
      <c r="I387" s="1" t="str">
        <f t="shared" ref="I387:I450" si="13">G387&amp;H387</f>
        <v>00</v>
      </c>
    </row>
    <row r="388" spans="1:9" hidden="1" x14ac:dyDescent="0.25">
      <c r="A388" s="6"/>
      <c r="B388" s="6">
        <f>_xlfn.XLOOKUP(A388,xlsx!B:B,xlsx!C:C)</f>
        <v>0</v>
      </c>
      <c r="C388" t="str">
        <f t="shared" si="12"/>
        <v>imports p5greater than ed55</v>
      </c>
      <c r="D388" t="s">
        <v>192</v>
      </c>
      <c r="E388" t="s">
        <v>145</v>
      </c>
      <c r="F388" t="s">
        <v>165</v>
      </c>
      <c r="G388">
        <v>0</v>
      </c>
      <c r="H388">
        <v>0</v>
      </c>
      <c r="I388" s="1" t="str">
        <f t="shared" si="13"/>
        <v>00</v>
      </c>
    </row>
    <row r="389" spans="1:9" hidden="1" x14ac:dyDescent="0.25">
      <c r="A389" s="6" t="e">
        <f>INDEX(xlsx!B:B,MATCH(I389,xlsx!F:F,0))</f>
        <v>#N/A</v>
      </c>
      <c r="B389" s="6" t="e">
        <f>_xlfn.XLOOKUP(A389,xlsx!B:B,xlsx!C:C)</f>
        <v>#N/A</v>
      </c>
      <c r="C389" t="str">
        <f t="shared" si="12"/>
        <v>imports usmotor gasoline blending components</v>
      </c>
      <c r="D389" t="s">
        <v>192</v>
      </c>
      <c r="E389" t="s">
        <v>136</v>
      </c>
      <c r="F389" t="s">
        <v>150</v>
      </c>
      <c r="G389">
        <v>595</v>
      </c>
      <c r="H389">
        <v>840</v>
      </c>
      <c r="I389" s="1" t="str">
        <f t="shared" si="13"/>
        <v>595840</v>
      </c>
    </row>
    <row r="390" spans="1:9" hidden="1" x14ac:dyDescent="0.25">
      <c r="A390" s="6" t="e">
        <f>INDEX(xlsx!B:B,MATCH(I390,xlsx!F:F,0))</f>
        <v>#N/A</v>
      </c>
      <c r="B390" s="6" t="e">
        <f>_xlfn.XLOOKUP(A390,xlsx!B:B,xlsx!C:C)</f>
        <v>#N/A</v>
      </c>
      <c r="C390" t="str">
        <f t="shared" si="12"/>
        <v>imports p1motor gasoline blending components</v>
      </c>
      <c r="D390" t="s">
        <v>192</v>
      </c>
      <c r="E390" t="s">
        <v>141</v>
      </c>
      <c r="F390" t="s">
        <v>150</v>
      </c>
      <c r="G390">
        <v>430</v>
      </c>
      <c r="H390">
        <v>525</v>
      </c>
      <c r="I390" s="1" t="str">
        <f t="shared" si="13"/>
        <v>430525</v>
      </c>
    </row>
    <row r="391" spans="1:9" hidden="1" x14ac:dyDescent="0.25">
      <c r="A391" s="6"/>
      <c r="B391" s="6">
        <f>_xlfn.XLOOKUP(A391,xlsx!B:B,xlsx!C:C)</f>
        <v>0</v>
      </c>
      <c r="C391" t="str">
        <f t="shared" si="12"/>
        <v>imports p2motor gasoline blending components</v>
      </c>
      <c r="D391" t="s">
        <v>192</v>
      </c>
      <c r="E391" t="s">
        <v>142</v>
      </c>
      <c r="F391" t="s">
        <v>150</v>
      </c>
      <c r="G391">
        <v>3</v>
      </c>
      <c r="H391">
        <v>1</v>
      </c>
      <c r="I391" s="1" t="str">
        <f t="shared" si="13"/>
        <v>31</v>
      </c>
    </row>
    <row r="392" spans="1:9" hidden="1" x14ac:dyDescent="0.25">
      <c r="A392" s="6"/>
      <c r="B392" s="6">
        <f>_xlfn.XLOOKUP(A392,xlsx!B:B,xlsx!C:C)</f>
        <v>0</v>
      </c>
      <c r="C392" t="str">
        <f t="shared" si="12"/>
        <v>imports p3motor gasoline blending components</v>
      </c>
      <c r="D392" t="s">
        <v>192</v>
      </c>
      <c r="E392" t="s">
        <v>143</v>
      </c>
      <c r="F392" t="s">
        <v>150</v>
      </c>
      <c r="G392">
        <v>27</v>
      </c>
      <c r="H392">
        <v>51</v>
      </c>
      <c r="I392" s="1" t="str">
        <f t="shared" si="13"/>
        <v>2751</v>
      </c>
    </row>
    <row r="393" spans="1:9" hidden="1" x14ac:dyDescent="0.25">
      <c r="A393" s="6"/>
      <c r="B393" s="6">
        <f>_xlfn.XLOOKUP(A393,xlsx!B:B,xlsx!C:C)</f>
        <v>0</v>
      </c>
      <c r="C393" t="str">
        <f t="shared" si="12"/>
        <v>imports p4motor gasoline blending components</v>
      </c>
      <c r="D393" t="s">
        <v>192</v>
      </c>
      <c r="E393" t="s">
        <v>144</v>
      </c>
      <c r="F393" t="s">
        <v>150</v>
      </c>
      <c r="G393">
        <v>3</v>
      </c>
      <c r="H393">
        <v>4</v>
      </c>
      <c r="I393" s="1" t="str">
        <f t="shared" si="13"/>
        <v>34</v>
      </c>
    </row>
    <row r="394" spans="1:9" hidden="1" x14ac:dyDescent="0.25">
      <c r="A394" s="6" t="e">
        <f>INDEX(xlsx!B:B,MATCH(I394,xlsx!F:F,0))</f>
        <v>#N/A</v>
      </c>
      <c r="B394" s="6" t="e">
        <f>_xlfn.XLOOKUP(A394,xlsx!B:B,xlsx!C:C)</f>
        <v>#N/A</v>
      </c>
      <c r="C394" t="str">
        <f t="shared" si="12"/>
        <v>imports p5motor gasoline blending components</v>
      </c>
      <c r="D394" t="s">
        <v>192</v>
      </c>
      <c r="E394" t="s">
        <v>145</v>
      </c>
      <c r="F394" t="s">
        <v>150</v>
      </c>
      <c r="G394">
        <v>131</v>
      </c>
      <c r="H394">
        <v>259</v>
      </c>
      <c r="I394" s="1" t="str">
        <f t="shared" si="13"/>
        <v>131259</v>
      </c>
    </row>
    <row r="395" spans="1:9" hidden="1" x14ac:dyDescent="0.25">
      <c r="A395" s="6"/>
      <c r="B395" s="6">
        <f>_xlfn.XLOOKUP(A395,xlsx!B:B,xlsx!C:C)</f>
        <v>0</v>
      </c>
      <c r="C395" t="str">
        <f t="shared" si="12"/>
        <v>imports usrbob</v>
      </c>
      <c r="D395" t="s">
        <v>192</v>
      </c>
      <c r="E395" t="s">
        <v>136</v>
      </c>
      <c r="F395" t="s">
        <v>151</v>
      </c>
      <c r="G395">
        <v>207</v>
      </c>
      <c r="H395">
        <v>126</v>
      </c>
      <c r="I395" s="1" t="str">
        <f t="shared" si="13"/>
        <v>207126</v>
      </c>
    </row>
    <row r="396" spans="1:9" hidden="1" x14ac:dyDescent="0.25">
      <c r="A396" s="6"/>
      <c r="B396" s="6">
        <f>_xlfn.XLOOKUP(A396,xlsx!B:B,xlsx!C:C)</f>
        <v>0</v>
      </c>
      <c r="C396" t="str">
        <f t="shared" si="12"/>
        <v>imports p1rbob</v>
      </c>
      <c r="D396" t="s">
        <v>192</v>
      </c>
      <c r="E396" t="s">
        <v>141</v>
      </c>
      <c r="F396" t="s">
        <v>151</v>
      </c>
      <c r="G396">
        <v>207</v>
      </c>
      <c r="H396">
        <v>126</v>
      </c>
      <c r="I396" s="1" t="str">
        <f t="shared" si="13"/>
        <v>207126</v>
      </c>
    </row>
    <row r="397" spans="1:9" hidden="1" x14ac:dyDescent="0.25">
      <c r="A397" s="6"/>
      <c r="B397" s="6">
        <f>_xlfn.XLOOKUP(A397,xlsx!B:B,xlsx!C:C)</f>
        <v>0</v>
      </c>
      <c r="C397" t="str">
        <f t="shared" si="12"/>
        <v>imports p2rbob</v>
      </c>
      <c r="D397" t="s">
        <v>192</v>
      </c>
      <c r="E397" t="s">
        <v>142</v>
      </c>
      <c r="F397" t="s">
        <v>151</v>
      </c>
      <c r="G397">
        <v>0</v>
      </c>
      <c r="H397">
        <v>0</v>
      </c>
      <c r="I397" s="1" t="str">
        <f t="shared" si="13"/>
        <v>00</v>
      </c>
    </row>
    <row r="398" spans="1:9" hidden="1" x14ac:dyDescent="0.25">
      <c r="A398" s="6"/>
      <c r="B398" s="6">
        <f>_xlfn.XLOOKUP(A398,xlsx!B:B,xlsx!C:C)</f>
        <v>0</v>
      </c>
      <c r="C398" t="str">
        <f t="shared" si="12"/>
        <v>imports p3rbob</v>
      </c>
      <c r="D398" t="s">
        <v>192</v>
      </c>
      <c r="E398" t="s">
        <v>143</v>
      </c>
      <c r="F398" t="s">
        <v>151</v>
      </c>
      <c r="G398">
        <v>0</v>
      </c>
      <c r="H398">
        <v>0</v>
      </c>
      <c r="I398" s="1" t="str">
        <f t="shared" si="13"/>
        <v>00</v>
      </c>
    </row>
    <row r="399" spans="1:9" hidden="1" x14ac:dyDescent="0.25">
      <c r="A399" s="6"/>
      <c r="B399" s="6">
        <f>_xlfn.XLOOKUP(A399,xlsx!B:B,xlsx!C:C)</f>
        <v>0</v>
      </c>
      <c r="C399" t="str">
        <f t="shared" si="12"/>
        <v>imports p4rbob</v>
      </c>
      <c r="D399" t="s">
        <v>192</v>
      </c>
      <c r="E399" t="s">
        <v>144</v>
      </c>
      <c r="F399" t="s">
        <v>151</v>
      </c>
      <c r="G399">
        <v>0</v>
      </c>
      <c r="H399">
        <v>0</v>
      </c>
      <c r="I399" s="1" t="str">
        <f t="shared" si="13"/>
        <v>00</v>
      </c>
    </row>
    <row r="400" spans="1:9" hidden="1" x14ac:dyDescent="0.25">
      <c r="A400" s="6"/>
      <c r="B400" s="6">
        <f>_xlfn.XLOOKUP(A400,xlsx!B:B,xlsx!C:C)</f>
        <v>0</v>
      </c>
      <c r="C400" t="str">
        <f t="shared" si="12"/>
        <v>imports p5rbob</v>
      </c>
      <c r="D400" t="s">
        <v>192</v>
      </c>
      <c r="E400" t="s">
        <v>145</v>
      </c>
      <c r="F400" t="s">
        <v>151</v>
      </c>
      <c r="G400">
        <v>0</v>
      </c>
      <c r="H400">
        <v>0</v>
      </c>
      <c r="I400" s="1" t="str">
        <f t="shared" si="13"/>
        <v>00</v>
      </c>
    </row>
    <row r="401" spans="1:9" hidden="1" x14ac:dyDescent="0.25">
      <c r="A401" s="6"/>
      <c r="B401" s="6">
        <f>_xlfn.XLOOKUP(A401,xlsx!B:B,xlsx!C:C)</f>
        <v>0</v>
      </c>
      <c r="C401" t="str">
        <f t="shared" si="12"/>
        <v>imports uscbob</v>
      </c>
      <c r="D401" t="s">
        <v>192</v>
      </c>
      <c r="E401" t="s">
        <v>136</v>
      </c>
      <c r="F401" t="s">
        <v>152</v>
      </c>
      <c r="G401">
        <v>25</v>
      </c>
      <c r="H401">
        <v>110</v>
      </c>
      <c r="I401" s="1" t="str">
        <f t="shared" si="13"/>
        <v>25110</v>
      </c>
    </row>
    <row r="402" spans="1:9" hidden="1" x14ac:dyDescent="0.25">
      <c r="A402" s="6"/>
      <c r="B402" s="6">
        <f>_xlfn.XLOOKUP(A402,xlsx!B:B,xlsx!C:C)</f>
        <v>0</v>
      </c>
      <c r="C402" t="str">
        <f t="shared" si="12"/>
        <v>imports p1cbob</v>
      </c>
      <c r="D402" t="s">
        <v>192</v>
      </c>
      <c r="E402" t="s">
        <v>141</v>
      </c>
      <c r="F402" t="s">
        <v>152</v>
      </c>
      <c r="G402">
        <v>25</v>
      </c>
      <c r="H402">
        <v>110</v>
      </c>
      <c r="I402" s="1" t="str">
        <f t="shared" si="13"/>
        <v>25110</v>
      </c>
    </row>
    <row r="403" spans="1:9" hidden="1" x14ac:dyDescent="0.25">
      <c r="A403" s="6"/>
      <c r="B403" s="6">
        <f>_xlfn.XLOOKUP(A403,xlsx!B:B,xlsx!C:C)</f>
        <v>0</v>
      </c>
      <c r="C403" t="str">
        <f t="shared" si="12"/>
        <v>imports p2cbob</v>
      </c>
      <c r="D403" t="s">
        <v>192</v>
      </c>
      <c r="E403" t="s">
        <v>142</v>
      </c>
      <c r="F403" t="s">
        <v>152</v>
      </c>
      <c r="G403">
        <v>0</v>
      </c>
      <c r="H403">
        <v>0</v>
      </c>
      <c r="I403" s="1" t="str">
        <f t="shared" si="13"/>
        <v>00</v>
      </c>
    </row>
    <row r="404" spans="1:9" hidden="1" x14ac:dyDescent="0.25">
      <c r="A404" s="6"/>
      <c r="B404" s="6">
        <f>_xlfn.XLOOKUP(A404,xlsx!B:B,xlsx!C:C)</f>
        <v>0</v>
      </c>
      <c r="C404" t="str">
        <f t="shared" si="12"/>
        <v>imports p3cbob</v>
      </c>
      <c r="D404" t="s">
        <v>192</v>
      </c>
      <c r="E404" t="s">
        <v>143</v>
      </c>
      <c r="F404" t="s">
        <v>152</v>
      </c>
      <c r="G404">
        <v>0</v>
      </c>
      <c r="H404">
        <v>0</v>
      </c>
      <c r="I404" s="1" t="str">
        <f t="shared" si="13"/>
        <v>00</v>
      </c>
    </row>
    <row r="405" spans="1:9" hidden="1" x14ac:dyDescent="0.25">
      <c r="A405" s="6"/>
      <c r="B405" s="6">
        <f>_xlfn.XLOOKUP(A405,xlsx!B:B,xlsx!C:C)</f>
        <v>0</v>
      </c>
      <c r="C405" t="str">
        <f t="shared" si="12"/>
        <v>imports p4cbob</v>
      </c>
      <c r="D405" t="s">
        <v>192</v>
      </c>
      <c r="E405" t="s">
        <v>144</v>
      </c>
      <c r="F405" t="s">
        <v>152</v>
      </c>
      <c r="G405">
        <v>0</v>
      </c>
      <c r="H405">
        <v>0</v>
      </c>
      <c r="I405" s="1" t="str">
        <f t="shared" si="13"/>
        <v>00</v>
      </c>
    </row>
    <row r="406" spans="1:9" hidden="1" x14ac:dyDescent="0.25">
      <c r="A406" s="6"/>
      <c r="B406" s="6">
        <f>_xlfn.XLOOKUP(A406,xlsx!B:B,xlsx!C:C)</f>
        <v>0</v>
      </c>
      <c r="C406" t="str">
        <f t="shared" si="12"/>
        <v>imports p5cbob</v>
      </c>
      <c r="D406" t="s">
        <v>192</v>
      </c>
      <c r="E406" t="s">
        <v>145</v>
      </c>
      <c r="F406" t="s">
        <v>152</v>
      </c>
      <c r="G406">
        <v>0</v>
      </c>
      <c r="H406">
        <v>0</v>
      </c>
      <c r="I406" s="1" t="str">
        <f t="shared" si="13"/>
        <v>00</v>
      </c>
    </row>
    <row r="407" spans="1:9" hidden="1" x14ac:dyDescent="0.25">
      <c r="A407" s="6" t="e">
        <f>INDEX(xlsx!B:B,MATCH(I407,xlsx!F:F,0))</f>
        <v>#N/A</v>
      </c>
      <c r="B407" s="6" t="e">
        <f>_xlfn.XLOOKUP(A407,xlsx!B:B,xlsx!C:C)</f>
        <v>#N/A</v>
      </c>
      <c r="C407" t="str">
        <f t="shared" si="12"/>
        <v>imports usgtab</v>
      </c>
      <c r="D407" t="s">
        <v>192</v>
      </c>
      <c r="E407" t="s">
        <v>136</v>
      </c>
      <c r="F407" t="s">
        <v>153</v>
      </c>
      <c r="G407">
        <v>103</v>
      </c>
      <c r="H407">
        <v>124</v>
      </c>
      <c r="I407" s="1" t="str">
        <f t="shared" si="13"/>
        <v>103124</v>
      </c>
    </row>
    <row r="408" spans="1:9" hidden="1" x14ac:dyDescent="0.25">
      <c r="A408" s="6" t="e">
        <f>INDEX(xlsx!B:B,MATCH(I408,xlsx!F:F,0))</f>
        <v>#N/A</v>
      </c>
      <c r="B408" s="6" t="e">
        <f>_xlfn.XLOOKUP(A408,xlsx!B:B,xlsx!C:C)</f>
        <v>#N/A</v>
      </c>
      <c r="C408" t="str">
        <f t="shared" si="12"/>
        <v>imports p1gtab</v>
      </c>
      <c r="D408" t="s">
        <v>192</v>
      </c>
      <c r="E408" t="s">
        <v>141</v>
      </c>
      <c r="F408" t="s">
        <v>153</v>
      </c>
      <c r="G408">
        <v>59</v>
      </c>
      <c r="H408">
        <v>78</v>
      </c>
      <c r="I408" s="1" t="str">
        <f t="shared" si="13"/>
        <v>5978</v>
      </c>
    </row>
    <row r="409" spans="1:9" hidden="1" x14ac:dyDescent="0.25">
      <c r="A409" s="6"/>
      <c r="B409" s="6">
        <f>_xlfn.XLOOKUP(A409,xlsx!B:B,xlsx!C:C)</f>
        <v>0</v>
      </c>
      <c r="C409" t="str">
        <f t="shared" si="12"/>
        <v>imports p2gtab</v>
      </c>
      <c r="D409" t="s">
        <v>192</v>
      </c>
      <c r="E409" t="s">
        <v>142</v>
      </c>
      <c r="F409" t="s">
        <v>153</v>
      </c>
      <c r="G409">
        <v>0</v>
      </c>
      <c r="H409">
        <v>0</v>
      </c>
      <c r="I409" s="1" t="str">
        <f t="shared" si="13"/>
        <v>00</v>
      </c>
    </row>
    <row r="410" spans="1:9" hidden="1" x14ac:dyDescent="0.25">
      <c r="A410" s="6"/>
      <c r="B410" s="6">
        <f>_xlfn.XLOOKUP(A410,xlsx!B:B,xlsx!C:C)</f>
        <v>0</v>
      </c>
      <c r="C410" t="str">
        <f t="shared" si="12"/>
        <v>imports p3gtab</v>
      </c>
      <c r="D410" t="s">
        <v>192</v>
      </c>
      <c r="E410" t="s">
        <v>143</v>
      </c>
      <c r="F410" t="s">
        <v>153</v>
      </c>
      <c r="G410">
        <v>0</v>
      </c>
      <c r="H410">
        <v>0</v>
      </c>
      <c r="I410" s="1" t="str">
        <f t="shared" si="13"/>
        <v>00</v>
      </c>
    </row>
    <row r="411" spans="1:9" hidden="1" x14ac:dyDescent="0.25">
      <c r="A411" s="6"/>
      <c r="B411" s="6">
        <f>_xlfn.XLOOKUP(A411,xlsx!B:B,xlsx!C:C)</f>
        <v>0</v>
      </c>
      <c r="C411" t="str">
        <f t="shared" si="12"/>
        <v>imports p4gtab</v>
      </c>
      <c r="D411" t="s">
        <v>192</v>
      </c>
      <c r="E411" t="s">
        <v>144</v>
      </c>
      <c r="F411" t="s">
        <v>153</v>
      </c>
      <c r="G411">
        <v>0</v>
      </c>
      <c r="H411">
        <v>0</v>
      </c>
      <c r="I411" s="1" t="str">
        <f t="shared" si="13"/>
        <v>00</v>
      </c>
    </row>
    <row r="412" spans="1:9" hidden="1" x14ac:dyDescent="0.25">
      <c r="A412" s="6" t="e">
        <f>INDEX(xlsx!B:B,MATCH(I412,xlsx!F:F,0))</f>
        <v>#N/A</v>
      </c>
      <c r="B412" s="6" t="e">
        <f>_xlfn.XLOOKUP(A412,xlsx!B:B,xlsx!C:C)</f>
        <v>#N/A</v>
      </c>
      <c r="C412" t="str">
        <f t="shared" si="12"/>
        <v>imports p5gtab</v>
      </c>
      <c r="D412" t="s">
        <v>192</v>
      </c>
      <c r="E412" t="s">
        <v>145</v>
      </c>
      <c r="F412" t="s">
        <v>153</v>
      </c>
      <c r="G412">
        <v>44</v>
      </c>
      <c r="H412">
        <v>46</v>
      </c>
      <c r="I412" s="1" t="str">
        <f t="shared" si="13"/>
        <v>4446</v>
      </c>
    </row>
    <row r="413" spans="1:9" hidden="1" x14ac:dyDescent="0.25">
      <c r="A413" s="6" t="e">
        <f>INDEX(xlsx!B:B,MATCH(I413,xlsx!F:F,0))</f>
        <v>#N/A</v>
      </c>
      <c r="B413" s="6" t="e">
        <f>_xlfn.XLOOKUP(A413,xlsx!B:B,xlsx!C:C)</f>
        <v>#N/A</v>
      </c>
      <c r="C413" t="str">
        <f t="shared" si="12"/>
        <v>imports usall other blending components</v>
      </c>
      <c r="D413" t="s">
        <v>192</v>
      </c>
      <c r="E413" t="s">
        <v>136</v>
      </c>
      <c r="F413" t="s">
        <v>154</v>
      </c>
      <c r="G413">
        <v>260</v>
      </c>
      <c r="H413">
        <v>480</v>
      </c>
      <c r="I413" s="1" t="str">
        <f t="shared" si="13"/>
        <v>260480</v>
      </c>
    </row>
    <row r="414" spans="1:9" hidden="1" x14ac:dyDescent="0.25">
      <c r="A414" s="6" t="e">
        <f>INDEX(xlsx!B:B,MATCH(I414,xlsx!F:F,0))</f>
        <v>#N/A</v>
      </c>
      <c r="B414" s="6" t="e">
        <f>_xlfn.XLOOKUP(A414,xlsx!B:B,xlsx!C:C)</f>
        <v>#N/A</v>
      </c>
      <c r="C414" t="str">
        <f t="shared" si="12"/>
        <v>imports p1all other blending components</v>
      </c>
      <c r="D414" t="s">
        <v>192</v>
      </c>
      <c r="E414" t="s">
        <v>141</v>
      </c>
      <c r="F414" t="s">
        <v>154</v>
      </c>
      <c r="G414">
        <v>139</v>
      </c>
      <c r="H414">
        <v>211</v>
      </c>
      <c r="I414" s="1" t="str">
        <f t="shared" si="13"/>
        <v>139211</v>
      </c>
    </row>
    <row r="415" spans="1:9" hidden="1" x14ac:dyDescent="0.25">
      <c r="A415" s="6"/>
      <c r="B415" s="6">
        <f>_xlfn.XLOOKUP(A415,xlsx!B:B,xlsx!C:C)</f>
        <v>0</v>
      </c>
      <c r="C415" t="str">
        <f t="shared" si="12"/>
        <v>imports p2all other blending components</v>
      </c>
      <c r="D415" t="s">
        <v>192</v>
      </c>
      <c r="E415" t="s">
        <v>142</v>
      </c>
      <c r="F415" t="s">
        <v>154</v>
      </c>
      <c r="G415">
        <v>3</v>
      </c>
      <c r="H415">
        <v>1</v>
      </c>
      <c r="I415" s="1" t="str">
        <f t="shared" si="13"/>
        <v>31</v>
      </c>
    </row>
    <row r="416" spans="1:9" hidden="1" x14ac:dyDescent="0.25">
      <c r="A416" s="6"/>
      <c r="B416" s="6">
        <f>_xlfn.XLOOKUP(A416,xlsx!B:B,xlsx!C:C)</f>
        <v>0</v>
      </c>
      <c r="C416" t="str">
        <f t="shared" si="12"/>
        <v>imports p3all other blending components</v>
      </c>
      <c r="D416" t="s">
        <v>192</v>
      </c>
      <c r="E416" t="s">
        <v>143</v>
      </c>
      <c r="F416" t="s">
        <v>154</v>
      </c>
      <c r="G416">
        <v>27</v>
      </c>
      <c r="H416">
        <v>51</v>
      </c>
      <c r="I416" s="1" t="str">
        <f t="shared" si="13"/>
        <v>2751</v>
      </c>
    </row>
    <row r="417" spans="1:9" hidden="1" x14ac:dyDescent="0.25">
      <c r="A417" s="6"/>
      <c r="B417" s="6">
        <f>_xlfn.XLOOKUP(A417,xlsx!B:B,xlsx!C:C)</f>
        <v>0</v>
      </c>
      <c r="C417" t="str">
        <f t="shared" si="12"/>
        <v>imports p4all other blending components</v>
      </c>
      <c r="D417" t="s">
        <v>192</v>
      </c>
      <c r="E417" t="s">
        <v>144</v>
      </c>
      <c r="F417" t="s">
        <v>154</v>
      </c>
      <c r="G417">
        <v>3</v>
      </c>
      <c r="H417">
        <v>4</v>
      </c>
      <c r="I417" s="1" t="str">
        <f t="shared" si="13"/>
        <v>34</v>
      </c>
    </row>
    <row r="418" spans="1:9" hidden="1" x14ac:dyDescent="0.25">
      <c r="A418" s="6" t="e">
        <f>INDEX(xlsx!B:B,MATCH(I418,xlsx!F:F,0))</f>
        <v>#N/A</v>
      </c>
      <c r="B418" s="6" t="e">
        <f>_xlfn.XLOOKUP(A418,xlsx!B:B,xlsx!C:C)</f>
        <v>#N/A</v>
      </c>
      <c r="C418" t="str">
        <f t="shared" si="12"/>
        <v>imports p5all other blending components</v>
      </c>
      <c r="D418" t="s">
        <v>192</v>
      </c>
      <c r="E418" t="s">
        <v>145</v>
      </c>
      <c r="F418" t="s">
        <v>154</v>
      </c>
      <c r="G418">
        <v>88</v>
      </c>
      <c r="H418">
        <v>213</v>
      </c>
      <c r="I418" s="1" t="str">
        <f t="shared" si="13"/>
        <v>88213</v>
      </c>
    </row>
    <row r="419" spans="1:9" hidden="1" x14ac:dyDescent="0.25">
      <c r="A419" s="6"/>
      <c r="B419" s="6">
        <f>_xlfn.XLOOKUP(A419,xlsx!B:B,xlsx!C:C)</f>
        <v>0</v>
      </c>
      <c r="C419" t="str">
        <f t="shared" si="12"/>
        <v>imports usfuel ethanol</v>
      </c>
      <c r="D419" t="s">
        <v>192</v>
      </c>
      <c r="E419" t="s">
        <v>136</v>
      </c>
      <c r="F419" t="s">
        <v>155</v>
      </c>
      <c r="G419">
        <v>0</v>
      </c>
      <c r="H419">
        <v>0</v>
      </c>
      <c r="I419" s="1" t="str">
        <f t="shared" si="13"/>
        <v>00</v>
      </c>
    </row>
    <row r="420" spans="1:9" hidden="1" x14ac:dyDescent="0.25">
      <c r="A420" s="6"/>
      <c r="B420" s="6">
        <f>_xlfn.XLOOKUP(A420,xlsx!B:B,xlsx!C:C)</f>
        <v>0</v>
      </c>
      <c r="C420" t="str">
        <f t="shared" si="12"/>
        <v>imports p1fuel ethanol</v>
      </c>
      <c r="D420" t="s">
        <v>192</v>
      </c>
      <c r="E420" t="s">
        <v>141</v>
      </c>
      <c r="F420" t="s">
        <v>155</v>
      </c>
      <c r="G420">
        <v>0</v>
      </c>
      <c r="H420">
        <v>0</v>
      </c>
      <c r="I420" s="1" t="str">
        <f t="shared" si="13"/>
        <v>00</v>
      </c>
    </row>
    <row r="421" spans="1:9" hidden="1" x14ac:dyDescent="0.25">
      <c r="A421" s="6"/>
      <c r="B421" s="6">
        <f>_xlfn.XLOOKUP(A421,xlsx!B:B,xlsx!C:C)</f>
        <v>0</v>
      </c>
      <c r="C421" t="str">
        <f t="shared" si="12"/>
        <v>imports p2fuel ethanol</v>
      </c>
      <c r="D421" t="s">
        <v>192</v>
      </c>
      <c r="E421" t="s">
        <v>142</v>
      </c>
      <c r="F421" t="s">
        <v>155</v>
      </c>
      <c r="G421">
        <v>0</v>
      </c>
      <c r="H421">
        <v>0</v>
      </c>
      <c r="I421" s="1" t="str">
        <f t="shared" si="13"/>
        <v>00</v>
      </c>
    </row>
    <row r="422" spans="1:9" hidden="1" x14ac:dyDescent="0.25">
      <c r="A422" s="6"/>
      <c r="B422" s="6">
        <f>_xlfn.XLOOKUP(A422,xlsx!B:B,xlsx!C:C)</f>
        <v>0</v>
      </c>
      <c r="C422" t="str">
        <f t="shared" si="12"/>
        <v>imports p3fuel ethanol</v>
      </c>
      <c r="D422" t="s">
        <v>192</v>
      </c>
      <c r="E422" t="s">
        <v>143</v>
      </c>
      <c r="F422" t="s">
        <v>155</v>
      </c>
      <c r="G422">
        <v>0</v>
      </c>
      <c r="H422">
        <v>0</v>
      </c>
      <c r="I422" s="1" t="str">
        <f t="shared" si="13"/>
        <v>00</v>
      </c>
    </row>
    <row r="423" spans="1:9" hidden="1" x14ac:dyDescent="0.25">
      <c r="A423" s="6"/>
      <c r="B423" s="6">
        <f>_xlfn.XLOOKUP(A423,xlsx!B:B,xlsx!C:C)</f>
        <v>0</v>
      </c>
      <c r="C423" t="str">
        <f t="shared" si="12"/>
        <v>imports p4fuel ethanol</v>
      </c>
      <c r="D423" t="s">
        <v>192</v>
      </c>
      <c r="E423" t="s">
        <v>144</v>
      </c>
      <c r="F423" t="s">
        <v>155</v>
      </c>
      <c r="G423">
        <v>0</v>
      </c>
      <c r="H423">
        <v>0</v>
      </c>
      <c r="I423" s="1" t="str">
        <f t="shared" si="13"/>
        <v>00</v>
      </c>
    </row>
    <row r="424" spans="1:9" hidden="1" x14ac:dyDescent="0.25">
      <c r="A424" s="6"/>
      <c r="B424" s="6">
        <f>_xlfn.XLOOKUP(A424,xlsx!B:B,xlsx!C:C)</f>
        <v>0</v>
      </c>
      <c r="C424" t="str">
        <f t="shared" si="12"/>
        <v>imports p5fuel ethanol</v>
      </c>
      <c r="D424" t="s">
        <v>192</v>
      </c>
      <c r="E424" t="s">
        <v>145</v>
      </c>
      <c r="F424" t="s">
        <v>155</v>
      </c>
      <c r="G424">
        <v>0</v>
      </c>
      <c r="H424">
        <v>0</v>
      </c>
      <c r="I424" s="1" t="str">
        <f t="shared" si="13"/>
        <v>00</v>
      </c>
    </row>
    <row r="425" spans="1:9" hidden="1" x14ac:dyDescent="0.25">
      <c r="A425" s="6" t="str">
        <f>INDEX(xlsx!B:B,MATCH(I425,xlsx!F:F,0))</f>
        <v>WKJIMUS2</v>
      </c>
      <c r="B425" s="6" t="str">
        <f>_xlfn.XLOOKUP(A425,xlsx!B:B,xlsx!C:C)</f>
        <v>US Kerosene-Type Jet Fuel Imports (kbd)</v>
      </c>
      <c r="C425" t="str">
        <f t="shared" si="12"/>
        <v>imports uskerosene-type jet fuel</v>
      </c>
      <c r="D425" t="s">
        <v>192</v>
      </c>
      <c r="E425" t="s">
        <v>136</v>
      </c>
      <c r="F425" t="s">
        <v>166</v>
      </c>
      <c r="G425">
        <v>173</v>
      </c>
      <c r="H425">
        <v>55</v>
      </c>
      <c r="I425" s="1" t="str">
        <f t="shared" si="13"/>
        <v>17355</v>
      </c>
    </row>
    <row r="426" spans="1:9" hidden="1" x14ac:dyDescent="0.25">
      <c r="A426" s="6" t="str">
        <f>INDEX(xlsx!B:B,MATCH(I426,xlsx!F:F,0))</f>
        <v>WKJIM_R10-Z00_2</v>
      </c>
      <c r="B426" s="6" t="str">
        <f>_xlfn.XLOOKUP(A426,xlsx!B:B,xlsx!C:C)</f>
        <v>P1 Kerosene-Type Jet Fuel Imports (kbd)</v>
      </c>
      <c r="C426" t="str">
        <f t="shared" si="12"/>
        <v>imports p1kerosene-type jet fuel</v>
      </c>
      <c r="D426" t="s">
        <v>192</v>
      </c>
      <c r="E426" t="s">
        <v>141</v>
      </c>
      <c r="F426" t="s">
        <v>166</v>
      </c>
      <c r="G426">
        <v>14</v>
      </c>
      <c r="H426">
        <v>14</v>
      </c>
      <c r="I426" s="1" t="str">
        <f t="shared" si="13"/>
        <v>1414</v>
      </c>
    </row>
    <row r="427" spans="1:9" hidden="1" x14ac:dyDescent="0.25">
      <c r="A427" s="6" t="s">
        <v>97</v>
      </c>
      <c r="B427" s="6" t="str">
        <f>_xlfn.XLOOKUP(A427,xlsx!B:B,xlsx!C:C)</f>
        <v>P2 Kerosene-Type Jet Fuel Imports (kbd)</v>
      </c>
      <c r="C427" t="str">
        <f t="shared" si="12"/>
        <v>imports p2kerosene-type jet fuel</v>
      </c>
      <c r="D427" t="s">
        <v>192</v>
      </c>
      <c r="E427" t="s">
        <v>142</v>
      </c>
      <c r="F427" t="s">
        <v>166</v>
      </c>
      <c r="G427">
        <v>0</v>
      </c>
      <c r="H427">
        <v>0</v>
      </c>
      <c r="I427" s="1" t="str">
        <f t="shared" si="13"/>
        <v>00</v>
      </c>
    </row>
    <row r="428" spans="1:9" hidden="1" x14ac:dyDescent="0.25">
      <c r="A428" s="6" t="s">
        <v>98</v>
      </c>
      <c r="B428" s="6" t="str">
        <f>_xlfn.XLOOKUP(A428,xlsx!B:B,xlsx!C:C)</f>
        <v>P3 Kerosene-Type Jet Fuel Imports (kbd)</v>
      </c>
      <c r="C428" t="str">
        <f t="shared" si="12"/>
        <v>imports p3kerosene-type jet fuel</v>
      </c>
      <c r="D428" t="s">
        <v>192</v>
      </c>
      <c r="E428" t="s">
        <v>143</v>
      </c>
      <c r="F428" t="s">
        <v>166</v>
      </c>
      <c r="G428">
        <v>0</v>
      </c>
      <c r="H428">
        <v>0</v>
      </c>
      <c r="I428" s="1" t="str">
        <f t="shared" si="13"/>
        <v>00</v>
      </c>
    </row>
    <row r="429" spans="1:9" hidden="1" x14ac:dyDescent="0.25">
      <c r="A429" s="6" t="s">
        <v>99</v>
      </c>
      <c r="B429" s="6" t="str">
        <f>_xlfn.XLOOKUP(A429,xlsx!B:B,xlsx!C:C)</f>
        <v>P4 Kerosene-Type Jet Fuel Imports (kbd)</v>
      </c>
      <c r="C429" t="str">
        <f t="shared" si="12"/>
        <v>imports p4kerosene-type jet fuel</v>
      </c>
      <c r="D429" t="s">
        <v>192</v>
      </c>
      <c r="E429" t="s">
        <v>144</v>
      </c>
      <c r="F429" t="s">
        <v>166</v>
      </c>
      <c r="G429">
        <v>0</v>
      </c>
      <c r="H429">
        <v>0</v>
      </c>
      <c r="I429" s="1" t="str">
        <f t="shared" si="13"/>
        <v>00</v>
      </c>
    </row>
    <row r="430" spans="1:9" hidden="1" x14ac:dyDescent="0.25">
      <c r="A430" s="6" t="str">
        <f>INDEX(xlsx!B:B,MATCH(I430,xlsx!F:F,0))</f>
        <v>WKJIM_R50-Z00_2</v>
      </c>
      <c r="B430" s="6" t="str">
        <f>_xlfn.XLOOKUP(A430,xlsx!B:B,xlsx!C:C)</f>
        <v>P5 Kerosene-Type Jet Fuel Imports (kbd)</v>
      </c>
      <c r="C430" t="str">
        <f t="shared" si="12"/>
        <v>imports p5kerosene-type jet fuel</v>
      </c>
      <c r="D430" t="s">
        <v>192</v>
      </c>
      <c r="E430" t="s">
        <v>145</v>
      </c>
      <c r="F430" t="s">
        <v>166</v>
      </c>
      <c r="G430">
        <v>159</v>
      </c>
      <c r="H430">
        <v>41</v>
      </c>
      <c r="I430" s="1" t="str">
        <f t="shared" si="13"/>
        <v>15941</v>
      </c>
    </row>
    <row r="431" spans="1:9" hidden="1" x14ac:dyDescent="0.25">
      <c r="A431" s="6" t="str">
        <f>INDEX(xlsx!B:B,MATCH(I431,xlsx!F:F,0))</f>
        <v>WDIIMUS2</v>
      </c>
      <c r="B431" s="6" t="str">
        <f>_xlfn.XLOOKUP(A431,xlsx!B:B,xlsx!C:C)</f>
        <v>US Distillate Fuel Oil Imports (kbd)</v>
      </c>
      <c r="C431" t="str">
        <f t="shared" si="12"/>
        <v>imports usdistillate fuel oil</v>
      </c>
      <c r="D431" t="s">
        <v>192</v>
      </c>
      <c r="E431" t="s">
        <v>136</v>
      </c>
      <c r="F431" t="s">
        <v>169</v>
      </c>
      <c r="G431">
        <v>133</v>
      </c>
      <c r="H431">
        <v>150</v>
      </c>
      <c r="I431" s="1" t="str">
        <f t="shared" si="13"/>
        <v>133150</v>
      </c>
    </row>
    <row r="432" spans="1:9" hidden="1" x14ac:dyDescent="0.25">
      <c r="A432" s="6" t="s">
        <v>102</v>
      </c>
      <c r="B432" s="6" t="str">
        <f>_xlfn.XLOOKUP(A432,xlsx!B:B,xlsx!C:C)</f>
        <v>P1 Distillate Fuel Oil Imports (kbd)</v>
      </c>
      <c r="C432" t="str">
        <f t="shared" si="12"/>
        <v>imports p1distillate fuel oil</v>
      </c>
      <c r="D432" t="s">
        <v>192</v>
      </c>
      <c r="E432" t="s">
        <v>141</v>
      </c>
      <c r="F432" t="s">
        <v>169</v>
      </c>
      <c r="G432">
        <v>73</v>
      </c>
      <c r="H432">
        <v>131</v>
      </c>
      <c r="I432" s="1" t="str">
        <f t="shared" si="13"/>
        <v>73131</v>
      </c>
    </row>
    <row r="433" spans="1:9" hidden="1" x14ac:dyDescent="0.25">
      <c r="A433" s="6" t="str">
        <f>INDEX(xlsx!B:B,MATCH(I433,xlsx!F:F,0))</f>
        <v>WDIIM_R20-Z00_2</v>
      </c>
      <c r="B433" s="6" t="str">
        <f>_xlfn.XLOOKUP(A433,xlsx!B:B,xlsx!C:C)</f>
        <v>P2 Distillate Fuel Oil Imports (kbd)</v>
      </c>
      <c r="C433" t="str">
        <f t="shared" si="12"/>
        <v>imports p2distillate fuel oil</v>
      </c>
      <c r="D433" t="s">
        <v>192</v>
      </c>
      <c r="E433" t="s">
        <v>142</v>
      </c>
      <c r="F433" t="s">
        <v>169</v>
      </c>
      <c r="G433">
        <v>21</v>
      </c>
      <c r="H433">
        <v>6</v>
      </c>
      <c r="I433" s="1" t="str">
        <f t="shared" si="13"/>
        <v>216</v>
      </c>
    </row>
    <row r="434" spans="1:9" hidden="1" x14ac:dyDescent="0.25">
      <c r="A434" s="6" t="s">
        <v>104</v>
      </c>
      <c r="B434" s="6" t="str">
        <f>_xlfn.XLOOKUP(A434,xlsx!B:B,xlsx!C:C)</f>
        <v>P3 Distillate Fuel Oil Imports (kbd)</v>
      </c>
      <c r="C434" t="str">
        <f t="shared" si="12"/>
        <v>imports p3distillate fuel oil</v>
      </c>
      <c r="D434" t="s">
        <v>192</v>
      </c>
      <c r="E434" t="s">
        <v>143</v>
      </c>
      <c r="F434" t="s">
        <v>169</v>
      </c>
      <c r="G434">
        <v>4</v>
      </c>
      <c r="H434">
        <v>0</v>
      </c>
      <c r="I434" s="1" t="str">
        <f t="shared" si="13"/>
        <v>40</v>
      </c>
    </row>
    <row r="435" spans="1:9" hidden="1" x14ac:dyDescent="0.25">
      <c r="A435" s="6" t="s">
        <v>105</v>
      </c>
      <c r="B435" s="6" t="str">
        <f>_xlfn.XLOOKUP(A435,xlsx!B:B,xlsx!C:C)</f>
        <v>P4 Distillate Fuel Oil Imports (kbd)</v>
      </c>
      <c r="C435" t="str">
        <f t="shared" si="12"/>
        <v>imports p4distillate fuel oil</v>
      </c>
      <c r="D435" t="s">
        <v>192</v>
      </c>
      <c r="E435" t="s">
        <v>144</v>
      </c>
      <c r="F435" t="s">
        <v>169</v>
      </c>
      <c r="G435">
        <v>7</v>
      </c>
      <c r="H435">
        <v>10</v>
      </c>
      <c r="I435" s="1" t="str">
        <f t="shared" si="13"/>
        <v>710</v>
      </c>
    </row>
    <row r="436" spans="1:9" hidden="1" x14ac:dyDescent="0.25">
      <c r="A436" s="6" t="s">
        <v>106</v>
      </c>
      <c r="B436" s="6" t="str">
        <f>_xlfn.XLOOKUP(A436,xlsx!B:B,xlsx!C:C)</f>
        <v>P5 Distillate Fuel Oil Imports (kbd)</v>
      </c>
      <c r="C436" t="str">
        <f t="shared" si="12"/>
        <v>imports p5distillate fuel oil</v>
      </c>
      <c r="D436" t="s">
        <v>192</v>
      </c>
      <c r="E436" t="s">
        <v>145</v>
      </c>
      <c r="F436" t="s">
        <v>169</v>
      </c>
      <c r="G436">
        <v>27</v>
      </c>
      <c r="H436">
        <v>2</v>
      </c>
      <c r="I436" s="1" t="str">
        <f t="shared" si="13"/>
        <v>272</v>
      </c>
    </row>
    <row r="437" spans="1:9" hidden="1" x14ac:dyDescent="0.25">
      <c r="A437" s="6" t="e">
        <f>INDEX(xlsx!B:B,MATCH(I437,xlsx!F:F,0))</f>
        <v>#N/A</v>
      </c>
      <c r="B437" s="6" t="e">
        <f>_xlfn.XLOOKUP(A437,xlsx!B:B,xlsx!C:C)</f>
        <v>#N/A</v>
      </c>
      <c r="C437" t="str">
        <f t="shared" si="12"/>
        <v>imports us15 ppm sulfur and under</v>
      </c>
      <c r="D437" t="s">
        <v>192</v>
      </c>
      <c r="E437" t="s">
        <v>136</v>
      </c>
      <c r="F437" t="s">
        <v>170</v>
      </c>
      <c r="G437">
        <v>127</v>
      </c>
      <c r="H437">
        <v>148</v>
      </c>
      <c r="I437" s="1" t="str">
        <f t="shared" si="13"/>
        <v>127148</v>
      </c>
    </row>
    <row r="438" spans="1:9" hidden="1" x14ac:dyDescent="0.25">
      <c r="A438" s="6"/>
      <c r="B438" s="6">
        <f>_xlfn.XLOOKUP(A438,xlsx!B:B,xlsx!C:C)</f>
        <v>0</v>
      </c>
      <c r="C438" t="str">
        <f t="shared" si="12"/>
        <v>imports p115 ppm sulfur and under</v>
      </c>
      <c r="D438" t="s">
        <v>192</v>
      </c>
      <c r="E438" t="s">
        <v>141</v>
      </c>
      <c r="F438" t="s">
        <v>170</v>
      </c>
      <c r="G438">
        <v>73</v>
      </c>
      <c r="H438">
        <v>131</v>
      </c>
      <c r="I438" s="1" t="str">
        <f t="shared" si="13"/>
        <v>73131</v>
      </c>
    </row>
    <row r="439" spans="1:9" hidden="1" x14ac:dyDescent="0.25">
      <c r="A439" s="6" t="e">
        <f>INDEX(xlsx!B:B,MATCH(I439,xlsx!F:F,0))</f>
        <v>#N/A</v>
      </c>
      <c r="B439" s="6" t="e">
        <f>_xlfn.XLOOKUP(A439,xlsx!B:B,xlsx!C:C)</f>
        <v>#N/A</v>
      </c>
      <c r="C439" t="str">
        <f t="shared" si="12"/>
        <v>imports p215 ppm sulfur and under</v>
      </c>
      <c r="D439" t="s">
        <v>192</v>
      </c>
      <c r="E439" t="s">
        <v>142</v>
      </c>
      <c r="F439" t="s">
        <v>170</v>
      </c>
      <c r="G439">
        <v>20</v>
      </c>
      <c r="H439">
        <v>4</v>
      </c>
      <c r="I439" s="1" t="str">
        <f t="shared" si="13"/>
        <v>204</v>
      </c>
    </row>
    <row r="440" spans="1:9" hidden="1" x14ac:dyDescent="0.25">
      <c r="A440" s="6"/>
      <c r="B440" s="6">
        <f>_xlfn.XLOOKUP(A440,xlsx!B:B,xlsx!C:C)</f>
        <v>0</v>
      </c>
      <c r="C440" t="str">
        <f t="shared" si="12"/>
        <v>imports p315 ppm sulfur and under</v>
      </c>
      <c r="D440" t="s">
        <v>192</v>
      </c>
      <c r="E440" t="s">
        <v>143</v>
      </c>
      <c r="F440" t="s">
        <v>170</v>
      </c>
      <c r="G440">
        <v>0</v>
      </c>
      <c r="H440">
        <v>0</v>
      </c>
      <c r="I440" s="1" t="str">
        <f t="shared" si="13"/>
        <v>00</v>
      </c>
    </row>
    <row r="441" spans="1:9" hidden="1" x14ac:dyDescent="0.25">
      <c r="A441" s="6"/>
      <c r="B441" s="6">
        <f>_xlfn.XLOOKUP(A441,xlsx!B:B,xlsx!C:C)</f>
        <v>0</v>
      </c>
      <c r="C441" t="str">
        <f t="shared" si="12"/>
        <v>imports p415 ppm sulfur and under</v>
      </c>
      <c r="D441" t="s">
        <v>192</v>
      </c>
      <c r="E441" t="s">
        <v>144</v>
      </c>
      <c r="F441" t="s">
        <v>170</v>
      </c>
      <c r="G441">
        <v>7</v>
      </c>
      <c r="H441">
        <v>10</v>
      </c>
      <c r="I441" s="1" t="str">
        <f t="shared" si="13"/>
        <v>710</v>
      </c>
    </row>
    <row r="442" spans="1:9" hidden="1" x14ac:dyDescent="0.25">
      <c r="A442" s="6"/>
      <c r="B442" s="6">
        <f>_xlfn.XLOOKUP(A442,xlsx!B:B,xlsx!C:C)</f>
        <v>0</v>
      </c>
      <c r="C442" t="str">
        <f t="shared" si="12"/>
        <v>imports p515 ppm sulfur and under</v>
      </c>
      <c r="D442" t="s">
        <v>192</v>
      </c>
      <c r="E442" t="s">
        <v>145</v>
      </c>
      <c r="F442" t="s">
        <v>170</v>
      </c>
      <c r="G442">
        <v>27</v>
      </c>
      <c r="H442">
        <v>2</v>
      </c>
      <c r="I442" s="1" t="str">
        <f t="shared" si="13"/>
        <v>272</v>
      </c>
    </row>
    <row r="443" spans="1:9" hidden="1" x14ac:dyDescent="0.25">
      <c r="A443" s="6"/>
      <c r="B443" s="6">
        <f>_xlfn.XLOOKUP(A443,xlsx!B:B,xlsx!C:C)</f>
        <v>0</v>
      </c>
      <c r="C443" t="str">
        <f t="shared" si="12"/>
        <v>imports us&gt; 15 ppm to 500 ppm sulfur</v>
      </c>
      <c r="D443" t="s">
        <v>192</v>
      </c>
      <c r="E443" t="s">
        <v>136</v>
      </c>
      <c r="F443" t="s">
        <v>171</v>
      </c>
      <c r="G443">
        <v>4</v>
      </c>
      <c r="H443">
        <v>0</v>
      </c>
      <c r="I443" s="1" t="str">
        <f t="shared" si="13"/>
        <v>40</v>
      </c>
    </row>
    <row r="444" spans="1:9" hidden="1" x14ac:dyDescent="0.25">
      <c r="A444" s="6"/>
      <c r="B444" s="6">
        <f>_xlfn.XLOOKUP(A444,xlsx!B:B,xlsx!C:C)</f>
        <v>0</v>
      </c>
      <c r="C444" t="str">
        <f t="shared" si="12"/>
        <v>imports p1&gt; 15 ppm to 500 ppm sulfur</v>
      </c>
      <c r="D444" t="s">
        <v>192</v>
      </c>
      <c r="E444" t="s">
        <v>141</v>
      </c>
      <c r="F444" t="s">
        <v>171</v>
      </c>
      <c r="G444">
        <v>0</v>
      </c>
      <c r="H444">
        <v>0</v>
      </c>
      <c r="I444" s="1" t="str">
        <f t="shared" si="13"/>
        <v>00</v>
      </c>
    </row>
    <row r="445" spans="1:9" hidden="1" x14ac:dyDescent="0.25">
      <c r="A445" s="6"/>
      <c r="B445" s="6">
        <f>_xlfn.XLOOKUP(A445,xlsx!B:B,xlsx!C:C)</f>
        <v>0</v>
      </c>
      <c r="C445" t="str">
        <f t="shared" si="12"/>
        <v>imports p2&gt; 15 ppm to 500 ppm sulfur</v>
      </c>
      <c r="D445" t="s">
        <v>192</v>
      </c>
      <c r="E445" t="s">
        <v>142</v>
      </c>
      <c r="F445" t="s">
        <v>171</v>
      </c>
      <c r="G445">
        <v>0</v>
      </c>
      <c r="H445">
        <v>0</v>
      </c>
      <c r="I445" s="1" t="str">
        <f t="shared" si="13"/>
        <v>00</v>
      </c>
    </row>
    <row r="446" spans="1:9" hidden="1" x14ac:dyDescent="0.25">
      <c r="A446" s="6"/>
      <c r="B446" s="6">
        <f>_xlfn.XLOOKUP(A446,xlsx!B:B,xlsx!C:C)</f>
        <v>0</v>
      </c>
      <c r="C446" t="str">
        <f t="shared" si="12"/>
        <v>imports p3&gt; 15 ppm to 500 ppm sulfur</v>
      </c>
      <c r="D446" t="s">
        <v>192</v>
      </c>
      <c r="E446" t="s">
        <v>143</v>
      </c>
      <c r="F446" t="s">
        <v>171</v>
      </c>
      <c r="G446">
        <v>4</v>
      </c>
      <c r="H446">
        <v>0</v>
      </c>
      <c r="I446" s="1" t="str">
        <f t="shared" si="13"/>
        <v>40</v>
      </c>
    </row>
    <row r="447" spans="1:9" hidden="1" x14ac:dyDescent="0.25">
      <c r="A447" s="6"/>
      <c r="B447" s="6">
        <f>_xlfn.XLOOKUP(A447,xlsx!B:B,xlsx!C:C)</f>
        <v>0</v>
      </c>
      <c r="C447" t="str">
        <f t="shared" si="12"/>
        <v>imports p4&gt; 15 ppm to 500 ppm sulfur</v>
      </c>
      <c r="D447" t="s">
        <v>192</v>
      </c>
      <c r="E447" t="s">
        <v>144</v>
      </c>
      <c r="F447" t="s">
        <v>171</v>
      </c>
      <c r="G447">
        <v>0</v>
      </c>
      <c r="H447">
        <v>0</v>
      </c>
      <c r="I447" s="1" t="str">
        <f t="shared" si="13"/>
        <v>00</v>
      </c>
    </row>
    <row r="448" spans="1:9" hidden="1" x14ac:dyDescent="0.25">
      <c r="A448" s="6"/>
      <c r="B448" s="6">
        <f>_xlfn.XLOOKUP(A448,xlsx!B:B,xlsx!C:C)</f>
        <v>0</v>
      </c>
      <c r="C448" t="str">
        <f t="shared" si="12"/>
        <v>imports p5&gt; 15 ppm to 500 ppm sulfur</v>
      </c>
      <c r="D448" t="s">
        <v>192</v>
      </c>
      <c r="E448" t="s">
        <v>145</v>
      </c>
      <c r="F448" t="s">
        <v>171</v>
      </c>
      <c r="G448">
        <v>0</v>
      </c>
      <c r="H448">
        <v>0</v>
      </c>
      <c r="I448" s="1" t="str">
        <f t="shared" si="13"/>
        <v>00</v>
      </c>
    </row>
    <row r="449" spans="1:9" hidden="1" x14ac:dyDescent="0.25">
      <c r="A449" s="6"/>
      <c r="B449" s="6">
        <f>_xlfn.XLOOKUP(A449,xlsx!B:B,xlsx!C:C)</f>
        <v>0</v>
      </c>
      <c r="C449" t="str">
        <f t="shared" si="12"/>
        <v>imports us&gt; 500 ppm to 2000 ppm sulfur</v>
      </c>
      <c r="D449" t="s">
        <v>192</v>
      </c>
      <c r="E449" t="s">
        <v>136</v>
      </c>
      <c r="F449" t="s">
        <v>196</v>
      </c>
      <c r="G449">
        <v>1</v>
      </c>
      <c r="H449">
        <v>2</v>
      </c>
      <c r="I449" s="1" t="str">
        <f t="shared" si="13"/>
        <v>12</v>
      </c>
    </row>
    <row r="450" spans="1:9" hidden="1" x14ac:dyDescent="0.25">
      <c r="A450" s="6"/>
      <c r="B450" s="6">
        <f>_xlfn.XLOOKUP(A450,xlsx!B:B,xlsx!C:C)</f>
        <v>0</v>
      </c>
      <c r="C450" t="str">
        <f t="shared" si="12"/>
        <v>imports p1&gt; 500 ppm to 2000 ppm sulfur</v>
      </c>
      <c r="D450" t="s">
        <v>192</v>
      </c>
      <c r="E450" t="s">
        <v>141</v>
      </c>
      <c r="F450" t="s">
        <v>196</v>
      </c>
      <c r="G450">
        <v>0</v>
      </c>
      <c r="H450">
        <v>0</v>
      </c>
      <c r="I450" s="1" t="str">
        <f t="shared" si="13"/>
        <v>00</v>
      </c>
    </row>
    <row r="451" spans="1:9" hidden="1" x14ac:dyDescent="0.25">
      <c r="A451" s="6"/>
      <c r="B451" s="6">
        <f>_xlfn.XLOOKUP(A451,xlsx!B:B,xlsx!C:C)</f>
        <v>0</v>
      </c>
      <c r="C451" t="str">
        <f t="shared" ref="C451:C511" si="14">D451&amp;E451&amp;F451</f>
        <v>imports p2&gt; 500 ppm to 2000 ppm sulfur</v>
      </c>
      <c r="D451" t="s">
        <v>192</v>
      </c>
      <c r="E451" t="s">
        <v>142</v>
      </c>
      <c r="F451" t="s">
        <v>196</v>
      </c>
      <c r="G451">
        <v>1</v>
      </c>
      <c r="H451">
        <v>2</v>
      </c>
      <c r="I451" s="1" t="str">
        <f t="shared" ref="I451:I511" si="15">G451&amp;H451</f>
        <v>12</v>
      </c>
    </row>
    <row r="452" spans="1:9" hidden="1" x14ac:dyDescent="0.25">
      <c r="A452" s="6"/>
      <c r="B452" s="6">
        <f>_xlfn.XLOOKUP(A452,xlsx!B:B,xlsx!C:C)</f>
        <v>0</v>
      </c>
      <c r="C452" t="str">
        <f t="shared" si="14"/>
        <v>imports p3&gt; 500 ppm to 2000 ppm sulfur</v>
      </c>
      <c r="D452" t="s">
        <v>192</v>
      </c>
      <c r="E452" t="s">
        <v>143</v>
      </c>
      <c r="F452" t="s">
        <v>196</v>
      </c>
      <c r="G452">
        <v>0</v>
      </c>
      <c r="H452">
        <v>0</v>
      </c>
      <c r="I452" s="1" t="str">
        <f t="shared" si="15"/>
        <v>00</v>
      </c>
    </row>
    <row r="453" spans="1:9" hidden="1" x14ac:dyDescent="0.25">
      <c r="A453" s="6"/>
      <c r="B453" s="6">
        <f>_xlfn.XLOOKUP(A453,xlsx!B:B,xlsx!C:C)</f>
        <v>0</v>
      </c>
      <c r="C453" t="str">
        <f t="shared" si="14"/>
        <v>imports p4&gt; 500 ppm to 2000 ppm sulfur</v>
      </c>
      <c r="D453" t="s">
        <v>192</v>
      </c>
      <c r="E453" t="s">
        <v>144</v>
      </c>
      <c r="F453" t="s">
        <v>196</v>
      </c>
      <c r="G453">
        <v>0</v>
      </c>
      <c r="H453">
        <v>0</v>
      </c>
      <c r="I453" s="1" t="str">
        <f t="shared" si="15"/>
        <v>00</v>
      </c>
    </row>
    <row r="454" spans="1:9" hidden="1" x14ac:dyDescent="0.25">
      <c r="A454" s="6"/>
      <c r="B454" s="6">
        <f>_xlfn.XLOOKUP(A454,xlsx!B:B,xlsx!C:C)</f>
        <v>0</v>
      </c>
      <c r="C454" t="str">
        <f t="shared" si="14"/>
        <v>imports p5&gt; 500 ppm to 2000 ppm sulfur</v>
      </c>
      <c r="D454" t="s">
        <v>192</v>
      </c>
      <c r="E454" t="s">
        <v>145</v>
      </c>
      <c r="F454" t="s">
        <v>196</v>
      </c>
      <c r="G454">
        <v>0</v>
      </c>
      <c r="H454">
        <v>0</v>
      </c>
      <c r="I454" s="1" t="str">
        <f t="shared" si="15"/>
        <v>00</v>
      </c>
    </row>
    <row r="455" spans="1:9" hidden="1" x14ac:dyDescent="0.25">
      <c r="A455" s="6"/>
      <c r="B455" s="6">
        <f>_xlfn.XLOOKUP(A455,xlsx!B:B,xlsx!C:C)</f>
        <v>0</v>
      </c>
      <c r="C455" t="str">
        <f t="shared" si="14"/>
        <v>imports us&gt; 2000 ppm sulfur</v>
      </c>
      <c r="D455" t="s">
        <v>192</v>
      </c>
      <c r="E455" t="s">
        <v>136</v>
      </c>
      <c r="F455" t="s">
        <v>197</v>
      </c>
      <c r="G455">
        <v>0</v>
      </c>
      <c r="H455">
        <v>0</v>
      </c>
      <c r="I455" s="1" t="str">
        <f t="shared" si="15"/>
        <v>00</v>
      </c>
    </row>
    <row r="456" spans="1:9" hidden="1" x14ac:dyDescent="0.25">
      <c r="A456" s="6"/>
      <c r="B456" s="6">
        <f>_xlfn.XLOOKUP(A456,xlsx!B:B,xlsx!C:C)</f>
        <v>0</v>
      </c>
      <c r="C456" t="str">
        <f t="shared" si="14"/>
        <v>imports p1&gt; 2000 ppm sulfur</v>
      </c>
      <c r="D456" t="s">
        <v>192</v>
      </c>
      <c r="E456" t="s">
        <v>141</v>
      </c>
      <c r="F456" t="s">
        <v>197</v>
      </c>
      <c r="G456">
        <v>0</v>
      </c>
      <c r="H456">
        <v>0</v>
      </c>
      <c r="I456" s="1" t="str">
        <f t="shared" si="15"/>
        <v>00</v>
      </c>
    </row>
    <row r="457" spans="1:9" hidden="1" x14ac:dyDescent="0.25">
      <c r="A457" s="6"/>
      <c r="B457" s="6">
        <f>_xlfn.XLOOKUP(A457,xlsx!B:B,xlsx!C:C)</f>
        <v>0</v>
      </c>
      <c r="C457" t="str">
        <f t="shared" si="14"/>
        <v>imports p2&gt; 2000 ppm sulfur</v>
      </c>
      <c r="D457" t="s">
        <v>192</v>
      </c>
      <c r="E457" t="s">
        <v>142</v>
      </c>
      <c r="F457" t="s">
        <v>197</v>
      </c>
      <c r="G457">
        <v>0</v>
      </c>
      <c r="H457">
        <v>0</v>
      </c>
      <c r="I457" s="1" t="str">
        <f t="shared" si="15"/>
        <v>00</v>
      </c>
    </row>
    <row r="458" spans="1:9" hidden="1" x14ac:dyDescent="0.25">
      <c r="A458" s="6"/>
      <c r="B458" s="6">
        <f>_xlfn.XLOOKUP(A458,xlsx!B:B,xlsx!C:C)</f>
        <v>0</v>
      </c>
      <c r="C458" t="str">
        <f t="shared" si="14"/>
        <v>imports p3&gt; 2000 ppm sulfur</v>
      </c>
      <c r="D458" t="s">
        <v>192</v>
      </c>
      <c r="E458" t="s">
        <v>143</v>
      </c>
      <c r="F458" t="s">
        <v>197</v>
      </c>
      <c r="G458">
        <v>0</v>
      </c>
      <c r="H458">
        <v>0</v>
      </c>
      <c r="I458" s="1" t="str">
        <f t="shared" si="15"/>
        <v>00</v>
      </c>
    </row>
    <row r="459" spans="1:9" hidden="1" x14ac:dyDescent="0.25">
      <c r="A459" s="6"/>
      <c r="B459" s="6">
        <f>_xlfn.XLOOKUP(A459,xlsx!B:B,xlsx!C:C)</f>
        <v>0</v>
      </c>
      <c r="C459" t="str">
        <f t="shared" si="14"/>
        <v>imports p4&gt; 2000 ppm sulfur</v>
      </c>
      <c r="D459" t="s">
        <v>192</v>
      </c>
      <c r="E459" t="s">
        <v>144</v>
      </c>
      <c r="F459" t="s">
        <v>197</v>
      </c>
      <c r="G459">
        <v>0</v>
      </c>
      <c r="H459">
        <v>0</v>
      </c>
      <c r="I459" s="1" t="str">
        <f t="shared" si="15"/>
        <v>00</v>
      </c>
    </row>
    <row r="460" spans="1:9" hidden="1" x14ac:dyDescent="0.25">
      <c r="A460" s="6"/>
      <c r="B460" s="6">
        <f>_xlfn.XLOOKUP(A460,xlsx!B:B,xlsx!C:C)</f>
        <v>0</v>
      </c>
      <c r="C460" t="str">
        <f t="shared" si="14"/>
        <v>imports p5&gt; 2000 ppm sulfur</v>
      </c>
      <c r="D460" t="s">
        <v>192</v>
      </c>
      <c r="E460" t="s">
        <v>145</v>
      </c>
      <c r="F460" t="s">
        <v>197</v>
      </c>
      <c r="G460">
        <v>0</v>
      </c>
      <c r="H460">
        <v>0</v>
      </c>
      <c r="I460" s="1" t="str">
        <f t="shared" si="15"/>
        <v>00</v>
      </c>
    </row>
    <row r="461" spans="1:9" hidden="1" x14ac:dyDescent="0.25">
      <c r="A461" s="6" t="str">
        <f>INDEX(xlsx!B:B,MATCH(I461,xlsx!F:F,0))</f>
        <v>WREIMUS2</v>
      </c>
      <c r="B461" s="6" t="str">
        <f>_xlfn.XLOOKUP(A461,xlsx!B:B,xlsx!C:C)</f>
        <v>US Residual Fuel Oil Imports (kbd)</v>
      </c>
      <c r="C461" t="str">
        <f t="shared" si="14"/>
        <v>imports usresidual fuel oil</v>
      </c>
      <c r="D461" t="s">
        <v>192</v>
      </c>
      <c r="E461" t="s">
        <v>136</v>
      </c>
      <c r="F461" t="s">
        <v>173</v>
      </c>
      <c r="G461">
        <v>87</v>
      </c>
      <c r="H461">
        <v>152</v>
      </c>
      <c r="I461" s="1" t="str">
        <f t="shared" si="15"/>
        <v>87152</v>
      </c>
    </row>
    <row r="462" spans="1:9" hidden="1" x14ac:dyDescent="0.25">
      <c r="A462" s="6" t="str">
        <f>INDEX(xlsx!B:B,MATCH(I462,xlsx!F:F,0))</f>
        <v>WREIM_R10-Z00_2</v>
      </c>
      <c r="B462" s="6" t="str">
        <f>_xlfn.XLOOKUP(A462,xlsx!B:B,xlsx!C:C)</f>
        <v>P1 Residual Fuel Oil Imports (kbd)</v>
      </c>
      <c r="C462" t="str">
        <f t="shared" si="14"/>
        <v>imports p1residual fuel oil</v>
      </c>
      <c r="D462" t="s">
        <v>192</v>
      </c>
      <c r="E462" t="s">
        <v>141</v>
      </c>
      <c r="F462" t="s">
        <v>173</v>
      </c>
      <c r="G462">
        <v>1</v>
      </c>
      <c r="H462">
        <v>86</v>
      </c>
      <c r="I462" s="1" t="str">
        <f t="shared" si="15"/>
        <v>186</v>
      </c>
    </row>
    <row r="463" spans="1:9" hidden="1" x14ac:dyDescent="0.25">
      <c r="A463" s="6" t="str">
        <f>INDEX(xlsx!B:B,MATCH(I463,xlsx!F:F,0))</f>
        <v>WREIM_R20-Z00_2</v>
      </c>
      <c r="B463" s="6" t="str">
        <f>_xlfn.XLOOKUP(A463,xlsx!B:B,xlsx!C:C)</f>
        <v>P2 Residual Fuel Oil Imports (kbd)</v>
      </c>
      <c r="C463" t="str">
        <f t="shared" si="14"/>
        <v>imports p2residual fuel oil</v>
      </c>
      <c r="D463" t="s">
        <v>192</v>
      </c>
      <c r="E463" t="s">
        <v>142</v>
      </c>
      <c r="F463" t="s">
        <v>173</v>
      </c>
      <c r="G463">
        <v>2</v>
      </c>
      <c r="H463">
        <v>1</v>
      </c>
      <c r="I463" s="1" t="str">
        <f t="shared" si="15"/>
        <v>21</v>
      </c>
    </row>
    <row r="464" spans="1:9" hidden="1" x14ac:dyDescent="0.25">
      <c r="A464" s="6" t="str">
        <f>INDEX(xlsx!B:B,MATCH(I464,xlsx!F:F,0))</f>
        <v>WREIM_R30-Z00_2</v>
      </c>
      <c r="B464" s="6" t="str">
        <f>_xlfn.XLOOKUP(A464,xlsx!B:B,xlsx!C:C)</f>
        <v>P3 Residual Fuel Oil Imports (kbd)</v>
      </c>
      <c r="C464" t="str">
        <f t="shared" si="14"/>
        <v>imports p3residual fuel oil</v>
      </c>
      <c r="D464" t="s">
        <v>192</v>
      </c>
      <c r="E464" t="s">
        <v>143</v>
      </c>
      <c r="F464" t="s">
        <v>173</v>
      </c>
      <c r="G464">
        <v>78</v>
      </c>
      <c r="H464">
        <v>58</v>
      </c>
      <c r="I464" s="1" t="str">
        <f t="shared" si="15"/>
        <v>7858</v>
      </c>
    </row>
    <row r="465" spans="1:9" hidden="1" x14ac:dyDescent="0.25">
      <c r="A465" s="6" t="s">
        <v>111</v>
      </c>
      <c r="B465" s="6" t="str">
        <f>_xlfn.XLOOKUP(A465,xlsx!B:B,xlsx!C:C)</f>
        <v>P4 Residual Fuel Oil Imports (kbd)</v>
      </c>
      <c r="C465" t="str">
        <f t="shared" si="14"/>
        <v>imports p4residual fuel oil</v>
      </c>
      <c r="D465" t="s">
        <v>192</v>
      </c>
      <c r="E465" t="s">
        <v>144</v>
      </c>
      <c r="F465" t="s">
        <v>173</v>
      </c>
      <c r="G465">
        <v>0</v>
      </c>
      <c r="H465">
        <v>0</v>
      </c>
      <c r="I465" s="1" t="str">
        <f t="shared" si="15"/>
        <v>00</v>
      </c>
    </row>
    <row r="466" spans="1:9" hidden="1" x14ac:dyDescent="0.25">
      <c r="A466" s="6" t="str">
        <f>INDEX(xlsx!B:B,MATCH(I466,xlsx!F:F,0))</f>
        <v>WREIM_R50-Z00_2</v>
      </c>
      <c r="B466" s="6" t="str">
        <f>_xlfn.XLOOKUP(A466,xlsx!B:B,xlsx!C:C)</f>
        <v>P5 Residual Fuel Oil Imports (kbd)</v>
      </c>
      <c r="C466" t="str">
        <f t="shared" si="14"/>
        <v>imports p5residual fuel oil</v>
      </c>
      <c r="D466" t="s">
        <v>192</v>
      </c>
      <c r="E466" t="s">
        <v>145</v>
      </c>
      <c r="F466" t="s">
        <v>173</v>
      </c>
      <c r="G466">
        <v>6</v>
      </c>
      <c r="H466">
        <v>6</v>
      </c>
      <c r="I466" s="1" t="str">
        <f t="shared" si="15"/>
        <v>66</v>
      </c>
    </row>
    <row r="467" spans="1:9" hidden="1" x14ac:dyDescent="0.25">
      <c r="A467" s="6" t="str">
        <f>INDEX(xlsx!B:B,MATCH(I467,xlsx!F:F,0))</f>
        <v>WPRIM_NUS-Z00_2</v>
      </c>
      <c r="B467" s="6" t="str">
        <f>_xlfn.XLOOKUP(A467,xlsx!B:B,xlsx!C:C)</f>
        <v>US Propane and Propylene Imports (kbd)</v>
      </c>
      <c r="C467" t="str">
        <f t="shared" si="14"/>
        <v>imports uspropane/propylene</v>
      </c>
      <c r="D467" t="s">
        <v>192</v>
      </c>
      <c r="E467" t="s">
        <v>136</v>
      </c>
      <c r="F467" t="s">
        <v>174</v>
      </c>
      <c r="G467">
        <v>75</v>
      </c>
      <c r="H467">
        <v>77</v>
      </c>
      <c r="I467" s="1" t="str">
        <f t="shared" si="15"/>
        <v>7577</v>
      </c>
    </row>
    <row r="468" spans="1:9" hidden="1" x14ac:dyDescent="0.25">
      <c r="A468" s="6" t="str">
        <f>INDEX(xlsx!B:B,MATCH(I468,xlsx!F:F,0))</f>
        <v>WPRIMP12</v>
      </c>
      <c r="B468" s="6" t="str">
        <f>_xlfn.XLOOKUP(A468,xlsx!B:B,xlsx!C:C)</f>
        <v>P1 Propane and Propylene Imports (kbd)</v>
      </c>
      <c r="C468" t="str">
        <f t="shared" si="14"/>
        <v>imports p1propane/propylene</v>
      </c>
      <c r="D468" t="s">
        <v>192</v>
      </c>
      <c r="E468" t="s">
        <v>141</v>
      </c>
      <c r="F468" t="s">
        <v>174</v>
      </c>
      <c r="G468">
        <v>25</v>
      </c>
      <c r="H468">
        <v>25</v>
      </c>
      <c r="I468" s="1" t="str">
        <f t="shared" si="15"/>
        <v>2525</v>
      </c>
    </row>
    <row r="469" spans="1:9" hidden="1" x14ac:dyDescent="0.25">
      <c r="A469" s="6" t="str">
        <f>INDEX(xlsx!B:B,MATCH(I469,xlsx!F:F,0))</f>
        <v>WPRIMP22</v>
      </c>
      <c r="B469" s="6" t="str">
        <f>_xlfn.XLOOKUP(A469,xlsx!B:B,xlsx!C:C)</f>
        <v>P2 Propane and Propylene Imports (kbd)</v>
      </c>
      <c r="C469" t="str">
        <f t="shared" si="14"/>
        <v>imports p2propane/propylene</v>
      </c>
      <c r="D469" t="s">
        <v>192</v>
      </c>
      <c r="E469" t="s">
        <v>142</v>
      </c>
      <c r="F469" t="s">
        <v>174</v>
      </c>
      <c r="G469">
        <v>20</v>
      </c>
      <c r="H469">
        <v>22</v>
      </c>
      <c r="I469" s="1" t="str">
        <f t="shared" si="15"/>
        <v>2022</v>
      </c>
    </row>
    <row r="470" spans="1:9" hidden="1" x14ac:dyDescent="0.25">
      <c r="A470" s="6" t="s">
        <v>116</v>
      </c>
      <c r="B470" s="6" t="str">
        <f>_xlfn.XLOOKUP(A470,xlsx!B:B,xlsx!C:C)</f>
        <v>P3 Propane and Propylene Imports (kbd)</v>
      </c>
      <c r="C470" t="str">
        <f t="shared" si="14"/>
        <v>imports p3propane/propylene</v>
      </c>
      <c r="D470" t="s">
        <v>192</v>
      </c>
      <c r="E470" t="s">
        <v>143</v>
      </c>
      <c r="F470" t="s">
        <v>174</v>
      </c>
      <c r="G470">
        <v>0</v>
      </c>
      <c r="H470">
        <v>0</v>
      </c>
      <c r="I470" s="1" t="str">
        <f t="shared" si="15"/>
        <v>00</v>
      </c>
    </row>
    <row r="471" spans="1:9" hidden="1" x14ac:dyDescent="0.25">
      <c r="A471" s="6" t="str">
        <f>INDEX(xlsx!B:B,MATCH(I471,xlsx!F:F,0))</f>
        <v>W_EPLLPZ_IM0_R45-Z00_MBBLD</v>
      </c>
      <c r="B471" s="6" t="str">
        <f>_xlfn.XLOOKUP(A471,xlsx!B:B,xlsx!C:C)</f>
        <v>P4 and P5 Propane and Propylene Imports (kbd)</v>
      </c>
      <c r="C471" t="str">
        <f t="shared" si="14"/>
        <v>imports p45propane/propylene</v>
      </c>
      <c r="D471" t="s">
        <v>192</v>
      </c>
      <c r="E471" t="s">
        <v>175</v>
      </c>
      <c r="F471" t="s">
        <v>174</v>
      </c>
      <c r="G471">
        <v>29</v>
      </c>
      <c r="H471">
        <v>30</v>
      </c>
      <c r="I471" s="1" t="str">
        <f t="shared" si="15"/>
        <v>2930</v>
      </c>
    </row>
    <row r="472" spans="1:9" hidden="1" x14ac:dyDescent="0.25">
      <c r="A472" s="6" t="e">
        <f>INDEX(xlsx!B:B,MATCH(I472,xlsx!F:F,0))</f>
        <v>#N/A</v>
      </c>
      <c r="B472" s="6" t="e">
        <f>_xlfn.XLOOKUP(A472,xlsx!B:B,xlsx!C:C)</f>
        <v>#N/A</v>
      </c>
      <c r="C472" t="str">
        <f t="shared" si="14"/>
        <v>imports usother oils</v>
      </c>
      <c r="D472" t="s">
        <v>192</v>
      </c>
      <c r="E472" t="s">
        <v>136</v>
      </c>
      <c r="F472" t="s">
        <v>185</v>
      </c>
      <c r="G472">
        <v>730</v>
      </c>
      <c r="H472">
        <v>763</v>
      </c>
      <c r="I472" s="1" t="str">
        <f t="shared" si="15"/>
        <v>730763</v>
      </c>
    </row>
    <row r="473" spans="1:9" hidden="1" x14ac:dyDescent="0.25">
      <c r="A473" s="6" t="e">
        <f>INDEX(xlsx!B:B,MATCH(I473,xlsx!F:F,0))</f>
        <v>#N/A</v>
      </c>
      <c r="B473" s="6" t="e">
        <f>_xlfn.XLOOKUP(A473,xlsx!B:B,xlsx!C:C)</f>
        <v>#N/A</v>
      </c>
      <c r="C473" t="str">
        <f t="shared" si="14"/>
        <v>imports p1other oils</v>
      </c>
      <c r="D473" t="s">
        <v>192</v>
      </c>
      <c r="E473" t="s">
        <v>141</v>
      </c>
      <c r="F473" t="s">
        <v>185</v>
      </c>
      <c r="G473">
        <v>150</v>
      </c>
      <c r="H473">
        <v>156</v>
      </c>
      <c r="I473" s="1" t="str">
        <f t="shared" si="15"/>
        <v>150156</v>
      </c>
    </row>
    <row r="474" spans="1:9" hidden="1" x14ac:dyDescent="0.25">
      <c r="A474" s="6" t="e">
        <f>INDEX(xlsx!B:B,MATCH(I474,xlsx!F:F,0))</f>
        <v>#N/A</v>
      </c>
      <c r="B474" s="6" t="e">
        <f>_xlfn.XLOOKUP(A474,xlsx!B:B,xlsx!C:C)</f>
        <v>#N/A</v>
      </c>
      <c r="C474" t="str">
        <f t="shared" si="14"/>
        <v>imports p2other oils</v>
      </c>
      <c r="D474" t="s">
        <v>192</v>
      </c>
      <c r="E474" t="s">
        <v>142</v>
      </c>
      <c r="F474" t="s">
        <v>185</v>
      </c>
      <c r="G474">
        <v>38</v>
      </c>
      <c r="H474">
        <v>49</v>
      </c>
      <c r="I474" s="1" t="str">
        <f t="shared" si="15"/>
        <v>3849</v>
      </c>
    </row>
    <row r="475" spans="1:9" hidden="1" x14ac:dyDescent="0.25">
      <c r="A475" s="6" t="e">
        <f>INDEX(xlsx!B:B,MATCH(I475,xlsx!F:F,0))</f>
        <v>#N/A</v>
      </c>
      <c r="B475" s="6" t="e">
        <f>_xlfn.XLOOKUP(A475,xlsx!B:B,xlsx!C:C)</f>
        <v>#N/A</v>
      </c>
      <c r="C475" t="str">
        <f t="shared" si="14"/>
        <v>imports p3other oils</v>
      </c>
      <c r="D475" t="s">
        <v>192</v>
      </c>
      <c r="E475" t="s">
        <v>143</v>
      </c>
      <c r="F475" t="s">
        <v>185</v>
      </c>
      <c r="G475">
        <v>439</v>
      </c>
      <c r="H475">
        <v>470</v>
      </c>
      <c r="I475" s="1" t="str">
        <f t="shared" si="15"/>
        <v>439470</v>
      </c>
    </row>
    <row r="476" spans="1:9" hidden="1" x14ac:dyDescent="0.25">
      <c r="A476" s="6" t="e">
        <f>INDEX(xlsx!B:B,MATCH(I476,xlsx!F:F,0))</f>
        <v>#N/A</v>
      </c>
      <c r="B476" s="6" t="e">
        <f>_xlfn.XLOOKUP(A476,xlsx!B:B,xlsx!C:C)</f>
        <v>#N/A</v>
      </c>
      <c r="C476" t="str">
        <f t="shared" si="14"/>
        <v>imports p4other oils</v>
      </c>
      <c r="D476" t="s">
        <v>192</v>
      </c>
      <c r="E476" t="s">
        <v>144</v>
      </c>
      <c r="F476" t="s">
        <v>185</v>
      </c>
      <c r="G476">
        <v>4</v>
      </c>
      <c r="H476">
        <v>11</v>
      </c>
      <c r="I476" s="1" t="str">
        <f t="shared" si="15"/>
        <v>411</v>
      </c>
    </row>
    <row r="477" spans="1:9" hidden="1" x14ac:dyDescent="0.25">
      <c r="A477" s="6" t="e">
        <f>INDEX(xlsx!B:B,MATCH(I477,xlsx!F:F,0))</f>
        <v>#N/A</v>
      </c>
      <c r="B477" s="6" t="e">
        <f>_xlfn.XLOOKUP(A477,xlsx!B:B,xlsx!C:C)</f>
        <v>#N/A</v>
      </c>
      <c r="C477" t="str">
        <f t="shared" si="14"/>
        <v>imports p5other oils</v>
      </c>
      <c r="D477" t="s">
        <v>192</v>
      </c>
      <c r="E477" t="s">
        <v>145</v>
      </c>
      <c r="F477" t="s">
        <v>185</v>
      </c>
      <c r="G477">
        <v>99</v>
      </c>
      <c r="H477">
        <v>77</v>
      </c>
      <c r="I477" s="1" t="str">
        <f t="shared" si="15"/>
        <v>9977</v>
      </c>
    </row>
    <row r="478" spans="1:9" hidden="1" x14ac:dyDescent="0.25">
      <c r="A478" s="6"/>
      <c r="B478" s="6">
        <f>_xlfn.XLOOKUP(A478,xlsx!B:B,xlsx!C:C)</f>
        <v>0</v>
      </c>
      <c r="C478" t="str">
        <f t="shared" si="14"/>
        <v>imports uskerosene</v>
      </c>
      <c r="D478" t="s">
        <v>192</v>
      </c>
      <c r="E478" t="s">
        <v>136</v>
      </c>
      <c r="F478" t="s">
        <v>187</v>
      </c>
      <c r="G478">
        <v>0</v>
      </c>
      <c r="H478">
        <v>0</v>
      </c>
      <c r="I478" s="1" t="str">
        <f t="shared" si="15"/>
        <v>00</v>
      </c>
    </row>
    <row r="479" spans="1:9" hidden="1" x14ac:dyDescent="0.25">
      <c r="A479" s="6" t="e">
        <f>INDEX(xlsx!B:B,MATCH(I479,xlsx!F:F,0))</f>
        <v>#N/A</v>
      </c>
      <c r="B479" s="6" t="e">
        <f>_xlfn.XLOOKUP(A479,xlsx!B:B,xlsx!C:C)</f>
        <v>#N/A</v>
      </c>
      <c r="C479" t="str">
        <f t="shared" si="14"/>
        <v>imports usngpls/lrgs (excluding propane/propylene)</v>
      </c>
      <c r="D479" t="s">
        <v>192</v>
      </c>
      <c r="E479" t="s">
        <v>136</v>
      </c>
      <c r="F479" t="s">
        <v>189</v>
      </c>
      <c r="G479">
        <v>40</v>
      </c>
      <c r="H479">
        <v>49</v>
      </c>
      <c r="I479" s="1" t="str">
        <f t="shared" si="15"/>
        <v>4049</v>
      </c>
    </row>
    <row r="480" spans="1:9" hidden="1" x14ac:dyDescent="0.25">
      <c r="A480" s="6" t="e">
        <f>INDEX(xlsx!B:B,MATCH(I480,xlsx!F:F,0))</f>
        <v>#N/A</v>
      </c>
      <c r="B480" s="6" t="e">
        <f>_xlfn.XLOOKUP(A480,xlsx!B:B,xlsx!C:C)</f>
        <v>#N/A</v>
      </c>
      <c r="C480" t="str">
        <f t="shared" si="14"/>
        <v>imports ustotal product imports</v>
      </c>
      <c r="D480" t="s">
        <v>192</v>
      </c>
      <c r="E480" t="s">
        <v>136</v>
      </c>
      <c r="F480" t="s">
        <v>198</v>
      </c>
      <c r="G480">
        <v>1959</v>
      </c>
      <c r="H480">
        <v>2198</v>
      </c>
      <c r="I480" s="1" t="str">
        <f t="shared" si="15"/>
        <v>19592198</v>
      </c>
    </row>
    <row r="481" spans="1:9" hidden="1" x14ac:dyDescent="0.25">
      <c r="A481" s="6" t="e">
        <f>INDEX(xlsx!B:B,MATCH(I481,xlsx!F:F,0))</f>
        <v>#N/A</v>
      </c>
      <c r="B481" s="6" t="e">
        <f>_xlfn.XLOOKUP(A481,xlsx!B:B,xlsx!C:C)</f>
        <v>#N/A</v>
      </c>
      <c r="C481" t="str">
        <f t="shared" si="14"/>
        <v>imports p1total product imports</v>
      </c>
      <c r="D481" t="s">
        <v>192</v>
      </c>
      <c r="E481" t="s">
        <v>141</v>
      </c>
      <c r="F481" t="s">
        <v>198</v>
      </c>
      <c r="G481">
        <v>839</v>
      </c>
      <c r="H481">
        <v>1079</v>
      </c>
      <c r="I481" s="1" t="str">
        <f t="shared" si="15"/>
        <v>8391079</v>
      </c>
    </row>
    <row r="482" spans="1:9" hidden="1" x14ac:dyDescent="0.25">
      <c r="A482" s="6" t="e">
        <f>INDEX(xlsx!B:B,MATCH(I482,xlsx!F:F,0))</f>
        <v>#N/A</v>
      </c>
      <c r="B482" s="6" t="e">
        <f>_xlfn.XLOOKUP(A482,xlsx!B:B,xlsx!C:C)</f>
        <v>#N/A</v>
      </c>
      <c r="C482" t="str">
        <f t="shared" si="14"/>
        <v>imports p2total product imports</v>
      </c>
      <c r="D482" t="s">
        <v>192</v>
      </c>
      <c r="E482" t="s">
        <v>142</v>
      </c>
      <c r="F482" t="s">
        <v>198</v>
      </c>
      <c r="G482">
        <v>85</v>
      </c>
      <c r="H482">
        <v>81</v>
      </c>
      <c r="I482" s="1" t="str">
        <f t="shared" si="15"/>
        <v>8581</v>
      </c>
    </row>
    <row r="483" spans="1:9" hidden="1" x14ac:dyDescent="0.25">
      <c r="A483" s="6" t="e">
        <f>INDEX(xlsx!B:B,MATCH(I483,xlsx!F:F,0))</f>
        <v>#N/A</v>
      </c>
      <c r="B483" s="6" t="e">
        <f>_xlfn.XLOOKUP(A483,xlsx!B:B,xlsx!C:C)</f>
        <v>#N/A</v>
      </c>
      <c r="C483" t="str">
        <f t="shared" si="14"/>
        <v>imports p3total product imports</v>
      </c>
      <c r="D483" t="s">
        <v>192</v>
      </c>
      <c r="E483" t="s">
        <v>143</v>
      </c>
      <c r="F483" t="s">
        <v>198</v>
      </c>
      <c r="G483">
        <v>549</v>
      </c>
      <c r="H483">
        <v>581</v>
      </c>
      <c r="I483" s="1" t="str">
        <f t="shared" si="15"/>
        <v>549581</v>
      </c>
    </row>
    <row r="484" spans="1:9" hidden="1" x14ac:dyDescent="0.25">
      <c r="A484" s="6" t="e">
        <f>INDEX(xlsx!B:B,MATCH(I484,xlsx!F:F,0))</f>
        <v>#N/A</v>
      </c>
      <c r="B484" s="6" t="e">
        <f>_xlfn.XLOOKUP(A484,xlsx!B:B,xlsx!C:C)</f>
        <v>#N/A</v>
      </c>
      <c r="C484" t="str">
        <f t="shared" si="14"/>
        <v>imports p4total product imports</v>
      </c>
      <c r="D484" t="s">
        <v>192</v>
      </c>
      <c r="E484" t="s">
        <v>144</v>
      </c>
      <c r="F484" t="s">
        <v>198</v>
      </c>
      <c r="G484">
        <v>18</v>
      </c>
      <c r="H484">
        <v>28</v>
      </c>
      <c r="I484" s="1" t="str">
        <f t="shared" si="15"/>
        <v>1828</v>
      </c>
    </row>
    <row r="485" spans="1:9" hidden="1" x14ac:dyDescent="0.25">
      <c r="A485" s="6" t="e">
        <f>INDEX(xlsx!B:B,MATCH(I485,xlsx!F:F,0))</f>
        <v>#N/A</v>
      </c>
      <c r="B485" s="6" t="e">
        <f>_xlfn.XLOOKUP(A485,xlsx!B:B,xlsx!C:C)</f>
        <v>#N/A</v>
      </c>
      <c r="C485" t="str">
        <f t="shared" si="14"/>
        <v>imports p5total product imports</v>
      </c>
      <c r="D485" t="s">
        <v>192</v>
      </c>
      <c r="E485" t="s">
        <v>145</v>
      </c>
      <c r="F485" t="s">
        <v>198</v>
      </c>
      <c r="G485">
        <v>468</v>
      </c>
      <c r="H485">
        <v>429</v>
      </c>
      <c r="I485" s="1" t="str">
        <f t="shared" si="15"/>
        <v>468429</v>
      </c>
    </row>
    <row r="486" spans="1:9" hidden="1" x14ac:dyDescent="0.25">
      <c r="A486" s="6" t="e">
        <f>INDEX(xlsx!B:B,MATCH(I486,xlsx!F:F,0))</f>
        <v>#N/A</v>
      </c>
      <c r="B486" s="6" t="e">
        <f>_xlfn.XLOOKUP(A486,xlsx!B:B,xlsx!C:C)</f>
        <v>#N/A</v>
      </c>
      <c r="C486" t="str">
        <f t="shared" si="14"/>
        <v>imports ustotal imports (incl spr)</v>
      </c>
      <c r="D486" t="s">
        <v>192</v>
      </c>
      <c r="E486" t="s">
        <v>136</v>
      </c>
      <c r="F486" t="s">
        <v>199</v>
      </c>
      <c r="G486">
        <v>8570</v>
      </c>
      <c r="H486">
        <v>9252</v>
      </c>
      <c r="I486" s="1" t="str">
        <f t="shared" si="15"/>
        <v>85709252</v>
      </c>
    </row>
    <row r="487" spans="1:9" hidden="1" x14ac:dyDescent="0.25">
      <c r="A487" s="6" t="e">
        <f>INDEX(xlsx!B:B,MATCH(I487,xlsx!F:F,0))</f>
        <v>#N/A</v>
      </c>
      <c r="B487" s="6" t="e">
        <f>_xlfn.XLOOKUP(A487,xlsx!B:B,xlsx!C:C)</f>
        <v>#N/A</v>
      </c>
      <c r="C487" t="str">
        <f t="shared" si="14"/>
        <v>imports p1total imports (incl spr)</v>
      </c>
      <c r="D487" t="s">
        <v>192</v>
      </c>
      <c r="E487" t="s">
        <v>141</v>
      </c>
      <c r="F487" t="s">
        <v>199</v>
      </c>
      <c r="G487">
        <v>1297</v>
      </c>
      <c r="H487">
        <v>1851</v>
      </c>
      <c r="I487" s="1" t="str">
        <f t="shared" si="15"/>
        <v>12971851</v>
      </c>
    </row>
    <row r="488" spans="1:9" hidden="1" x14ac:dyDescent="0.25">
      <c r="A488" s="6" t="e">
        <f>INDEX(xlsx!B:B,MATCH(I488,xlsx!F:F,0))</f>
        <v>#N/A</v>
      </c>
      <c r="B488" s="6" t="e">
        <f>_xlfn.XLOOKUP(A488,xlsx!B:B,xlsx!C:C)</f>
        <v>#N/A</v>
      </c>
      <c r="C488" t="str">
        <f t="shared" si="14"/>
        <v>imports p2total imports (incl spr)</v>
      </c>
      <c r="D488" t="s">
        <v>192</v>
      </c>
      <c r="E488" t="s">
        <v>142</v>
      </c>
      <c r="F488" t="s">
        <v>199</v>
      </c>
      <c r="G488">
        <v>3074</v>
      </c>
      <c r="H488">
        <v>2963</v>
      </c>
      <c r="I488" s="1" t="str">
        <f t="shared" si="15"/>
        <v>30742963</v>
      </c>
    </row>
    <row r="489" spans="1:9" hidden="1" x14ac:dyDescent="0.25">
      <c r="A489" s="6" t="e">
        <f>INDEX(xlsx!B:B,MATCH(I489,xlsx!F:F,0))</f>
        <v>#N/A</v>
      </c>
      <c r="B489" s="6" t="e">
        <f>_xlfn.XLOOKUP(A489,xlsx!B:B,xlsx!C:C)</f>
        <v>#N/A</v>
      </c>
      <c r="C489" t="str">
        <f t="shared" si="14"/>
        <v>imports p3total imports (incl spr)</v>
      </c>
      <c r="D489" t="s">
        <v>192</v>
      </c>
      <c r="E489" t="s">
        <v>143</v>
      </c>
      <c r="F489" t="s">
        <v>199</v>
      </c>
      <c r="G489">
        <v>1526</v>
      </c>
      <c r="H489">
        <v>2239</v>
      </c>
      <c r="I489" s="1" t="str">
        <f t="shared" si="15"/>
        <v>15262239</v>
      </c>
    </row>
    <row r="490" spans="1:9" hidden="1" x14ac:dyDescent="0.25">
      <c r="A490" s="6" t="e">
        <f>INDEX(xlsx!B:B,MATCH(I490,xlsx!F:F,0))</f>
        <v>#N/A</v>
      </c>
      <c r="B490" s="6" t="e">
        <f>_xlfn.XLOOKUP(A490,xlsx!B:B,xlsx!C:C)</f>
        <v>#N/A</v>
      </c>
      <c r="C490" t="str">
        <f t="shared" si="14"/>
        <v>imports p4total imports (incl spr)</v>
      </c>
      <c r="D490" t="s">
        <v>192</v>
      </c>
      <c r="E490" t="s">
        <v>144</v>
      </c>
      <c r="F490" t="s">
        <v>199</v>
      </c>
      <c r="G490">
        <v>392</v>
      </c>
      <c r="H490">
        <v>422</v>
      </c>
      <c r="I490" s="1" t="str">
        <f t="shared" si="15"/>
        <v>392422</v>
      </c>
    </row>
    <row r="491" spans="1:9" hidden="1" x14ac:dyDescent="0.25">
      <c r="A491" s="6" t="e">
        <f>INDEX(xlsx!B:B,MATCH(I491,xlsx!F:F,0))</f>
        <v>#N/A</v>
      </c>
      <c r="B491" s="6" t="e">
        <f>_xlfn.XLOOKUP(A491,xlsx!B:B,xlsx!C:C)</f>
        <v>#N/A</v>
      </c>
      <c r="C491" t="str">
        <f t="shared" si="14"/>
        <v>imports p5total imports (incl spr)</v>
      </c>
      <c r="D491" t="s">
        <v>192</v>
      </c>
      <c r="E491" t="s">
        <v>145</v>
      </c>
      <c r="F491" t="s">
        <v>199</v>
      </c>
      <c r="G491">
        <v>2281</v>
      </c>
      <c r="H491">
        <v>1778</v>
      </c>
      <c r="I491" s="1" t="str">
        <f t="shared" si="15"/>
        <v>22811778</v>
      </c>
    </row>
    <row r="492" spans="1:9" hidden="1" x14ac:dyDescent="0.25">
      <c r="A492" s="6" t="e">
        <f>INDEX(xlsx!B:B,MATCH(I492,xlsx!F:F,0))</f>
        <v>#N/A</v>
      </c>
      <c r="B492" s="6" t="e">
        <f>_xlfn.XLOOKUP(A492,xlsx!B:B,xlsx!C:C)</f>
        <v>#N/A</v>
      </c>
      <c r="C492" t="str">
        <f t="shared" si="14"/>
        <v>exports ustotal</v>
      </c>
      <c r="D492" t="s">
        <v>200</v>
      </c>
      <c r="E492" t="s">
        <v>136</v>
      </c>
      <c r="F492" t="s">
        <v>201</v>
      </c>
      <c r="G492">
        <v>10189</v>
      </c>
      <c r="H492">
        <v>10979</v>
      </c>
      <c r="I492" s="1" t="str">
        <f t="shared" si="15"/>
        <v>1018910979</v>
      </c>
    </row>
    <row r="493" spans="1:9" hidden="1" x14ac:dyDescent="0.25">
      <c r="A493" s="6" t="str">
        <f>INDEX(xlsx!B:B,MATCH(I493,xlsx!F:F,0))</f>
        <v>WCREXUS2</v>
      </c>
      <c r="B493" s="6" t="str">
        <f>_xlfn.XLOOKUP(A493,xlsx!B:B,xlsx!C:C)</f>
        <v>US Crude Exports (kbd)</v>
      </c>
      <c r="C493" t="str">
        <f t="shared" si="14"/>
        <v>exports uscrude oil</v>
      </c>
      <c r="D493" t="s">
        <v>200</v>
      </c>
      <c r="E493" t="s">
        <v>136</v>
      </c>
      <c r="F493" t="s">
        <v>202</v>
      </c>
      <c r="G493">
        <v>3910</v>
      </c>
      <c r="H493">
        <v>4418</v>
      </c>
      <c r="I493" s="1" t="str">
        <f t="shared" si="15"/>
        <v>39104418</v>
      </c>
    </row>
    <row r="494" spans="1:9" hidden="1" x14ac:dyDescent="0.25">
      <c r="A494" s="6" t="e">
        <f>INDEX(xlsx!B:B,MATCH(I494,xlsx!F:F,0))</f>
        <v>#N/A</v>
      </c>
      <c r="B494" s="6" t="e">
        <f>_xlfn.XLOOKUP(A494,xlsx!B:B,xlsx!C:C)</f>
        <v>#N/A</v>
      </c>
      <c r="C494" t="str">
        <f t="shared" si="14"/>
        <v>exports usproducts</v>
      </c>
      <c r="D494" t="s">
        <v>200</v>
      </c>
      <c r="E494" t="s">
        <v>136</v>
      </c>
      <c r="F494" t="s">
        <v>203</v>
      </c>
      <c r="G494">
        <v>6279</v>
      </c>
      <c r="H494">
        <v>6561</v>
      </c>
      <c r="I494" s="1" t="str">
        <f t="shared" si="15"/>
        <v>62796561</v>
      </c>
    </row>
    <row r="495" spans="1:9" hidden="1" x14ac:dyDescent="0.25">
      <c r="A495" s="6" t="str">
        <f>INDEX(xlsx!B:B,MATCH(I495,xlsx!F:F,0))</f>
        <v>W_EPM0F_EEX_NUS-Z00_MBBLD</v>
      </c>
      <c r="B495" s="6" t="str">
        <f>_xlfn.XLOOKUP(A495,xlsx!B:B,xlsx!C:C)</f>
        <v>US Exports of Total Motor Gasoline (kbd)</v>
      </c>
      <c r="C495" t="str">
        <f t="shared" si="14"/>
        <v>exports ustotal motor gasoline</v>
      </c>
      <c r="D495" t="s">
        <v>200</v>
      </c>
      <c r="E495" t="s">
        <v>136</v>
      </c>
      <c r="F495" t="s">
        <v>182</v>
      </c>
      <c r="G495">
        <v>876</v>
      </c>
      <c r="H495">
        <v>1010</v>
      </c>
      <c r="I495" s="1" t="str">
        <f t="shared" si="15"/>
        <v>8761010</v>
      </c>
    </row>
    <row r="496" spans="1:9" hidden="1" x14ac:dyDescent="0.25">
      <c r="A496" s="6" t="e">
        <f>INDEX(xlsx!B:B,MATCH(I496,xlsx!F:F,0))</f>
        <v>#N/A</v>
      </c>
      <c r="B496" s="6" t="e">
        <f>_xlfn.XLOOKUP(A496,xlsx!B:B,xlsx!C:C)</f>
        <v>#N/A</v>
      </c>
      <c r="C496" t="str">
        <f t="shared" si="14"/>
        <v>exports usfuel ethanol</v>
      </c>
      <c r="D496" t="s">
        <v>200</v>
      </c>
      <c r="E496" t="s">
        <v>136</v>
      </c>
      <c r="F496" t="s">
        <v>155</v>
      </c>
      <c r="G496">
        <v>72</v>
      </c>
      <c r="H496">
        <v>76</v>
      </c>
      <c r="I496" s="1" t="str">
        <f t="shared" si="15"/>
        <v>7276</v>
      </c>
    </row>
    <row r="497" spans="1:9" hidden="1" x14ac:dyDescent="0.25">
      <c r="A497" s="6" t="str">
        <f>INDEX(xlsx!B:B,MATCH(I497,xlsx!F:F,0))</f>
        <v>WKJEXUS2</v>
      </c>
      <c r="B497" s="6" t="str">
        <f>_xlfn.XLOOKUP(A497,xlsx!B:B,xlsx!C:C)</f>
        <v>US Kerosene-Type Jet Fuel Exports (kbd)</v>
      </c>
      <c r="C497" t="str">
        <f t="shared" si="14"/>
        <v>exports uskerosene-type jet fuel</v>
      </c>
      <c r="D497" t="s">
        <v>200</v>
      </c>
      <c r="E497" t="s">
        <v>136</v>
      </c>
      <c r="F497" t="s">
        <v>166</v>
      </c>
      <c r="G497">
        <v>147</v>
      </c>
      <c r="H497">
        <v>247</v>
      </c>
      <c r="I497" s="1" t="str">
        <f t="shared" si="15"/>
        <v>147247</v>
      </c>
    </row>
    <row r="498" spans="1:9" hidden="1" x14ac:dyDescent="0.25">
      <c r="A498" s="6" t="str">
        <f>INDEX(xlsx!B:B,MATCH(I498,xlsx!F:F,0))</f>
        <v>WDIEXUS2</v>
      </c>
      <c r="B498" s="6" t="str">
        <f>_xlfn.XLOOKUP(A498,xlsx!B:B,xlsx!C:C)</f>
        <v>US Total Distillate Exports (kbd)</v>
      </c>
      <c r="C498" t="str">
        <f t="shared" si="14"/>
        <v>exports usdistillate fuel oil</v>
      </c>
      <c r="D498" t="s">
        <v>200</v>
      </c>
      <c r="E498" t="s">
        <v>136</v>
      </c>
      <c r="F498" t="s">
        <v>169</v>
      </c>
      <c r="G498">
        <v>1553</v>
      </c>
      <c r="H498">
        <v>1180</v>
      </c>
      <c r="I498" s="1" t="str">
        <f t="shared" si="15"/>
        <v>15531180</v>
      </c>
    </row>
    <row r="499" spans="1:9" hidden="1" x14ac:dyDescent="0.25">
      <c r="A499" s="6" t="str">
        <f>INDEX(xlsx!B:B,MATCH(I499,xlsx!F:F,0))</f>
        <v>WREEXUS2</v>
      </c>
      <c r="B499" s="6" t="str">
        <f>_xlfn.XLOOKUP(A499,xlsx!B:B,xlsx!C:C)</f>
        <v>US Residual Fuel Oil Exports (kbd)</v>
      </c>
      <c r="C499" t="str">
        <f t="shared" si="14"/>
        <v>exports usresidual fuel oil</v>
      </c>
      <c r="D499" t="s">
        <v>200</v>
      </c>
      <c r="E499" t="s">
        <v>136</v>
      </c>
      <c r="F499" t="s">
        <v>173</v>
      </c>
      <c r="G499">
        <v>180</v>
      </c>
      <c r="H499">
        <v>99</v>
      </c>
      <c r="I499" s="1" t="str">
        <f t="shared" si="15"/>
        <v>18099</v>
      </c>
    </row>
    <row r="500" spans="1:9" hidden="1" x14ac:dyDescent="0.25">
      <c r="A500" s="6" t="str">
        <f>INDEX(xlsx!B:B,MATCH(I500,xlsx!F:F,0))</f>
        <v>W_EPLLPZ_EEX_NUS-Z00_MBBLD</v>
      </c>
      <c r="B500" s="6" t="str">
        <f>_xlfn.XLOOKUP(A500,xlsx!B:B,xlsx!C:C)</f>
        <v>US Propane and Propylene Exports (kbd)</v>
      </c>
      <c r="C500" t="str">
        <f t="shared" si="14"/>
        <v>exports uspropane/propylene</v>
      </c>
      <c r="D500" t="s">
        <v>200</v>
      </c>
      <c r="E500" t="s">
        <v>136</v>
      </c>
      <c r="F500" t="s">
        <v>174</v>
      </c>
      <c r="G500">
        <v>1454</v>
      </c>
      <c r="H500">
        <v>1791</v>
      </c>
      <c r="I500" s="1" t="str">
        <f t="shared" si="15"/>
        <v>14541791</v>
      </c>
    </row>
    <row r="501" spans="1:9" hidden="1" x14ac:dyDescent="0.25">
      <c r="A501" s="6" t="e">
        <f>INDEX(xlsx!B:B,MATCH(I501,xlsx!F:F,0))</f>
        <v>#N/A</v>
      </c>
      <c r="B501" s="6" t="e">
        <f>_xlfn.XLOOKUP(A501,xlsx!B:B,xlsx!C:C)</f>
        <v>#N/A</v>
      </c>
      <c r="C501" t="str">
        <f t="shared" si="14"/>
        <v>exports usother oils</v>
      </c>
      <c r="D501" t="s">
        <v>200</v>
      </c>
      <c r="E501" t="s">
        <v>136</v>
      </c>
      <c r="F501" t="s">
        <v>185</v>
      </c>
      <c r="G501">
        <v>1997</v>
      </c>
      <c r="H501">
        <v>2158</v>
      </c>
      <c r="I501" s="1" t="str">
        <f t="shared" si="15"/>
        <v>19972158</v>
      </c>
    </row>
    <row r="502" spans="1:9" hidden="1" x14ac:dyDescent="0.25">
      <c r="A502" s="6" t="e">
        <f>INDEX(xlsx!B:B,MATCH(I502,xlsx!F:F,0))</f>
        <v>#N/A</v>
      </c>
      <c r="B502" s="6" t="e">
        <f>_xlfn.XLOOKUP(A502,xlsx!B:B,xlsx!C:C)</f>
        <v>#N/A</v>
      </c>
      <c r="C502" t="str">
        <f t="shared" si="14"/>
        <v>net imports (incl spr) ustotal</v>
      </c>
      <c r="D502" t="s">
        <v>204</v>
      </c>
      <c r="E502" t="s">
        <v>136</v>
      </c>
      <c r="F502" t="s">
        <v>201</v>
      </c>
      <c r="G502">
        <v>-1619</v>
      </c>
      <c r="H502">
        <v>-1727</v>
      </c>
      <c r="I502" s="1" t="str">
        <f t="shared" si="15"/>
        <v>-1619-1727</v>
      </c>
    </row>
    <row r="503" spans="1:9" hidden="1" x14ac:dyDescent="0.25">
      <c r="A503" s="6" t="e">
        <f>INDEX(xlsx!B:B,MATCH(I503,xlsx!F:F,0))</f>
        <v>#N/A</v>
      </c>
      <c r="B503" s="6" t="e">
        <f>_xlfn.XLOOKUP(A503,xlsx!B:B,xlsx!C:C)</f>
        <v>#N/A</v>
      </c>
      <c r="C503" t="str">
        <f t="shared" si="14"/>
        <v>net imports (incl spr) uscrude oil</v>
      </c>
      <c r="D503" t="s">
        <v>204</v>
      </c>
      <c r="E503" t="s">
        <v>136</v>
      </c>
      <c r="F503" t="s">
        <v>202</v>
      </c>
      <c r="G503">
        <v>2701</v>
      </c>
      <c r="H503">
        <v>2636</v>
      </c>
      <c r="I503" s="1" t="str">
        <f t="shared" si="15"/>
        <v>27012636</v>
      </c>
    </row>
    <row r="504" spans="1:9" hidden="1" x14ac:dyDescent="0.25">
      <c r="A504" s="6" t="e">
        <f>INDEX(xlsx!B:B,MATCH(I504,xlsx!F:F,0))</f>
        <v>#N/A</v>
      </c>
      <c r="B504" s="6" t="e">
        <f>_xlfn.XLOOKUP(A504,xlsx!B:B,xlsx!C:C)</f>
        <v>#N/A</v>
      </c>
      <c r="C504" t="str">
        <f t="shared" si="14"/>
        <v>net imports (incl spr) usproducts</v>
      </c>
      <c r="D504" t="s">
        <v>204</v>
      </c>
      <c r="E504" t="s">
        <v>136</v>
      </c>
      <c r="F504" t="s">
        <v>203</v>
      </c>
      <c r="G504">
        <v>-4320</v>
      </c>
      <c r="H504">
        <v>-4363</v>
      </c>
      <c r="I504" s="1" t="str">
        <f t="shared" si="15"/>
        <v>-4320-4363</v>
      </c>
    </row>
    <row r="505" spans="1:9" hidden="1" x14ac:dyDescent="0.25">
      <c r="A505" s="6" t="str">
        <f>INDEX(xlsx!B:B,MATCH(I505,xlsx!F:F,0))</f>
        <v>WRPUPUS2</v>
      </c>
      <c r="B505" s="6" t="str">
        <f>_xlfn.XLOOKUP(A505,xlsx!B:B,xlsx!C:C)</f>
        <v>Petroleum Products Supplied (kbd)</v>
      </c>
      <c r="C505" t="str">
        <f t="shared" si="14"/>
        <v>product supplied ustotal product supplied</v>
      </c>
      <c r="D505" t="s">
        <v>205</v>
      </c>
      <c r="E505" t="s">
        <v>136</v>
      </c>
      <c r="F505" t="s">
        <v>206</v>
      </c>
      <c r="G505">
        <v>20689</v>
      </c>
      <c r="H505">
        <v>21081</v>
      </c>
      <c r="I505" s="1" t="str">
        <f t="shared" si="15"/>
        <v>2068921081</v>
      </c>
    </row>
    <row r="506" spans="1:9" hidden="1" x14ac:dyDescent="0.25">
      <c r="A506" s="6" t="str">
        <f>INDEX(xlsx!B:B,MATCH(I506,xlsx!F:F,0))</f>
        <v>WGFUPUS2</v>
      </c>
      <c r="B506" s="6" t="str">
        <f>_xlfn.XLOOKUP(A506,xlsx!B:B,xlsx!C:C)</f>
        <v>Finished Motor Gasoline Supplied (kbd)</v>
      </c>
      <c r="C506" t="str">
        <f t="shared" si="14"/>
        <v>product supplied usfinished motor gasoline</v>
      </c>
      <c r="D506" t="s">
        <v>205</v>
      </c>
      <c r="E506" t="s">
        <v>136</v>
      </c>
      <c r="F506" t="s">
        <v>157</v>
      </c>
      <c r="G506">
        <v>8969</v>
      </c>
      <c r="H506">
        <v>9386</v>
      </c>
      <c r="I506" s="1" t="str">
        <f t="shared" si="15"/>
        <v>89699386</v>
      </c>
    </row>
    <row r="507" spans="1:9" hidden="1" x14ac:dyDescent="0.25">
      <c r="A507" s="6" t="str">
        <f>INDEX(xlsx!B:B,MATCH(I507,xlsx!F:F,0))</f>
        <v>WKJUPUS2</v>
      </c>
      <c r="B507" s="6" t="str">
        <f>_xlfn.XLOOKUP(A507,xlsx!B:B,xlsx!C:C)</f>
        <v>Kerosene-Type Jet Fuel Supplied (kbd)</v>
      </c>
      <c r="C507" t="str">
        <f t="shared" si="14"/>
        <v>product supplied uskerosene-type jet fuel</v>
      </c>
      <c r="D507" t="s">
        <v>205</v>
      </c>
      <c r="E507" t="s">
        <v>136</v>
      </c>
      <c r="F507" t="s">
        <v>166</v>
      </c>
      <c r="G507">
        <v>1683</v>
      </c>
      <c r="H507">
        <v>1705</v>
      </c>
      <c r="I507" s="1" t="str">
        <f t="shared" si="15"/>
        <v>16831705</v>
      </c>
    </row>
    <row r="508" spans="1:9" hidden="1" x14ac:dyDescent="0.25">
      <c r="A508" s="6" t="str">
        <f>INDEX(xlsx!B:B,MATCH(I508,xlsx!F:F,0))</f>
        <v>WDIUPUS2</v>
      </c>
      <c r="B508" s="6" t="str">
        <f>_xlfn.XLOOKUP(A508,xlsx!B:B,xlsx!C:C)</f>
        <v>Distillate Fuel Oil Supplied (kbd)</v>
      </c>
      <c r="C508" t="str">
        <f t="shared" si="14"/>
        <v>product supplied usdistillate fuel oil</v>
      </c>
      <c r="D508" t="s">
        <v>205</v>
      </c>
      <c r="E508" t="s">
        <v>136</v>
      </c>
      <c r="F508" t="s">
        <v>169</v>
      </c>
      <c r="G508">
        <v>3536</v>
      </c>
      <c r="H508">
        <v>3977</v>
      </c>
      <c r="I508" s="1" t="str">
        <f t="shared" si="15"/>
        <v>35363977</v>
      </c>
    </row>
    <row r="509" spans="1:9" hidden="1" x14ac:dyDescent="0.25">
      <c r="A509" s="6" t="str">
        <f>INDEX(xlsx!B:B,MATCH(I509,xlsx!F:F,0))</f>
        <v>WREUPUS2</v>
      </c>
      <c r="B509" s="6" t="str">
        <f>_xlfn.XLOOKUP(A509,xlsx!B:B,xlsx!C:C)</f>
        <v>Residual Fuel Oil Supplied (kbd)</v>
      </c>
      <c r="C509" t="str">
        <f t="shared" si="14"/>
        <v>product supplied usresidual fuel oil</v>
      </c>
      <c r="D509" t="s">
        <v>205</v>
      </c>
      <c r="E509" t="s">
        <v>136</v>
      </c>
      <c r="F509" t="s">
        <v>173</v>
      </c>
      <c r="G509">
        <v>276</v>
      </c>
      <c r="H509">
        <v>292</v>
      </c>
      <c r="I509" s="1" t="str">
        <f t="shared" si="15"/>
        <v>276292</v>
      </c>
    </row>
    <row r="510" spans="1:9" hidden="1" x14ac:dyDescent="0.25">
      <c r="A510" s="6" t="str">
        <f>INDEX(xlsx!B:B,MATCH(I510,xlsx!F:F,0))</f>
        <v>WPRUP_NUS_2</v>
      </c>
      <c r="B510" s="6" t="str">
        <f>_xlfn.XLOOKUP(A510,xlsx!B:B,xlsx!C:C)</f>
        <v>Propane and Propylene Supplied (kbd)</v>
      </c>
      <c r="C510" t="str">
        <f t="shared" si="14"/>
        <v>product supplied uspropane/propylene</v>
      </c>
      <c r="D510" t="s">
        <v>205</v>
      </c>
      <c r="E510" t="s">
        <v>136</v>
      </c>
      <c r="F510" t="s">
        <v>174</v>
      </c>
      <c r="G510">
        <v>1027</v>
      </c>
      <c r="H510">
        <v>712</v>
      </c>
      <c r="I510" s="1" t="str">
        <f t="shared" si="15"/>
        <v>1027712</v>
      </c>
    </row>
    <row r="511" spans="1:9" hidden="1" x14ac:dyDescent="0.25">
      <c r="A511" s="6" t="str">
        <f>INDEX(xlsx!B:B,MATCH(I511,xlsx!F:F,0))</f>
        <v>WWOUP_NUS_2</v>
      </c>
      <c r="B511" s="6" t="str">
        <f>_xlfn.XLOOKUP(A511,xlsx!B:B,xlsx!C:C)</f>
        <v>Other Oils Supplied (kbd)</v>
      </c>
      <c r="C511" t="str">
        <f t="shared" si="14"/>
        <v>product supplied usother oils</v>
      </c>
      <c r="D511" t="s">
        <v>205</v>
      </c>
      <c r="E511" t="s">
        <v>136</v>
      </c>
      <c r="F511" t="s">
        <v>185</v>
      </c>
      <c r="G511">
        <v>5199</v>
      </c>
      <c r="H511">
        <v>5009</v>
      </c>
      <c r="I511" s="1" t="str">
        <f t="shared" si="15"/>
        <v>51995009</v>
      </c>
    </row>
  </sheetData>
  <autoFilter ref="A1:I511" xr:uid="{43F25602-19BB-49CF-851D-4491D882B949}">
    <filterColumn colId="2">
      <filters>
        <filter val="stocks (million barrels) p1&gt; 15 ppm to 500 ppm sulfur"/>
        <filter val="stocks (million barrels) p1&gt; 500 ppm sulfur"/>
        <filter val="stocks (million barrels) p115 ppm sulfur and under"/>
        <filter val="stocks (million barrels) p1a&gt; 15 ppm to 500 ppm sulfur"/>
        <filter val="stocks (million barrels) p1a&gt; 500 ppm sulfur"/>
        <filter val="stocks (million barrels) p1a15 ppm sulfur and under"/>
        <filter val="stocks (million barrels) p1adistillate fuel oil"/>
        <filter val="stocks (million barrels) p1all other blending components"/>
        <filter val="stocks (million barrels) p1apropane, fractionated and ready for sale"/>
        <filter val="stocks (million barrels) p1apropane/propylene"/>
        <filter val="stocks (million barrels) p1aresidual fuel oil"/>
        <filter val="stocks (million barrels) p1b&gt; 15 ppm to 500 ppm sulfur"/>
        <filter val="stocks (million barrels) p1b&gt; 500 ppm sulfur"/>
        <filter val="stocks (million barrels) p1b15 ppm sulfur and under"/>
        <filter val="stocks (million barrels) p1bdistillate fuel oil"/>
        <filter val="stocks (million barrels) p1blended with fuel ethanol"/>
        <filter val="stocks (million barrels) p1bpropane, fractionated and ready for sale"/>
        <filter val="stocks (million barrels) p1bpropane/propylene"/>
        <filter val="stocks (million barrels) p1bresidual fuel oil"/>
        <filter val="stocks (million barrels) p1c&gt; 15 ppm to 500 ppm sulfur"/>
        <filter val="stocks (million barrels) p1c&gt; 500 ppm sulfur"/>
        <filter val="stocks (million barrels) p1c15 ppm sulfur and under"/>
        <filter val="stocks (million barrels) p1cbob"/>
        <filter val="stocks (million barrels) p1cdistillate fuel oil"/>
        <filter val="stocks (million barrels) p1commercial"/>
        <filter val="stocks (million barrels) p1conventional"/>
        <filter val="stocks (million barrels) p1cpropane, fractionated and ready for sale"/>
        <filter val="stocks (million barrels) p1cpropane/propylene"/>
        <filter val="stocks (million barrels) p1cresidual fuel oil"/>
        <filter val="stocks (million barrels) p1distillate fuel oil"/>
        <filter val="stocks (million barrels) p1ed55 and lower"/>
        <filter val="stocks (million barrels) p1fuel ethanol"/>
        <filter val="stocks (million barrels) p1greater than ed55"/>
        <filter val="stocks (million barrels) p1gtab"/>
        <filter val="stocks (million barrels) p1kerosene-type jet fuel"/>
        <filter val="stocks (million barrels) p1motor gasoline blending components"/>
        <filter val="stocks (million barrels) p1other"/>
        <filter val="stocks (million barrels) p1propane, fractionated and ready for sale"/>
        <filter val="stocks (million barrels) p1propane/propylene"/>
        <filter val="stocks (million barrels) p1rbob"/>
        <filter val="stocks (million barrels) p1reformulated"/>
        <filter val="stocks (million barrels) p1residual fuel oil"/>
        <filter val="stocks (million barrels) p1total motor gasoline"/>
        <filter val="stocks (million barrels) p2&gt; 15 ppm to 500 ppm sulfur"/>
        <filter val="stocks (million barrels) p2&gt; 500 ppm sulfur"/>
        <filter val="stocks (million barrels) p215 ppm sulfur and under"/>
        <filter val="stocks (million barrels) p2all other blending components"/>
        <filter val="stocks (million barrels) p2blended with fuel ethanol"/>
        <filter val="stocks (million barrels) p2cbob"/>
        <filter val="stocks (million barrels) p2commercial"/>
        <filter val="stocks (million barrels) p2conventional"/>
        <filter val="stocks (million barrels) p2distillate fuel oil"/>
        <filter val="stocks (million barrels) p2ed55 and lower"/>
        <filter val="stocks (million barrels) p2fuel ethanol"/>
        <filter val="stocks (million barrels) p2greater than ed55"/>
        <filter val="stocks (million barrels) p2gtab"/>
        <filter val="stocks (million barrels) p2kerosene-type jet fuel"/>
        <filter val="stocks (million barrels) p2motor gasoline blending components"/>
        <filter val="stocks (million barrels) p2other"/>
        <filter val="stocks (million barrels) p2propane, fractionated and ready for sale"/>
        <filter val="stocks (million barrels) p2propane/propylene"/>
        <filter val="stocks (million barrels) p2rbob"/>
        <filter val="stocks (million barrels) p2reformulated"/>
        <filter val="stocks (million barrels) p2residual fuel oil"/>
        <filter val="stocks (million barrels) p2total motor gasoline"/>
        <filter val="stocks (million barrels) p3&gt; 15 ppm to 500 ppm sulfur"/>
        <filter val="stocks (million barrels) p3&gt; 500 ppm sulfur"/>
        <filter val="stocks (million barrels) p315 ppm sulfur and under"/>
        <filter val="stocks (million barrels) p3all other blending components"/>
        <filter val="stocks (million barrels) p3blended with fuel ethanol"/>
        <filter val="stocks (million barrels) p3cbob"/>
        <filter val="stocks (million barrels) p3conventional"/>
        <filter val="stocks (million barrels) p3cushing, oklahoma"/>
        <filter val="stocks (million barrels) p3distillate fuel oil"/>
        <filter val="stocks (million barrels) p3ed55 and lower"/>
        <filter val="stocks (million barrels) p3fuel ethanol"/>
        <filter val="stocks (million barrels) p3greater than ed55"/>
        <filter val="stocks (million barrels) p3gtab"/>
        <filter val="stocks (million barrels) p3kerosene-type jet fuel"/>
        <filter val="stocks (million barrels) p3motor gasoline blending components"/>
        <filter val="stocks (million barrels) p3other"/>
        <filter val="stocks (million barrels) p3propane, fractionated and ready for sale"/>
        <filter val="stocks (million barrels) p3propane/propylene"/>
        <filter val="stocks (million barrels) p3rbob"/>
        <filter val="stocks (million barrels) p3reformulated"/>
        <filter val="stocks (million barrels) p3residual fuel oil"/>
        <filter val="stocks (million barrels) p3total motor gasoline"/>
        <filter val="stocks (million barrels) p4&gt; 15 ppm to 500 ppm sulfur"/>
        <filter val="stocks (million barrels) p4&gt; 500 ppm sulfur"/>
        <filter val="stocks (million barrels) p415 ppm sulfur and under"/>
        <filter val="stocks (million barrels) p4all other blending components"/>
        <filter val="stocks (million barrels) p4blended with fuel ethanol"/>
        <filter val="stocks (million barrels) p4cbob"/>
        <filter val="stocks (million barrels) p4conventional"/>
        <filter val="stocks (million barrels) p4cushing, oklahoma"/>
        <filter val="stocks (million barrels) p4distillate fuel oil"/>
        <filter val="stocks (million barrels) p4ed55 and lower"/>
        <filter val="stocks (million barrels) p4fuel ethanol"/>
        <filter val="stocks (million barrels) p4greater than ed55"/>
        <filter val="stocks (million barrels) p4gtab"/>
        <filter val="stocks (million barrels) p4kerosene-type jet fuel"/>
        <filter val="stocks (million barrels) p4motor gasoline blending components"/>
        <filter val="stocks (million barrels) p4other"/>
        <filter val="stocks (million barrels) p4propane, fractionated and ready for sale"/>
        <filter val="stocks (million barrels) p4rbob"/>
        <filter val="stocks (million barrels) p4reformulated"/>
        <filter val="stocks (million barrels) p4residual fuel oil"/>
        <filter val="stocks (million barrels) p4total motor gasoline"/>
        <filter val="stocks (million barrels) p5&gt; 15 ppm to 500 ppm sulfur"/>
        <filter val="stocks (million barrels) p5&gt; 500 ppm sulfur"/>
        <filter val="stocks (million barrels) p515 ppm sulfur and under"/>
        <filter val="stocks (million barrels) p5all other blending components"/>
        <filter val="stocks (million barrels) p5blended with fuel ethanol"/>
        <filter val="stocks (million barrels) p5cbob"/>
        <filter val="stocks (million barrels) p5conventional"/>
        <filter val="stocks (million barrels) p5cushing, oklahoma"/>
        <filter val="stocks (million barrels) p5distillate fuel oil"/>
        <filter val="stocks (million barrels) p5ed55 and lower"/>
        <filter val="stocks (million barrels) p5fuel ethanol"/>
        <filter val="stocks (million barrels) p5greater than ed55"/>
        <filter val="stocks (million barrels) p5gtab"/>
        <filter val="stocks (million barrels) p5kerosene-type jet fuel"/>
        <filter val="stocks (million barrels) p5motor gasoline blending components"/>
        <filter val="stocks (million barrels) p5other"/>
        <filter val="stocks (million barrels) p5propane, fractionated and ready for sale"/>
        <filter val="stocks (million barrels) p5rbob"/>
        <filter val="stocks (million barrels) p5reformulated"/>
        <filter val="stocks (million barrels) p5residual fuel oil"/>
        <filter val="stocks (million barrels) p5total motor gasoline"/>
        <filter val="stocks (million barrels) us&gt; 15 ppm to 500 ppm sulfur"/>
        <filter val="stocks (million barrels) us&gt; 500 ppm sulfur"/>
        <filter val="stocks (million barrels) us15 ppm sulfur and under"/>
        <filter val="stocks (million barrels) usalaska in-transit"/>
        <filter val="stocks (million barrels) usall other blending components"/>
        <filter val="stocks (million barrels) usasphalt and road oil"/>
        <filter val="stocks (million barrels) usblended with fuel ethanol"/>
        <filter val="stocks (million barrels) uscbob"/>
        <filter val="stocks (million barrels) uscommercial"/>
        <filter val="stocks (million barrels) usconventional"/>
        <filter val="stocks (million barrels) uscrude oil (including spr)"/>
        <filter val="stocks (million barrels) uscushing, oklahoma"/>
        <filter val="stocks (million barrels) usdistillate fuel oil"/>
        <filter val="stocks (million barrels) used55 and lower"/>
        <filter val="stocks (million barrels) usfinished motor gasoline"/>
        <filter val="stocks (million barrels) usfuel ethanol"/>
        <filter val="stocks (million barrels) usgreater than ed55"/>
        <filter val="stocks (million barrels) usgtab"/>
        <filter val="stocks (million barrels) uskerosene"/>
        <filter val="stocks (million barrels) uskerosene-type jet fuel"/>
        <filter val="stocks (million barrels) usmotor gasoline blending components"/>
        <filter val="stocks (million barrels) usngpls/lrgs (excluding propane/propylene)"/>
        <filter val="stocks (million barrels) usother"/>
        <filter val="stocks (million barrels) usother oils"/>
        <filter val="stocks (million barrels) uspadds 4 and 5"/>
        <filter val="stocks (million barrels) uspropane, fractionated and ready for sale"/>
        <filter val="stocks (million barrels) uspropane/propylene"/>
        <filter val="stocks (million barrels) usrbob"/>
        <filter val="stocks (million barrels) usreformulated"/>
        <filter val="stocks (million barrels) usresidual fuel oil"/>
        <filter val="stocks (million barrels) usspr"/>
        <filter val="stocks (million barrels) ustotal motor gasoline"/>
        <filter val="stocks (million barrels) ustotal stocks (excluding spr)"/>
        <filter val="stocks (million barrels) ustotal stocks (including spr)"/>
        <filter val="stocks (million barrels) usunfinished oils"/>
      </filters>
    </filterColumn>
  </autoFilter>
  <conditionalFormatting sqref="C1:C511">
    <cfRule type="duplicateValues" dxfId="1" priority="2"/>
  </conditionalFormatting>
  <conditionalFormatting sqref="I2:I511">
    <cfRule type="duplicateValues" dxfId="0" priority="1"/>
  </conditionalFormatting>
  <pageMargins left="0.7" right="0.7" top="0.75" bottom="0.75" header="0.3" footer="0.3"/>
  <customProperties>
    <customPr name="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4866-2972-415E-89A9-03DBC75D71EE}">
  <dimension ref="A1:F14"/>
  <sheetViews>
    <sheetView workbookViewId="0"/>
  </sheetViews>
  <sheetFormatPr defaultRowHeight="12.75" x14ac:dyDescent="0.25"/>
  <cols>
    <col min="1" max="1" width="10.5" bestFit="1" customWidth="1"/>
    <col min="2" max="2" width="17" bestFit="1" customWidth="1"/>
    <col min="3" max="3" width="39.6640625" bestFit="1" customWidth="1"/>
    <col min="4" max="5" width="9.5" bestFit="1" customWidth="1"/>
    <col min="6" max="6" width="13.83203125" bestFit="1" customWidth="1"/>
  </cols>
  <sheetData>
    <row r="1" spans="1:6" x14ac:dyDescent="0.25">
      <c r="A1" s="5" t="s">
        <v>342</v>
      </c>
      <c r="B1" t="s">
        <v>131</v>
      </c>
      <c r="C1" t="s">
        <v>132</v>
      </c>
      <c r="D1" s="2">
        <v>45464</v>
      </c>
      <c r="E1" s="2">
        <v>45457</v>
      </c>
      <c r="F1" t="s">
        <v>345</v>
      </c>
    </row>
    <row r="2" spans="1:6" x14ac:dyDescent="0.25">
      <c r="A2" s="3">
        <v>0</v>
      </c>
      <c r="B2" t="s">
        <v>83</v>
      </c>
      <c r="C2" t="s">
        <v>224</v>
      </c>
      <c r="D2">
        <v>6611</v>
      </c>
      <c r="E2">
        <v>7054</v>
      </c>
      <c r="F2" t="s">
        <v>346</v>
      </c>
    </row>
    <row r="3" spans="1:6" x14ac:dyDescent="0.25">
      <c r="A3" s="3">
        <v>0</v>
      </c>
      <c r="B3" t="s">
        <v>91</v>
      </c>
      <c r="C3" t="s">
        <v>253</v>
      </c>
      <c r="D3">
        <v>3</v>
      </c>
      <c r="E3">
        <v>1</v>
      </c>
      <c r="F3" t="s">
        <v>347</v>
      </c>
    </row>
    <row r="4" spans="1:6" x14ac:dyDescent="0.25">
      <c r="A4" s="3">
        <v>0</v>
      </c>
      <c r="B4" t="s">
        <v>93</v>
      </c>
      <c r="C4" t="s">
        <v>255</v>
      </c>
      <c r="D4">
        <v>3</v>
      </c>
      <c r="E4">
        <v>4</v>
      </c>
      <c r="F4" t="s">
        <v>348</v>
      </c>
    </row>
    <row r="5" spans="1:6" x14ac:dyDescent="0.25">
      <c r="A5" s="3">
        <v>0</v>
      </c>
      <c r="B5" t="s">
        <v>102</v>
      </c>
      <c r="C5" t="s">
        <v>271</v>
      </c>
      <c r="D5">
        <v>73</v>
      </c>
      <c r="E5">
        <v>131</v>
      </c>
      <c r="F5" t="s">
        <v>349</v>
      </c>
    </row>
    <row r="6" spans="1:6" x14ac:dyDescent="0.25">
      <c r="A6" s="3">
        <v>0</v>
      </c>
      <c r="B6" t="s">
        <v>104</v>
      </c>
      <c r="C6" t="s">
        <v>273</v>
      </c>
      <c r="D6">
        <v>4</v>
      </c>
      <c r="E6">
        <v>0</v>
      </c>
      <c r="F6" t="s">
        <v>350</v>
      </c>
    </row>
    <row r="7" spans="1:6" x14ac:dyDescent="0.25">
      <c r="A7" s="3">
        <v>0</v>
      </c>
      <c r="B7" t="s">
        <v>105</v>
      </c>
      <c r="C7" t="s">
        <v>274</v>
      </c>
      <c r="D7">
        <v>7</v>
      </c>
      <c r="E7">
        <v>10</v>
      </c>
      <c r="F7" t="s">
        <v>351</v>
      </c>
    </row>
    <row r="8" spans="1:6" x14ac:dyDescent="0.25">
      <c r="A8" s="3">
        <v>0</v>
      </c>
      <c r="B8" t="s">
        <v>106</v>
      </c>
      <c r="C8" t="s">
        <v>275</v>
      </c>
      <c r="D8">
        <v>27</v>
      </c>
      <c r="E8">
        <v>2</v>
      </c>
      <c r="F8" t="s">
        <v>352</v>
      </c>
    </row>
    <row r="9" spans="1:6" x14ac:dyDescent="0.25">
      <c r="A9" s="3">
        <v>0</v>
      </c>
      <c r="B9" t="s">
        <v>97</v>
      </c>
      <c r="C9" t="s">
        <v>291</v>
      </c>
      <c r="D9">
        <v>0</v>
      </c>
      <c r="E9">
        <v>0</v>
      </c>
      <c r="F9" t="s">
        <v>353</v>
      </c>
    </row>
    <row r="10" spans="1:6" x14ac:dyDescent="0.25">
      <c r="A10" s="3">
        <v>0</v>
      </c>
      <c r="B10" t="s">
        <v>98</v>
      </c>
      <c r="C10" t="s">
        <v>292</v>
      </c>
      <c r="D10">
        <v>0</v>
      </c>
      <c r="E10">
        <v>0</v>
      </c>
      <c r="F10" t="s">
        <v>353</v>
      </c>
    </row>
    <row r="11" spans="1:6" x14ac:dyDescent="0.25">
      <c r="A11" s="3">
        <v>0</v>
      </c>
      <c r="B11" t="s">
        <v>99</v>
      </c>
      <c r="C11" t="s">
        <v>293</v>
      </c>
      <c r="D11">
        <v>0</v>
      </c>
      <c r="E11">
        <v>0</v>
      </c>
      <c r="F11" t="s">
        <v>353</v>
      </c>
    </row>
    <row r="12" spans="1:6" x14ac:dyDescent="0.25">
      <c r="A12" s="3">
        <v>0</v>
      </c>
      <c r="B12" t="s">
        <v>28</v>
      </c>
      <c r="C12" t="s">
        <v>296</v>
      </c>
      <c r="D12">
        <v>105</v>
      </c>
      <c r="E12">
        <v>102</v>
      </c>
      <c r="F12" t="s">
        <v>354</v>
      </c>
    </row>
    <row r="13" spans="1:6" x14ac:dyDescent="0.25">
      <c r="A13" s="3">
        <v>0</v>
      </c>
      <c r="B13" t="s">
        <v>29</v>
      </c>
      <c r="C13" t="s">
        <v>297</v>
      </c>
      <c r="D13">
        <v>308</v>
      </c>
      <c r="E13">
        <v>312</v>
      </c>
      <c r="F13" t="s">
        <v>355</v>
      </c>
    </row>
    <row r="14" spans="1:6" x14ac:dyDescent="0.25">
      <c r="A14" s="3">
        <v>0</v>
      </c>
      <c r="B14" t="s">
        <v>116</v>
      </c>
      <c r="C14" t="s">
        <v>323</v>
      </c>
      <c r="D14">
        <v>0</v>
      </c>
      <c r="E14">
        <v>0</v>
      </c>
      <c r="F14" t="s">
        <v>353</v>
      </c>
    </row>
  </sheetData>
  <autoFilter ref="A1:F14" xr:uid="{D1AB4866-2972-415E-89A9-03DBC75D71EE}"/>
  <conditionalFormatting sqref="A2:A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customProperties>
    <customPr name="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6D884-EB84-4599-BE4E-13973B29CEAD}">
  <sheetPr filterMode="1"/>
  <dimension ref="A1:F132"/>
  <sheetViews>
    <sheetView workbookViewId="0">
      <selection activeCell="A2" sqref="A2"/>
    </sheetView>
  </sheetViews>
  <sheetFormatPr defaultRowHeight="12.75" x14ac:dyDescent="0.25"/>
  <cols>
    <col min="2" max="2" width="30" bestFit="1" customWidth="1"/>
    <col min="3" max="3" width="53.83203125" bestFit="1" customWidth="1"/>
  </cols>
  <sheetData>
    <row r="1" spans="1:6" x14ac:dyDescent="0.25">
      <c r="A1" s="5" t="s">
        <v>342</v>
      </c>
      <c r="B1" t="s">
        <v>131</v>
      </c>
      <c r="C1" t="s">
        <v>132</v>
      </c>
      <c r="D1" s="2">
        <v>45464</v>
      </c>
      <c r="E1" s="2">
        <v>45457</v>
      </c>
      <c r="F1" t="str">
        <f>D1&amp;E1</f>
        <v>4546445457</v>
      </c>
    </row>
    <row r="2" spans="1:6" x14ac:dyDescent="0.25">
      <c r="A2" s="3">
        <f>NOT(ISNA(MATCH(B2,csv!A:A,0)))*1</f>
        <v>0</v>
      </c>
      <c r="B2" t="s">
        <v>51</v>
      </c>
      <c r="C2" t="s">
        <v>207</v>
      </c>
      <c r="D2">
        <v>460696</v>
      </c>
      <c r="E2">
        <v>457105</v>
      </c>
      <c r="F2" t="str">
        <f t="shared" ref="F2:F64" si="0">D2&amp;E2</f>
        <v>460696457105</v>
      </c>
    </row>
    <row r="3" spans="1:6" x14ac:dyDescent="0.25">
      <c r="A3" s="3">
        <f>NOT(ISNA(MATCH(B3,csv!A:A,0)))*1</f>
        <v>0</v>
      </c>
      <c r="B3" t="s">
        <v>52</v>
      </c>
      <c r="C3" t="s">
        <v>208</v>
      </c>
      <c r="D3">
        <v>8099</v>
      </c>
      <c r="E3">
        <v>8374</v>
      </c>
      <c r="F3" t="str">
        <f t="shared" si="0"/>
        <v>80998374</v>
      </c>
    </row>
    <row r="4" spans="1:6" x14ac:dyDescent="0.25">
      <c r="A4" s="3">
        <f>NOT(ISNA(MATCH(B4,csv!A:A,0)))*1</f>
        <v>0</v>
      </c>
      <c r="B4" t="s">
        <v>53</v>
      </c>
      <c r="C4" t="s">
        <v>209</v>
      </c>
      <c r="D4">
        <v>116311</v>
      </c>
      <c r="E4">
        <v>117258</v>
      </c>
      <c r="F4" t="str">
        <f t="shared" si="0"/>
        <v>116311117258</v>
      </c>
    </row>
    <row r="5" spans="1:6" x14ac:dyDescent="0.25">
      <c r="A5" s="3">
        <f>NOT(ISNA(MATCH(B5,csv!A:A,0)))*1</f>
        <v>0</v>
      </c>
      <c r="B5" t="s">
        <v>55</v>
      </c>
      <c r="C5" t="s">
        <v>210</v>
      </c>
      <c r="D5">
        <v>264305</v>
      </c>
      <c r="E5">
        <v>262256</v>
      </c>
      <c r="F5" t="str">
        <f t="shared" si="0"/>
        <v>264305262256</v>
      </c>
    </row>
    <row r="6" spans="1:6" x14ac:dyDescent="0.25">
      <c r="A6" s="3">
        <f>NOT(ISNA(MATCH(B6,csv!A:A,0)))*1</f>
        <v>0</v>
      </c>
      <c r="B6" t="s">
        <v>56</v>
      </c>
      <c r="C6" t="s">
        <v>211</v>
      </c>
      <c r="D6">
        <v>24036</v>
      </c>
      <c r="E6">
        <v>24163</v>
      </c>
      <c r="F6" t="str">
        <f t="shared" si="0"/>
        <v>2403624163</v>
      </c>
    </row>
    <row r="7" spans="1:6" x14ac:dyDescent="0.25">
      <c r="A7" s="3">
        <f>NOT(ISNA(MATCH(B7,csv!A:A,0)))*1</f>
        <v>0</v>
      </c>
      <c r="B7" t="s">
        <v>57</v>
      </c>
      <c r="C7" t="s">
        <v>212</v>
      </c>
      <c r="D7">
        <v>47944</v>
      </c>
      <c r="E7">
        <v>45054</v>
      </c>
      <c r="F7" t="str">
        <f t="shared" si="0"/>
        <v>4794445054</v>
      </c>
    </row>
    <row r="8" spans="1:6" x14ac:dyDescent="0.25">
      <c r="A8" s="3">
        <f>NOT(ISNA(MATCH(B8,csv!A:A,0)))*1</f>
        <v>0</v>
      </c>
      <c r="B8" t="s">
        <v>54</v>
      </c>
      <c r="C8" t="s">
        <v>213</v>
      </c>
      <c r="D8">
        <v>33896</v>
      </c>
      <c r="E8">
        <v>34122</v>
      </c>
      <c r="F8" t="str">
        <f t="shared" si="0"/>
        <v>3389634122</v>
      </c>
    </row>
    <row r="9" spans="1:6" x14ac:dyDescent="0.25">
      <c r="A9" s="3">
        <f>NOT(ISNA(MATCH(B9,csv!A:A,0)))*1</f>
        <v>0</v>
      </c>
      <c r="B9" t="s">
        <v>59</v>
      </c>
      <c r="C9" t="s">
        <v>214</v>
      </c>
      <c r="D9">
        <v>372197</v>
      </c>
      <c r="E9">
        <v>370912</v>
      </c>
      <c r="F9" t="str">
        <f t="shared" si="0"/>
        <v>372197370912</v>
      </c>
    </row>
    <row r="10" spans="1:6" x14ac:dyDescent="0.25">
      <c r="A10" s="3">
        <f>NOT(ISNA(MATCH(B10,csv!A:A,0)))*1</f>
        <v>0</v>
      </c>
      <c r="B10" t="s">
        <v>58</v>
      </c>
      <c r="C10" t="s">
        <v>215</v>
      </c>
      <c r="D10">
        <v>3623</v>
      </c>
      <c r="E10">
        <v>1950</v>
      </c>
      <c r="F10" t="str">
        <f t="shared" si="0"/>
        <v>36231950</v>
      </c>
    </row>
    <row r="11" spans="1:6" x14ac:dyDescent="0.25">
      <c r="A11" s="3">
        <f>NOT(ISNA(MATCH(B11,csv!A:A,0)))*1</f>
        <v>0</v>
      </c>
      <c r="B11" t="s">
        <v>50</v>
      </c>
      <c r="C11" t="s">
        <v>216</v>
      </c>
      <c r="D11">
        <v>832893</v>
      </c>
      <c r="E11">
        <v>828017</v>
      </c>
      <c r="F11" t="str">
        <f t="shared" si="0"/>
        <v>832893828017</v>
      </c>
    </row>
    <row r="12" spans="1:6" hidden="1" x14ac:dyDescent="0.25">
      <c r="A12" s="3">
        <f>NOT(ISNA(MATCH(B12,csv!A:A,0)))*1</f>
        <v>1</v>
      </c>
      <c r="B12" t="s">
        <v>118</v>
      </c>
      <c r="C12" t="s">
        <v>217</v>
      </c>
      <c r="D12">
        <v>3910</v>
      </c>
      <c r="E12">
        <v>4418</v>
      </c>
      <c r="F12" t="str">
        <f t="shared" si="0"/>
        <v>39104418</v>
      </c>
    </row>
    <row r="13" spans="1:6" hidden="1" x14ac:dyDescent="0.25">
      <c r="A13" s="3">
        <f>NOT(ISNA(MATCH(B13,csv!A:A,0)))*1</f>
        <v>1</v>
      </c>
      <c r="B13" t="s">
        <v>3</v>
      </c>
      <c r="C13" t="s">
        <v>218</v>
      </c>
      <c r="D13">
        <v>16532</v>
      </c>
      <c r="E13">
        <v>16765</v>
      </c>
      <c r="F13" t="str">
        <f t="shared" si="0"/>
        <v>1653216765</v>
      </c>
    </row>
    <row r="14" spans="1:6" hidden="1" x14ac:dyDescent="0.25">
      <c r="A14" s="3">
        <f>NOT(ISNA(MATCH(B14,csv!A:A,0)))*1</f>
        <v>1</v>
      </c>
      <c r="B14" t="s">
        <v>4</v>
      </c>
      <c r="C14" t="s">
        <v>219</v>
      </c>
      <c r="D14">
        <v>779</v>
      </c>
      <c r="E14">
        <v>812</v>
      </c>
      <c r="F14" t="str">
        <f t="shared" si="0"/>
        <v>779812</v>
      </c>
    </row>
    <row r="15" spans="1:6" hidden="1" x14ac:dyDescent="0.25">
      <c r="A15" s="3">
        <f>NOT(ISNA(MATCH(B15,csv!A:A,0)))*1</f>
        <v>1</v>
      </c>
      <c r="B15" t="s">
        <v>5</v>
      </c>
      <c r="C15" t="s">
        <v>220</v>
      </c>
      <c r="D15">
        <v>3881</v>
      </c>
      <c r="E15">
        <v>3963</v>
      </c>
      <c r="F15" t="str">
        <f t="shared" si="0"/>
        <v>38813963</v>
      </c>
    </row>
    <row r="16" spans="1:6" hidden="1" x14ac:dyDescent="0.25">
      <c r="A16" s="3">
        <f>NOT(ISNA(MATCH(B16,csv!A:A,0)))*1</f>
        <v>1</v>
      </c>
      <c r="B16" t="s">
        <v>6</v>
      </c>
      <c r="C16" t="s">
        <v>221</v>
      </c>
      <c r="D16">
        <v>9119</v>
      </c>
      <c r="E16">
        <v>9129</v>
      </c>
      <c r="F16" t="str">
        <f t="shared" si="0"/>
        <v>91199129</v>
      </c>
    </row>
    <row r="17" spans="1:6" hidden="1" x14ac:dyDescent="0.25">
      <c r="A17" s="3">
        <f>NOT(ISNA(MATCH(B17,csv!A:A,0)))*1</f>
        <v>1</v>
      </c>
      <c r="B17" t="s">
        <v>7</v>
      </c>
      <c r="C17" t="s">
        <v>222</v>
      </c>
      <c r="D17">
        <v>619</v>
      </c>
      <c r="E17">
        <v>645</v>
      </c>
      <c r="F17" t="str">
        <f t="shared" si="0"/>
        <v>619645</v>
      </c>
    </row>
    <row r="18" spans="1:6" hidden="1" x14ac:dyDescent="0.25">
      <c r="A18" s="3">
        <f>NOT(ISNA(MATCH(B18,csv!A:A,0)))*1</f>
        <v>1</v>
      </c>
      <c r="B18" t="s">
        <v>8</v>
      </c>
      <c r="C18" t="s">
        <v>223</v>
      </c>
      <c r="D18">
        <v>2134</v>
      </c>
      <c r="E18">
        <v>2217</v>
      </c>
      <c r="F18" t="str">
        <f t="shared" si="0"/>
        <v>21342217</v>
      </c>
    </row>
    <row r="19" spans="1:6" hidden="1" x14ac:dyDescent="0.25">
      <c r="A19" s="3">
        <f>NOT(ISNA(MATCH(B19,csv!A:A,0)))*1</f>
        <v>1</v>
      </c>
      <c r="B19" t="s">
        <v>83</v>
      </c>
      <c r="C19" t="s">
        <v>224</v>
      </c>
      <c r="D19">
        <v>6611</v>
      </c>
      <c r="E19">
        <v>7054</v>
      </c>
      <c r="F19" t="str">
        <f t="shared" si="0"/>
        <v>66117054</v>
      </c>
    </row>
    <row r="20" spans="1:6" hidden="1" x14ac:dyDescent="0.25">
      <c r="A20" s="3">
        <f>NOT(ISNA(MATCH(B20,csv!A:A,0)))*1</f>
        <v>1</v>
      </c>
      <c r="B20" t="s">
        <v>84</v>
      </c>
      <c r="C20" t="s">
        <v>225</v>
      </c>
      <c r="D20">
        <v>458</v>
      </c>
      <c r="E20">
        <v>772</v>
      </c>
      <c r="F20" t="str">
        <f t="shared" si="0"/>
        <v>458772</v>
      </c>
    </row>
    <row r="21" spans="1:6" hidden="1" x14ac:dyDescent="0.25">
      <c r="A21" s="3">
        <f>NOT(ISNA(MATCH(B21,csv!A:A,0)))*1</f>
        <v>1</v>
      </c>
      <c r="B21" t="s">
        <v>85</v>
      </c>
      <c r="C21" t="s">
        <v>226</v>
      </c>
      <c r="D21">
        <v>2989</v>
      </c>
      <c r="E21">
        <v>2882</v>
      </c>
      <c r="F21" t="str">
        <f t="shared" si="0"/>
        <v>29892882</v>
      </c>
    </row>
    <row r="22" spans="1:6" hidden="1" x14ac:dyDescent="0.25">
      <c r="A22" s="3">
        <f>NOT(ISNA(MATCH(B22,csv!A:A,0)))*1</f>
        <v>1</v>
      </c>
      <c r="B22" t="s">
        <v>86</v>
      </c>
      <c r="C22" t="s">
        <v>227</v>
      </c>
      <c r="D22">
        <v>976</v>
      </c>
      <c r="E22">
        <v>1658</v>
      </c>
      <c r="F22" t="str">
        <f t="shared" si="0"/>
        <v>9761658</v>
      </c>
    </row>
    <row r="23" spans="1:6" hidden="1" x14ac:dyDescent="0.25">
      <c r="A23" s="3">
        <f>NOT(ISNA(MATCH(B23,csv!A:A,0)))*1</f>
        <v>1</v>
      </c>
      <c r="B23" t="s">
        <v>87</v>
      </c>
      <c r="C23" t="s">
        <v>228</v>
      </c>
      <c r="D23">
        <v>375</v>
      </c>
      <c r="E23">
        <v>394</v>
      </c>
      <c r="F23" t="str">
        <f t="shared" si="0"/>
        <v>375394</v>
      </c>
    </row>
    <row r="24" spans="1:6" hidden="1" x14ac:dyDescent="0.25">
      <c r="A24" s="3">
        <f>NOT(ISNA(MATCH(B24,csv!A:A,0)))*1</f>
        <v>1</v>
      </c>
      <c r="B24" t="s">
        <v>88</v>
      </c>
      <c r="C24" t="s">
        <v>229</v>
      </c>
      <c r="D24">
        <v>1813</v>
      </c>
      <c r="E24">
        <v>1349</v>
      </c>
      <c r="F24" t="str">
        <f t="shared" si="0"/>
        <v>18131349</v>
      </c>
    </row>
    <row r="25" spans="1:6" hidden="1" x14ac:dyDescent="0.25">
      <c r="A25" s="3">
        <f>NOT(ISNA(MATCH(B25,csv!A:A,0)))*1</f>
        <v>1</v>
      </c>
      <c r="B25" t="s">
        <v>0</v>
      </c>
      <c r="C25" t="s">
        <v>230</v>
      </c>
      <c r="D25">
        <v>13200</v>
      </c>
      <c r="E25">
        <v>13200</v>
      </c>
      <c r="F25" t="str">
        <f t="shared" si="0"/>
        <v>1320013200</v>
      </c>
    </row>
    <row r="26" spans="1:6" hidden="1" x14ac:dyDescent="0.25">
      <c r="A26" s="3">
        <f>NOT(ISNA(MATCH(B26,csv!A:A,0)))*1</f>
        <v>1</v>
      </c>
      <c r="B26" t="s">
        <v>2</v>
      </c>
      <c r="C26" t="s">
        <v>231</v>
      </c>
      <c r="D26">
        <v>12800</v>
      </c>
      <c r="E26">
        <v>12800</v>
      </c>
      <c r="F26" t="str">
        <f t="shared" si="0"/>
        <v>1280012800</v>
      </c>
    </row>
    <row r="27" spans="1:6" hidden="1" x14ac:dyDescent="0.25">
      <c r="A27" s="3">
        <f>NOT(ISNA(MATCH(B27,csv!A:A,0)))*1</f>
        <v>1</v>
      </c>
      <c r="B27" t="s">
        <v>1</v>
      </c>
      <c r="C27" t="s">
        <v>232</v>
      </c>
      <c r="D27">
        <v>410</v>
      </c>
      <c r="E27">
        <v>414</v>
      </c>
      <c r="F27" t="str">
        <f t="shared" si="0"/>
        <v>410414</v>
      </c>
    </row>
    <row r="28" spans="1:6" hidden="1" x14ac:dyDescent="0.25">
      <c r="A28" s="3">
        <f>NOT(ISNA(MATCH(B28,csv!A:A,0)))*1</f>
        <v>1</v>
      </c>
      <c r="B28" t="s">
        <v>15</v>
      </c>
      <c r="C28" t="s">
        <v>233</v>
      </c>
      <c r="D28">
        <v>92.2</v>
      </c>
      <c r="E28">
        <v>93.5</v>
      </c>
      <c r="F28" t="str">
        <f t="shared" si="0"/>
        <v>92.293.5</v>
      </c>
    </row>
    <row r="29" spans="1:6" hidden="1" x14ac:dyDescent="0.25">
      <c r="A29" s="3">
        <f>NOT(ISNA(MATCH(B29,csv!A:A,0)))*1</f>
        <v>1</v>
      </c>
      <c r="B29" t="s">
        <v>16</v>
      </c>
      <c r="C29" t="s">
        <v>234</v>
      </c>
      <c r="D29">
        <v>91.1</v>
      </c>
      <c r="E29">
        <v>91.7</v>
      </c>
      <c r="F29" t="str">
        <f t="shared" si="0"/>
        <v>91.191.7</v>
      </c>
    </row>
    <row r="30" spans="1:6" hidden="1" x14ac:dyDescent="0.25">
      <c r="A30" s="3">
        <f>NOT(ISNA(MATCH(B30,csv!A:A,0)))*1</f>
        <v>1</v>
      </c>
      <c r="B30" t="s">
        <v>17</v>
      </c>
      <c r="C30" t="s">
        <v>235</v>
      </c>
      <c r="D30">
        <v>91.6</v>
      </c>
      <c r="E30">
        <v>93.6</v>
      </c>
      <c r="F30" t="str">
        <f t="shared" si="0"/>
        <v>91.693.6</v>
      </c>
    </row>
    <row r="31" spans="1:6" hidden="1" x14ac:dyDescent="0.25">
      <c r="A31" s="3">
        <f>NOT(ISNA(MATCH(B31,csv!A:A,0)))*1</f>
        <v>1</v>
      </c>
      <c r="B31" t="s">
        <v>18</v>
      </c>
      <c r="C31" t="s">
        <v>236</v>
      </c>
      <c r="D31">
        <v>93.5</v>
      </c>
      <c r="E31">
        <v>94</v>
      </c>
      <c r="F31" t="str">
        <f t="shared" si="0"/>
        <v>93.594</v>
      </c>
    </row>
    <row r="32" spans="1:6" hidden="1" x14ac:dyDescent="0.25">
      <c r="A32" s="3">
        <f>NOT(ISNA(MATCH(B32,csv!A:A,0)))*1</f>
        <v>1</v>
      </c>
      <c r="B32" t="s">
        <v>19</v>
      </c>
      <c r="C32" t="s">
        <v>237</v>
      </c>
      <c r="D32">
        <v>94.4</v>
      </c>
      <c r="E32">
        <v>98.3</v>
      </c>
      <c r="F32" t="str">
        <f t="shared" si="0"/>
        <v>94.498.3</v>
      </c>
    </row>
    <row r="33" spans="1:6" hidden="1" x14ac:dyDescent="0.25">
      <c r="A33" s="3">
        <f>NOT(ISNA(MATCH(B33,csv!A:A,0)))*1</f>
        <v>1</v>
      </c>
      <c r="B33" t="s">
        <v>20</v>
      </c>
      <c r="C33" t="s">
        <v>238</v>
      </c>
      <c r="D33">
        <v>87.9</v>
      </c>
      <c r="E33">
        <v>91</v>
      </c>
      <c r="F33" t="str">
        <f t="shared" si="0"/>
        <v>87.991</v>
      </c>
    </row>
    <row r="34" spans="1:6" hidden="1" x14ac:dyDescent="0.25">
      <c r="A34" s="3">
        <f>NOT(ISNA(MATCH(B34,csv!A:A,0)))*1</f>
        <v>1</v>
      </c>
      <c r="B34" t="s">
        <v>9</v>
      </c>
      <c r="C34" t="s">
        <v>239</v>
      </c>
      <c r="D34">
        <v>16895</v>
      </c>
      <c r="E34">
        <v>17143</v>
      </c>
      <c r="F34" t="str">
        <f t="shared" si="0"/>
        <v>1689517143</v>
      </c>
    </row>
    <row r="35" spans="1:6" hidden="1" x14ac:dyDescent="0.25">
      <c r="A35" s="3">
        <f>NOT(ISNA(MATCH(B35,csv!A:A,0)))*1</f>
        <v>1</v>
      </c>
      <c r="B35" t="s">
        <v>10</v>
      </c>
      <c r="C35" t="s">
        <v>240</v>
      </c>
      <c r="D35">
        <v>829</v>
      </c>
      <c r="E35">
        <v>834</v>
      </c>
      <c r="F35" t="str">
        <f t="shared" si="0"/>
        <v>829834</v>
      </c>
    </row>
    <row r="36" spans="1:6" hidden="1" x14ac:dyDescent="0.25">
      <c r="A36" s="3">
        <f>NOT(ISNA(MATCH(B36,csv!A:A,0)))*1</f>
        <v>1</v>
      </c>
      <c r="B36" t="s">
        <v>11</v>
      </c>
      <c r="C36" t="s">
        <v>241</v>
      </c>
      <c r="D36">
        <v>3889</v>
      </c>
      <c r="E36">
        <v>3975</v>
      </c>
      <c r="F36" t="str">
        <f t="shared" si="0"/>
        <v>38893975</v>
      </c>
    </row>
    <row r="37" spans="1:6" hidden="1" x14ac:dyDescent="0.25">
      <c r="A37" s="3">
        <f>NOT(ISNA(MATCH(B37,csv!A:A,0)))*1</f>
        <v>1</v>
      </c>
      <c r="B37" t="s">
        <v>12</v>
      </c>
      <c r="C37" t="s">
        <v>242</v>
      </c>
      <c r="D37">
        <v>9337</v>
      </c>
      <c r="E37">
        <v>9388</v>
      </c>
      <c r="F37" t="str">
        <f t="shared" si="0"/>
        <v>93379388</v>
      </c>
    </row>
    <row r="38" spans="1:6" hidden="1" x14ac:dyDescent="0.25">
      <c r="A38" s="3">
        <f>NOT(ISNA(MATCH(B38,csv!A:A,0)))*1</f>
        <v>1</v>
      </c>
      <c r="B38" t="s">
        <v>13</v>
      </c>
      <c r="C38" t="s">
        <v>243</v>
      </c>
      <c r="D38">
        <v>616</v>
      </c>
      <c r="E38">
        <v>641</v>
      </c>
      <c r="F38" t="str">
        <f t="shared" si="0"/>
        <v>616641</v>
      </c>
    </row>
    <row r="39" spans="1:6" hidden="1" x14ac:dyDescent="0.25">
      <c r="A39" s="3">
        <f>NOT(ISNA(MATCH(B39,csv!A:A,0)))*1</f>
        <v>1</v>
      </c>
      <c r="B39" t="s">
        <v>14</v>
      </c>
      <c r="C39" t="s">
        <v>244</v>
      </c>
      <c r="D39">
        <v>2224</v>
      </c>
      <c r="E39">
        <v>2304</v>
      </c>
      <c r="F39" t="str">
        <f t="shared" si="0"/>
        <v>22242304</v>
      </c>
    </row>
    <row r="40" spans="1:6" x14ac:dyDescent="0.25">
      <c r="A40" s="3">
        <f>NOT(ISNA(MATCH(B40,csv!A:A,0)))*1</f>
        <v>0</v>
      </c>
      <c r="B40" t="s">
        <v>60</v>
      </c>
      <c r="C40" t="s">
        <v>245</v>
      </c>
      <c r="D40">
        <v>233886</v>
      </c>
      <c r="E40">
        <v>231232</v>
      </c>
      <c r="F40" t="str">
        <f t="shared" si="0"/>
        <v>233886231232</v>
      </c>
    </row>
    <row r="41" spans="1:6" x14ac:dyDescent="0.25">
      <c r="A41" s="3">
        <f>NOT(ISNA(MATCH(B41,csv!A:A,0)))*1</f>
        <v>0</v>
      </c>
      <c r="B41" t="s">
        <v>61</v>
      </c>
      <c r="C41" t="s">
        <v>246</v>
      </c>
      <c r="D41">
        <v>55990</v>
      </c>
      <c r="E41">
        <v>56141</v>
      </c>
      <c r="F41" t="str">
        <f t="shared" si="0"/>
        <v>5599056141</v>
      </c>
    </row>
    <row r="42" spans="1:6" x14ac:dyDescent="0.25">
      <c r="A42" s="3">
        <f>NOT(ISNA(MATCH(B42,csv!A:A,0)))*1</f>
        <v>0</v>
      </c>
      <c r="B42" t="s">
        <v>62</v>
      </c>
      <c r="C42" t="s">
        <v>247</v>
      </c>
      <c r="D42">
        <v>47854</v>
      </c>
      <c r="E42">
        <v>47834</v>
      </c>
      <c r="F42" t="str">
        <f t="shared" si="0"/>
        <v>4785447834</v>
      </c>
    </row>
    <row r="43" spans="1:6" x14ac:dyDescent="0.25">
      <c r="A43" s="3">
        <f>NOT(ISNA(MATCH(B43,csv!A:A,0)))*1</f>
        <v>0</v>
      </c>
      <c r="B43" t="s">
        <v>63</v>
      </c>
      <c r="C43" t="s">
        <v>248</v>
      </c>
      <c r="D43">
        <v>90003</v>
      </c>
      <c r="E43">
        <v>88749</v>
      </c>
      <c r="F43" t="str">
        <f t="shared" si="0"/>
        <v>9000388749</v>
      </c>
    </row>
    <row r="44" spans="1:6" x14ac:dyDescent="0.25">
      <c r="A44" s="3">
        <f>NOT(ISNA(MATCH(B44,csv!A:A,0)))*1</f>
        <v>0</v>
      </c>
      <c r="B44" t="s">
        <v>64</v>
      </c>
      <c r="C44" t="s">
        <v>249</v>
      </c>
      <c r="D44">
        <v>8056</v>
      </c>
      <c r="E44">
        <v>8111</v>
      </c>
      <c r="F44" t="str">
        <f t="shared" si="0"/>
        <v>80568111</v>
      </c>
    </row>
    <row r="45" spans="1:6" x14ac:dyDescent="0.25">
      <c r="A45" s="3">
        <f>NOT(ISNA(MATCH(B45,csv!A:A,0)))*1</f>
        <v>0</v>
      </c>
      <c r="B45" t="s">
        <v>65</v>
      </c>
      <c r="C45" t="s">
        <v>250</v>
      </c>
      <c r="D45">
        <v>31982</v>
      </c>
      <c r="E45">
        <v>30397</v>
      </c>
      <c r="F45" t="str">
        <f t="shared" si="0"/>
        <v>3198230397</v>
      </c>
    </row>
    <row r="46" spans="1:6" hidden="1" x14ac:dyDescent="0.25">
      <c r="A46" s="3">
        <f>NOT(ISNA(MATCH(B46,csv!A:A,0)))*1</f>
        <v>1</v>
      </c>
      <c r="B46" t="s">
        <v>89</v>
      </c>
      <c r="C46" t="s">
        <v>251</v>
      </c>
      <c r="D46">
        <v>762</v>
      </c>
      <c r="E46">
        <v>1000</v>
      </c>
      <c r="F46" t="str">
        <f t="shared" si="0"/>
        <v>7621000</v>
      </c>
    </row>
    <row r="47" spans="1:6" hidden="1" x14ac:dyDescent="0.25">
      <c r="A47" s="3">
        <f>NOT(ISNA(MATCH(B47,csv!A:A,0)))*1</f>
        <v>1</v>
      </c>
      <c r="B47" t="s">
        <v>90</v>
      </c>
      <c r="C47" t="s">
        <v>252</v>
      </c>
      <c r="D47">
        <v>577</v>
      </c>
      <c r="E47">
        <v>667</v>
      </c>
      <c r="F47" t="str">
        <f t="shared" si="0"/>
        <v>577667</v>
      </c>
    </row>
    <row r="48" spans="1:6" hidden="1" x14ac:dyDescent="0.25">
      <c r="A48" s="3">
        <f>NOT(ISNA(MATCH(B48,csv!A:A,0)))*1</f>
        <v>1</v>
      </c>
      <c r="B48" t="s">
        <v>91</v>
      </c>
      <c r="C48" t="s">
        <v>253</v>
      </c>
      <c r="D48">
        <v>3</v>
      </c>
      <c r="E48">
        <v>1</v>
      </c>
      <c r="F48" t="str">
        <f t="shared" si="0"/>
        <v>31</v>
      </c>
    </row>
    <row r="49" spans="1:6" hidden="1" x14ac:dyDescent="0.25">
      <c r="A49" s="3">
        <f>NOT(ISNA(MATCH(B49,csv!A:A,0)))*1</f>
        <v>1</v>
      </c>
      <c r="B49" t="s">
        <v>92</v>
      </c>
      <c r="C49" t="s">
        <v>254</v>
      </c>
      <c r="D49">
        <v>27</v>
      </c>
      <c r="E49">
        <v>53</v>
      </c>
      <c r="F49" t="str">
        <f t="shared" si="0"/>
        <v>2753</v>
      </c>
    </row>
    <row r="50" spans="1:6" hidden="1" x14ac:dyDescent="0.25">
      <c r="A50" s="3">
        <f>NOT(ISNA(MATCH(B50,csv!A:A,0)))*1</f>
        <v>1</v>
      </c>
      <c r="B50" t="s">
        <v>93</v>
      </c>
      <c r="C50" t="s">
        <v>255</v>
      </c>
      <c r="D50">
        <v>3</v>
      </c>
      <c r="E50">
        <v>4</v>
      </c>
      <c r="F50" t="str">
        <f t="shared" si="0"/>
        <v>34</v>
      </c>
    </row>
    <row r="51" spans="1:6" hidden="1" x14ac:dyDescent="0.25">
      <c r="A51" s="3">
        <f>NOT(ISNA(MATCH(B51,csv!A:A,0)))*1</f>
        <v>1</v>
      </c>
      <c r="B51" t="s">
        <v>94</v>
      </c>
      <c r="C51" t="s">
        <v>256</v>
      </c>
      <c r="D51">
        <v>151</v>
      </c>
      <c r="E51">
        <v>275</v>
      </c>
      <c r="F51" t="str">
        <f t="shared" si="0"/>
        <v>151275</v>
      </c>
    </row>
    <row r="52" spans="1:6" hidden="1" x14ac:dyDescent="0.25">
      <c r="A52" s="3">
        <f>NOT(ISNA(MATCH(B52,csv!A:A,0)))*1</f>
        <v>1</v>
      </c>
      <c r="B52" t="s">
        <v>21</v>
      </c>
      <c r="C52" t="s">
        <v>257</v>
      </c>
      <c r="D52">
        <v>9881</v>
      </c>
      <c r="E52">
        <v>10170</v>
      </c>
      <c r="F52" t="str">
        <f t="shared" si="0"/>
        <v>988110170</v>
      </c>
    </row>
    <row r="53" spans="1:6" hidden="1" x14ac:dyDescent="0.25">
      <c r="A53" s="3">
        <f>NOT(ISNA(MATCH(B53,csv!A:A,0)))*1</f>
        <v>1</v>
      </c>
      <c r="B53" t="s">
        <v>22</v>
      </c>
      <c r="C53" t="s">
        <v>258</v>
      </c>
      <c r="D53">
        <v>3308</v>
      </c>
      <c r="E53">
        <v>3339</v>
      </c>
      <c r="F53" t="str">
        <f t="shared" si="0"/>
        <v>33083339</v>
      </c>
    </row>
    <row r="54" spans="1:6" hidden="1" x14ac:dyDescent="0.25">
      <c r="A54" s="3">
        <f>NOT(ISNA(MATCH(B54,csv!A:A,0)))*1</f>
        <v>1</v>
      </c>
      <c r="B54" t="s">
        <v>23</v>
      </c>
      <c r="C54" t="s">
        <v>259</v>
      </c>
      <c r="D54">
        <v>2598</v>
      </c>
      <c r="E54">
        <v>2572</v>
      </c>
      <c r="F54" t="str">
        <f t="shared" si="0"/>
        <v>25982572</v>
      </c>
    </row>
    <row r="55" spans="1:6" hidden="1" x14ac:dyDescent="0.25">
      <c r="A55" s="3">
        <f>NOT(ISNA(MATCH(B55,csv!A:A,0)))*1</f>
        <v>1</v>
      </c>
      <c r="B55" t="s">
        <v>24</v>
      </c>
      <c r="C55" t="s">
        <v>260</v>
      </c>
      <c r="D55">
        <v>2248</v>
      </c>
      <c r="E55">
        <v>2175</v>
      </c>
      <c r="F55" t="str">
        <f t="shared" si="0"/>
        <v>22482175</v>
      </c>
    </row>
    <row r="56" spans="1:6" hidden="1" x14ac:dyDescent="0.25">
      <c r="A56" s="3">
        <f>NOT(ISNA(MATCH(B56,csv!A:A,0)))*1</f>
        <v>1</v>
      </c>
      <c r="B56" t="s">
        <v>25</v>
      </c>
      <c r="C56" t="s">
        <v>261</v>
      </c>
      <c r="D56">
        <v>400</v>
      </c>
      <c r="E56">
        <v>378</v>
      </c>
      <c r="F56" t="str">
        <f t="shared" si="0"/>
        <v>400378</v>
      </c>
    </row>
    <row r="57" spans="1:6" hidden="1" x14ac:dyDescent="0.25">
      <c r="A57" s="3">
        <f>NOT(ISNA(MATCH(B57,csv!A:A,0)))*1</f>
        <v>1</v>
      </c>
      <c r="B57" t="s">
        <v>26</v>
      </c>
      <c r="C57" t="s">
        <v>262</v>
      </c>
      <c r="D57">
        <v>1462</v>
      </c>
      <c r="E57">
        <v>1441</v>
      </c>
      <c r="F57" t="str">
        <f t="shared" si="0"/>
        <v>14621441</v>
      </c>
    </row>
    <row r="58" spans="1:6" hidden="1" x14ac:dyDescent="0.25">
      <c r="A58" s="3">
        <f>NOT(ISNA(MATCH(B58,csv!A:A,0)))*1</f>
        <v>1</v>
      </c>
      <c r="B58" t="s">
        <v>119</v>
      </c>
      <c r="C58" t="s">
        <v>263</v>
      </c>
      <c r="D58">
        <v>876</v>
      </c>
      <c r="E58">
        <v>1010</v>
      </c>
      <c r="F58" t="str">
        <f t="shared" si="0"/>
        <v>8761010</v>
      </c>
    </row>
    <row r="59" spans="1:6" x14ac:dyDescent="0.25">
      <c r="A59" s="3">
        <f>NOT(ISNA(MATCH(B59,csv!A:A,0)))*1</f>
        <v>0</v>
      </c>
      <c r="B59" t="s">
        <v>72</v>
      </c>
      <c r="C59" t="s">
        <v>264</v>
      </c>
      <c r="D59">
        <v>121263</v>
      </c>
      <c r="E59">
        <v>121640</v>
      </c>
      <c r="F59" t="str">
        <f t="shared" si="0"/>
        <v>121263121640</v>
      </c>
    </row>
    <row r="60" spans="1:6" x14ac:dyDescent="0.25">
      <c r="A60" s="3">
        <f>NOT(ISNA(MATCH(B60,csv!A:A,0)))*1</f>
        <v>0</v>
      </c>
      <c r="B60" t="s">
        <v>73</v>
      </c>
      <c r="C60" t="s">
        <v>265</v>
      </c>
      <c r="D60">
        <v>32957</v>
      </c>
      <c r="E60">
        <v>30944</v>
      </c>
      <c r="F60" t="str">
        <f t="shared" si="0"/>
        <v>3295730944</v>
      </c>
    </row>
    <row r="61" spans="1:6" x14ac:dyDescent="0.25">
      <c r="A61" s="3">
        <f>NOT(ISNA(MATCH(B61,csv!A:A,0)))*1</f>
        <v>0</v>
      </c>
      <c r="B61" t="s">
        <v>74</v>
      </c>
      <c r="C61" t="s">
        <v>266</v>
      </c>
      <c r="D61">
        <v>31138</v>
      </c>
      <c r="E61">
        <v>31745</v>
      </c>
      <c r="F61" t="str">
        <f t="shared" si="0"/>
        <v>3113831745</v>
      </c>
    </row>
    <row r="62" spans="1:6" x14ac:dyDescent="0.25">
      <c r="A62" s="3">
        <f>NOT(ISNA(MATCH(B62,csv!A:A,0)))*1</f>
        <v>0</v>
      </c>
      <c r="B62" t="s">
        <v>75</v>
      </c>
      <c r="C62" t="s">
        <v>267</v>
      </c>
      <c r="D62">
        <v>43347</v>
      </c>
      <c r="E62">
        <v>44877</v>
      </c>
      <c r="F62" t="str">
        <f t="shared" si="0"/>
        <v>4334744877</v>
      </c>
    </row>
    <row r="63" spans="1:6" x14ac:dyDescent="0.25">
      <c r="A63" s="3">
        <f>NOT(ISNA(MATCH(B63,csv!A:A,0)))*1</f>
        <v>0</v>
      </c>
      <c r="B63" t="s">
        <v>76</v>
      </c>
      <c r="C63" t="s">
        <v>268</v>
      </c>
      <c r="D63">
        <v>3840</v>
      </c>
      <c r="E63">
        <v>4088</v>
      </c>
      <c r="F63" t="str">
        <f t="shared" si="0"/>
        <v>38404088</v>
      </c>
    </row>
    <row r="64" spans="1:6" x14ac:dyDescent="0.25">
      <c r="A64" s="3">
        <f>NOT(ISNA(MATCH(B64,csv!A:A,0)))*1</f>
        <v>0</v>
      </c>
      <c r="B64" t="s">
        <v>77</v>
      </c>
      <c r="C64" t="s">
        <v>269</v>
      </c>
      <c r="D64">
        <v>9981</v>
      </c>
      <c r="E64">
        <v>9986</v>
      </c>
      <c r="F64" t="str">
        <f t="shared" si="0"/>
        <v>99819986</v>
      </c>
    </row>
    <row r="65" spans="1:6" hidden="1" x14ac:dyDescent="0.25">
      <c r="A65" s="3">
        <f>NOT(ISNA(MATCH(B65,csv!A:A,0)))*1</f>
        <v>1</v>
      </c>
      <c r="B65" t="s">
        <v>101</v>
      </c>
      <c r="C65" t="s">
        <v>270</v>
      </c>
      <c r="D65">
        <v>133</v>
      </c>
      <c r="E65">
        <v>150</v>
      </c>
      <c r="F65" t="str">
        <f t="shared" ref="F65:F128" si="1">D65&amp;E65</f>
        <v>133150</v>
      </c>
    </row>
    <row r="66" spans="1:6" hidden="1" x14ac:dyDescent="0.25">
      <c r="A66" s="3">
        <f>NOT(ISNA(MATCH(B66,csv!A:A,0)))*1</f>
        <v>1</v>
      </c>
      <c r="B66" t="s">
        <v>102</v>
      </c>
      <c r="C66" t="s">
        <v>271</v>
      </c>
      <c r="D66">
        <v>73</v>
      </c>
      <c r="E66">
        <v>131</v>
      </c>
      <c r="F66" t="str">
        <f t="shared" si="1"/>
        <v>73131</v>
      </c>
    </row>
    <row r="67" spans="1:6" hidden="1" x14ac:dyDescent="0.25">
      <c r="A67" s="3">
        <f>NOT(ISNA(MATCH(B67,csv!A:A,0)))*1</f>
        <v>1</v>
      </c>
      <c r="B67" t="s">
        <v>103</v>
      </c>
      <c r="C67" t="s">
        <v>272</v>
      </c>
      <c r="D67">
        <v>21</v>
      </c>
      <c r="E67">
        <v>6</v>
      </c>
      <c r="F67" t="str">
        <f t="shared" si="1"/>
        <v>216</v>
      </c>
    </row>
    <row r="68" spans="1:6" hidden="1" x14ac:dyDescent="0.25">
      <c r="A68" s="3">
        <f>NOT(ISNA(MATCH(B68,csv!A:A,0)))*1</f>
        <v>1</v>
      </c>
      <c r="B68" t="s">
        <v>104</v>
      </c>
      <c r="C68" t="s">
        <v>273</v>
      </c>
      <c r="D68">
        <v>4</v>
      </c>
      <c r="E68">
        <v>0</v>
      </c>
      <c r="F68" t="str">
        <f t="shared" si="1"/>
        <v>40</v>
      </c>
    </row>
    <row r="69" spans="1:6" hidden="1" x14ac:dyDescent="0.25">
      <c r="A69" s="3">
        <f>NOT(ISNA(MATCH(B69,csv!A:A,0)))*1</f>
        <v>1</v>
      </c>
      <c r="B69" t="s">
        <v>105</v>
      </c>
      <c r="C69" t="s">
        <v>274</v>
      </c>
      <c r="D69">
        <v>7</v>
      </c>
      <c r="E69">
        <v>10</v>
      </c>
      <c r="F69" t="str">
        <f t="shared" si="1"/>
        <v>710</v>
      </c>
    </row>
    <row r="70" spans="1:6" hidden="1" x14ac:dyDescent="0.25">
      <c r="A70" s="3">
        <f>NOT(ISNA(MATCH(B70,csv!A:A,0)))*1</f>
        <v>1</v>
      </c>
      <c r="B70" t="s">
        <v>106</v>
      </c>
      <c r="C70" t="s">
        <v>275</v>
      </c>
      <c r="D70">
        <v>27</v>
      </c>
      <c r="E70">
        <v>2</v>
      </c>
      <c r="F70" t="str">
        <f t="shared" si="1"/>
        <v>272</v>
      </c>
    </row>
    <row r="71" spans="1:6" hidden="1" x14ac:dyDescent="0.25">
      <c r="A71" s="3">
        <f>NOT(ISNA(MATCH(B71,csv!A:A,0)))*1</f>
        <v>1</v>
      </c>
      <c r="B71" t="s">
        <v>33</v>
      </c>
      <c r="C71" t="s">
        <v>276</v>
      </c>
      <c r="D71">
        <v>4902</v>
      </c>
      <c r="E71">
        <v>4760</v>
      </c>
      <c r="F71" t="str">
        <f t="shared" si="1"/>
        <v>49024760</v>
      </c>
    </row>
    <row r="72" spans="1:6" hidden="1" x14ac:dyDescent="0.25">
      <c r="A72" s="3">
        <f>NOT(ISNA(MATCH(B72,csv!A:A,0)))*1</f>
        <v>1</v>
      </c>
      <c r="B72" t="s">
        <v>34</v>
      </c>
      <c r="C72" t="s">
        <v>277</v>
      </c>
      <c r="D72">
        <v>213</v>
      </c>
      <c r="E72">
        <v>213</v>
      </c>
      <c r="F72" t="str">
        <f t="shared" si="1"/>
        <v>213213</v>
      </c>
    </row>
    <row r="73" spans="1:6" hidden="1" x14ac:dyDescent="0.25">
      <c r="A73" s="3">
        <f>NOT(ISNA(MATCH(B73,csv!A:A,0)))*1</f>
        <v>1</v>
      </c>
      <c r="B73" t="s">
        <v>35</v>
      </c>
      <c r="C73" t="s">
        <v>278</v>
      </c>
      <c r="D73">
        <v>1115</v>
      </c>
      <c r="E73">
        <v>1100</v>
      </c>
      <c r="F73" t="str">
        <f t="shared" si="1"/>
        <v>11151100</v>
      </c>
    </row>
    <row r="74" spans="1:6" hidden="1" x14ac:dyDescent="0.25">
      <c r="A74" s="3">
        <f>NOT(ISNA(MATCH(B74,csv!A:A,0)))*1</f>
        <v>1</v>
      </c>
      <c r="B74" t="s">
        <v>36</v>
      </c>
      <c r="C74" t="s">
        <v>279</v>
      </c>
      <c r="D74">
        <v>2953</v>
      </c>
      <c r="E74">
        <v>2916</v>
      </c>
      <c r="F74" t="str">
        <f t="shared" si="1"/>
        <v>29532916</v>
      </c>
    </row>
    <row r="75" spans="1:6" hidden="1" x14ac:dyDescent="0.25">
      <c r="A75" s="3">
        <f>NOT(ISNA(MATCH(B75,csv!A:A,0)))*1</f>
        <v>1</v>
      </c>
      <c r="B75" t="s">
        <v>37</v>
      </c>
      <c r="C75" t="s">
        <v>280</v>
      </c>
      <c r="D75">
        <v>197</v>
      </c>
      <c r="E75">
        <v>175</v>
      </c>
      <c r="F75" t="str">
        <f t="shared" si="1"/>
        <v>197175</v>
      </c>
    </row>
    <row r="76" spans="1:6" hidden="1" x14ac:dyDescent="0.25">
      <c r="A76" s="3">
        <f>NOT(ISNA(MATCH(B76,csv!A:A,0)))*1</f>
        <v>1</v>
      </c>
      <c r="B76" t="s">
        <v>38</v>
      </c>
      <c r="C76" t="s">
        <v>281</v>
      </c>
      <c r="D76">
        <v>424</v>
      </c>
      <c r="E76">
        <v>356</v>
      </c>
      <c r="F76" t="str">
        <f t="shared" si="1"/>
        <v>424356</v>
      </c>
    </row>
    <row r="77" spans="1:6" hidden="1" x14ac:dyDescent="0.25">
      <c r="A77" s="3">
        <f>NOT(ISNA(MATCH(B77,csv!A:A,0)))*1</f>
        <v>1</v>
      </c>
      <c r="B77" t="s">
        <v>121</v>
      </c>
      <c r="C77" t="s">
        <v>282</v>
      </c>
      <c r="D77">
        <v>1553</v>
      </c>
      <c r="E77">
        <v>1180</v>
      </c>
      <c r="F77" t="str">
        <f t="shared" si="1"/>
        <v>15531180</v>
      </c>
    </row>
    <row r="78" spans="1:6" x14ac:dyDescent="0.25">
      <c r="A78" s="3">
        <f>NOT(ISNA(MATCH(B78,csv!A:A,0)))*1</f>
        <v>0</v>
      </c>
      <c r="B78" t="s">
        <v>66</v>
      </c>
      <c r="C78" t="s">
        <v>283</v>
      </c>
      <c r="D78">
        <v>43878</v>
      </c>
      <c r="E78">
        <v>41947</v>
      </c>
      <c r="F78" t="str">
        <f t="shared" si="1"/>
        <v>4387841947</v>
      </c>
    </row>
    <row r="79" spans="1:6" x14ac:dyDescent="0.25">
      <c r="A79" s="3">
        <f>NOT(ISNA(MATCH(B79,csv!A:A,0)))*1</f>
        <v>0</v>
      </c>
      <c r="B79" t="s">
        <v>67</v>
      </c>
      <c r="C79" t="s">
        <v>284</v>
      </c>
      <c r="D79">
        <v>10635</v>
      </c>
      <c r="E79">
        <v>11255</v>
      </c>
      <c r="F79" t="str">
        <f t="shared" si="1"/>
        <v>1063511255</v>
      </c>
    </row>
    <row r="80" spans="1:6" x14ac:dyDescent="0.25">
      <c r="A80" s="3">
        <f>NOT(ISNA(MATCH(B80,csv!A:A,0)))*1</f>
        <v>0</v>
      </c>
      <c r="B80" t="s">
        <v>68</v>
      </c>
      <c r="C80" t="s">
        <v>285</v>
      </c>
      <c r="D80">
        <v>7010</v>
      </c>
      <c r="E80">
        <v>6762</v>
      </c>
      <c r="F80" t="str">
        <f t="shared" si="1"/>
        <v>70106762</v>
      </c>
    </row>
    <row r="81" spans="1:6" x14ac:dyDescent="0.25">
      <c r="A81" s="3">
        <f>NOT(ISNA(MATCH(B81,csv!A:A,0)))*1</f>
        <v>0</v>
      </c>
      <c r="B81" t="s">
        <v>69</v>
      </c>
      <c r="C81" t="s">
        <v>286</v>
      </c>
      <c r="D81">
        <v>14849</v>
      </c>
      <c r="E81">
        <v>13108</v>
      </c>
      <c r="F81" t="str">
        <f t="shared" si="1"/>
        <v>1484913108</v>
      </c>
    </row>
    <row r="82" spans="1:6" x14ac:dyDescent="0.25">
      <c r="A82" s="3">
        <f>NOT(ISNA(MATCH(B82,csv!A:A,0)))*1</f>
        <v>0</v>
      </c>
      <c r="B82" t="s">
        <v>70</v>
      </c>
      <c r="C82" t="s">
        <v>287</v>
      </c>
      <c r="D82">
        <v>827</v>
      </c>
      <c r="E82">
        <v>832</v>
      </c>
      <c r="F82" t="str">
        <f t="shared" si="1"/>
        <v>827832</v>
      </c>
    </row>
    <row r="83" spans="1:6" x14ac:dyDescent="0.25">
      <c r="A83" s="3">
        <f>NOT(ISNA(MATCH(B83,csv!A:A,0)))*1</f>
        <v>0</v>
      </c>
      <c r="B83" t="s">
        <v>71</v>
      </c>
      <c r="C83" t="s">
        <v>288</v>
      </c>
      <c r="D83">
        <v>10556</v>
      </c>
      <c r="E83">
        <v>9990</v>
      </c>
      <c r="F83" t="str">
        <f t="shared" si="1"/>
        <v>105569990</v>
      </c>
    </row>
    <row r="84" spans="1:6" hidden="1" x14ac:dyDescent="0.25">
      <c r="A84" s="3">
        <f>NOT(ISNA(MATCH(B84,csv!A:A,0)))*1</f>
        <v>1</v>
      </c>
      <c r="B84" t="s">
        <v>95</v>
      </c>
      <c r="C84" t="s">
        <v>289</v>
      </c>
      <c r="D84">
        <v>173</v>
      </c>
      <c r="E84">
        <v>55</v>
      </c>
      <c r="F84" t="str">
        <f t="shared" si="1"/>
        <v>17355</v>
      </c>
    </row>
    <row r="85" spans="1:6" hidden="1" x14ac:dyDescent="0.25">
      <c r="A85" s="3">
        <f>NOT(ISNA(MATCH(B85,csv!A:A,0)))*1</f>
        <v>1</v>
      </c>
      <c r="B85" t="s">
        <v>96</v>
      </c>
      <c r="C85" t="s">
        <v>290</v>
      </c>
      <c r="D85">
        <v>14</v>
      </c>
      <c r="E85">
        <v>14</v>
      </c>
      <c r="F85" t="str">
        <f t="shared" si="1"/>
        <v>1414</v>
      </c>
    </row>
    <row r="86" spans="1:6" hidden="1" x14ac:dyDescent="0.25">
      <c r="A86" s="3">
        <f>NOT(ISNA(MATCH(B86,csv!A:A,0)))*1</f>
        <v>1</v>
      </c>
      <c r="B86" t="s">
        <v>97</v>
      </c>
      <c r="C86" t="s">
        <v>291</v>
      </c>
      <c r="D86">
        <v>0</v>
      </c>
      <c r="E86">
        <v>0</v>
      </c>
      <c r="F86" t="str">
        <f t="shared" si="1"/>
        <v>00</v>
      </c>
    </row>
    <row r="87" spans="1:6" hidden="1" x14ac:dyDescent="0.25">
      <c r="A87" s="3">
        <f>NOT(ISNA(MATCH(B87,csv!A:A,0)))*1</f>
        <v>1</v>
      </c>
      <c r="B87" t="s">
        <v>98</v>
      </c>
      <c r="C87" t="s">
        <v>292</v>
      </c>
      <c r="D87">
        <v>0</v>
      </c>
      <c r="E87">
        <v>0</v>
      </c>
      <c r="F87" t="str">
        <f t="shared" si="1"/>
        <v>00</v>
      </c>
    </row>
    <row r="88" spans="1:6" hidden="1" x14ac:dyDescent="0.25">
      <c r="A88" s="3">
        <f>NOT(ISNA(MATCH(B88,csv!A:A,0)))*1</f>
        <v>1</v>
      </c>
      <c r="B88" t="s">
        <v>99</v>
      </c>
      <c r="C88" t="s">
        <v>293</v>
      </c>
      <c r="D88">
        <v>0</v>
      </c>
      <c r="E88">
        <v>0</v>
      </c>
      <c r="F88" t="str">
        <f t="shared" si="1"/>
        <v>00</v>
      </c>
    </row>
    <row r="89" spans="1:6" hidden="1" x14ac:dyDescent="0.25">
      <c r="A89" s="3">
        <f>NOT(ISNA(MATCH(B89,csv!A:A,0)))*1</f>
        <v>1</v>
      </c>
      <c r="B89" t="s">
        <v>100</v>
      </c>
      <c r="C89" t="s">
        <v>294</v>
      </c>
      <c r="D89">
        <v>159</v>
      </c>
      <c r="E89">
        <v>41</v>
      </c>
      <c r="F89" t="str">
        <f t="shared" si="1"/>
        <v>15941</v>
      </c>
    </row>
    <row r="90" spans="1:6" hidden="1" x14ac:dyDescent="0.25">
      <c r="A90" s="3">
        <f>NOT(ISNA(MATCH(B90,csv!A:A,0)))*1</f>
        <v>1</v>
      </c>
      <c r="B90" t="s">
        <v>27</v>
      </c>
      <c r="C90" t="s">
        <v>295</v>
      </c>
      <c r="D90">
        <v>1932</v>
      </c>
      <c r="E90">
        <v>1889</v>
      </c>
      <c r="F90" t="str">
        <f t="shared" si="1"/>
        <v>19321889</v>
      </c>
    </row>
    <row r="91" spans="1:6" hidden="1" x14ac:dyDescent="0.25">
      <c r="A91" s="3">
        <f>NOT(ISNA(MATCH(B91,csv!A:A,0)))*1</f>
        <v>1</v>
      </c>
      <c r="B91" t="s">
        <v>28</v>
      </c>
      <c r="C91" t="s">
        <v>296</v>
      </c>
      <c r="D91">
        <v>105</v>
      </c>
      <c r="E91">
        <v>102</v>
      </c>
      <c r="F91" t="str">
        <f t="shared" si="1"/>
        <v>105102</v>
      </c>
    </row>
    <row r="92" spans="1:6" hidden="1" x14ac:dyDescent="0.25">
      <c r="A92" s="3">
        <f>NOT(ISNA(MATCH(B92,csv!A:A,0)))*1</f>
        <v>1</v>
      </c>
      <c r="B92" t="s">
        <v>29</v>
      </c>
      <c r="C92" t="s">
        <v>297</v>
      </c>
      <c r="D92">
        <v>308</v>
      </c>
      <c r="E92">
        <v>312</v>
      </c>
      <c r="F92" t="str">
        <f t="shared" si="1"/>
        <v>308312</v>
      </c>
    </row>
    <row r="93" spans="1:6" hidden="1" x14ac:dyDescent="0.25">
      <c r="A93" s="3">
        <f>NOT(ISNA(MATCH(B93,csv!A:A,0)))*1</f>
        <v>1</v>
      </c>
      <c r="B93" t="s">
        <v>30</v>
      </c>
      <c r="C93" t="s">
        <v>298</v>
      </c>
      <c r="D93">
        <v>987</v>
      </c>
      <c r="E93">
        <v>987</v>
      </c>
      <c r="F93" t="str">
        <f t="shared" si="1"/>
        <v>987987</v>
      </c>
    </row>
    <row r="94" spans="1:6" hidden="1" x14ac:dyDescent="0.25">
      <c r="A94" s="3">
        <f>NOT(ISNA(MATCH(B94,csv!A:A,0)))*1</f>
        <v>1</v>
      </c>
      <c r="B94" t="s">
        <v>31</v>
      </c>
      <c r="C94" t="s">
        <v>299</v>
      </c>
      <c r="D94">
        <v>32</v>
      </c>
      <c r="E94">
        <v>29</v>
      </c>
      <c r="F94" t="str">
        <f t="shared" si="1"/>
        <v>3229</v>
      </c>
    </row>
    <row r="95" spans="1:6" hidden="1" x14ac:dyDescent="0.25">
      <c r="A95" s="3">
        <f>NOT(ISNA(MATCH(B95,csv!A:A,0)))*1</f>
        <v>1</v>
      </c>
      <c r="B95" t="s">
        <v>32</v>
      </c>
      <c r="C95" t="s">
        <v>300</v>
      </c>
      <c r="D95">
        <v>501</v>
      </c>
      <c r="E95">
        <v>460</v>
      </c>
      <c r="F95" t="str">
        <f t="shared" si="1"/>
        <v>501460</v>
      </c>
    </row>
    <row r="96" spans="1:6" hidden="1" x14ac:dyDescent="0.25">
      <c r="A96" s="3">
        <f>NOT(ISNA(MATCH(B96,csv!A:A,0)))*1</f>
        <v>1</v>
      </c>
      <c r="B96" t="s">
        <v>120</v>
      </c>
      <c r="C96" t="s">
        <v>301</v>
      </c>
      <c r="D96">
        <v>147</v>
      </c>
      <c r="E96">
        <v>247</v>
      </c>
      <c r="F96" t="str">
        <f t="shared" si="1"/>
        <v>147247</v>
      </c>
    </row>
    <row r="97" spans="1:6" hidden="1" x14ac:dyDescent="0.25">
      <c r="A97" s="3">
        <f>NOT(ISNA(MATCH(B97,csv!A:A,0)))*1</f>
        <v>1</v>
      </c>
      <c r="B97" t="s">
        <v>39</v>
      </c>
      <c r="C97" t="s">
        <v>302</v>
      </c>
      <c r="D97">
        <v>294</v>
      </c>
      <c r="E97">
        <v>274</v>
      </c>
      <c r="F97" t="str">
        <f t="shared" si="1"/>
        <v>294274</v>
      </c>
    </row>
    <row r="98" spans="1:6" hidden="1" x14ac:dyDescent="0.25">
      <c r="A98" s="3">
        <f>NOT(ISNA(MATCH(B98,csv!A:A,0)))*1</f>
        <v>1</v>
      </c>
      <c r="B98" t="s">
        <v>40</v>
      </c>
      <c r="C98" t="s">
        <v>303</v>
      </c>
      <c r="D98">
        <v>59</v>
      </c>
      <c r="E98">
        <v>42</v>
      </c>
      <c r="F98" t="str">
        <f t="shared" si="1"/>
        <v>5942</v>
      </c>
    </row>
    <row r="99" spans="1:6" hidden="1" x14ac:dyDescent="0.25">
      <c r="A99" s="3">
        <f>NOT(ISNA(MATCH(B99,csv!A:A,0)))*1</f>
        <v>1</v>
      </c>
      <c r="B99" t="s">
        <v>41</v>
      </c>
      <c r="C99" t="s">
        <v>304</v>
      </c>
      <c r="D99">
        <v>21</v>
      </c>
      <c r="E99">
        <v>38</v>
      </c>
      <c r="F99" t="str">
        <f t="shared" si="1"/>
        <v>2138</v>
      </c>
    </row>
    <row r="100" spans="1:6" hidden="1" x14ac:dyDescent="0.25">
      <c r="A100" s="3">
        <f>NOT(ISNA(MATCH(B100,csv!A:A,0)))*1</f>
        <v>1</v>
      </c>
      <c r="B100" t="s">
        <v>42</v>
      </c>
      <c r="C100" t="s">
        <v>305</v>
      </c>
      <c r="D100">
        <v>117</v>
      </c>
      <c r="E100">
        <v>123</v>
      </c>
      <c r="F100" t="str">
        <f t="shared" si="1"/>
        <v>117123</v>
      </c>
    </row>
    <row r="101" spans="1:6" hidden="1" x14ac:dyDescent="0.25">
      <c r="A101" s="3">
        <f>NOT(ISNA(MATCH(B101,csv!A:A,0)))*1</f>
        <v>1</v>
      </c>
      <c r="B101" t="s">
        <v>43</v>
      </c>
      <c r="C101" t="s">
        <v>306</v>
      </c>
      <c r="D101">
        <v>11</v>
      </c>
      <c r="E101">
        <v>12</v>
      </c>
      <c r="F101" t="str">
        <f t="shared" si="1"/>
        <v>1112</v>
      </c>
    </row>
    <row r="102" spans="1:6" hidden="1" x14ac:dyDescent="0.25">
      <c r="A102" s="3">
        <f>NOT(ISNA(MATCH(B102,csv!A:A,0)))*1</f>
        <v>1</v>
      </c>
      <c r="B102" t="s">
        <v>44</v>
      </c>
      <c r="C102" t="s">
        <v>307</v>
      </c>
      <c r="D102">
        <v>87</v>
      </c>
      <c r="E102">
        <v>60</v>
      </c>
      <c r="F102" t="str">
        <f t="shared" si="1"/>
        <v>8760</v>
      </c>
    </row>
    <row r="103" spans="1:6" hidden="1" x14ac:dyDescent="0.25">
      <c r="A103" s="3">
        <f>NOT(ISNA(MATCH(B103,csv!A:A,0)))*1</f>
        <v>1</v>
      </c>
      <c r="B103" t="s">
        <v>107</v>
      </c>
      <c r="C103" t="s">
        <v>308</v>
      </c>
      <c r="D103">
        <v>87</v>
      </c>
      <c r="E103">
        <v>152</v>
      </c>
      <c r="F103" t="str">
        <f t="shared" si="1"/>
        <v>87152</v>
      </c>
    </row>
    <row r="104" spans="1:6" hidden="1" x14ac:dyDescent="0.25">
      <c r="A104" s="3">
        <f>NOT(ISNA(MATCH(B104,csv!A:A,0)))*1</f>
        <v>1</v>
      </c>
      <c r="B104" t="s">
        <v>108</v>
      </c>
      <c r="C104" t="s">
        <v>309</v>
      </c>
      <c r="D104">
        <v>1</v>
      </c>
      <c r="E104">
        <v>86</v>
      </c>
      <c r="F104" t="str">
        <f t="shared" si="1"/>
        <v>186</v>
      </c>
    </row>
    <row r="105" spans="1:6" hidden="1" x14ac:dyDescent="0.25">
      <c r="A105" s="3">
        <f>NOT(ISNA(MATCH(B105,csv!A:A,0)))*1</f>
        <v>1</v>
      </c>
      <c r="B105" t="s">
        <v>109</v>
      </c>
      <c r="C105" t="s">
        <v>310</v>
      </c>
      <c r="D105">
        <v>2</v>
      </c>
      <c r="E105">
        <v>1</v>
      </c>
      <c r="F105" t="str">
        <f t="shared" si="1"/>
        <v>21</v>
      </c>
    </row>
    <row r="106" spans="1:6" hidden="1" x14ac:dyDescent="0.25">
      <c r="A106" s="3">
        <f>NOT(ISNA(MATCH(B106,csv!A:A,0)))*1</f>
        <v>1</v>
      </c>
      <c r="B106" t="s">
        <v>110</v>
      </c>
      <c r="C106" t="s">
        <v>311</v>
      </c>
      <c r="D106">
        <v>78</v>
      </c>
      <c r="E106">
        <v>58</v>
      </c>
      <c r="F106" t="str">
        <f t="shared" si="1"/>
        <v>7858</v>
      </c>
    </row>
    <row r="107" spans="1:6" hidden="1" x14ac:dyDescent="0.25">
      <c r="A107" s="3">
        <f>NOT(ISNA(MATCH(B107,csv!A:A,0)))*1</f>
        <v>1</v>
      </c>
      <c r="B107" t="s">
        <v>111</v>
      </c>
      <c r="C107" t="s">
        <v>312</v>
      </c>
      <c r="D107">
        <v>0</v>
      </c>
      <c r="E107">
        <v>0</v>
      </c>
      <c r="F107" t="str">
        <f t="shared" si="1"/>
        <v>00</v>
      </c>
    </row>
    <row r="108" spans="1:6" hidden="1" x14ac:dyDescent="0.25">
      <c r="A108" s="3">
        <f>NOT(ISNA(MATCH(B108,csv!A:A,0)))*1</f>
        <v>1</v>
      </c>
      <c r="B108" t="s">
        <v>112</v>
      </c>
      <c r="C108" t="s">
        <v>313</v>
      </c>
      <c r="D108">
        <v>6</v>
      </c>
      <c r="E108">
        <v>6</v>
      </c>
      <c r="F108" t="str">
        <f t="shared" si="1"/>
        <v>66</v>
      </c>
    </row>
    <row r="109" spans="1:6" hidden="1" x14ac:dyDescent="0.25">
      <c r="A109" s="3">
        <f>NOT(ISNA(MATCH(B109,csv!A:A,0)))*1</f>
        <v>1</v>
      </c>
      <c r="B109" t="s">
        <v>122</v>
      </c>
      <c r="C109" t="s">
        <v>314</v>
      </c>
      <c r="D109">
        <v>180</v>
      </c>
      <c r="E109">
        <v>99</v>
      </c>
      <c r="F109" t="str">
        <f t="shared" si="1"/>
        <v>18099</v>
      </c>
    </row>
    <row r="110" spans="1:6" x14ac:dyDescent="0.25">
      <c r="A110" s="3">
        <f>NOT(ISNA(MATCH(B110,csv!A:A,0)))*1</f>
        <v>0</v>
      </c>
      <c r="B110" t="s">
        <v>78</v>
      </c>
      <c r="C110" t="s">
        <v>315</v>
      </c>
      <c r="D110">
        <v>73535</v>
      </c>
      <c r="E110">
        <v>71443</v>
      </c>
      <c r="F110" t="str">
        <f t="shared" si="1"/>
        <v>7353571443</v>
      </c>
    </row>
    <row r="111" spans="1:6" x14ac:dyDescent="0.25">
      <c r="A111" s="3">
        <f>NOT(ISNA(MATCH(B111,csv!A:A,0)))*1</f>
        <v>0</v>
      </c>
      <c r="B111" t="s">
        <v>79</v>
      </c>
      <c r="C111" t="s">
        <v>316</v>
      </c>
      <c r="D111">
        <v>6233</v>
      </c>
      <c r="E111">
        <v>5887</v>
      </c>
      <c r="F111" t="str">
        <f t="shared" si="1"/>
        <v>62335887</v>
      </c>
    </row>
    <row r="112" spans="1:6" x14ac:dyDescent="0.25">
      <c r="A112" s="3">
        <f>NOT(ISNA(MATCH(B112,csv!A:A,0)))*1</f>
        <v>0</v>
      </c>
      <c r="B112" t="s">
        <v>80</v>
      </c>
      <c r="C112" t="s">
        <v>317</v>
      </c>
      <c r="D112">
        <v>22297</v>
      </c>
      <c r="E112">
        <v>20933</v>
      </c>
      <c r="F112" t="str">
        <f t="shared" si="1"/>
        <v>2229720933</v>
      </c>
    </row>
    <row r="113" spans="1:6" x14ac:dyDescent="0.25">
      <c r="A113" s="3">
        <f>NOT(ISNA(MATCH(B113,csv!A:A,0)))*1</f>
        <v>0</v>
      </c>
      <c r="B113" t="s">
        <v>81</v>
      </c>
      <c r="C113" t="s">
        <v>318</v>
      </c>
      <c r="D113">
        <v>40363</v>
      </c>
      <c r="E113">
        <v>40186</v>
      </c>
      <c r="F113" t="str">
        <f t="shared" si="1"/>
        <v>4036340186</v>
      </c>
    </row>
    <row r="114" spans="1:6" x14ac:dyDescent="0.25">
      <c r="A114" s="3">
        <f>NOT(ISNA(MATCH(B114,csv!A:A,0)))*1</f>
        <v>0</v>
      </c>
      <c r="B114" t="s">
        <v>82</v>
      </c>
      <c r="C114" t="s">
        <v>319</v>
      </c>
      <c r="D114">
        <v>4643</v>
      </c>
      <c r="E114">
        <v>4437</v>
      </c>
      <c r="F114" t="str">
        <f t="shared" si="1"/>
        <v>46434437</v>
      </c>
    </row>
    <row r="115" spans="1:6" hidden="1" x14ac:dyDescent="0.25">
      <c r="A115" s="3">
        <f>NOT(ISNA(MATCH(B115,csv!A:A,0)))*1</f>
        <v>1</v>
      </c>
      <c r="B115" t="s">
        <v>113</v>
      </c>
      <c r="C115" t="s">
        <v>320</v>
      </c>
      <c r="D115">
        <v>75</v>
      </c>
      <c r="E115">
        <v>77</v>
      </c>
      <c r="F115" t="str">
        <f t="shared" si="1"/>
        <v>7577</v>
      </c>
    </row>
    <row r="116" spans="1:6" hidden="1" x14ac:dyDescent="0.25">
      <c r="A116" s="3">
        <f>NOT(ISNA(MATCH(B116,csv!A:A,0)))*1</f>
        <v>1</v>
      </c>
      <c r="B116" t="s">
        <v>114</v>
      </c>
      <c r="C116" t="s">
        <v>321</v>
      </c>
      <c r="D116">
        <v>25</v>
      </c>
      <c r="E116">
        <v>25</v>
      </c>
      <c r="F116" t="str">
        <f t="shared" si="1"/>
        <v>2525</v>
      </c>
    </row>
    <row r="117" spans="1:6" hidden="1" x14ac:dyDescent="0.25">
      <c r="A117" s="3">
        <f>NOT(ISNA(MATCH(B117,csv!A:A,0)))*1</f>
        <v>1</v>
      </c>
      <c r="B117" t="s">
        <v>115</v>
      </c>
      <c r="C117" t="s">
        <v>322</v>
      </c>
      <c r="D117">
        <v>20</v>
      </c>
      <c r="E117">
        <v>22</v>
      </c>
      <c r="F117" t="str">
        <f t="shared" si="1"/>
        <v>2022</v>
      </c>
    </row>
    <row r="118" spans="1:6" hidden="1" x14ac:dyDescent="0.25">
      <c r="A118" s="3">
        <f>NOT(ISNA(MATCH(B118,csv!A:A,0)))*1</f>
        <v>1</v>
      </c>
      <c r="B118" t="s">
        <v>116</v>
      </c>
      <c r="C118" t="s">
        <v>323</v>
      </c>
      <c r="D118">
        <v>0</v>
      </c>
      <c r="E118">
        <v>0</v>
      </c>
      <c r="F118" t="str">
        <f t="shared" si="1"/>
        <v>00</v>
      </c>
    </row>
    <row r="119" spans="1:6" hidden="1" x14ac:dyDescent="0.25">
      <c r="A119" s="3">
        <f>NOT(ISNA(MATCH(B119,csv!A:A,0)))*1</f>
        <v>1</v>
      </c>
      <c r="B119" t="s">
        <v>117</v>
      </c>
      <c r="C119" t="s">
        <v>324</v>
      </c>
      <c r="D119">
        <v>29</v>
      </c>
      <c r="E119">
        <v>30</v>
      </c>
      <c r="F119" t="str">
        <f t="shared" si="1"/>
        <v>2930</v>
      </c>
    </row>
    <row r="120" spans="1:6" hidden="1" x14ac:dyDescent="0.25">
      <c r="A120" s="3">
        <f>NOT(ISNA(MATCH(B120,csv!A:A,0)))*1</f>
        <v>1</v>
      </c>
      <c r="B120" t="s">
        <v>45</v>
      </c>
      <c r="C120" t="s">
        <v>325</v>
      </c>
      <c r="D120">
        <v>2705</v>
      </c>
      <c r="E120">
        <v>2660</v>
      </c>
      <c r="F120" t="str">
        <f t="shared" si="1"/>
        <v>27052660</v>
      </c>
    </row>
    <row r="121" spans="1:6" hidden="1" x14ac:dyDescent="0.25">
      <c r="A121" s="3">
        <f>NOT(ISNA(MATCH(B121,csv!A:A,0)))*1</f>
        <v>1</v>
      </c>
      <c r="B121" t="s">
        <v>46</v>
      </c>
      <c r="C121" t="s">
        <v>326</v>
      </c>
      <c r="D121">
        <v>244</v>
      </c>
      <c r="E121">
        <v>242</v>
      </c>
      <c r="F121" t="str">
        <f t="shared" si="1"/>
        <v>244242</v>
      </c>
    </row>
    <row r="122" spans="1:6" hidden="1" x14ac:dyDescent="0.25">
      <c r="A122" s="3">
        <f>NOT(ISNA(MATCH(B122,csv!A:A,0)))*1</f>
        <v>1</v>
      </c>
      <c r="B122" t="s">
        <v>47</v>
      </c>
      <c r="C122" t="s">
        <v>327</v>
      </c>
      <c r="D122">
        <v>514</v>
      </c>
      <c r="E122">
        <v>518</v>
      </c>
      <c r="F122" t="str">
        <f t="shared" si="1"/>
        <v>514518</v>
      </c>
    </row>
    <row r="123" spans="1:6" hidden="1" x14ac:dyDescent="0.25">
      <c r="A123" s="3">
        <f>NOT(ISNA(MATCH(B123,csv!A:A,0)))*1</f>
        <v>1</v>
      </c>
      <c r="B123" t="s">
        <v>48</v>
      </c>
      <c r="C123" t="s">
        <v>328</v>
      </c>
      <c r="D123">
        <v>1710</v>
      </c>
      <c r="E123">
        <v>1674</v>
      </c>
      <c r="F123" t="str">
        <f t="shared" si="1"/>
        <v>17101674</v>
      </c>
    </row>
    <row r="124" spans="1:6" hidden="1" x14ac:dyDescent="0.25">
      <c r="A124" s="3">
        <f>NOT(ISNA(MATCH(B124,csv!A:A,0)))*1</f>
        <v>1</v>
      </c>
      <c r="B124" t="s">
        <v>49</v>
      </c>
      <c r="C124" t="s">
        <v>329</v>
      </c>
      <c r="D124">
        <v>238</v>
      </c>
      <c r="E124">
        <v>226</v>
      </c>
      <c r="F124" t="str">
        <f t="shared" si="1"/>
        <v>238226</v>
      </c>
    </row>
    <row r="125" spans="1:6" hidden="1" x14ac:dyDescent="0.25">
      <c r="A125" s="3">
        <f>NOT(ISNA(MATCH(B125,csv!A:A,0)))*1</f>
        <v>1</v>
      </c>
      <c r="B125" t="s">
        <v>123</v>
      </c>
      <c r="C125" t="s">
        <v>330</v>
      </c>
      <c r="D125">
        <v>1454</v>
      </c>
      <c r="E125">
        <v>1791</v>
      </c>
      <c r="F125" t="str">
        <f t="shared" si="1"/>
        <v>14541791</v>
      </c>
    </row>
    <row r="126" spans="1:6" hidden="1" x14ac:dyDescent="0.25">
      <c r="A126" s="3">
        <f>NOT(ISNA(MATCH(B126,csv!A:A,0)))*1</f>
        <v>1</v>
      </c>
      <c r="B126" t="s">
        <v>124</v>
      </c>
      <c r="C126" t="s">
        <v>331</v>
      </c>
      <c r="D126">
        <v>20689</v>
      </c>
      <c r="E126">
        <v>21081</v>
      </c>
      <c r="F126" t="str">
        <f t="shared" si="1"/>
        <v>2068921081</v>
      </c>
    </row>
    <row r="127" spans="1:6" hidden="1" x14ac:dyDescent="0.25">
      <c r="A127" s="3">
        <f>NOT(ISNA(MATCH(B127,csv!A:A,0)))*1</f>
        <v>1</v>
      </c>
      <c r="B127" t="s">
        <v>125</v>
      </c>
      <c r="C127" t="s">
        <v>332</v>
      </c>
      <c r="D127">
        <v>8969</v>
      </c>
      <c r="E127">
        <v>9386</v>
      </c>
      <c r="F127" t="str">
        <f t="shared" si="1"/>
        <v>89699386</v>
      </c>
    </row>
    <row r="128" spans="1:6" hidden="1" x14ac:dyDescent="0.25">
      <c r="A128" s="3">
        <f>NOT(ISNA(MATCH(B128,csv!A:A,0)))*1</f>
        <v>1</v>
      </c>
      <c r="B128" t="s">
        <v>127</v>
      </c>
      <c r="C128" t="s">
        <v>333</v>
      </c>
      <c r="D128">
        <v>3536</v>
      </c>
      <c r="E128">
        <v>3977</v>
      </c>
      <c r="F128" t="str">
        <f t="shared" si="1"/>
        <v>35363977</v>
      </c>
    </row>
    <row r="129" spans="1:6" hidden="1" x14ac:dyDescent="0.25">
      <c r="A129" s="3">
        <f>NOT(ISNA(MATCH(B129,csv!A:A,0)))*1</f>
        <v>1</v>
      </c>
      <c r="B129" t="s">
        <v>126</v>
      </c>
      <c r="C129" t="s">
        <v>334</v>
      </c>
      <c r="D129">
        <v>1683</v>
      </c>
      <c r="E129">
        <v>1705</v>
      </c>
      <c r="F129" t="str">
        <f t="shared" ref="F129:F132" si="2">D129&amp;E129</f>
        <v>16831705</v>
      </c>
    </row>
    <row r="130" spans="1:6" hidden="1" x14ac:dyDescent="0.25">
      <c r="A130" s="3">
        <f>NOT(ISNA(MATCH(B130,csv!A:A,0)))*1</f>
        <v>1</v>
      </c>
      <c r="B130" t="s">
        <v>128</v>
      </c>
      <c r="C130" t="s">
        <v>335</v>
      </c>
      <c r="D130">
        <v>276</v>
      </c>
      <c r="E130">
        <v>292</v>
      </c>
      <c r="F130" t="str">
        <f t="shared" si="2"/>
        <v>276292</v>
      </c>
    </row>
    <row r="131" spans="1:6" hidden="1" x14ac:dyDescent="0.25">
      <c r="A131" s="3">
        <f>NOT(ISNA(MATCH(B131,csv!A:A,0)))*1</f>
        <v>1</v>
      </c>
      <c r="B131" t="s">
        <v>129</v>
      </c>
      <c r="C131" t="s">
        <v>336</v>
      </c>
      <c r="D131">
        <v>1027</v>
      </c>
      <c r="E131">
        <v>712</v>
      </c>
      <c r="F131" t="str">
        <f t="shared" si="2"/>
        <v>1027712</v>
      </c>
    </row>
    <row r="132" spans="1:6" hidden="1" x14ac:dyDescent="0.25">
      <c r="A132" s="3">
        <f>NOT(ISNA(MATCH(B132,csv!A:A,0)))*1</f>
        <v>1</v>
      </c>
      <c r="B132" t="s">
        <v>130</v>
      </c>
      <c r="C132" t="s">
        <v>337</v>
      </c>
      <c r="D132">
        <v>5199</v>
      </c>
      <c r="E132">
        <v>5009</v>
      </c>
      <c r="F132" t="str">
        <f t="shared" si="2"/>
        <v>51995009</v>
      </c>
    </row>
  </sheetData>
  <autoFilter ref="A1:E132" xr:uid="{DA36D884-EB84-4599-BE4E-13973B29CEAD}">
    <filterColumn colId="0">
      <filters>
        <filter val="0"/>
      </filters>
    </filterColumn>
  </autoFilter>
  <conditionalFormatting sqref="A2:A1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customProperties>
    <customPr name="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csv</vt:lpstr>
      <vt:lpstr>Sheet2</vt:lpstr>
      <vt:lpstr>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patrick.marable</dc:creator>
  <cp:lastModifiedBy>patrick.marable</cp:lastModifiedBy>
  <dcterms:created xsi:type="dcterms:W3CDTF">2024-06-12T12:46:24Z</dcterms:created>
  <dcterms:modified xsi:type="dcterms:W3CDTF">2024-07-01T22:21:58Z</dcterms:modified>
</cp:coreProperties>
</file>