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thesis\results\"/>
    </mc:Choice>
  </mc:AlternateContent>
  <bookViews>
    <workbookView xWindow="0" yWindow="0" windowWidth="14370" windowHeight="7530" tabRatio="820" activeTab="3"/>
  </bookViews>
  <sheets>
    <sheet name="random eff" sheetId="1" r:id="rId1"/>
    <sheet name="indiv species" sheetId="2" r:id="rId2"/>
    <sheet name="Sheet3" sheetId="4" r:id="rId3"/>
    <sheet name="brilleman code" sheetId="5" r:id="rId4"/>
    <sheet name="compare models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6" l="1"/>
  <c r="D3" i="6"/>
  <c r="D4" i="6"/>
  <c r="D5" i="6"/>
  <c r="D6" i="6"/>
  <c r="D7" i="6"/>
  <c r="D8" i="6"/>
  <c r="D9" i="6"/>
  <c r="D10" i="6"/>
  <c r="D12" i="6"/>
  <c r="D13" i="6"/>
  <c r="D15" i="6"/>
  <c r="D16" i="6"/>
  <c r="D17" i="6"/>
  <c r="D1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2" i="6"/>
  <c r="F18" i="5"/>
  <c r="I18" i="5" s="1"/>
  <c r="M18" i="5"/>
  <c r="E18" i="5"/>
  <c r="M17" i="5"/>
  <c r="I17" i="5"/>
  <c r="E17" i="5"/>
  <c r="M16" i="5"/>
  <c r="I16" i="5"/>
  <c r="E16" i="5"/>
  <c r="M15" i="5"/>
  <c r="I15" i="5"/>
  <c r="E15" i="5"/>
  <c r="M14" i="5"/>
  <c r="I14" i="5"/>
  <c r="E14" i="5"/>
  <c r="D14" i="6" s="1"/>
  <c r="M13" i="5"/>
  <c r="I13" i="5"/>
  <c r="E13" i="5"/>
  <c r="M12" i="5"/>
  <c r="I12" i="5"/>
  <c r="E12" i="5"/>
  <c r="M11" i="5"/>
  <c r="I11" i="5"/>
  <c r="E11" i="5"/>
  <c r="D11" i="6" s="1"/>
  <c r="M10" i="5"/>
  <c r="I10" i="5"/>
  <c r="E10" i="5"/>
  <c r="M9" i="5"/>
  <c r="I9" i="5"/>
  <c r="E9" i="5"/>
  <c r="M8" i="5"/>
  <c r="I8" i="5"/>
  <c r="E8" i="5"/>
  <c r="M7" i="5"/>
  <c r="I7" i="5"/>
  <c r="E7" i="5"/>
  <c r="M6" i="5"/>
  <c r="I6" i="5"/>
  <c r="E6" i="5"/>
  <c r="M5" i="5"/>
  <c r="I5" i="5"/>
  <c r="E5" i="5"/>
  <c r="M4" i="5"/>
  <c r="I4" i="5"/>
  <c r="E4" i="5"/>
  <c r="M3" i="5"/>
  <c r="I3" i="5"/>
  <c r="E3" i="5"/>
  <c r="M2" i="5"/>
  <c r="I2" i="5"/>
  <c r="E2" i="5"/>
  <c r="D3" i="4" l="1"/>
  <c r="D4" i="4"/>
  <c r="D5" i="4"/>
  <c r="D7" i="4"/>
  <c r="D8" i="4"/>
  <c r="D9" i="4"/>
  <c r="D10" i="4"/>
  <c r="D11" i="4"/>
  <c r="D12" i="4"/>
  <c r="D13" i="4"/>
  <c r="D14" i="4"/>
  <c r="D15" i="4"/>
  <c r="D16" i="4"/>
  <c r="D17" i="4"/>
  <c r="D2" i="4"/>
  <c r="C3" i="4"/>
  <c r="C4" i="4"/>
  <c r="C5" i="4"/>
  <c r="C7" i="4"/>
  <c r="C8" i="4"/>
  <c r="C9" i="4"/>
  <c r="C10" i="4"/>
  <c r="C11" i="4"/>
  <c r="C12" i="4"/>
  <c r="C13" i="4"/>
  <c r="C14" i="4"/>
  <c r="C15" i="4"/>
  <c r="C16" i="4"/>
  <c r="C1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B18" i="4" s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3" i="2"/>
  <c r="G4" i="2"/>
  <c r="G5" i="2"/>
  <c r="G6" i="2"/>
  <c r="G18" i="2" s="1"/>
  <c r="G7" i="2"/>
  <c r="G8" i="2"/>
  <c r="G9" i="2"/>
  <c r="G10" i="2"/>
  <c r="G11" i="2"/>
  <c r="G12" i="2"/>
  <c r="G13" i="2"/>
  <c r="G14" i="2"/>
  <c r="G15" i="2"/>
  <c r="G16" i="2"/>
  <c r="G17" i="2"/>
  <c r="I3" i="2"/>
  <c r="I4" i="2"/>
  <c r="I5" i="2"/>
  <c r="I6" i="2"/>
  <c r="I18" i="2" s="1"/>
  <c r="I7" i="2"/>
  <c r="I8" i="2"/>
  <c r="I9" i="2"/>
  <c r="I10" i="2"/>
  <c r="I11" i="2"/>
  <c r="I12" i="2"/>
  <c r="I13" i="2"/>
  <c r="I14" i="2"/>
  <c r="I15" i="2"/>
  <c r="I16" i="2"/>
  <c r="I17" i="2"/>
  <c r="I2" i="2"/>
  <c r="G2" i="2"/>
  <c r="E17" i="2"/>
  <c r="E16" i="2"/>
  <c r="E15" i="2"/>
  <c r="E14" i="2"/>
  <c r="E13" i="2"/>
  <c r="E12" i="2"/>
  <c r="E11" i="2"/>
  <c r="E10" i="2"/>
  <c r="E9" i="2"/>
  <c r="E8" i="2"/>
  <c r="E7" i="2"/>
  <c r="E6" i="2"/>
  <c r="E18" i="2" s="1"/>
  <c r="E5" i="2"/>
  <c r="E4" i="2"/>
  <c r="E3" i="2"/>
  <c r="E2" i="2"/>
  <c r="D6" i="4" l="1"/>
  <c r="D18" i="4" s="1"/>
  <c r="C6" i="4"/>
  <c r="C18" i="4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<sst xmlns="http://schemas.openxmlformats.org/spreadsheetml/2006/main" count="166" uniqueCount="41">
  <si>
    <t>Model</t>
  </si>
  <si>
    <t>Species</t>
  </si>
  <si>
    <t>Mean bkpoint</t>
  </si>
  <si>
    <t>stdev</t>
  </si>
  <si>
    <t>average year</t>
  </si>
  <si>
    <t>bkpoint year</t>
  </si>
  <si>
    <t>MOD1</t>
  </si>
  <si>
    <t>MAKE</t>
  </si>
  <si>
    <t>BAEA</t>
  </si>
  <si>
    <t>BLVU</t>
  </si>
  <si>
    <t>BWHA</t>
  </si>
  <si>
    <t>COHA</t>
  </si>
  <si>
    <t>GOEA</t>
  </si>
  <si>
    <t>MERL</t>
  </si>
  <si>
    <t>NOGO</t>
  </si>
  <si>
    <t>NOHA</t>
  </si>
  <si>
    <t>OSPR</t>
  </si>
  <si>
    <t>PEFA</t>
  </si>
  <si>
    <t>RLHA</t>
  </si>
  <si>
    <t>RSHA</t>
  </si>
  <si>
    <t>RTHA</t>
  </si>
  <si>
    <t>SSHA</t>
  </si>
  <si>
    <t>TUVU</t>
  </si>
  <si>
    <t>ALL</t>
  </si>
  <si>
    <t>2.5% ci</t>
  </si>
  <si>
    <t>97.5% ci</t>
  </si>
  <si>
    <t>2.5% CI</t>
  </si>
  <si>
    <t>97.5% CI</t>
  </si>
  <si>
    <t>migrant type</t>
  </si>
  <si>
    <t>partial</t>
  </si>
  <si>
    <t>complete</t>
  </si>
  <si>
    <t>mean and sd year different</t>
  </si>
  <si>
    <t>Rhat=0.01</t>
  </si>
  <si>
    <t>MEAN</t>
  </si>
  <si>
    <t>Rhat=1.02</t>
  </si>
  <si>
    <t>Mean bkpoint(2.5%)</t>
  </si>
  <si>
    <t>Mean bkpoint(97.5%)</t>
  </si>
  <si>
    <t>random eff</t>
  </si>
  <si>
    <t>indiv species</t>
  </si>
  <si>
    <t>brilleman code</t>
  </si>
  <si>
    <t>*all is based on average of 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</si>
</sst>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Lucida Console"/>
      <family val="3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1" fillId="0" borderId="0" xfId="0" applyFont="1"/>
    <xf numFmtId="0" fontId="2" fillId="0" borderId="0" xfId="0" applyFont="1" applyAlignment="1">
      <alignment vertical="center"/>
    </xf>
    <xf numFmtId="1" fontId="1" fillId="2" borderId="0" xfId="0" applyNumberFormat="1" applyFont="1" applyFill="1"/>
    <xf numFmtId="1" fontId="3" fillId="2" borderId="0" xfId="0" applyNumberFormat="1" applyFont="1" applyFill="1"/>
    <xf numFmtId="1" fontId="0" fillId="3" borderId="0" xfId="0" applyNumberForma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B1" workbookViewId="0">
      <selection activeCell="C13" sqref="A1:N18"/>
    </sheetView>
  </sheetViews>
  <sheetFormatPr defaultRowHeight="15" x14ac:dyDescent="0.25"/>
  <cols>
    <col min="6" max="6" width="9.140625" style="2"/>
    <col min="10" max="10" width="9.140625" style="2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2</v>
      </c>
      <c r="H1" t="s">
        <v>3</v>
      </c>
      <c r="I1" t="s">
        <v>4</v>
      </c>
      <c r="J1" s="3" t="s">
        <v>26</v>
      </c>
      <c r="K1" t="s">
        <v>2</v>
      </c>
      <c r="L1" t="s">
        <v>3</v>
      </c>
      <c r="M1" t="s">
        <v>4</v>
      </c>
      <c r="N1" s="1" t="s">
        <v>27</v>
      </c>
    </row>
    <row r="2" spans="1:14" x14ac:dyDescent="0.25">
      <c r="A2" t="s">
        <v>6</v>
      </c>
      <c r="B2" t="s">
        <v>7</v>
      </c>
      <c r="C2">
        <v>-0.08</v>
      </c>
      <c r="D2">
        <v>21.217130000000001</v>
      </c>
      <c r="E2">
        <v>1982.671</v>
      </c>
      <c r="F2" s="3">
        <f>(C2*(2*D2))+E2</f>
        <v>1979.2762592000001</v>
      </c>
      <c r="G2">
        <v>-0.62</v>
      </c>
      <c r="H2">
        <v>21.217130000000001</v>
      </c>
      <c r="I2">
        <v>1982.671</v>
      </c>
      <c r="J2" s="3">
        <f>(G2*(2*H2))+I2</f>
        <v>1956.3617588</v>
      </c>
      <c r="K2">
        <v>0.48</v>
      </c>
      <c r="L2">
        <v>21.217130000000001</v>
      </c>
      <c r="M2">
        <v>1982.671</v>
      </c>
      <c r="N2" s="1">
        <f>(K2*(2*L2))+M2</f>
        <v>2003.0394448</v>
      </c>
    </row>
    <row r="3" spans="1:14" x14ac:dyDescent="0.25">
      <c r="A3" t="s">
        <v>6</v>
      </c>
      <c r="B3" t="s">
        <v>8</v>
      </c>
      <c r="C3">
        <v>-7.0000000000000007E-2</v>
      </c>
      <c r="D3">
        <v>21.217130000000001</v>
      </c>
      <c r="E3">
        <v>1982.671</v>
      </c>
      <c r="F3" s="3">
        <f t="shared" ref="F3:F17" si="0">(C3*(2*D3))+E3</f>
        <v>1979.7006018</v>
      </c>
      <c r="G3">
        <v>-0.62</v>
      </c>
      <c r="H3">
        <v>21.217130000000001</v>
      </c>
      <c r="I3">
        <v>1982.671</v>
      </c>
      <c r="J3" s="3">
        <f t="shared" ref="J3:J18" si="1">(G3*(2*H3))+I3</f>
        <v>1956.3617588</v>
      </c>
      <c r="K3">
        <v>0.54</v>
      </c>
      <c r="L3">
        <v>21.217130000000001</v>
      </c>
      <c r="M3">
        <v>1982.671</v>
      </c>
      <c r="N3" s="1">
        <f t="shared" ref="N3:N18" si="2">(K3*(2*L3))+M3</f>
        <v>2005.5855004</v>
      </c>
    </row>
    <row r="4" spans="1:14" x14ac:dyDescent="0.25">
      <c r="A4" t="s">
        <v>6</v>
      </c>
      <c r="B4" t="s">
        <v>9</v>
      </c>
      <c r="C4">
        <v>-0.08</v>
      </c>
      <c r="D4">
        <v>21.217130000000001</v>
      </c>
      <c r="E4">
        <v>1982.671</v>
      </c>
      <c r="F4" s="3">
        <f t="shared" si="0"/>
        <v>1979.2762592000001</v>
      </c>
      <c r="G4">
        <v>-0.62</v>
      </c>
      <c r="H4">
        <v>21.217130000000001</v>
      </c>
      <c r="I4">
        <v>1982.671</v>
      </c>
      <c r="J4" s="3">
        <f t="shared" si="1"/>
        <v>1956.3617588</v>
      </c>
      <c r="K4">
        <v>0.5</v>
      </c>
      <c r="L4">
        <v>21.217130000000001</v>
      </c>
      <c r="M4">
        <v>1982.671</v>
      </c>
      <c r="N4" s="1">
        <f t="shared" si="2"/>
        <v>2003.88813</v>
      </c>
    </row>
    <row r="5" spans="1:14" x14ac:dyDescent="0.25">
      <c r="A5" t="s">
        <v>6</v>
      </c>
      <c r="B5" t="s">
        <v>10</v>
      </c>
      <c r="C5">
        <v>-0.08</v>
      </c>
      <c r="D5">
        <v>21.217130000000001</v>
      </c>
      <c r="E5">
        <v>1982.671</v>
      </c>
      <c r="F5" s="3">
        <f t="shared" si="0"/>
        <v>1979.2762592000001</v>
      </c>
      <c r="G5">
        <v>-0.62</v>
      </c>
      <c r="H5">
        <v>21.217130000000001</v>
      </c>
      <c r="I5">
        <v>1982.671</v>
      </c>
      <c r="J5" s="3">
        <f t="shared" si="1"/>
        <v>1956.3617588</v>
      </c>
      <c r="K5">
        <v>0.49</v>
      </c>
      <c r="L5">
        <v>21.217130000000001</v>
      </c>
      <c r="M5">
        <v>1982.671</v>
      </c>
      <c r="N5" s="1">
        <f t="shared" si="2"/>
        <v>2003.4637874</v>
      </c>
    </row>
    <row r="6" spans="1:14" x14ac:dyDescent="0.25">
      <c r="A6" t="s">
        <v>6</v>
      </c>
      <c r="B6" t="s">
        <v>11</v>
      </c>
      <c r="C6">
        <v>-0.08</v>
      </c>
      <c r="D6">
        <v>21.217130000000001</v>
      </c>
      <c r="E6">
        <v>1982.671</v>
      </c>
      <c r="F6" s="3">
        <f t="shared" si="0"/>
        <v>1979.2762592000001</v>
      </c>
      <c r="G6">
        <v>-0.65</v>
      </c>
      <c r="H6">
        <v>21.217130000000001</v>
      </c>
      <c r="I6">
        <v>1982.671</v>
      </c>
      <c r="J6" s="3">
        <f t="shared" si="1"/>
        <v>1955.0887310000001</v>
      </c>
      <c r="K6">
        <v>0.49</v>
      </c>
      <c r="L6">
        <v>21.217130000000001</v>
      </c>
      <c r="M6">
        <v>1982.671</v>
      </c>
      <c r="N6" s="1">
        <f t="shared" si="2"/>
        <v>2003.4637874</v>
      </c>
    </row>
    <row r="7" spans="1:14" x14ac:dyDescent="0.25">
      <c r="A7" t="s">
        <v>6</v>
      </c>
      <c r="B7" t="s">
        <v>12</v>
      </c>
      <c r="C7">
        <v>-0.08</v>
      </c>
      <c r="D7">
        <v>21.217130000000001</v>
      </c>
      <c r="E7">
        <v>1982.671</v>
      </c>
      <c r="F7" s="3">
        <f t="shared" si="0"/>
        <v>1979.2762592000001</v>
      </c>
      <c r="G7">
        <v>-0.61</v>
      </c>
      <c r="H7">
        <v>21.217130000000001</v>
      </c>
      <c r="I7">
        <v>1982.671</v>
      </c>
      <c r="J7" s="3">
        <f t="shared" si="1"/>
        <v>1956.7861014</v>
      </c>
      <c r="K7">
        <v>0.5</v>
      </c>
      <c r="L7">
        <v>21.217130000000001</v>
      </c>
      <c r="M7">
        <v>1982.671</v>
      </c>
      <c r="N7" s="1">
        <f t="shared" si="2"/>
        <v>2003.88813</v>
      </c>
    </row>
    <row r="8" spans="1:14" x14ac:dyDescent="0.25">
      <c r="A8" t="s">
        <v>6</v>
      </c>
      <c r="B8" t="s">
        <v>13</v>
      </c>
      <c r="C8">
        <v>-0.06</v>
      </c>
      <c r="D8">
        <v>21.217130000000001</v>
      </c>
      <c r="E8">
        <v>1982.671</v>
      </c>
      <c r="F8" s="3">
        <f t="shared" si="0"/>
        <v>1980.1249444</v>
      </c>
      <c r="G8">
        <v>-0.59</v>
      </c>
      <c r="H8">
        <v>21.217130000000001</v>
      </c>
      <c r="I8">
        <v>1982.671</v>
      </c>
      <c r="J8" s="3">
        <f t="shared" si="1"/>
        <v>1957.6347866000001</v>
      </c>
      <c r="K8">
        <v>0.54</v>
      </c>
      <c r="L8">
        <v>21.217130000000001</v>
      </c>
      <c r="M8">
        <v>1982.671</v>
      </c>
      <c r="N8" s="1">
        <f t="shared" si="2"/>
        <v>2005.5855004</v>
      </c>
    </row>
    <row r="9" spans="1:14" x14ac:dyDescent="0.25">
      <c r="A9" t="s">
        <v>6</v>
      </c>
      <c r="B9" t="s">
        <v>14</v>
      </c>
      <c r="C9">
        <v>-0.09</v>
      </c>
      <c r="D9">
        <v>21.217130000000001</v>
      </c>
      <c r="E9">
        <v>1982.671</v>
      </c>
      <c r="F9" s="3">
        <f t="shared" si="0"/>
        <v>1978.8519166000001</v>
      </c>
      <c r="G9">
        <v>-0.62</v>
      </c>
      <c r="H9">
        <v>21.217130000000001</v>
      </c>
      <c r="I9">
        <v>1982.671</v>
      </c>
      <c r="J9" s="3">
        <f t="shared" si="1"/>
        <v>1956.3617588</v>
      </c>
      <c r="K9">
        <v>0.47</v>
      </c>
      <c r="L9">
        <v>21.217130000000001</v>
      </c>
      <c r="M9">
        <v>1982.671</v>
      </c>
      <c r="N9" s="1">
        <f t="shared" si="2"/>
        <v>2002.6151022000001</v>
      </c>
    </row>
    <row r="10" spans="1:14" x14ac:dyDescent="0.25">
      <c r="A10" t="s">
        <v>6</v>
      </c>
      <c r="B10" t="s">
        <v>15</v>
      </c>
      <c r="C10">
        <v>-0.08</v>
      </c>
      <c r="D10">
        <v>21.217130000000001</v>
      </c>
      <c r="E10">
        <v>1982.671</v>
      </c>
      <c r="F10" s="3">
        <f t="shared" si="0"/>
        <v>1979.2762592000001</v>
      </c>
      <c r="G10">
        <v>-0.6</v>
      </c>
      <c r="H10">
        <v>21.217130000000001</v>
      </c>
      <c r="I10">
        <v>1982.671</v>
      </c>
      <c r="J10" s="3">
        <f t="shared" si="1"/>
        <v>1957.2104440000001</v>
      </c>
      <c r="K10">
        <v>0.5</v>
      </c>
      <c r="L10">
        <v>21.217130000000001</v>
      </c>
      <c r="M10">
        <v>1982.671</v>
      </c>
      <c r="N10" s="1">
        <f t="shared" si="2"/>
        <v>2003.88813</v>
      </c>
    </row>
    <row r="11" spans="1:14" x14ac:dyDescent="0.25">
      <c r="A11" t="s">
        <v>6</v>
      </c>
      <c r="B11" t="s">
        <v>16</v>
      </c>
      <c r="C11">
        <v>-0.08</v>
      </c>
      <c r="D11">
        <v>21.217130000000001</v>
      </c>
      <c r="E11">
        <v>1982.671</v>
      </c>
      <c r="F11" s="3">
        <f t="shared" si="0"/>
        <v>1979.2762592000001</v>
      </c>
      <c r="G11">
        <v>-0.63</v>
      </c>
      <c r="H11">
        <v>21.217130000000001</v>
      </c>
      <c r="I11">
        <v>1982.671</v>
      </c>
      <c r="J11" s="3">
        <f t="shared" si="1"/>
        <v>1955.9374162000001</v>
      </c>
      <c r="K11">
        <v>0.53</v>
      </c>
      <c r="L11">
        <v>21.217130000000001</v>
      </c>
      <c r="M11">
        <v>1982.671</v>
      </c>
      <c r="N11" s="1">
        <f t="shared" si="2"/>
        <v>2005.1611578</v>
      </c>
    </row>
    <row r="12" spans="1:14" x14ac:dyDescent="0.25">
      <c r="A12" t="s">
        <v>6</v>
      </c>
      <c r="B12" t="s">
        <v>17</v>
      </c>
      <c r="C12">
        <v>-7.0000000000000007E-2</v>
      </c>
      <c r="D12">
        <v>21.217130000000001</v>
      </c>
      <c r="E12">
        <v>1982.671</v>
      </c>
      <c r="F12" s="3">
        <f t="shared" si="0"/>
        <v>1979.7006018</v>
      </c>
      <c r="G12">
        <v>-0.64</v>
      </c>
      <c r="H12">
        <v>21.217130000000001</v>
      </c>
      <c r="I12">
        <v>1982.671</v>
      </c>
      <c r="J12" s="3">
        <f t="shared" si="1"/>
        <v>1955.5130736000001</v>
      </c>
      <c r="K12">
        <v>0.5</v>
      </c>
      <c r="L12">
        <v>21.217130000000001</v>
      </c>
      <c r="M12">
        <v>1982.671</v>
      </c>
      <c r="N12" s="1">
        <f t="shared" si="2"/>
        <v>2003.88813</v>
      </c>
    </row>
    <row r="13" spans="1:14" x14ac:dyDescent="0.25">
      <c r="A13" t="s">
        <v>6</v>
      </c>
      <c r="B13" t="s">
        <v>18</v>
      </c>
      <c r="C13">
        <v>-0.13</v>
      </c>
      <c r="D13">
        <v>21.217130000000001</v>
      </c>
      <c r="E13">
        <v>1982.671</v>
      </c>
      <c r="F13" s="3">
        <f t="shared" si="0"/>
        <v>1977.1545462000001</v>
      </c>
      <c r="G13">
        <v>-0.68</v>
      </c>
      <c r="H13">
        <v>21.217130000000001</v>
      </c>
      <c r="I13">
        <v>1982.671</v>
      </c>
      <c r="J13" s="3">
        <f t="shared" si="1"/>
        <v>1953.8157032000001</v>
      </c>
      <c r="K13">
        <v>0.38</v>
      </c>
      <c r="L13">
        <v>21.217130000000001</v>
      </c>
      <c r="M13">
        <v>1982.671</v>
      </c>
      <c r="N13" s="1">
        <f t="shared" si="2"/>
        <v>1998.7960188</v>
      </c>
    </row>
    <row r="14" spans="1:14" x14ac:dyDescent="0.25">
      <c r="A14" t="s">
        <v>6</v>
      </c>
      <c r="B14" t="s">
        <v>19</v>
      </c>
      <c r="C14">
        <v>-0.08</v>
      </c>
      <c r="D14">
        <v>21.217130000000001</v>
      </c>
      <c r="E14">
        <v>1982.671</v>
      </c>
      <c r="F14" s="3">
        <f t="shared" si="0"/>
        <v>1979.2762592000001</v>
      </c>
      <c r="G14">
        <v>-0.63</v>
      </c>
      <c r="H14">
        <v>21.217130000000001</v>
      </c>
      <c r="I14">
        <v>1982.671</v>
      </c>
      <c r="J14" s="3">
        <f t="shared" si="1"/>
        <v>1955.9374162000001</v>
      </c>
      <c r="K14">
        <v>0.49</v>
      </c>
      <c r="L14">
        <v>21.217130000000001</v>
      </c>
      <c r="M14">
        <v>1982.671</v>
      </c>
      <c r="N14" s="1">
        <f t="shared" si="2"/>
        <v>2003.4637874</v>
      </c>
    </row>
    <row r="15" spans="1:14" x14ac:dyDescent="0.25">
      <c r="A15" t="s">
        <v>6</v>
      </c>
      <c r="B15" t="s">
        <v>20</v>
      </c>
      <c r="C15">
        <v>-0.08</v>
      </c>
      <c r="D15">
        <v>21.217130000000001</v>
      </c>
      <c r="E15">
        <v>1982.671</v>
      </c>
      <c r="F15" s="3">
        <f t="shared" si="0"/>
        <v>1979.2762592000001</v>
      </c>
      <c r="G15">
        <v>-0.61</v>
      </c>
      <c r="H15">
        <v>21.217130000000001</v>
      </c>
      <c r="I15">
        <v>1982.671</v>
      </c>
      <c r="J15" s="3">
        <f t="shared" si="1"/>
        <v>1956.7861014</v>
      </c>
      <c r="K15">
        <v>0.52</v>
      </c>
      <c r="L15">
        <v>21.217130000000001</v>
      </c>
      <c r="M15">
        <v>1982.671</v>
      </c>
      <c r="N15" s="1">
        <f t="shared" si="2"/>
        <v>2004.7368152000001</v>
      </c>
    </row>
    <row r="16" spans="1:14" x14ac:dyDescent="0.25">
      <c r="A16" t="s">
        <v>6</v>
      </c>
      <c r="B16" t="s">
        <v>21</v>
      </c>
      <c r="C16">
        <v>-7.0000000000000007E-2</v>
      </c>
      <c r="D16">
        <v>21.217130000000001</v>
      </c>
      <c r="E16">
        <v>1982.671</v>
      </c>
      <c r="F16" s="3">
        <f t="shared" si="0"/>
        <v>1979.7006018</v>
      </c>
      <c r="G16">
        <v>-0.61</v>
      </c>
      <c r="H16">
        <v>21.217130000000001</v>
      </c>
      <c r="I16">
        <v>1982.671</v>
      </c>
      <c r="J16" s="3">
        <f t="shared" si="1"/>
        <v>1956.7861014</v>
      </c>
      <c r="K16">
        <v>0.49</v>
      </c>
      <c r="L16">
        <v>21.217130000000001</v>
      </c>
      <c r="M16">
        <v>1982.671</v>
      </c>
      <c r="N16" s="1">
        <f t="shared" si="2"/>
        <v>2003.4637874</v>
      </c>
    </row>
    <row r="17" spans="1:14" x14ac:dyDescent="0.25">
      <c r="A17" t="s">
        <v>6</v>
      </c>
      <c r="B17" t="s">
        <v>22</v>
      </c>
      <c r="C17">
        <v>-0.08</v>
      </c>
      <c r="D17">
        <v>21.217130000000001</v>
      </c>
      <c r="E17">
        <v>1982.671</v>
      </c>
      <c r="F17" s="3">
        <f t="shared" si="0"/>
        <v>1979.2762592000001</v>
      </c>
      <c r="G17">
        <v>-0.62</v>
      </c>
      <c r="H17">
        <v>21.217130000000001</v>
      </c>
      <c r="I17">
        <v>1982.671</v>
      </c>
      <c r="J17" s="3">
        <f t="shared" si="1"/>
        <v>1956.3617588</v>
      </c>
      <c r="K17">
        <v>0.5</v>
      </c>
      <c r="L17">
        <v>21.217130000000001</v>
      </c>
      <c r="M17">
        <v>1982.671</v>
      </c>
      <c r="N17" s="1">
        <f t="shared" si="2"/>
        <v>2003.88813</v>
      </c>
    </row>
    <row r="18" spans="1:14" s="2" customFormat="1" x14ac:dyDescent="0.25">
      <c r="A18" s="2" t="s">
        <v>6</v>
      </c>
      <c r="B18" s="2" t="s">
        <v>23</v>
      </c>
      <c r="C18" s="2">
        <v>-0.08</v>
      </c>
      <c r="D18" s="2">
        <v>21.217130000000001</v>
      </c>
      <c r="E18" s="2">
        <v>1982.671</v>
      </c>
      <c r="F18" s="3">
        <f t="shared" ref="F18" si="3">(C18*(2*D18))+E18</f>
        <v>1979.2762592000001</v>
      </c>
      <c r="G18" s="2">
        <v>-0.34</v>
      </c>
      <c r="H18" s="2">
        <v>21.217130000000001</v>
      </c>
      <c r="I18" s="2">
        <v>1982.671</v>
      </c>
      <c r="J18" s="3">
        <f t="shared" si="1"/>
        <v>1968.2433516000001</v>
      </c>
      <c r="K18" s="2">
        <v>0.31</v>
      </c>
      <c r="L18" s="2">
        <v>21.217130000000001</v>
      </c>
      <c r="M18" s="2">
        <v>1982.671</v>
      </c>
      <c r="N18" s="3">
        <f t="shared" si="2"/>
        <v>1995.8256206000001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14" sqref="A1:K18"/>
    </sheetView>
  </sheetViews>
  <sheetFormatPr defaultRowHeight="15" x14ac:dyDescent="0.25"/>
  <cols>
    <col min="5" max="5" width="9.140625" style="2"/>
    <col min="7" max="7" width="9.140625" style="2"/>
    <col min="9" max="9" width="9.140625" style="2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s="3" t="s">
        <v>5</v>
      </c>
      <c r="F1">
        <v>2.5</v>
      </c>
      <c r="G1" s="2" t="s">
        <v>24</v>
      </c>
      <c r="H1">
        <v>97.5</v>
      </c>
      <c r="I1" s="2" t="s">
        <v>25</v>
      </c>
      <c r="J1" t="s">
        <v>28</v>
      </c>
    </row>
    <row r="2" spans="1:11" x14ac:dyDescent="0.25">
      <c r="A2" t="s">
        <v>7</v>
      </c>
      <c r="B2">
        <v>-0.25</v>
      </c>
      <c r="C2">
        <v>21.217130000000001</v>
      </c>
      <c r="D2">
        <v>1982</v>
      </c>
      <c r="E2" s="3">
        <f>(B2*(2*C2))+D2</f>
        <v>1971.391435</v>
      </c>
      <c r="F2">
        <v>-0.34</v>
      </c>
      <c r="G2" s="3">
        <f>(F2*(2*C2))+D2</f>
        <v>1967.5723516</v>
      </c>
      <c r="H2">
        <v>-0.16</v>
      </c>
      <c r="I2" s="3">
        <f>(H2*(2*C2))+D2</f>
        <v>1975.2105184</v>
      </c>
      <c r="J2" t="s">
        <v>29</v>
      </c>
    </row>
    <row r="3" spans="1:11" x14ac:dyDescent="0.25">
      <c r="A3" t="s">
        <v>8</v>
      </c>
      <c r="B3">
        <v>-0.13</v>
      </c>
      <c r="C3">
        <v>21.217130000000001</v>
      </c>
      <c r="D3">
        <v>1982.671</v>
      </c>
      <c r="E3" s="3">
        <f t="shared" ref="E3:E17" si="0">(B3*(2*C3))+D3</f>
        <v>1977.1545462000001</v>
      </c>
      <c r="F3">
        <v>-0.18</v>
      </c>
      <c r="G3" s="3">
        <f t="shared" ref="G3:G17" si="1">(F3*(2*C3))+D3</f>
        <v>1975.0328332000001</v>
      </c>
      <c r="H3">
        <v>-7.0000000000000007E-2</v>
      </c>
      <c r="I3" s="3">
        <f t="shared" ref="I3:I17" si="2">(H3*(2*C3))+D3</f>
        <v>1979.7006018</v>
      </c>
      <c r="J3" t="s">
        <v>29</v>
      </c>
    </row>
    <row r="4" spans="1:11" x14ac:dyDescent="0.25">
      <c r="A4" s="4" t="s">
        <v>9</v>
      </c>
      <c r="B4" s="4">
        <v>0.38</v>
      </c>
      <c r="C4" s="5">
        <v>9.9582460000000008</v>
      </c>
      <c r="D4" s="4">
        <v>2001.5</v>
      </c>
      <c r="E4" s="6">
        <f t="shared" si="0"/>
        <v>2009.0682669600001</v>
      </c>
      <c r="F4" s="4">
        <v>-0.77</v>
      </c>
      <c r="G4" s="6">
        <f t="shared" si="1"/>
        <v>1986.1643011599999</v>
      </c>
      <c r="H4" s="4">
        <v>0.78</v>
      </c>
      <c r="I4" s="6">
        <f t="shared" si="2"/>
        <v>2017.03486376</v>
      </c>
      <c r="J4" s="4" t="s">
        <v>29</v>
      </c>
      <c r="K4" t="s">
        <v>31</v>
      </c>
    </row>
    <row r="5" spans="1:11" s="4" customFormat="1" x14ac:dyDescent="0.25">
      <c r="A5" s="4" t="s">
        <v>10</v>
      </c>
      <c r="B5" s="4">
        <v>-0.25</v>
      </c>
      <c r="C5" s="4">
        <v>21.217130000000001</v>
      </c>
      <c r="D5" s="4">
        <v>1982</v>
      </c>
      <c r="E5" s="6">
        <f t="shared" si="0"/>
        <v>1971.391435</v>
      </c>
      <c r="F5" s="4">
        <v>-0.85</v>
      </c>
      <c r="G5" s="6">
        <f t="shared" si="1"/>
        <v>1945.930879</v>
      </c>
      <c r="H5" s="4">
        <v>0.76</v>
      </c>
      <c r="I5" s="6">
        <f t="shared" si="2"/>
        <v>2014.2500376</v>
      </c>
      <c r="J5" s="4" t="s">
        <v>30</v>
      </c>
      <c r="K5"/>
    </row>
    <row r="6" spans="1:11" x14ac:dyDescent="0.25">
      <c r="A6" t="s">
        <v>11</v>
      </c>
      <c r="B6">
        <v>-0.47</v>
      </c>
      <c r="C6">
        <v>21.217130000000001</v>
      </c>
      <c r="D6">
        <v>1982</v>
      </c>
      <c r="E6" s="8">
        <f t="shared" si="0"/>
        <v>1962.0558977999999</v>
      </c>
      <c r="F6">
        <v>-0.62</v>
      </c>
      <c r="G6" s="3">
        <f t="shared" si="1"/>
        <v>1955.6907587999999</v>
      </c>
      <c r="H6">
        <v>-0.27</v>
      </c>
      <c r="I6" s="3">
        <f t="shared" si="2"/>
        <v>1970.5427497999999</v>
      </c>
      <c r="J6" t="s">
        <v>29</v>
      </c>
      <c r="K6" t="s">
        <v>34</v>
      </c>
    </row>
    <row r="7" spans="1:11" x14ac:dyDescent="0.25">
      <c r="A7" t="s">
        <v>12</v>
      </c>
      <c r="B7">
        <v>-0.39</v>
      </c>
      <c r="C7">
        <v>21.217130000000001</v>
      </c>
      <c r="D7">
        <v>1982</v>
      </c>
      <c r="E7" s="8">
        <f t="shared" si="0"/>
        <v>1965.4506386</v>
      </c>
      <c r="F7">
        <v>-0.48</v>
      </c>
      <c r="G7" s="3">
        <f t="shared" si="1"/>
        <v>1961.6315552000001</v>
      </c>
      <c r="H7">
        <v>-0.28000000000000003</v>
      </c>
      <c r="I7" s="3">
        <f t="shared" si="2"/>
        <v>1970.1184072000001</v>
      </c>
      <c r="J7" t="s">
        <v>29</v>
      </c>
    </row>
    <row r="8" spans="1:11" x14ac:dyDescent="0.25">
      <c r="A8" t="s">
        <v>13</v>
      </c>
      <c r="B8">
        <v>-0.34</v>
      </c>
      <c r="C8">
        <v>21.217130000000001</v>
      </c>
      <c r="D8">
        <v>1982</v>
      </c>
      <c r="E8" s="8">
        <f t="shared" si="0"/>
        <v>1967.5723516</v>
      </c>
      <c r="F8">
        <v>-0.51</v>
      </c>
      <c r="G8" s="3">
        <f t="shared" si="1"/>
        <v>1960.3585274</v>
      </c>
      <c r="H8">
        <v>-0.16</v>
      </c>
      <c r="I8" s="3">
        <f t="shared" si="2"/>
        <v>1975.2105184</v>
      </c>
      <c r="J8" t="s">
        <v>29</v>
      </c>
    </row>
    <row r="9" spans="1:11" x14ac:dyDescent="0.25">
      <c r="A9" t="s">
        <v>14</v>
      </c>
      <c r="B9">
        <v>-0.23</v>
      </c>
      <c r="C9">
        <v>21.217130000000001</v>
      </c>
      <c r="D9">
        <v>1982</v>
      </c>
      <c r="E9" s="3">
        <f t="shared" si="0"/>
        <v>1972.2401202000001</v>
      </c>
      <c r="F9">
        <v>-0.3</v>
      </c>
      <c r="G9" s="3">
        <f t="shared" si="1"/>
        <v>1969.269722</v>
      </c>
      <c r="H9">
        <v>-0.15</v>
      </c>
      <c r="I9" s="3">
        <f t="shared" si="2"/>
        <v>1975.634861</v>
      </c>
      <c r="J9" t="s">
        <v>29</v>
      </c>
    </row>
    <row r="10" spans="1:11" x14ac:dyDescent="0.25">
      <c r="A10" t="s">
        <v>15</v>
      </c>
      <c r="B10">
        <v>0.02</v>
      </c>
      <c r="C10">
        <v>21.217130000000001</v>
      </c>
      <c r="D10">
        <v>1982</v>
      </c>
      <c r="E10" s="7">
        <f t="shared" si="0"/>
        <v>1982.8486852000001</v>
      </c>
      <c r="F10">
        <v>-0.13</v>
      </c>
      <c r="G10" s="3">
        <f t="shared" si="1"/>
        <v>1976.4835462000001</v>
      </c>
      <c r="H10">
        <v>0.17</v>
      </c>
      <c r="I10" s="3">
        <f t="shared" si="2"/>
        <v>1989.2138242000001</v>
      </c>
      <c r="J10" t="s">
        <v>29</v>
      </c>
    </row>
    <row r="11" spans="1:11" x14ac:dyDescent="0.25">
      <c r="A11" t="s">
        <v>16</v>
      </c>
      <c r="B11">
        <v>0.32</v>
      </c>
      <c r="C11">
        <v>21.217130000000001</v>
      </c>
      <c r="D11">
        <v>1982</v>
      </c>
      <c r="E11" s="8">
        <f t="shared" si="0"/>
        <v>1995.5789632000001</v>
      </c>
      <c r="F11">
        <v>7.0000000000000007E-2</v>
      </c>
      <c r="G11" s="3">
        <f t="shared" si="1"/>
        <v>1984.9703982000001</v>
      </c>
      <c r="H11">
        <v>0.61</v>
      </c>
      <c r="I11" s="3">
        <f t="shared" si="2"/>
        <v>2007.8848986</v>
      </c>
      <c r="J11" t="s">
        <v>30</v>
      </c>
      <c r="K11" t="s">
        <v>32</v>
      </c>
    </row>
    <row r="12" spans="1:11" x14ac:dyDescent="0.25">
      <c r="A12" t="s">
        <v>17</v>
      </c>
      <c r="B12">
        <v>-0.12</v>
      </c>
      <c r="C12">
        <v>21.217130000000001</v>
      </c>
      <c r="D12">
        <v>1982</v>
      </c>
      <c r="E12" s="7">
        <f t="shared" si="0"/>
        <v>1976.9078887999999</v>
      </c>
      <c r="F12">
        <v>-0.23</v>
      </c>
      <c r="G12" s="3">
        <f t="shared" si="1"/>
        <v>1972.2401202000001</v>
      </c>
      <c r="H12">
        <v>-0.02</v>
      </c>
      <c r="I12" s="3">
        <f t="shared" si="2"/>
        <v>1981.1513147999999</v>
      </c>
      <c r="J12" t="s">
        <v>29</v>
      </c>
    </row>
    <row r="13" spans="1:11" x14ac:dyDescent="0.25">
      <c r="A13" t="s">
        <v>18</v>
      </c>
      <c r="B13">
        <v>0</v>
      </c>
      <c r="C13">
        <v>21.217130000000001</v>
      </c>
      <c r="D13">
        <v>1982</v>
      </c>
      <c r="E13" s="7">
        <f t="shared" si="0"/>
        <v>1982</v>
      </c>
      <c r="F13">
        <v>-0.21</v>
      </c>
      <c r="G13" s="3">
        <f t="shared" si="1"/>
        <v>1973.0888054</v>
      </c>
      <c r="H13">
        <v>0.25</v>
      </c>
      <c r="I13" s="3">
        <f t="shared" si="2"/>
        <v>1992.608565</v>
      </c>
      <c r="J13" t="s">
        <v>30</v>
      </c>
    </row>
    <row r="14" spans="1:11" s="4" customFormat="1" x14ac:dyDescent="0.25">
      <c r="A14" s="4" t="s">
        <v>19</v>
      </c>
      <c r="B14" s="4">
        <v>0.17</v>
      </c>
      <c r="C14" s="4">
        <v>21.217130000000001</v>
      </c>
      <c r="D14" s="4">
        <v>1982</v>
      </c>
      <c r="E14" s="6">
        <f t="shared" si="0"/>
        <v>1989.2138242000001</v>
      </c>
      <c r="F14" s="4">
        <v>-0.82</v>
      </c>
      <c r="G14" s="6">
        <f t="shared" si="1"/>
        <v>1947.2039067999999</v>
      </c>
      <c r="H14" s="4">
        <v>0.82</v>
      </c>
      <c r="I14" s="6">
        <f t="shared" si="2"/>
        <v>2016.7960932000001</v>
      </c>
      <c r="J14" s="4" t="s">
        <v>29</v>
      </c>
    </row>
    <row r="15" spans="1:11" x14ac:dyDescent="0.25">
      <c r="A15" t="s">
        <v>20</v>
      </c>
      <c r="B15">
        <v>-0.12</v>
      </c>
      <c r="C15">
        <v>21.217130000000001</v>
      </c>
      <c r="D15">
        <v>1982</v>
      </c>
      <c r="E15" s="3">
        <f t="shared" si="0"/>
        <v>1976.9078887999999</v>
      </c>
      <c r="F15">
        <v>-0.23</v>
      </c>
      <c r="G15" s="3">
        <f t="shared" si="1"/>
        <v>1972.2401202000001</v>
      </c>
      <c r="H15">
        <v>0</v>
      </c>
      <c r="I15" s="3">
        <f t="shared" si="2"/>
        <v>1982</v>
      </c>
      <c r="J15" t="s">
        <v>29</v>
      </c>
    </row>
    <row r="16" spans="1:11" x14ac:dyDescent="0.25">
      <c r="A16" t="s">
        <v>21</v>
      </c>
      <c r="B16">
        <v>-0.05</v>
      </c>
      <c r="C16">
        <v>21.217130000000001</v>
      </c>
      <c r="D16">
        <v>1982</v>
      </c>
      <c r="E16" s="7">
        <f t="shared" si="0"/>
        <v>1979.878287</v>
      </c>
      <c r="F16">
        <v>-0.15</v>
      </c>
      <c r="G16" s="3">
        <f t="shared" si="1"/>
        <v>1975.634861</v>
      </c>
      <c r="H16">
        <v>0.09</v>
      </c>
      <c r="I16" s="3">
        <f t="shared" si="2"/>
        <v>1985.8190834</v>
      </c>
      <c r="J16" t="s">
        <v>29</v>
      </c>
    </row>
    <row r="17" spans="1:11" x14ac:dyDescent="0.25">
      <c r="A17" t="s">
        <v>22</v>
      </c>
      <c r="B17">
        <v>-0.18</v>
      </c>
      <c r="C17">
        <v>23.489629999999998</v>
      </c>
      <c r="D17">
        <v>1983.5170000000001</v>
      </c>
      <c r="E17" s="3">
        <f t="shared" si="0"/>
        <v>1975.0607332</v>
      </c>
      <c r="F17">
        <v>-0.37</v>
      </c>
      <c r="G17" s="3">
        <f t="shared" si="1"/>
        <v>1966.1346738</v>
      </c>
      <c r="H17">
        <v>0.04</v>
      </c>
      <c r="I17" s="3">
        <f t="shared" si="2"/>
        <v>1985.3961704000001</v>
      </c>
      <c r="J17" t="s">
        <v>29</v>
      </c>
      <c r="K17" t="s">
        <v>31</v>
      </c>
    </row>
    <row r="18" spans="1:11" s="9" customFormat="1" x14ac:dyDescent="0.25">
      <c r="A18" s="9" t="s">
        <v>33</v>
      </c>
      <c r="E18" s="7">
        <f>AVERAGE(E2:E17)</f>
        <v>1978.4200601099999</v>
      </c>
      <c r="G18" s="7">
        <f>AVERAGE(G2:G17)</f>
        <v>1968.1029600099998</v>
      </c>
      <c r="I18" s="7">
        <f>AVERAGE(I2:I17)</f>
        <v>1988.6607817225001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"/>
    </sheetView>
  </sheetViews>
  <sheetFormatPr defaultRowHeight="15" x14ac:dyDescent="0.25"/>
  <cols>
    <col min="2" max="4" width="9.140625" style="2"/>
  </cols>
  <sheetData>
    <row r="1" spans="1:4" x14ac:dyDescent="0.25">
      <c r="A1" t="s">
        <v>1</v>
      </c>
      <c r="B1" s="3" t="s">
        <v>5</v>
      </c>
      <c r="C1" s="2" t="s">
        <v>24</v>
      </c>
      <c r="D1" s="2" t="s">
        <v>25</v>
      </c>
    </row>
    <row r="2" spans="1:4" x14ac:dyDescent="0.25">
      <c r="A2" t="s">
        <v>7</v>
      </c>
      <c r="B2" s="3">
        <f>'indiv species'!E2</f>
        <v>1971.391435</v>
      </c>
      <c r="C2" s="3">
        <f>'indiv species'!G2</f>
        <v>1967.5723516</v>
      </c>
      <c r="D2" s="3">
        <f>'indiv species'!I2</f>
        <v>1975.2105184</v>
      </c>
    </row>
    <row r="3" spans="1:4" x14ac:dyDescent="0.25">
      <c r="A3" t="s">
        <v>8</v>
      </c>
      <c r="B3" s="3">
        <f>'indiv species'!E3</f>
        <v>1977.1545462000001</v>
      </c>
      <c r="C3" s="3">
        <f>'indiv species'!G3</f>
        <v>1975.0328332000001</v>
      </c>
      <c r="D3" s="3">
        <f>'indiv species'!I3</f>
        <v>1979.7006018</v>
      </c>
    </row>
    <row r="4" spans="1:4" x14ac:dyDescent="0.25">
      <c r="A4" t="s">
        <v>9</v>
      </c>
      <c r="B4" s="3">
        <f>'indiv species'!E4</f>
        <v>2009.0682669600001</v>
      </c>
      <c r="C4" s="3">
        <f>'indiv species'!G4</f>
        <v>1986.1643011599999</v>
      </c>
      <c r="D4" s="3">
        <f>'indiv species'!I4</f>
        <v>2017.03486376</v>
      </c>
    </row>
    <row r="5" spans="1:4" x14ac:dyDescent="0.25">
      <c r="A5" t="s">
        <v>10</v>
      </c>
      <c r="B5" s="3">
        <f>'indiv species'!E5</f>
        <v>1971.391435</v>
      </c>
      <c r="C5" s="3">
        <f>'indiv species'!G5</f>
        <v>1945.930879</v>
      </c>
      <c r="D5" s="3">
        <f>'indiv species'!I5</f>
        <v>2014.2500376</v>
      </c>
    </row>
    <row r="6" spans="1:4" x14ac:dyDescent="0.25">
      <c r="A6" t="s">
        <v>11</v>
      </c>
      <c r="B6" s="3">
        <f>'indiv species'!E6</f>
        <v>1962.0558977999999</v>
      </c>
      <c r="C6" s="3">
        <f>'indiv species'!G6</f>
        <v>1955.6907587999999</v>
      </c>
      <c r="D6" s="3">
        <f>'indiv species'!I6</f>
        <v>1970.5427497999999</v>
      </c>
    </row>
    <row r="7" spans="1:4" x14ac:dyDescent="0.25">
      <c r="A7" t="s">
        <v>12</v>
      </c>
      <c r="B7" s="3">
        <f>'indiv species'!E7</f>
        <v>1965.4506386</v>
      </c>
      <c r="C7" s="3">
        <f>'indiv species'!G7</f>
        <v>1961.6315552000001</v>
      </c>
      <c r="D7" s="3">
        <f>'indiv species'!I7</f>
        <v>1970.1184072000001</v>
      </c>
    </row>
    <row r="8" spans="1:4" x14ac:dyDescent="0.25">
      <c r="A8" t="s">
        <v>13</v>
      </c>
      <c r="B8" s="3">
        <f>'indiv species'!E8</f>
        <v>1967.5723516</v>
      </c>
      <c r="C8" s="3">
        <f>'indiv species'!G8</f>
        <v>1960.3585274</v>
      </c>
      <c r="D8" s="3">
        <f>'indiv species'!I8</f>
        <v>1975.2105184</v>
      </c>
    </row>
    <row r="9" spans="1:4" x14ac:dyDescent="0.25">
      <c r="A9" t="s">
        <v>14</v>
      </c>
      <c r="B9" s="3">
        <f>'indiv species'!E9</f>
        <v>1972.2401202000001</v>
      </c>
      <c r="C9" s="3">
        <f>'indiv species'!G9</f>
        <v>1969.269722</v>
      </c>
      <c r="D9" s="3">
        <f>'indiv species'!I9</f>
        <v>1975.634861</v>
      </c>
    </row>
    <row r="10" spans="1:4" x14ac:dyDescent="0.25">
      <c r="A10" t="s">
        <v>15</v>
      </c>
      <c r="B10" s="3">
        <f>'indiv species'!E10</f>
        <v>1982.8486852000001</v>
      </c>
      <c r="C10" s="3">
        <f>'indiv species'!G10</f>
        <v>1976.4835462000001</v>
      </c>
      <c r="D10" s="3">
        <f>'indiv species'!I10</f>
        <v>1989.2138242000001</v>
      </c>
    </row>
    <row r="11" spans="1:4" x14ac:dyDescent="0.25">
      <c r="A11" t="s">
        <v>16</v>
      </c>
      <c r="B11" s="3">
        <f>'indiv species'!E11</f>
        <v>1995.5789632000001</v>
      </c>
      <c r="C11" s="3">
        <f>'indiv species'!G11</f>
        <v>1984.9703982000001</v>
      </c>
      <c r="D11" s="3">
        <f>'indiv species'!I11</f>
        <v>2007.8848986</v>
      </c>
    </row>
    <row r="12" spans="1:4" x14ac:dyDescent="0.25">
      <c r="A12" t="s">
        <v>17</v>
      </c>
      <c r="B12" s="3">
        <f>'indiv species'!E12</f>
        <v>1976.9078887999999</v>
      </c>
      <c r="C12" s="3">
        <f>'indiv species'!G12</f>
        <v>1972.2401202000001</v>
      </c>
      <c r="D12" s="3">
        <f>'indiv species'!I12</f>
        <v>1981.1513147999999</v>
      </c>
    </row>
    <row r="13" spans="1:4" x14ac:dyDescent="0.25">
      <c r="A13" t="s">
        <v>18</v>
      </c>
      <c r="B13" s="3">
        <f>'indiv species'!E13</f>
        <v>1982</v>
      </c>
      <c r="C13" s="3">
        <f>'indiv species'!G13</f>
        <v>1973.0888054</v>
      </c>
      <c r="D13" s="3">
        <f>'indiv species'!I13</f>
        <v>1992.608565</v>
      </c>
    </row>
    <row r="14" spans="1:4" x14ac:dyDescent="0.25">
      <c r="A14" t="s">
        <v>19</v>
      </c>
      <c r="B14" s="3">
        <f>'indiv species'!E14</f>
        <v>1989.2138242000001</v>
      </c>
      <c r="C14" s="3">
        <f>'indiv species'!G14</f>
        <v>1947.2039067999999</v>
      </c>
      <c r="D14" s="3">
        <f>'indiv species'!I14</f>
        <v>2016.7960932000001</v>
      </c>
    </row>
    <row r="15" spans="1:4" x14ac:dyDescent="0.25">
      <c r="A15" t="s">
        <v>20</v>
      </c>
      <c r="B15" s="3">
        <f>'indiv species'!E15</f>
        <v>1976.9078887999999</v>
      </c>
      <c r="C15" s="3">
        <f>'indiv species'!G15</f>
        <v>1972.2401202000001</v>
      </c>
      <c r="D15" s="3">
        <f>'indiv species'!I15</f>
        <v>1982</v>
      </c>
    </row>
    <row r="16" spans="1:4" x14ac:dyDescent="0.25">
      <c r="A16" t="s">
        <v>21</v>
      </c>
      <c r="B16" s="3">
        <f>'indiv species'!E16</f>
        <v>1979.878287</v>
      </c>
      <c r="C16" s="3">
        <f>'indiv species'!G16</f>
        <v>1975.634861</v>
      </c>
      <c r="D16" s="3">
        <f>'indiv species'!I16</f>
        <v>1985.8190834</v>
      </c>
    </row>
    <row r="17" spans="1:4" x14ac:dyDescent="0.25">
      <c r="A17" t="s">
        <v>22</v>
      </c>
      <c r="B17" s="3">
        <f>'indiv species'!E17</f>
        <v>1975.0607332</v>
      </c>
      <c r="C17" s="3">
        <f>'indiv species'!G17</f>
        <v>1966.1346738</v>
      </c>
      <c r="D17" s="3">
        <f>'indiv species'!I17</f>
        <v>1985.3961704000001</v>
      </c>
    </row>
    <row r="18" spans="1:4" x14ac:dyDescent="0.25">
      <c r="A18" s="2" t="s">
        <v>23</v>
      </c>
      <c r="B18" s="7">
        <f>AVERAGE(B2:B17)</f>
        <v>1978.4200601099999</v>
      </c>
      <c r="C18" s="7">
        <f>AVERAGE(C2:C17)</f>
        <v>1968.1029600099998</v>
      </c>
      <c r="D18" s="7">
        <f>AVERAGE(D2:D17)</f>
        <v>1988.6607817225001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C13" sqref="C13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s="3" t="s">
        <v>5</v>
      </c>
      <c r="F1" t="s">
        <v>35</v>
      </c>
      <c r="G1" t="s">
        <v>3</v>
      </c>
      <c r="H1" t="s">
        <v>4</v>
      </c>
      <c r="I1" s="3" t="s">
        <v>26</v>
      </c>
      <c r="J1" t="s">
        <v>36</v>
      </c>
      <c r="K1" t="s">
        <v>3</v>
      </c>
      <c r="L1" t="s">
        <v>4</v>
      </c>
      <c r="M1" s="3" t="s">
        <v>27</v>
      </c>
    </row>
    <row r="2" spans="1:13" x14ac:dyDescent="0.25">
      <c r="A2" t="s">
        <v>7</v>
      </c>
      <c r="B2">
        <v>-0.24</v>
      </c>
      <c r="C2">
        <v>21.217130000000001</v>
      </c>
      <c r="D2">
        <v>1982.671</v>
      </c>
      <c r="E2" s="3">
        <f>(B2*(2*C2))+D2</f>
        <v>1972.4867776000001</v>
      </c>
      <c r="F2">
        <v>-0.35</v>
      </c>
      <c r="G2">
        <v>21.217130000000001</v>
      </c>
      <c r="H2">
        <v>1982.671</v>
      </c>
      <c r="I2" s="3">
        <f>(F2*(2*G2))+H2</f>
        <v>1967.8190090000001</v>
      </c>
      <c r="J2">
        <v>-0.13</v>
      </c>
      <c r="K2">
        <v>21.217130000000001</v>
      </c>
      <c r="L2">
        <v>1982.671</v>
      </c>
      <c r="M2" s="3">
        <f>(J2*(2*K2))+L2</f>
        <v>1977.1545462000001</v>
      </c>
    </row>
    <row r="3" spans="1:13" x14ac:dyDescent="0.25">
      <c r="A3" t="s">
        <v>8</v>
      </c>
      <c r="B3">
        <v>-0.18</v>
      </c>
      <c r="C3">
        <v>21.217130000000001</v>
      </c>
      <c r="D3">
        <v>1982.671</v>
      </c>
      <c r="E3" s="3">
        <f t="shared" ref="E3:E18" si="0">(B3*(2*C3))+D3</f>
        <v>1975.0328332000001</v>
      </c>
      <c r="F3">
        <v>-0.25</v>
      </c>
      <c r="G3">
        <v>21.217130000000001</v>
      </c>
      <c r="H3">
        <v>1982.671</v>
      </c>
      <c r="I3" s="3">
        <f t="shared" ref="I3:I18" si="1">(F3*(2*G3))+H3</f>
        <v>1972.0624350000001</v>
      </c>
      <c r="J3">
        <v>-0.09</v>
      </c>
      <c r="K3">
        <v>21.217130000000001</v>
      </c>
      <c r="L3">
        <v>1982.671</v>
      </c>
      <c r="M3" s="3">
        <f t="shared" ref="M3:M18" si="2">(J3*(2*K3))+L3</f>
        <v>1978.8519166000001</v>
      </c>
    </row>
    <row r="4" spans="1:13" x14ac:dyDescent="0.25">
      <c r="A4" t="s">
        <v>9</v>
      </c>
      <c r="B4">
        <v>-0.25</v>
      </c>
      <c r="C4">
        <v>21.217130000000001</v>
      </c>
      <c r="D4">
        <v>1982.671</v>
      </c>
      <c r="E4" s="3">
        <f t="shared" si="0"/>
        <v>1972.0624350000001</v>
      </c>
      <c r="F4">
        <v>-0.55000000000000004</v>
      </c>
      <c r="G4">
        <v>21.217130000000001</v>
      </c>
      <c r="H4">
        <v>1982.671</v>
      </c>
      <c r="I4" s="3">
        <f t="shared" si="1"/>
        <v>1959.3321570000001</v>
      </c>
      <c r="J4">
        <v>0.01</v>
      </c>
      <c r="K4">
        <v>21.217130000000001</v>
      </c>
      <c r="L4">
        <v>1982.671</v>
      </c>
      <c r="M4" s="3">
        <f t="shared" si="2"/>
        <v>1983.0953426000001</v>
      </c>
    </row>
    <row r="5" spans="1:13" x14ac:dyDescent="0.25">
      <c r="A5" t="s">
        <v>10</v>
      </c>
      <c r="B5">
        <v>-0.24</v>
      </c>
      <c r="C5">
        <v>21.217130000000001</v>
      </c>
      <c r="D5">
        <v>1982.671</v>
      </c>
      <c r="E5" s="3">
        <f t="shared" si="0"/>
        <v>1972.4867776000001</v>
      </c>
      <c r="F5">
        <v>-0.44</v>
      </c>
      <c r="G5">
        <v>21.217130000000001</v>
      </c>
      <c r="H5">
        <v>1982.671</v>
      </c>
      <c r="I5" s="3">
        <f t="shared" si="1"/>
        <v>1963.9999256000001</v>
      </c>
      <c r="J5">
        <v>-0.06</v>
      </c>
      <c r="K5">
        <v>21.217130000000001</v>
      </c>
      <c r="L5">
        <v>1982.671</v>
      </c>
      <c r="M5" s="3">
        <f t="shared" si="2"/>
        <v>1980.1249444</v>
      </c>
    </row>
    <row r="6" spans="1:13" x14ac:dyDescent="0.25">
      <c r="A6" t="s">
        <v>11</v>
      </c>
      <c r="B6">
        <v>-0.39</v>
      </c>
      <c r="C6">
        <v>21.217130000000001</v>
      </c>
      <c r="D6">
        <v>1982.671</v>
      </c>
      <c r="E6" s="3">
        <f t="shared" si="0"/>
        <v>1966.1216386000001</v>
      </c>
      <c r="F6">
        <v>-0.53</v>
      </c>
      <c r="G6">
        <v>21.217130000000001</v>
      </c>
      <c r="H6">
        <v>1982.671</v>
      </c>
      <c r="I6" s="3">
        <f t="shared" si="1"/>
        <v>1960.1808422000001</v>
      </c>
      <c r="J6">
        <v>-0.21</v>
      </c>
      <c r="K6">
        <v>21.217130000000001</v>
      </c>
      <c r="L6">
        <v>1982.671</v>
      </c>
      <c r="M6" s="3">
        <f t="shared" si="2"/>
        <v>1973.7598054</v>
      </c>
    </row>
    <row r="7" spans="1:13" x14ac:dyDescent="0.25">
      <c r="A7" t="s">
        <v>12</v>
      </c>
      <c r="B7">
        <v>-0.31</v>
      </c>
      <c r="C7">
        <v>21.217130000000001</v>
      </c>
      <c r="D7">
        <v>1982.671</v>
      </c>
      <c r="E7" s="3">
        <f t="shared" si="0"/>
        <v>1969.5163794</v>
      </c>
      <c r="F7">
        <v>-0.47</v>
      </c>
      <c r="G7">
        <v>21.217130000000001</v>
      </c>
      <c r="H7">
        <v>1982.671</v>
      </c>
      <c r="I7" s="3">
        <f t="shared" si="1"/>
        <v>1962.7268978</v>
      </c>
      <c r="J7">
        <v>-0.12</v>
      </c>
      <c r="K7">
        <v>21.217130000000001</v>
      </c>
      <c r="L7">
        <v>1982.671</v>
      </c>
      <c r="M7" s="3">
        <f t="shared" si="2"/>
        <v>1977.5788888</v>
      </c>
    </row>
    <row r="8" spans="1:13" x14ac:dyDescent="0.25">
      <c r="A8" t="s">
        <v>13</v>
      </c>
      <c r="B8">
        <v>-0.35</v>
      </c>
      <c r="C8">
        <v>21.217130000000001</v>
      </c>
      <c r="D8">
        <v>1982.671</v>
      </c>
      <c r="E8" s="3">
        <f t="shared" si="0"/>
        <v>1967.8190090000001</v>
      </c>
      <c r="F8">
        <v>-0.52</v>
      </c>
      <c r="G8">
        <v>21.217130000000001</v>
      </c>
      <c r="H8">
        <v>1982.671</v>
      </c>
      <c r="I8" s="3">
        <f t="shared" si="1"/>
        <v>1960.6051848</v>
      </c>
      <c r="J8">
        <v>-0.2</v>
      </c>
      <c r="K8">
        <v>21.217130000000001</v>
      </c>
      <c r="L8">
        <v>1982.671</v>
      </c>
      <c r="M8" s="3">
        <f t="shared" si="2"/>
        <v>1974.1841480000001</v>
      </c>
    </row>
    <row r="9" spans="1:13" x14ac:dyDescent="0.25">
      <c r="A9" t="s">
        <v>14</v>
      </c>
      <c r="B9">
        <v>-0.24</v>
      </c>
      <c r="C9">
        <v>21.217130000000001</v>
      </c>
      <c r="D9">
        <v>1982.671</v>
      </c>
      <c r="E9" s="3">
        <f t="shared" si="0"/>
        <v>1972.4867776000001</v>
      </c>
      <c r="F9">
        <v>-0.28000000000000003</v>
      </c>
      <c r="G9">
        <v>21.217130000000001</v>
      </c>
      <c r="H9">
        <v>1982.671</v>
      </c>
      <c r="I9" s="3">
        <f t="shared" si="1"/>
        <v>1970.7894072000001</v>
      </c>
      <c r="J9">
        <v>-0.21</v>
      </c>
      <c r="K9">
        <v>21.217130000000001</v>
      </c>
      <c r="L9">
        <v>1982.671</v>
      </c>
      <c r="M9" s="3">
        <f t="shared" si="2"/>
        <v>1973.7598054</v>
      </c>
    </row>
    <row r="10" spans="1:13" x14ac:dyDescent="0.25">
      <c r="A10" t="s">
        <v>15</v>
      </c>
      <c r="B10">
        <v>-0.11</v>
      </c>
      <c r="C10">
        <v>21.217130000000001</v>
      </c>
      <c r="D10">
        <v>1982.671</v>
      </c>
      <c r="E10" s="3">
        <f t="shared" si="0"/>
        <v>1978.0032314</v>
      </c>
      <c r="F10">
        <v>-0.28000000000000003</v>
      </c>
      <c r="G10">
        <v>21.217130000000001</v>
      </c>
      <c r="H10">
        <v>1982.671</v>
      </c>
      <c r="I10" s="3">
        <f t="shared" si="1"/>
        <v>1970.7894072000001</v>
      </c>
      <c r="J10">
        <v>0.08</v>
      </c>
      <c r="K10">
        <v>21.217130000000001</v>
      </c>
      <c r="L10">
        <v>1982.671</v>
      </c>
      <c r="M10" s="3">
        <f t="shared" si="2"/>
        <v>1986.0657408</v>
      </c>
    </row>
    <row r="11" spans="1:13" x14ac:dyDescent="0.25">
      <c r="A11" t="s">
        <v>16</v>
      </c>
      <c r="B11">
        <v>-0.15</v>
      </c>
      <c r="C11">
        <v>21.217130000000001</v>
      </c>
      <c r="D11">
        <v>1982.671</v>
      </c>
      <c r="E11" s="3">
        <f t="shared" si="0"/>
        <v>1976.305861</v>
      </c>
      <c r="F11">
        <v>-0.4</v>
      </c>
      <c r="G11">
        <v>21.217130000000001</v>
      </c>
      <c r="H11">
        <v>1982.671</v>
      </c>
      <c r="I11" s="3">
        <f t="shared" si="1"/>
        <v>1965.6972960000001</v>
      </c>
      <c r="J11">
        <v>0.19</v>
      </c>
      <c r="K11">
        <v>21.217130000000001</v>
      </c>
      <c r="L11">
        <v>1982.671</v>
      </c>
      <c r="M11" s="3">
        <f t="shared" si="2"/>
        <v>1990.7335094</v>
      </c>
    </row>
    <row r="12" spans="1:13" x14ac:dyDescent="0.25">
      <c r="A12" t="s">
        <v>17</v>
      </c>
      <c r="B12">
        <v>-0.17</v>
      </c>
      <c r="C12">
        <v>21.217130000000001</v>
      </c>
      <c r="D12">
        <v>1982.671</v>
      </c>
      <c r="E12" s="3">
        <f t="shared" si="0"/>
        <v>1975.4571758</v>
      </c>
      <c r="F12">
        <v>-0.28000000000000003</v>
      </c>
      <c r="G12">
        <v>21.217130000000001</v>
      </c>
      <c r="H12">
        <v>1982.671</v>
      </c>
      <c r="I12" s="3">
        <f t="shared" si="1"/>
        <v>1970.7894072000001</v>
      </c>
      <c r="J12">
        <v>-0.06</v>
      </c>
      <c r="K12">
        <v>21.217130000000001</v>
      </c>
      <c r="L12">
        <v>1982.671</v>
      </c>
      <c r="M12" s="3">
        <f t="shared" si="2"/>
        <v>1980.1249444</v>
      </c>
    </row>
    <row r="13" spans="1:13" x14ac:dyDescent="0.25">
      <c r="A13" t="s">
        <v>18</v>
      </c>
      <c r="B13">
        <v>-0.12</v>
      </c>
      <c r="C13">
        <v>21.217130000000001</v>
      </c>
      <c r="D13">
        <v>1982.671</v>
      </c>
      <c r="E13" s="3">
        <f t="shared" si="0"/>
        <v>1977.5788888</v>
      </c>
      <c r="F13">
        <v>-0.25</v>
      </c>
      <c r="G13">
        <v>21.217130000000001</v>
      </c>
      <c r="H13">
        <v>1982.671</v>
      </c>
      <c r="I13" s="3">
        <f t="shared" si="1"/>
        <v>1972.0624350000001</v>
      </c>
      <c r="J13">
        <v>0.02</v>
      </c>
      <c r="K13">
        <v>21.217130000000001</v>
      </c>
      <c r="L13">
        <v>1982.671</v>
      </c>
      <c r="M13" s="3">
        <f t="shared" si="2"/>
        <v>1983.5196852000001</v>
      </c>
    </row>
    <row r="14" spans="1:13" x14ac:dyDescent="0.25">
      <c r="A14" t="s">
        <v>19</v>
      </c>
      <c r="B14">
        <v>-0.16</v>
      </c>
      <c r="C14">
        <v>21.217130000000001</v>
      </c>
      <c r="D14">
        <v>1982.671</v>
      </c>
      <c r="E14" s="3">
        <f t="shared" si="0"/>
        <v>1975.8815184</v>
      </c>
      <c r="F14">
        <v>-0.52</v>
      </c>
      <c r="G14">
        <v>21.217130000000001</v>
      </c>
      <c r="H14">
        <v>1982.671</v>
      </c>
      <c r="I14" s="3">
        <f t="shared" si="1"/>
        <v>1960.6051848</v>
      </c>
      <c r="J14">
        <v>0.15</v>
      </c>
      <c r="K14">
        <v>21.217130000000001</v>
      </c>
      <c r="L14">
        <v>1982.671</v>
      </c>
      <c r="M14" s="3">
        <f t="shared" si="2"/>
        <v>1989.036139</v>
      </c>
    </row>
    <row r="15" spans="1:13" x14ac:dyDescent="0.25">
      <c r="A15" t="s">
        <v>20</v>
      </c>
      <c r="B15">
        <v>-0.16</v>
      </c>
      <c r="C15">
        <v>21.217130000000001</v>
      </c>
      <c r="D15">
        <v>1982.671</v>
      </c>
      <c r="E15" s="3">
        <f t="shared" si="0"/>
        <v>1975.8815184</v>
      </c>
      <c r="F15">
        <v>-0.3</v>
      </c>
      <c r="G15">
        <v>21.217130000000001</v>
      </c>
      <c r="H15">
        <v>1982.671</v>
      </c>
      <c r="I15" s="3">
        <f t="shared" si="1"/>
        <v>1969.9407220000001</v>
      </c>
      <c r="J15">
        <v>0.01</v>
      </c>
      <c r="K15">
        <v>21.217130000000001</v>
      </c>
      <c r="L15">
        <v>1982.671</v>
      </c>
      <c r="M15" s="3">
        <f t="shared" si="2"/>
        <v>1983.0953426000001</v>
      </c>
    </row>
    <row r="16" spans="1:13" x14ac:dyDescent="0.25">
      <c r="A16" t="s">
        <v>21</v>
      </c>
      <c r="B16">
        <v>-0.1</v>
      </c>
      <c r="C16">
        <v>21.217130000000001</v>
      </c>
      <c r="D16">
        <v>1982.671</v>
      </c>
      <c r="E16" s="3">
        <f t="shared" si="0"/>
        <v>1978.427574</v>
      </c>
      <c r="F16">
        <v>-0.21</v>
      </c>
      <c r="G16">
        <v>21.217130000000001</v>
      </c>
      <c r="H16">
        <v>1982.671</v>
      </c>
      <c r="I16" s="3">
        <f t="shared" si="1"/>
        <v>1973.7598054</v>
      </c>
      <c r="J16">
        <v>0.01</v>
      </c>
      <c r="K16">
        <v>21.217130000000001</v>
      </c>
      <c r="L16">
        <v>1982.671</v>
      </c>
      <c r="M16" s="3">
        <f t="shared" si="2"/>
        <v>1983.0953426000001</v>
      </c>
    </row>
    <row r="17" spans="1:13" x14ac:dyDescent="0.25">
      <c r="A17" t="s">
        <v>22</v>
      </c>
      <c r="B17">
        <v>-0.24</v>
      </c>
      <c r="C17">
        <v>21.217130000000001</v>
      </c>
      <c r="D17">
        <v>1982.671</v>
      </c>
      <c r="E17" s="3">
        <f t="shared" si="0"/>
        <v>1972.4867776000001</v>
      </c>
      <c r="F17">
        <v>-0.31</v>
      </c>
      <c r="G17">
        <v>21.217130000000001</v>
      </c>
      <c r="H17">
        <v>1982.671</v>
      </c>
      <c r="I17" s="3">
        <f t="shared" si="1"/>
        <v>1969.5163794</v>
      </c>
      <c r="J17">
        <v>-0.16</v>
      </c>
      <c r="K17">
        <v>21.217130000000001</v>
      </c>
      <c r="L17">
        <v>1982.671</v>
      </c>
      <c r="M17" s="3">
        <f t="shared" si="2"/>
        <v>1975.8815184</v>
      </c>
    </row>
    <row r="18" spans="1:13" x14ac:dyDescent="0.25">
      <c r="A18" s="2" t="s">
        <v>23</v>
      </c>
      <c r="B18" s="2">
        <v>-0.21</v>
      </c>
      <c r="C18" s="2">
        <v>21.217130000000001</v>
      </c>
      <c r="D18" s="2">
        <v>1982.671</v>
      </c>
      <c r="E18" s="3">
        <f t="shared" si="0"/>
        <v>1973.7598054</v>
      </c>
      <c r="F18" s="2">
        <f>-0.31</f>
        <v>-0.31</v>
      </c>
      <c r="G18" s="2">
        <v>21.217130000000001</v>
      </c>
      <c r="H18" s="2">
        <v>1982.671</v>
      </c>
      <c r="I18" s="3">
        <f t="shared" si="1"/>
        <v>1969.5163794</v>
      </c>
      <c r="J18" s="2">
        <v>-0.12</v>
      </c>
      <c r="K18" s="2">
        <v>21.217130000000001</v>
      </c>
      <c r="L18" s="2">
        <v>1982.671</v>
      </c>
      <c r="M18" s="3">
        <f t="shared" si="2"/>
        <v>1977.5788888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I11" sqref="I11"/>
    </sheetView>
  </sheetViews>
  <sheetFormatPr defaultRowHeight="15" x14ac:dyDescent="0.25"/>
  <cols>
    <col min="3" max="3" width="10.85546875" customWidth="1"/>
  </cols>
  <sheetData>
    <row r="1" spans="1:4" x14ac:dyDescent="0.25">
      <c r="A1" t="s">
        <v>1</v>
      </c>
      <c r="B1" t="s">
        <v>37</v>
      </c>
      <c r="C1" t="s">
        <v>38</v>
      </c>
      <c r="D1" t="s">
        <v>39</v>
      </c>
    </row>
    <row r="2" spans="1:4" x14ac:dyDescent="0.25">
      <c r="A2" t="s">
        <v>7</v>
      </c>
      <c r="B2" s="1">
        <f>'random eff'!F2</f>
        <v>1979.2762592000001</v>
      </c>
      <c r="C2" s="1">
        <f>'indiv species'!E2</f>
        <v>1971.391435</v>
      </c>
      <c r="D2" s="1">
        <f>'brilleman code'!E2</f>
        <v>1972.4867776000001</v>
      </c>
    </row>
    <row r="3" spans="1:4" x14ac:dyDescent="0.25">
      <c r="A3" t="s">
        <v>8</v>
      </c>
      <c r="B3" s="1">
        <f>'random eff'!F3</f>
        <v>1979.7006018</v>
      </c>
      <c r="C3" s="1">
        <f>'indiv species'!E3</f>
        <v>1977.1545462000001</v>
      </c>
      <c r="D3" s="1">
        <f>'brilleman code'!E3</f>
        <v>1975.0328332000001</v>
      </c>
    </row>
    <row r="4" spans="1:4" x14ac:dyDescent="0.25">
      <c r="A4" t="s">
        <v>9</v>
      </c>
      <c r="B4" s="1">
        <f>'random eff'!F4</f>
        <v>1979.2762592000001</v>
      </c>
      <c r="C4" s="1">
        <f>'indiv species'!E4</f>
        <v>2009.0682669600001</v>
      </c>
      <c r="D4" s="1">
        <f>'brilleman code'!E4</f>
        <v>1972.0624350000001</v>
      </c>
    </row>
    <row r="5" spans="1:4" x14ac:dyDescent="0.25">
      <c r="A5" t="s">
        <v>10</v>
      </c>
      <c r="B5" s="1">
        <f>'random eff'!F5</f>
        <v>1979.2762592000001</v>
      </c>
      <c r="C5" s="1">
        <f>'indiv species'!E5</f>
        <v>1971.391435</v>
      </c>
      <c r="D5" s="1">
        <f>'brilleman code'!E5</f>
        <v>1972.4867776000001</v>
      </c>
    </row>
    <row r="6" spans="1:4" x14ac:dyDescent="0.25">
      <c r="A6" t="s">
        <v>11</v>
      </c>
      <c r="B6" s="1">
        <f>'random eff'!F6</f>
        <v>1979.2762592000001</v>
      </c>
      <c r="C6" s="1">
        <f>'indiv species'!E6</f>
        <v>1962.0558977999999</v>
      </c>
      <c r="D6" s="1">
        <f>'brilleman code'!E6</f>
        <v>1966.1216386000001</v>
      </c>
    </row>
    <row r="7" spans="1:4" x14ac:dyDescent="0.25">
      <c r="A7" t="s">
        <v>12</v>
      </c>
      <c r="B7" s="1">
        <f>'random eff'!F7</f>
        <v>1979.2762592000001</v>
      </c>
      <c r="C7" s="1">
        <f>'indiv species'!E7</f>
        <v>1965.4506386</v>
      </c>
      <c r="D7" s="1">
        <f>'brilleman code'!E7</f>
        <v>1969.5163794</v>
      </c>
    </row>
    <row r="8" spans="1:4" x14ac:dyDescent="0.25">
      <c r="A8" t="s">
        <v>13</v>
      </c>
      <c r="B8" s="1">
        <f>'random eff'!F8</f>
        <v>1980.1249444</v>
      </c>
      <c r="C8" s="1">
        <f>'indiv species'!E8</f>
        <v>1967.5723516</v>
      </c>
      <c r="D8" s="1">
        <f>'brilleman code'!E8</f>
        <v>1967.8190090000001</v>
      </c>
    </row>
    <row r="9" spans="1:4" x14ac:dyDescent="0.25">
      <c r="A9" t="s">
        <v>14</v>
      </c>
      <c r="B9" s="1">
        <f>'random eff'!F9</f>
        <v>1978.8519166000001</v>
      </c>
      <c r="C9" s="1">
        <f>'indiv species'!E9</f>
        <v>1972.2401202000001</v>
      </c>
      <c r="D9" s="1">
        <f>'brilleman code'!E9</f>
        <v>1972.4867776000001</v>
      </c>
    </row>
    <row r="10" spans="1:4" x14ac:dyDescent="0.25">
      <c r="A10" t="s">
        <v>15</v>
      </c>
      <c r="B10" s="1">
        <f>'random eff'!F10</f>
        <v>1979.2762592000001</v>
      </c>
      <c r="C10" s="1">
        <f>'indiv species'!E10</f>
        <v>1982.8486852000001</v>
      </c>
      <c r="D10" s="1">
        <f>'brilleman code'!E10</f>
        <v>1978.0032314</v>
      </c>
    </row>
    <row r="11" spans="1:4" x14ac:dyDescent="0.25">
      <c r="A11" t="s">
        <v>16</v>
      </c>
      <c r="B11" s="1">
        <f>'random eff'!F11</f>
        <v>1979.2762592000001</v>
      </c>
      <c r="C11" s="1">
        <f>'indiv species'!E11</f>
        <v>1995.5789632000001</v>
      </c>
      <c r="D11" s="1">
        <f>'brilleman code'!E11</f>
        <v>1976.305861</v>
      </c>
    </row>
    <row r="12" spans="1:4" x14ac:dyDescent="0.25">
      <c r="A12" t="s">
        <v>17</v>
      </c>
      <c r="B12" s="1">
        <f>'random eff'!F12</f>
        <v>1979.7006018</v>
      </c>
      <c r="C12" s="1">
        <f>'indiv species'!E12</f>
        <v>1976.9078887999999</v>
      </c>
      <c r="D12" s="1">
        <f>'brilleman code'!E12</f>
        <v>1975.4571758</v>
      </c>
    </row>
    <row r="13" spans="1:4" x14ac:dyDescent="0.25">
      <c r="A13" t="s">
        <v>18</v>
      </c>
      <c r="B13" s="1">
        <f>'random eff'!F13</f>
        <v>1977.1545462000001</v>
      </c>
      <c r="C13" s="1">
        <f>'indiv species'!E13</f>
        <v>1982</v>
      </c>
      <c r="D13" s="1">
        <f>'brilleman code'!E13</f>
        <v>1977.5788888</v>
      </c>
    </row>
    <row r="14" spans="1:4" x14ac:dyDescent="0.25">
      <c r="A14" t="s">
        <v>19</v>
      </c>
      <c r="B14" s="1">
        <f>'random eff'!F14</f>
        <v>1979.2762592000001</v>
      </c>
      <c r="C14" s="1">
        <f>'indiv species'!E14</f>
        <v>1989.2138242000001</v>
      </c>
      <c r="D14" s="1">
        <f>'brilleman code'!E14</f>
        <v>1975.8815184</v>
      </c>
    </row>
    <row r="15" spans="1:4" x14ac:dyDescent="0.25">
      <c r="A15" t="s">
        <v>20</v>
      </c>
      <c r="B15" s="1">
        <f>'random eff'!F15</f>
        <v>1979.2762592000001</v>
      </c>
      <c r="C15" s="1">
        <f>'indiv species'!E15</f>
        <v>1976.9078887999999</v>
      </c>
      <c r="D15" s="1">
        <f>'brilleman code'!E15</f>
        <v>1975.8815184</v>
      </c>
    </row>
    <row r="16" spans="1:4" x14ac:dyDescent="0.25">
      <c r="A16" t="s">
        <v>21</v>
      </c>
      <c r="B16" s="1">
        <f>'random eff'!F16</f>
        <v>1979.7006018</v>
      </c>
      <c r="C16" s="1">
        <f>'indiv species'!E16</f>
        <v>1979.878287</v>
      </c>
      <c r="D16" s="1">
        <f>'brilleman code'!E16</f>
        <v>1978.427574</v>
      </c>
    </row>
    <row r="17" spans="1:4" x14ac:dyDescent="0.25">
      <c r="A17" t="s">
        <v>22</v>
      </c>
      <c r="B17" s="1">
        <f>'random eff'!F17</f>
        <v>1979.2762592000001</v>
      </c>
      <c r="C17" s="1">
        <f>'indiv species'!E17</f>
        <v>1975.0607332</v>
      </c>
      <c r="D17" s="1">
        <f>'brilleman code'!E17</f>
        <v>1972.4867776000001</v>
      </c>
    </row>
    <row r="18" spans="1:4" x14ac:dyDescent="0.25">
      <c r="A18" s="2" t="s">
        <v>23</v>
      </c>
      <c r="B18" s="3">
        <f>'random eff'!F18</f>
        <v>1979.2762592000001</v>
      </c>
      <c r="C18" s="3">
        <f>'indiv species'!E18</f>
        <v>1978.4200601099999</v>
      </c>
      <c r="D18" s="3">
        <f>'brilleman code'!E18</f>
        <v>1973.7598054</v>
      </c>
    </row>
    <row r="19" spans="1:4" x14ac:dyDescent="0.25">
      <c r="C1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random eff</vt:lpstr>
      <vt:lpstr>indiv species</vt:lpstr>
      <vt:lpstr>Sheet3</vt:lpstr>
      <vt:lpstr>brilleman code</vt:lpstr>
      <vt:lpstr>compare models</vt:lpstr>
    </vt:vector>
  </TitlesOfParts>
  <Company>Boise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Kaye Dumandan</dc:creator>
  <cp:lastModifiedBy>Patricia Kaye Dumandan</cp:lastModifiedBy>
  <dcterms:created xsi:type="dcterms:W3CDTF">2019-07-08T19:15:39Z</dcterms:created>
  <dcterms:modified xsi:type="dcterms:W3CDTF">2019-08-02T00:36:54Z</dcterms:modified>
</cp:coreProperties>
</file>