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</sheets>
  <definedNames/>
  <calcPr/>
</workbook>
</file>

<file path=xl/sharedStrings.xml><?xml version="1.0" encoding="utf-8"?>
<sst xmlns="http://schemas.openxmlformats.org/spreadsheetml/2006/main" count="35" uniqueCount="33">
  <si>
    <t>COMPANY  /  RATIOS</t>
  </si>
  <si>
    <t xml:space="preserve">Share Price </t>
  </si>
  <si>
    <t>Market Cap (Cr)</t>
  </si>
  <si>
    <t>Sales (Cr)</t>
  </si>
  <si>
    <t>Total revenues (Cr)</t>
  </si>
  <si>
    <t>Shareholder's Equity (Cr)</t>
  </si>
  <si>
    <t>Outstanding Shares (lacs)</t>
  </si>
  <si>
    <t>COGS (Cr)</t>
  </si>
  <si>
    <t>EBITDA (Cr)</t>
  </si>
  <si>
    <t>PAT (Cr)</t>
  </si>
  <si>
    <t>Total Debt (Cr)</t>
  </si>
  <si>
    <t>Current Assets (Cr)</t>
  </si>
  <si>
    <t>Current Liabilities (Cr)</t>
  </si>
  <si>
    <t>Average Inventories (Cr)</t>
  </si>
  <si>
    <t>Cash and cash equivalents (Cr)</t>
  </si>
  <si>
    <t>Basic EPS</t>
  </si>
  <si>
    <t>Book Value per Share</t>
  </si>
  <si>
    <t>EBITDA Margin (%)</t>
  </si>
  <si>
    <t>Net Profit Margin (%)</t>
  </si>
  <si>
    <t>Total Debt/Equity.</t>
  </si>
  <si>
    <t>Current ratio</t>
  </si>
  <si>
    <t>Quick Ratio</t>
  </si>
  <si>
    <t>Inventory Turnover Ratio</t>
  </si>
  <si>
    <t>Enterprise Value (EV)</t>
  </si>
  <si>
    <t>EV/EBITDA</t>
  </si>
  <si>
    <t>Price/Book Value</t>
  </si>
  <si>
    <t>Price/Earnings</t>
  </si>
  <si>
    <t>GLOBALVECT</t>
  </si>
  <si>
    <t>INDIGO</t>
  </si>
  <si>
    <t>JETAIRWAYS</t>
  </si>
  <si>
    <t>SPICEJET</t>
  </si>
  <si>
    <t>TAALENT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</si>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</sst>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6">
    <font>
      <sz val="10.0"/>
      <color rgb="FF000000"/>
      <name val="Arial"/>
    </font>
    <font/>
    <font>
      <sz val="11.0"/>
      <color rgb="FF000000"/>
      <name val="Arial"/>
    </font>
    <font>
      <color rgb="FF000000"/>
      <name val="Calibri"/>
    </font>
    <font>
      <sz val="10.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4" numFmtId="164" xfId="0" applyAlignment="1" applyFont="1" applyNumberFormat="1">
      <alignment horizontal="center" readingOrder="0" shrinkToFit="0" textRotation="0" vertical="bottom" wrapText="1"/>
    </xf>
    <xf borderId="0" fillId="0" fontId="4" numFmtId="164" xfId="0" applyAlignment="1" applyFont="1" applyNumberFormat="1">
      <alignment horizontal="center" shrinkToFit="0" textRotation="0" vertical="bottom" wrapText="1"/>
    </xf>
    <xf borderId="0" fillId="2" fontId="5" numFmtId="164" xfId="0" applyAlignment="1" applyFont="1" applyNumberFormat="1">
      <alignment horizontal="center" readingOrder="0" shrinkToFit="0" textRotation="0" vertical="bottom" wrapText="1"/>
    </xf>
    <xf borderId="0" fillId="3" fontId="4" numFmtId="164" xfId="0" applyAlignment="1" applyFill="1" applyFont="1" applyNumberFormat="1">
      <alignment horizontal="center" shrinkToFit="0" textRotation="0" vertical="bottom" wrapText="1"/>
    </xf>
    <xf borderId="0" fillId="4" fontId="4" numFmtId="164" xfId="0" applyAlignment="1" applyFill="1" applyFont="1" applyNumberFormat="1">
      <alignment horizontal="center" shrinkToFit="0" textRotation="0" vertical="bottom" wrapText="1"/>
    </xf>
    <xf borderId="0" fillId="5" fontId="3" numFmtId="0" xfId="0" applyAlignment="1" applyFill="1" applyFont="1">
      <alignment horizontal="left" readingOrder="0"/>
    </xf>
    <xf borderId="0" fillId="5" fontId="1" numFmtId="0" xfId="0" applyAlignment="1" applyFont="1">
      <alignment horizontal="center"/>
    </xf>
    <xf borderId="0" fillId="5" fontId="4" numFmtId="164" xfId="0" applyAlignment="1" applyFont="1" applyNumberFormat="1">
      <alignment horizontal="center" readingOrder="0" shrinkToFit="0" textRotation="0" vertical="bottom" wrapText="1"/>
    </xf>
    <xf borderId="0" fillId="5" fontId="4" numFmtId="164" xfId="0" applyAlignment="1" applyFont="1" applyNumberFormat="1">
      <alignment horizontal="center" shrinkToFit="0" textRotation="0" vertical="bottom" wrapText="1"/>
    </xf>
    <xf borderId="0" fillId="5" fontId="1" numFmtId="0" xfId="0" applyFont="1"/>
    <xf borderId="0" fillId="2" fontId="3" numFmtId="0" xfId="0" applyAlignment="1" applyFont="1">
      <alignment horizontal="left" readingOrder="0"/>
    </xf>
    <xf borderId="0" fillId="3" fontId="4" numFmtId="164" xfId="0" applyAlignment="1" applyFont="1" applyNumberFormat="1">
      <alignment horizontal="center" readingOrder="0" shrinkToFit="0" textRotation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Aviation-style">
      <tableStyleElement dxfId="3" type="headerRow"/>
      <tableStyleElement dxfId="4" type="firstRowStripe"/>
      <tableStyleElement dxfId="3" type="secondRowStripe"/>
    </tableStyle>
    <tableStyle count="3" pivot="0" name="Aviation-style 2">
      <tableStyleElement dxfId="3" type="headerRow"/>
      <tableStyleElement dxfId="4" type="firstRowStripe"/>
      <tableStyleElement dxfId="3" type="secondRowStripe"/>
    </tableStyle>
    <tableStyle count="3" pivot="0" name="Aviation-style 3">
      <tableStyleElement dxfId="3" type="headerRow"/>
      <tableStyleElement dxfId="4" type="firstRowStripe"/>
      <tableStyleElement dxfId="3" type="secondRowStripe"/>
    </tableStyle>
    <tableStyle count="3" pivot="0" name="Aviation-style 4">
      <tableStyleElement dxfId="3" type="headerRow"/>
      <tableStyleElement dxfId="4" type="firstRowStripe"/>
      <tableStyleElement dxfId="3" type="secondRowStripe"/>
    </tableStyle>
    <tableStyle count="3" pivot="0" name="Aviation-style 5">
      <tableStyleElement dxfId="3" type="headerRow"/>
      <tableStyleElement dxfId="4" type="firstRowStripe"/>
      <tableStyleElement dxfId="3" type="secondRowStripe"/>
    </tableStyle>
    <tableStyle count="3" pivot="0" name="Aviation-style 6">
      <tableStyleElement dxfId="3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5:CA13" displayName="Table_1" id="1">
  <tableColumns count="7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B5:DA13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A13" displayName="Table_3" id="3">
  <tableColumns count="1">
    <tableColumn name="GLOBALVECT" id="1"/>
  </tableColumns>
  <tableStyleInfo name="Aviation-style 3" showColumnStripes="0" showFirstColumn="1" showLastColumn="1" showRowStripes="1"/>
</table>
</file>

<file path=xl/tables/table4.xml><?xml version="1.0" encoding="utf-8"?>
<table xmlns="http://schemas.openxmlformats.org/spreadsheetml/2006/main" headerRowCount="0" ref="B5:B13" displayName="Table_4" id="4">
  <tableColumns count="1">
    <tableColumn name="Column1" id="1"/>
  </tableColumns>
  <tableStyleInfo name="Aviatio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:E13" displayName="Table_5" id="5">
  <tableColumns count="3">
    <tableColumn name="Column1" id="1"/>
    <tableColumn name="Column2" id="2"/>
    <tableColumn name="Column3" id="3"/>
  </tableColumns>
  <tableStyleInfo name="Aviatio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5:F13" displayName="Table_6" id="6">
  <tableColumns count="1">
    <tableColumn name="Column1" id="1"/>
  </tableColumns>
  <tableStyleInfo name="Aviatio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seindia.com/stock-share-price/interglobe-aviation-ltd/indigo/539448/" TargetMode="External"/><Relationship Id="rId2" Type="http://schemas.openxmlformats.org/officeDocument/2006/relationships/hyperlink" Target="https://www.bseindia.com/stock-share-price/jet-airways-(india)-ltd/jetairways/532617/" TargetMode="External"/><Relationship Id="rId3" Type="http://schemas.openxmlformats.org/officeDocument/2006/relationships/hyperlink" Target="https://www.bseindia.com/stock-share-price/spicejet-ltd/spicejet/500285/" TargetMode="External"/><Relationship Id="rId4" Type="http://schemas.openxmlformats.org/officeDocument/2006/relationships/hyperlink" Target="https://www.bseindia.com/stock-share-price/taal-enterprises-ltd/taalent/539956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min="2" max="57" width="10.57"/>
    <col customWidth="1" min="58" max="58" width="15.43"/>
    <col customWidth="1" min="59" max="59" width="10.57"/>
    <col customWidth="1" min="62" max="62" width="16.71"/>
    <col customWidth="1" min="63" max="63" width="14.43"/>
    <col customWidth="1" min="64" max="64" width="14.71"/>
    <col customWidth="1" min="65" max="65" width="14.86"/>
    <col customWidth="1" min="68" max="68" width="16.43"/>
    <col customWidth="1" min="69" max="69" width="16.86"/>
    <col customWidth="1" min="70" max="70" width="14.43"/>
    <col customWidth="1" min="71" max="71" width="16.43"/>
    <col customWidth="1" min="92" max="92" width="14.14"/>
    <col customWidth="1" min="99" max="99" width="15.0"/>
    <col customWidth="1" min="100" max="100" width="18.71"/>
  </cols>
  <sheetData>
    <row r="1">
      <c r="A1" s="1" t="s">
        <v>0</v>
      </c>
      <c r="B1" s="2"/>
      <c r="C1" s="2" t="s">
        <v>1</v>
      </c>
      <c r="F1" s="2"/>
      <c r="G1" s="2" t="s">
        <v>2</v>
      </c>
      <c r="J1" s="2"/>
      <c r="K1" s="2" t="s">
        <v>3</v>
      </c>
      <c r="N1" s="2"/>
      <c r="O1" s="2" t="s">
        <v>4</v>
      </c>
      <c r="R1" s="2"/>
      <c r="S1" s="2" t="s">
        <v>5</v>
      </c>
      <c r="V1" s="2"/>
      <c r="W1" s="2" t="s">
        <v>6</v>
      </c>
      <c r="Z1" s="2"/>
      <c r="AA1" s="2" t="s">
        <v>7</v>
      </c>
      <c r="AD1" s="2"/>
      <c r="AE1" s="2" t="s">
        <v>8</v>
      </c>
      <c r="AH1" s="2"/>
      <c r="AI1" s="2" t="s">
        <v>9</v>
      </c>
      <c r="AL1" s="2"/>
      <c r="AM1" s="2" t="s">
        <v>10</v>
      </c>
      <c r="AP1" s="2"/>
      <c r="AQ1" s="2" t="s">
        <v>11</v>
      </c>
      <c r="AT1" s="2"/>
      <c r="AU1" s="2" t="s">
        <v>12</v>
      </c>
      <c r="AX1" s="2"/>
      <c r="AY1" s="2" t="s">
        <v>13</v>
      </c>
      <c r="BB1" s="2"/>
      <c r="BC1" s="2" t="s">
        <v>14</v>
      </c>
      <c r="BF1" s="2"/>
      <c r="BG1" s="2" t="s">
        <v>15</v>
      </c>
      <c r="BK1" s="3" t="s">
        <v>16</v>
      </c>
      <c r="BO1" s="3" t="s">
        <v>17</v>
      </c>
      <c r="BS1" s="3" t="s">
        <v>18</v>
      </c>
      <c r="BW1" s="3" t="s">
        <v>19</v>
      </c>
      <c r="CA1" s="3" t="s">
        <v>20</v>
      </c>
      <c r="CE1" s="4" t="s">
        <v>21</v>
      </c>
      <c r="CI1" s="3" t="s">
        <v>22</v>
      </c>
      <c r="CM1" s="3" t="s">
        <v>23</v>
      </c>
      <c r="CQ1" s="3" t="s">
        <v>24</v>
      </c>
      <c r="CU1" s="3" t="s">
        <v>25</v>
      </c>
      <c r="CY1" s="2" t="s">
        <v>26</v>
      </c>
    </row>
    <row r="3">
      <c r="B3" s="2"/>
      <c r="C3" s="2">
        <v>2018.0</v>
      </c>
      <c r="D3" s="2">
        <v>2017.0</v>
      </c>
      <c r="E3" s="2">
        <v>2016.0</v>
      </c>
      <c r="F3" s="2"/>
      <c r="G3" s="2">
        <v>2018.0</v>
      </c>
      <c r="H3" s="2">
        <v>2017.0</v>
      </c>
      <c r="I3" s="2">
        <v>2016.0</v>
      </c>
      <c r="J3" s="2"/>
      <c r="K3" s="2">
        <v>2018.0</v>
      </c>
      <c r="L3" s="2">
        <v>2017.0</v>
      </c>
      <c r="M3" s="2">
        <v>2016.0</v>
      </c>
      <c r="O3" s="2">
        <v>2018.0</v>
      </c>
      <c r="P3" s="2">
        <v>2017.0</v>
      </c>
      <c r="Q3" s="2">
        <v>2016.0</v>
      </c>
      <c r="S3" s="2">
        <v>2018.0</v>
      </c>
      <c r="T3" s="2">
        <v>2017.0</v>
      </c>
      <c r="U3" s="2">
        <v>2016.0</v>
      </c>
      <c r="W3" s="2">
        <v>2018.0</v>
      </c>
      <c r="X3" s="2">
        <v>2017.0</v>
      </c>
      <c r="Y3" s="2">
        <v>2016.0</v>
      </c>
      <c r="AA3" s="2">
        <v>2018.0</v>
      </c>
      <c r="AB3" s="2">
        <v>2017.0</v>
      </c>
      <c r="AC3" s="2">
        <v>2016.0</v>
      </c>
      <c r="AD3" s="2"/>
      <c r="AE3" s="2">
        <v>2018.0</v>
      </c>
      <c r="AF3" s="2">
        <v>2017.0</v>
      </c>
      <c r="AG3" s="2">
        <v>2016.0</v>
      </c>
      <c r="AI3" s="2">
        <v>2018.0</v>
      </c>
      <c r="AJ3" s="2">
        <v>2017.0</v>
      </c>
      <c r="AK3" s="2">
        <v>2016.0</v>
      </c>
      <c r="AL3" s="2"/>
      <c r="AM3" s="2">
        <v>2018.0</v>
      </c>
      <c r="AN3" s="2">
        <v>2017.0</v>
      </c>
      <c r="AO3" s="2">
        <v>2016.0</v>
      </c>
      <c r="AP3" s="2"/>
      <c r="AQ3" s="2">
        <v>2018.0</v>
      </c>
      <c r="AR3" s="2">
        <v>2017.0</v>
      </c>
      <c r="AS3" s="2">
        <v>2016.0</v>
      </c>
      <c r="AT3" s="2"/>
      <c r="AU3" s="2">
        <v>2018.0</v>
      </c>
      <c r="AV3" s="2">
        <v>2017.0</v>
      </c>
      <c r="AW3" s="2">
        <v>2016.0</v>
      </c>
      <c r="AX3" s="2"/>
      <c r="AY3" s="2">
        <v>2018.0</v>
      </c>
      <c r="AZ3" s="2">
        <v>2017.0</v>
      </c>
      <c r="BA3" s="2">
        <v>2016.0</v>
      </c>
      <c r="BB3" s="2"/>
      <c r="BC3" s="2">
        <v>2018.0</v>
      </c>
      <c r="BD3" s="2">
        <v>2017.0</v>
      </c>
      <c r="BE3" s="2">
        <v>2016.0</v>
      </c>
      <c r="BF3" s="2"/>
      <c r="BG3" s="2">
        <v>2018.0</v>
      </c>
      <c r="BH3" s="2">
        <v>2017.0</v>
      </c>
      <c r="BI3" s="2">
        <v>2016.0</v>
      </c>
      <c r="BJ3" s="2"/>
      <c r="BK3" s="2">
        <v>2018.0</v>
      </c>
      <c r="BL3" s="2">
        <v>2017.0</v>
      </c>
      <c r="BM3" s="2">
        <v>2016.0</v>
      </c>
      <c r="BO3" s="2">
        <v>2018.0</v>
      </c>
      <c r="BP3" s="2">
        <v>2017.0</v>
      </c>
      <c r="BQ3" s="2">
        <v>2016.0</v>
      </c>
      <c r="BS3" s="2">
        <v>2018.0</v>
      </c>
      <c r="BT3" s="2">
        <v>2017.0</v>
      </c>
      <c r="BU3" s="2">
        <v>2016.0</v>
      </c>
      <c r="BW3" s="2">
        <v>2018.0</v>
      </c>
      <c r="BX3" s="2">
        <v>2017.0</v>
      </c>
      <c r="BY3" s="2">
        <v>2016.0</v>
      </c>
      <c r="CA3" s="2">
        <v>2018.0</v>
      </c>
      <c r="CB3" s="2">
        <v>2017.0</v>
      </c>
      <c r="CC3" s="2">
        <v>2016.0</v>
      </c>
      <c r="CE3" s="2">
        <v>2018.0</v>
      </c>
      <c r="CF3" s="2">
        <v>2017.0</v>
      </c>
      <c r="CG3" s="2">
        <v>2016.0</v>
      </c>
      <c r="CH3" s="2"/>
      <c r="CI3" s="2">
        <v>2018.0</v>
      </c>
      <c r="CJ3" s="2">
        <v>2017.0</v>
      </c>
      <c r="CK3" s="2">
        <v>2016.0</v>
      </c>
      <c r="CL3" s="2"/>
      <c r="CM3" s="2">
        <v>2018.0</v>
      </c>
      <c r="CN3" s="2">
        <v>2017.0</v>
      </c>
      <c r="CO3" s="2">
        <v>2016.0</v>
      </c>
      <c r="CP3" s="2"/>
      <c r="CQ3" s="2">
        <v>2018.0</v>
      </c>
      <c r="CR3" s="2">
        <v>2017.0</v>
      </c>
      <c r="CS3" s="2">
        <v>2016.0</v>
      </c>
      <c r="CT3" s="2"/>
      <c r="CU3" s="2">
        <v>2018.0</v>
      </c>
      <c r="CV3" s="2">
        <v>2017.0</v>
      </c>
      <c r="CW3" s="2">
        <v>2016.0</v>
      </c>
      <c r="CX3" s="2"/>
      <c r="CY3" s="2">
        <v>2018.0</v>
      </c>
      <c r="CZ3" s="2">
        <v>2017.0</v>
      </c>
      <c r="DA3" s="2">
        <v>2016.0</v>
      </c>
      <c r="DB3" s="2"/>
      <c r="DC3" s="2"/>
      <c r="DD3" s="2"/>
      <c r="DE3" s="2"/>
    </row>
    <row r="5">
      <c r="A5" s="5" t="s">
        <v>27</v>
      </c>
      <c r="B5" s="6"/>
      <c r="C5" s="7">
        <v>60.35</v>
      </c>
      <c r="D5" s="7">
        <v>116.9</v>
      </c>
      <c r="E5" s="7">
        <v>114.6</v>
      </c>
      <c r="F5" s="8"/>
      <c r="G5" s="8">
        <f t="shared" ref="G5:I5" si="1">C5*W5/100</f>
        <v>84.49</v>
      </c>
      <c r="H5" s="8">
        <f t="shared" si="1"/>
        <v>163.66</v>
      </c>
      <c r="I5" s="8">
        <f t="shared" si="1"/>
        <v>160.44</v>
      </c>
      <c r="J5" s="8"/>
      <c r="K5" s="7">
        <v>404.34</v>
      </c>
      <c r="L5" s="7">
        <v>375.84</v>
      </c>
      <c r="M5" s="7">
        <v>357.38</v>
      </c>
      <c r="N5" s="8"/>
      <c r="O5" s="7">
        <v>407.23</v>
      </c>
      <c r="P5" s="7">
        <v>387.58</v>
      </c>
      <c r="Q5" s="7">
        <v>378.3</v>
      </c>
      <c r="R5" s="8"/>
      <c r="S5" s="7">
        <v>51.35</v>
      </c>
      <c r="T5" s="7">
        <v>54.28</v>
      </c>
      <c r="U5" s="7">
        <v>67.83</v>
      </c>
      <c r="V5" s="8"/>
      <c r="W5" s="7">
        <v>140.0</v>
      </c>
      <c r="X5" s="7">
        <v>140.0</v>
      </c>
      <c r="Y5" s="7">
        <v>140.0</v>
      </c>
      <c r="Z5" s="8"/>
      <c r="AA5" s="7">
        <v>349.45</v>
      </c>
      <c r="AB5" s="7">
        <v>302.2</v>
      </c>
      <c r="AC5" s="7">
        <v>307.12</v>
      </c>
      <c r="AD5" s="7"/>
      <c r="AE5" s="7">
        <v>57.78</v>
      </c>
      <c r="AF5" s="7">
        <v>85.38</v>
      </c>
      <c r="AG5" s="7">
        <v>71.18</v>
      </c>
      <c r="AH5" s="8"/>
      <c r="AI5" s="7">
        <v>-1.72</v>
      </c>
      <c r="AJ5" s="7">
        <v>15.91</v>
      </c>
      <c r="AK5" s="7">
        <v>12.91</v>
      </c>
      <c r="AL5" s="8"/>
      <c r="AM5" s="7">
        <v>208.49</v>
      </c>
      <c r="AN5" s="7">
        <v>173.8</v>
      </c>
      <c r="AO5" s="7">
        <v>183.3</v>
      </c>
      <c r="AP5" s="8"/>
      <c r="AQ5" s="7">
        <v>-160.76</v>
      </c>
      <c r="AR5" s="7">
        <v>-234.63</v>
      </c>
      <c r="AS5" s="7">
        <v>-175.71</v>
      </c>
      <c r="AT5" s="8"/>
      <c r="AU5" s="9">
        <v>352.27</v>
      </c>
      <c r="AV5" s="7">
        <v>374.76</v>
      </c>
      <c r="AW5" s="7">
        <v>344.42</v>
      </c>
      <c r="AX5" s="8"/>
      <c r="AY5" s="7">
        <v>19.84</v>
      </c>
      <c r="AZ5" s="7">
        <v>16.91</v>
      </c>
      <c r="BA5" s="7">
        <v>17.96</v>
      </c>
      <c r="BB5" s="8"/>
      <c r="BC5" s="7">
        <v>10.36</v>
      </c>
      <c r="BD5" s="7">
        <v>5.0</v>
      </c>
      <c r="BE5" s="7">
        <v>15.84</v>
      </c>
      <c r="BF5" s="10"/>
      <c r="BG5" s="11">
        <f t="shared" ref="BG5:BI5" si="2">AI5/W5*100</f>
        <v>-1.228571429</v>
      </c>
      <c r="BH5" s="8">
        <f t="shared" si="2"/>
        <v>11.36428571</v>
      </c>
      <c r="BI5" s="8">
        <f t="shared" si="2"/>
        <v>9.221428571</v>
      </c>
      <c r="BJ5" s="8"/>
      <c r="BK5" s="8">
        <f t="shared" ref="BK5:BM5" si="3">S5/W5*100</f>
        <v>36.67857143</v>
      </c>
      <c r="BL5" s="8">
        <f t="shared" si="3"/>
        <v>38.77142857</v>
      </c>
      <c r="BM5" s="8">
        <f t="shared" si="3"/>
        <v>48.45</v>
      </c>
      <c r="BN5" s="8"/>
      <c r="BO5" s="8">
        <f t="shared" ref="BO5:BQ5" si="4">AE5/O5*100</f>
        <v>14.1885421</v>
      </c>
      <c r="BP5" s="8">
        <f t="shared" si="4"/>
        <v>22.02900046</v>
      </c>
      <c r="BQ5" s="8">
        <f t="shared" si="4"/>
        <v>18.81575469</v>
      </c>
      <c r="BR5" s="8"/>
      <c r="BS5" s="8">
        <f t="shared" ref="BS5:BU5" si="5">AI5/O5*100</f>
        <v>-0.4223657393</v>
      </c>
      <c r="BT5" s="8">
        <f t="shared" si="5"/>
        <v>4.104958976</v>
      </c>
      <c r="BU5" s="8">
        <f t="shared" si="5"/>
        <v>3.412635474</v>
      </c>
      <c r="BV5" s="8"/>
      <c r="BW5" s="8">
        <f t="shared" ref="BW5:BY5" si="6">AM5/S5</f>
        <v>4.060175268</v>
      </c>
      <c r="BX5" s="8">
        <f t="shared" si="6"/>
        <v>3.201915991</v>
      </c>
      <c r="BY5" s="8">
        <f t="shared" si="6"/>
        <v>2.702344096</v>
      </c>
      <c r="BZ5" s="8"/>
      <c r="CA5" s="8">
        <f>AQ5/AU5</f>
        <v>-0.4563545008</v>
      </c>
      <c r="CB5" s="8">
        <f>AR5/BA5</f>
        <v>-13.06403118</v>
      </c>
      <c r="CC5" s="8">
        <f>AS5/AW5</f>
        <v>-0.5101620115</v>
      </c>
      <c r="CD5" s="8"/>
      <c r="CE5" s="8">
        <f t="shared" ref="CE5:CG5" si="7">(AQ5-AY5)/AU5</f>
        <v>-0.5126749368</v>
      </c>
      <c r="CF5" s="8">
        <f t="shared" si="7"/>
        <v>-0.6712029032</v>
      </c>
      <c r="CG5" s="8">
        <f t="shared" si="7"/>
        <v>-0.5623076476</v>
      </c>
      <c r="CH5" s="8"/>
      <c r="CI5" s="8">
        <f t="shared" ref="CI5:CK5" si="8">AA5/AY5</f>
        <v>17.61340726</v>
      </c>
      <c r="CJ5" s="8">
        <f t="shared" si="8"/>
        <v>17.8710822</v>
      </c>
      <c r="CK5" s="8">
        <f t="shared" si="8"/>
        <v>17.10022272</v>
      </c>
      <c r="CL5" s="8"/>
      <c r="CM5" s="8">
        <f t="shared" ref="CM5:CO5" si="9">(G5+AM5)-BC5</f>
        <v>282.62</v>
      </c>
      <c r="CN5" s="8">
        <f t="shared" si="9"/>
        <v>332.46</v>
      </c>
      <c r="CO5" s="8">
        <f t="shared" si="9"/>
        <v>327.9</v>
      </c>
      <c r="CP5" s="8"/>
      <c r="CQ5" s="8">
        <f t="shared" ref="CQ5:CS5" si="10">CM5/AE5</f>
        <v>4.891311873</v>
      </c>
      <c r="CR5" s="8">
        <f t="shared" si="10"/>
        <v>3.893886156</v>
      </c>
      <c r="CS5" s="8">
        <f t="shared" si="10"/>
        <v>4.606631076</v>
      </c>
      <c r="CT5" s="8"/>
      <c r="CU5" s="8">
        <f t="shared" ref="CU5:CW5" si="11">C5/BK5</f>
        <v>1.645374878</v>
      </c>
      <c r="CV5" s="8">
        <f t="shared" si="11"/>
        <v>3.015106853</v>
      </c>
      <c r="CW5" s="8">
        <f t="shared" si="11"/>
        <v>2.365325077</v>
      </c>
      <c r="CX5" s="8"/>
      <c r="CY5" s="8">
        <f t="shared" ref="CY5:DA5" si="12">C5/BG5</f>
        <v>-49.12209302</v>
      </c>
      <c r="CZ5" s="8">
        <f t="shared" si="12"/>
        <v>10.28661219</v>
      </c>
      <c r="DA5" s="8">
        <f t="shared" si="12"/>
        <v>12.42757552</v>
      </c>
    </row>
    <row r="6">
      <c r="A6" s="5"/>
      <c r="B6" s="6"/>
      <c r="C6" s="7"/>
      <c r="D6" s="7"/>
      <c r="E6" s="7"/>
      <c r="F6" s="8"/>
      <c r="G6" s="8"/>
      <c r="H6" s="8"/>
      <c r="I6" s="8"/>
      <c r="J6" s="8"/>
      <c r="K6" s="7"/>
      <c r="L6" s="7"/>
      <c r="M6" s="7"/>
      <c r="N6" s="8"/>
      <c r="O6" s="7"/>
      <c r="P6" s="7"/>
      <c r="Q6" s="7"/>
      <c r="R6" s="8"/>
      <c r="S6" s="7"/>
      <c r="T6" s="7"/>
      <c r="U6" s="7"/>
      <c r="V6" s="8"/>
      <c r="W6" s="7"/>
      <c r="X6" s="7"/>
      <c r="Y6" s="7"/>
      <c r="Z6" s="8"/>
      <c r="AA6" s="7"/>
      <c r="AB6" s="7"/>
      <c r="AC6" s="7"/>
      <c r="AD6" s="7"/>
      <c r="AE6" s="7"/>
      <c r="AF6" s="7"/>
      <c r="AG6" s="7"/>
      <c r="AH6" s="8"/>
      <c r="AI6" s="7"/>
      <c r="AJ6" s="7"/>
      <c r="AK6" s="7"/>
      <c r="AL6" s="8"/>
      <c r="AM6" s="7"/>
      <c r="AN6" s="7"/>
      <c r="AO6" s="7"/>
      <c r="AP6" s="8"/>
      <c r="AQ6" s="7"/>
      <c r="AR6" s="7"/>
      <c r="AS6" s="7"/>
      <c r="AT6" s="8"/>
      <c r="AU6" s="9"/>
      <c r="AV6" s="7"/>
      <c r="AW6" s="7"/>
      <c r="AX6" s="8"/>
      <c r="AY6" s="7"/>
      <c r="AZ6" s="7"/>
      <c r="BA6" s="7"/>
      <c r="BB6" s="8"/>
      <c r="BC6" s="7"/>
      <c r="BD6" s="7"/>
      <c r="BE6" s="7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</row>
    <row r="7">
      <c r="A7" s="12" t="s">
        <v>28</v>
      </c>
      <c r="B7" s="13"/>
      <c r="C7" s="14">
        <v>1165.0</v>
      </c>
      <c r="D7" s="14">
        <v>1290.45</v>
      </c>
      <c r="E7" s="14">
        <v>1051.4</v>
      </c>
      <c r="F7" s="15"/>
      <c r="G7" s="15">
        <f t="shared" ref="G7:I7" si="13">C7*W7/100</f>
        <v>44783.4155</v>
      </c>
      <c r="H7" s="15">
        <f t="shared" si="13"/>
        <v>46646.92851</v>
      </c>
      <c r="I7" s="15">
        <f t="shared" si="13"/>
        <v>37887.93498</v>
      </c>
      <c r="J7" s="15"/>
      <c r="K7" s="14">
        <v>23020.89</v>
      </c>
      <c r="L7" s="14">
        <v>18580.5</v>
      </c>
      <c r="M7" s="14">
        <v>16139.91</v>
      </c>
      <c r="N7" s="15"/>
      <c r="O7" s="14">
        <v>23966.48</v>
      </c>
      <c r="P7" s="14">
        <v>19369.86</v>
      </c>
      <c r="Q7" s="14">
        <v>16656.16</v>
      </c>
      <c r="R7" s="15"/>
      <c r="S7" s="14">
        <v>7077.36</v>
      </c>
      <c r="T7" s="14">
        <v>3779.18</v>
      </c>
      <c r="U7" s="14">
        <v>2723.19</v>
      </c>
      <c r="V7" s="15"/>
      <c r="W7" s="14">
        <v>3844.07</v>
      </c>
      <c r="X7" s="14">
        <v>3614.78</v>
      </c>
      <c r="Y7" s="14">
        <v>3603.57</v>
      </c>
      <c r="Z7" s="15"/>
      <c r="AA7" s="14">
        <v>20063.17</v>
      </c>
      <c r="AB7" s="14">
        <v>16437.53</v>
      </c>
      <c r="AC7" s="14">
        <v>13023.07</v>
      </c>
      <c r="AD7" s="15"/>
      <c r="AE7" s="14">
        <v>3903.31</v>
      </c>
      <c r="AF7" s="14">
        <v>2932.33</v>
      </c>
      <c r="AG7" s="14">
        <v>3633.09</v>
      </c>
      <c r="AH7" s="15"/>
      <c r="AI7" s="14">
        <v>2242.32</v>
      </c>
      <c r="AJ7" s="14">
        <v>1659.15</v>
      </c>
      <c r="AK7" s="14">
        <v>1986.16</v>
      </c>
      <c r="AL7" s="15"/>
      <c r="AM7" s="14">
        <v>2241.37</v>
      </c>
      <c r="AN7" s="14">
        <v>2395.71</v>
      </c>
      <c r="AO7" s="14">
        <v>3007.07</v>
      </c>
      <c r="AP7" s="15"/>
      <c r="AQ7" s="14">
        <v>-1639.49</v>
      </c>
      <c r="AR7" s="14">
        <v>-1357.57</v>
      </c>
      <c r="AS7" s="14">
        <v>-35.28</v>
      </c>
      <c r="AT7" s="15"/>
      <c r="AU7" s="14">
        <v>11510.43</v>
      </c>
      <c r="AV7" s="14">
        <v>8845.75</v>
      </c>
      <c r="AW7" s="14">
        <v>6745.47</v>
      </c>
      <c r="AX7" s="15"/>
      <c r="AY7" s="14">
        <v>183.23</v>
      </c>
      <c r="AZ7" s="14">
        <v>163.15</v>
      </c>
      <c r="BA7" s="14">
        <v>76.28</v>
      </c>
      <c r="BB7" s="15"/>
      <c r="BC7" s="14">
        <v>6580.69</v>
      </c>
      <c r="BD7" s="14">
        <v>4632.55</v>
      </c>
      <c r="BE7" s="14">
        <v>3718.67</v>
      </c>
      <c r="BF7" s="15"/>
      <c r="BG7" s="15">
        <f t="shared" ref="BG7:BI7" si="14">AI7/W7*100</f>
        <v>58.33192424</v>
      </c>
      <c r="BH7" s="15">
        <f t="shared" si="14"/>
        <v>45.89905886</v>
      </c>
      <c r="BI7" s="15">
        <f t="shared" si="14"/>
        <v>55.11645396</v>
      </c>
      <c r="BJ7" s="15"/>
      <c r="BK7" s="15">
        <f t="shared" ref="BK7:BM7" si="15">S7/W7*100</f>
        <v>184.1111114</v>
      </c>
      <c r="BL7" s="15">
        <f t="shared" si="15"/>
        <v>104.5479946</v>
      </c>
      <c r="BM7" s="15">
        <f t="shared" si="15"/>
        <v>75.56922718</v>
      </c>
      <c r="BN7" s="15"/>
      <c r="BO7" s="15">
        <f t="shared" ref="BO7:BQ7" si="16">AE7/O7*100</f>
        <v>16.28653853</v>
      </c>
      <c r="BP7" s="15">
        <f t="shared" si="16"/>
        <v>15.13862258</v>
      </c>
      <c r="BQ7" s="15">
        <f t="shared" si="16"/>
        <v>21.81229047</v>
      </c>
      <c r="BR7" s="15"/>
      <c r="BS7" s="15">
        <f t="shared" ref="BS7:BU7" si="17">AI7/O7*100</f>
        <v>9.356067307</v>
      </c>
      <c r="BT7" s="15">
        <f t="shared" si="17"/>
        <v>8.565627217</v>
      </c>
      <c r="BU7" s="15">
        <f t="shared" si="17"/>
        <v>11.92447719</v>
      </c>
      <c r="BV7" s="15"/>
      <c r="BW7" s="15">
        <f t="shared" ref="BW7:BY7" si="18">AM7/S7</f>
        <v>0.3166957736</v>
      </c>
      <c r="BX7" s="15">
        <f t="shared" si="18"/>
        <v>0.633923232</v>
      </c>
      <c r="BY7" s="15">
        <f t="shared" si="18"/>
        <v>1.104245389</v>
      </c>
      <c r="BZ7" s="15"/>
      <c r="CA7" s="15">
        <f t="shared" ref="CA7:CC7" si="19">AQ7/AU7</f>
        <v>-0.1424351653</v>
      </c>
      <c r="CB7" s="15">
        <f t="shared" si="19"/>
        <v>-0.1534714411</v>
      </c>
      <c r="CC7" s="15">
        <f t="shared" si="19"/>
        <v>-0.005230176696</v>
      </c>
      <c r="CD7" s="15"/>
      <c r="CE7" s="15">
        <f t="shared" ref="CE7:CG7" si="20">(AQ7-AY7)/AU7</f>
        <v>-0.1583537713</v>
      </c>
      <c r="CF7" s="15">
        <f t="shared" si="20"/>
        <v>-0.1719153266</v>
      </c>
      <c r="CG7" s="15">
        <f t="shared" si="20"/>
        <v>-0.01653850658</v>
      </c>
      <c r="CH7" s="15"/>
      <c r="CI7" s="15">
        <f t="shared" ref="CI7:CK7" si="21">AA7/AY7</f>
        <v>109.4971893</v>
      </c>
      <c r="CJ7" s="15">
        <f t="shared" si="21"/>
        <v>100.7510267</v>
      </c>
      <c r="CK7" s="15">
        <f t="shared" si="21"/>
        <v>170.7271893</v>
      </c>
      <c r="CL7" s="15"/>
      <c r="CM7" s="15">
        <f t="shared" ref="CM7:CO7" si="22">(G7+AM7)-BC7</f>
        <v>40444.0955</v>
      </c>
      <c r="CN7" s="15">
        <f t="shared" si="22"/>
        <v>44410.08851</v>
      </c>
      <c r="CO7" s="15">
        <f t="shared" si="22"/>
        <v>37176.33498</v>
      </c>
      <c r="CP7" s="15"/>
      <c r="CQ7" s="15">
        <f t="shared" ref="CQ7:CS7" si="23">CM7/AE7</f>
        <v>10.36148692</v>
      </c>
      <c r="CR7" s="15">
        <f t="shared" si="23"/>
        <v>15.14498317</v>
      </c>
      <c r="CS7" s="15">
        <f t="shared" si="23"/>
        <v>10.23270411</v>
      </c>
      <c r="CT7" s="15"/>
      <c r="CU7" s="15">
        <f t="shared" ref="CU7:CW7" si="24">C7/BK7</f>
        <v>6.327700654</v>
      </c>
      <c r="CV7" s="15">
        <f t="shared" si="24"/>
        <v>12.34313489</v>
      </c>
      <c r="CW7" s="15">
        <f t="shared" si="24"/>
        <v>13.91307069</v>
      </c>
      <c r="CX7" s="15"/>
      <c r="CY7" s="15">
        <f t="shared" ref="CY7:DA7" si="25">C7/BG7</f>
        <v>19.97191101</v>
      </c>
      <c r="CZ7" s="15">
        <f t="shared" si="25"/>
        <v>28.11495556</v>
      </c>
      <c r="DA7" s="15">
        <f t="shared" si="25"/>
        <v>19.07597322</v>
      </c>
      <c r="DB7" s="16"/>
      <c r="DC7" s="16"/>
      <c r="DD7" s="16"/>
      <c r="DE7" s="16"/>
    </row>
    <row r="8">
      <c r="A8" s="5"/>
      <c r="B8" s="6"/>
      <c r="C8" s="7"/>
      <c r="D8" s="7"/>
      <c r="E8" s="7"/>
      <c r="F8" s="8"/>
      <c r="G8" s="8"/>
      <c r="H8" s="8"/>
      <c r="I8" s="8"/>
      <c r="J8" s="8"/>
      <c r="K8" s="7"/>
      <c r="L8" s="7"/>
      <c r="M8" s="7"/>
      <c r="N8" s="8"/>
      <c r="O8" s="7"/>
      <c r="P8" s="7"/>
      <c r="Q8" s="7"/>
      <c r="R8" s="8"/>
      <c r="S8" s="7"/>
      <c r="T8" s="7"/>
      <c r="U8" s="7"/>
      <c r="V8" s="8"/>
      <c r="W8" s="7"/>
      <c r="X8" s="7"/>
      <c r="Y8" s="7"/>
      <c r="Z8" s="8"/>
      <c r="AA8" s="7"/>
      <c r="AB8" s="7"/>
      <c r="AC8" s="7"/>
      <c r="AD8" s="8"/>
      <c r="AE8" s="7"/>
      <c r="AF8" s="7"/>
      <c r="AG8" s="7"/>
      <c r="AH8" s="8"/>
      <c r="AI8" s="7"/>
      <c r="AJ8" s="7"/>
      <c r="AK8" s="7"/>
      <c r="AL8" s="8"/>
      <c r="AM8" s="7"/>
      <c r="AN8" s="7"/>
      <c r="AO8" s="7"/>
      <c r="AP8" s="8"/>
      <c r="AQ8" s="7"/>
      <c r="AR8" s="7"/>
      <c r="AS8" s="7"/>
      <c r="AT8" s="8"/>
      <c r="AU8" s="7"/>
      <c r="AV8" s="7"/>
      <c r="AW8" s="7"/>
      <c r="AX8" s="8"/>
      <c r="AY8" s="7"/>
      <c r="AZ8" s="7"/>
      <c r="BA8" s="7"/>
      <c r="BB8" s="8"/>
      <c r="BC8" s="7"/>
      <c r="BD8" s="7"/>
      <c r="BE8" s="7"/>
      <c r="BF8" s="10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</row>
    <row r="9">
      <c r="A9" s="17" t="s">
        <v>29</v>
      </c>
      <c r="B9" s="6"/>
      <c r="C9" s="7">
        <v>252.0</v>
      </c>
      <c r="D9" s="7">
        <v>608.75</v>
      </c>
      <c r="E9" s="7">
        <v>525.9</v>
      </c>
      <c r="F9" s="8"/>
      <c r="G9" s="8">
        <f t="shared" ref="G9:I9" si="26">C9*W9/100</f>
        <v>2862.6444</v>
      </c>
      <c r="H9" s="8">
        <f t="shared" si="26"/>
        <v>6915.217375</v>
      </c>
      <c r="I9" s="8">
        <f t="shared" si="26"/>
        <v>5974.06623</v>
      </c>
      <c r="J9" s="8"/>
      <c r="K9" s="7">
        <v>24510.69</v>
      </c>
      <c r="L9" s="7">
        <v>22692.58</v>
      </c>
      <c r="M9" s="7">
        <v>22206.96</v>
      </c>
      <c r="N9" s="8"/>
      <c r="O9" s="7">
        <v>25177.47</v>
      </c>
      <c r="P9" s="7">
        <v>24175.06</v>
      </c>
      <c r="Q9" s="7">
        <v>23054.08</v>
      </c>
      <c r="R9" s="8"/>
      <c r="S9" s="7">
        <v>-7139.13</v>
      </c>
      <c r="T9" s="7">
        <v>-6505.16</v>
      </c>
      <c r="U9" s="7">
        <v>-5525.81</v>
      </c>
      <c r="V9" s="8"/>
      <c r="W9" s="7">
        <v>1135.97</v>
      </c>
      <c r="X9" s="7">
        <v>1135.97</v>
      </c>
      <c r="Y9" s="7">
        <v>1135.97</v>
      </c>
      <c r="Z9" s="8"/>
      <c r="AA9" s="7">
        <v>24432.33</v>
      </c>
      <c r="AB9" s="7">
        <v>21199.56</v>
      </c>
      <c r="AC9" s="7">
        <v>19970.91</v>
      </c>
      <c r="AD9" s="8"/>
      <c r="AE9" s="7">
        <v>745.14</v>
      </c>
      <c r="AF9" s="7">
        <v>2975.5</v>
      </c>
      <c r="AG9" s="7">
        <v>3083.17</v>
      </c>
      <c r="AH9" s="8"/>
      <c r="AI9" s="7">
        <v>-724.94</v>
      </c>
      <c r="AJ9" s="7">
        <v>1445.27</v>
      </c>
      <c r="AK9" s="7">
        <v>1201.94</v>
      </c>
      <c r="AL9" s="8"/>
      <c r="AM9" s="7">
        <v>5295.12</v>
      </c>
      <c r="AN9" s="7">
        <v>7220.37</v>
      </c>
      <c r="AO9" s="7">
        <v>9231.39</v>
      </c>
      <c r="AP9" s="8"/>
      <c r="AQ9" s="7">
        <v>-6315.01</v>
      </c>
      <c r="AR9" s="7">
        <v>-6173.84</v>
      </c>
      <c r="AS9" s="7">
        <v>-5969.17</v>
      </c>
      <c r="AT9" s="8"/>
      <c r="AU9" s="7">
        <v>14285.26</v>
      </c>
      <c r="AV9" s="7">
        <v>11712.88</v>
      </c>
      <c r="AW9" s="7">
        <v>12865.15</v>
      </c>
      <c r="AX9" s="8"/>
      <c r="AY9" s="7">
        <v>487.64</v>
      </c>
      <c r="AZ9" s="7">
        <v>506.12</v>
      </c>
      <c r="BA9" s="7">
        <v>1064.1</v>
      </c>
      <c r="BB9" s="8"/>
      <c r="BC9" s="7">
        <v>1365.4</v>
      </c>
      <c r="BD9" s="7">
        <v>1542.18</v>
      </c>
      <c r="BE9" s="7">
        <v>1488.13</v>
      </c>
      <c r="BF9" s="10"/>
      <c r="BG9" s="11">
        <f t="shared" ref="BG9:BI9" si="27">AI9/W9*100</f>
        <v>-63.81682615</v>
      </c>
      <c r="BH9" s="8">
        <f t="shared" si="27"/>
        <v>127.2278317</v>
      </c>
      <c r="BI9" s="8">
        <f t="shared" si="27"/>
        <v>105.8073717</v>
      </c>
      <c r="BJ9" s="8"/>
      <c r="BK9" s="8">
        <f t="shared" ref="BK9:BM9" si="28">S9/W9*100</f>
        <v>-628.4611389</v>
      </c>
      <c r="BL9" s="8">
        <f t="shared" si="28"/>
        <v>-572.6524468</v>
      </c>
      <c r="BM9" s="8">
        <f t="shared" si="28"/>
        <v>-486.4397827</v>
      </c>
      <c r="BN9" s="8"/>
      <c r="BO9" s="8">
        <f t="shared" ref="BO9:BQ9" si="29">AE9/O9*100</f>
        <v>2.959550741</v>
      </c>
      <c r="BP9" s="8">
        <f t="shared" si="29"/>
        <v>12.30813905</v>
      </c>
      <c r="BQ9" s="8">
        <f t="shared" si="29"/>
        <v>13.37364146</v>
      </c>
      <c r="BR9" s="8"/>
      <c r="BS9" s="8">
        <f t="shared" ref="BS9:BU9" si="30">AI9/O9*100</f>
        <v>-2.879320281</v>
      </c>
      <c r="BT9" s="8">
        <f t="shared" si="30"/>
        <v>5.978351243</v>
      </c>
      <c r="BU9" s="8">
        <f t="shared" si="30"/>
        <v>5.213567403</v>
      </c>
      <c r="BV9" s="8"/>
      <c r="BW9" s="8">
        <f t="shared" ref="BW9:BY9" si="31">AM9/S9</f>
        <v>-0.7417038211</v>
      </c>
      <c r="BX9" s="8">
        <f t="shared" si="31"/>
        <v>-1.109945028</v>
      </c>
      <c r="BY9" s="8">
        <f t="shared" si="31"/>
        <v>-1.670594899</v>
      </c>
      <c r="BZ9" s="8"/>
      <c r="CA9" s="8">
        <f t="shared" ref="CA9:CC9" si="32">AQ9/AU9</f>
        <v>-0.4420647577</v>
      </c>
      <c r="CB9" s="8">
        <f t="shared" si="32"/>
        <v>-0.5270983738</v>
      </c>
      <c r="CC9" s="8">
        <f t="shared" si="32"/>
        <v>-0.4639798215</v>
      </c>
      <c r="CD9" s="8"/>
      <c r="CE9" s="8">
        <f t="shared" ref="CE9:CG9" si="33">(AQ9-AY9)/AU9</f>
        <v>-0.4762006432</v>
      </c>
      <c r="CF9" s="8">
        <f t="shared" si="33"/>
        <v>-0.5703089249</v>
      </c>
      <c r="CG9" s="8">
        <f t="shared" si="33"/>
        <v>-0.5466916437</v>
      </c>
      <c r="CH9" s="8"/>
      <c r="CI9" s="8">
        <f t="shared" ref="CI9:CK9" si="34">AA9/AY9</f>
        <v>50.10321139</v>
      </c>
      <c r="CJ9" s="8">
        <f t="shared" si="34"/>
        <v>41.8864301</v>
      </c>
      <c r="CK9" s="8">
        <f t="shared" si="34"/>
        <v>18.76788836</v>
      </c>
      <c r="CL9" s="8"/>
      <c r="CM9" s="8">
        <f t="shared" ref="CM9:CO9" si="35">(G9+AM9)-BC9</f>
        <v>6792.3644</v>
      </c>
      <c r="CN9" s="8">
        <f t="shared" si="35"/>
        <v>12593.40738</v>
      </c>
      <c r="CO9" s="8">
        <f t="shared" si="35"/>
        <v>13717.32623</v>
      </c>
      <c r="CP9" s="8"/>
      <c r="CQ9" s="8">
        <f t="shared" ref="CQ9:CS9" si="36">CM9/AE9</f>
        <v>9.115554661</v>
      </c>
      <c r="CR9" s="8">
        <f t="shared" si="36"/>
        <v>4.232366787</v>
      </c>
      <c r="CS9" s="8">
        <f t="shared" si="36"/>
        <v>4.449098243</v>
      </c>
      <c r="CT9" s="8"/>
      <c r="CU9" s="8">
        <f t="shared" ref="CU9:CV9" si="37">D9/BK9</f>
        <v>-0.9686358667</v>
      </c>
      <c r="CV9" s="8">
        <f t="shared" si="37"/>
        <v>-0.9183580773</v>
      </c>
      <c r="CW9" s="8">
        <f>E9/BM9</f>
        <v>-1.081120457</v>
      </c>
      <c r="CX9" s="8"/>
      <c r="CY9" s="8">
        <f t="shared" ref="CY9:CZ9" si="38">D9/BG9</f>
        <v>-9.539020298</v>
      </c>
      <c r="CZ9" s="8">
        <f t="shared" si="38"/>
        <v>4.133529534</v>
      </c>
      <c r="DA9" s="8">
        <f>E9/BI9</f>
        <v>4.970353121</v>
      </c>
    </row>
    <row r="10">
      <c r="A10" s="17"/>
      <c r="B10" s="6"/>
      <c r="C10" s="7"/>
      <c r="D10" s="7"/>
      <c r="E10" s="7"/>
      <c r="F10" s="8"/>
      <c r="G10" s="8"/>
      <c r="H10" s="8"/>
      <c r="I10" s="8"/>
      <c r="J10" s="8"/>
      <c r="K10" s="7"/>
      <c r="L10" s="7"/>
      <c r="M10" s="7"/>
      <c r="N10" s="8"/>
      <c r="O10" s="7"/>
      <c r="P10" s="7"/>
      <c r="Q10" s="7"/>
      <c r="R10" s="8"/>
      <c r="S10" s="7"/>
      <c r="T10" s="7"/>
      <c r="U10" s="7"/>
      <c r="V10" s="8"/>
      <c r="W10" s="7"/>
      <c r="X10" s="7"/>
      <c r="Y10" s="7"/>
      <c r="Z10" s="8"/>
      <c r="AA10" s="7"/>
      <c r="AB10" s="7"/>
      <c r="AC10" s="7"/>
      <c r="AD10" s="8"/>
      <c r="AE10" s="7"/>
      <c r="AF10" s="7"/>
      <c r="AG10" s="7"/>
      <c r="AH10" s="8"/>
      <c r="AI10" s="7"/>
      <c r="AJ10" s="7"/>
      <c r="AK10" s="7"/>
      <c r="AL10" s="8"/>
      <c r="AM10" s="7"/>
      <c r="AN10" s="7"/>
      <c r="AO10" s="7"/>
      <c r="AP10" s="8"/>
      <c r="AQ10" s="7"/>
      <c r="AR10" s="7"/>
      <c r="AS10" s="7"/>
      <c r="AT10" s="8"/>
      <c r="AU10" s="7"/>
      <c r="AV10" s="7"/>
      <c r="AW10" s="7"/>
      <c r="AX10" s="8"/>
      <c r="AY10" s="7"/>
      <c r="AZ10" s="7"/>
      <c r="BA10" s="7"/>
      <c r="BB10" s="8"/>
      <c r="BC10" s="7"/>
      <c r="BD10" s="7"/>
      <c r="BE10" s="7"/>
      <c r="BF10" s="10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</row>
    <row r="11">
      <c r="A11" s="17" t="s">
        <v>30</v>
      </c>
      <c r="B11" s="6"/>
      <c r="C11" s="7">
        <v>81.2</v>
      </c>
      <c r="D11" s="7">
        <v>125.15</v>
      </c>
      <c r="E11" s="7">
        <v>101.7</v>
      </c>
      <c r="F11" s="7"/>
      <c r="G11" s="8">
        <f t="shared" ref="G11:I11" si="39">C11*W11/100</f>
        <v>4867.534</v>
      </c>
      <c r="H11" s="8">
        <f t="shared" si="39"/>
        <v>7502.11675</v>
      </c>
      <c r="I11" s="8">
        <f t="shared" si="39"/>
        <v>6096.4065</v>
      </c>
      <c r="J11" s="7"/>
      <c r="K11" s="7">
        <v>7799.54</v>
      </c>
      <c r="L11" s="7">
        <v>6191.36</v>
      </c>
      <c r="M11" s="7">
        <v>5088.07</v>
      </c>
      <c r="N11" s="7"/>
      <c r="O11" s="7">
        <v>7889.99</v>
      </c>
      <c r="P11" s="7">
        <v>6319.48</v>
      </c>
      <c r="Q11" s="7">
        <v>5282.7</v>
      </c>
      <c r="R11" s="7"/>
      <c r="S11" s="7">
        <v>-55.92</v>
      </c>
      <c r="T11" s="7">
        <v>-612.6</v>
      </c>
      <c r="U11" s="7">
        <v>-1038.86</v>
      </c>
      <c r="V11" s="7"/>
      <c r="W11" s="7">
        <v>5994.5</v>
      </c>
      <c r="X11" s="7">
        <v>5994.5</v>
      </c>
      <c r="Y11" s="7">
        <v>5994.5</v>
      </c>
      <c r="Z11" s="7"/>
      <c r="AA11" s="7">
        <v>7058.62</v>
      </c>
      <c r="AB11" s="7">
        <v>5662.43</v>
      </c>
      <c r="AC11" s="7">
        <v>4550.58</v>
      </c>
      <c r="AD11" s="7"/>
      <c r="AE11" s="7">
        <v>831.37</v>
      </c>
      <c r="AF11" s="7">
        <v>657.05</v>
      </c>
      <c r="AG11" s="7">
        <v>732.12</v>
      </c>
      <c r="AH11" s="7"/>
      <c r="AI11" s="7">
        <v>557.21</v>
      </c>
      <c r="AJ11" s="7">
        <v>427.22</v>
      </c>
      <c r="AK11" s="7">
        <v>449.79</v>
      </c>
      <c r="AL11" s="7"/>
      <c r="AM11" s="7">
        <v>1008.39</v>
      </c>
      <c r="AN11" s="7">
        <v>1028.23</v>
      </c>
      <c r="AO11" s="7">
        <v>1025.92</v>
      </c>
      <c r="AP11" s="7"/>
      <c r="AQ11" s="7">
        <v>-747.17</v>
      </c>
      <c r="AR11" s="7">
        <v>-1344.18</v>
      </c>
      <c r="AS11" s="7">
        <v>-1660.97</v>
      </c>
      <c r="AT11" s="7"/>
      <c r="AU11" s="7">
        <v>2591.42</v>
      </c>
      <c r="AV11" s="7">
        <v>2143.47</v>
      </c>
      <c r="AW11" s="7">
        <v>2227.81</v>
      </c>
      <c r="AX11" s="7"/>
      <c r="AY11" s="7">
        <v>141.87</v>
      </c>
      <c r="AZ11" s="7">
        <v>98.55</v>
      </c>
      <c r="BA11" s="7">
        <v>66.55</v>
      </c>
      <c r="BB11" s="7"/>
      <c r="BC11" s="7">
        <v>147.05</v>
      </c>
      <c r="BD11" s="7">
        <v>68.21</v>
      </c>
      <c r="BE11" s="7">
        <v>105.9</v>
      </c>
      <c r="BF11" s="18"/>
      <c r="BG11" s="8">
        <f t="shared" ref="BG11:BI11" si="40">AI11/W11*100</f>
        <v>9.295354075</v>
      </c>
      <c r="BH11" s="8">
        <f t="shared" si="40"/>
        <v>7.126866294</v>
      </c>
      <c r="BI11" s="8">
        <f t="shared" si="40"/>
        <v>7.503378097</v>
      </c>
      <c r="BJ11" s="8"/>
      <c r="BK11" s="8">
        <f t="shared" ref="BK11:BM11" si="41">S11/W11*100</f>
        <v>-0.9328551172</v>
      </c>
      <c r="BL11" s="8">
        <f t="shared" si="41"/>
        <v>-10.21936775</v>
      </c>
      <c r="BM11" s="8">
        <f t="shared" si="41"/>
        <v>-17.33021937</v>
      </c>
      <c r="BN11" s="8"/>
      <c r="BO11" s="8">
        <f t="shared" ref="BO11:BQ11" si="42">AE11/O11*100</f>
        <v>10.53702223</v>
      </c>
      <c r="BP11" s="8">
        <f t="shared" si="42"/>
        <v>10.39721623</v>
      </c>
      <c r="BQ11" s="8">
        <f t="shared" si="42"/>
        <v>13.85882219</v>
      </c>
      <c r="BR11" s="8"/>
      <c r="BS11" s="8">
        <f t="shared" ref="BS11:BU11" si="43">AI11/O11*100</f>
        <v>7.062239623</v>
      </c>
      <c r="BT11" s="8">
        <f t="shared" si="43"/>
        <v>6.760366359</v>
      </c>
      <c r="BU11" s="8">
        <f t="shared" si="43"/>
        <v>8.514396047</v>
      </c>
      <c r="BV11" s="8"/>
      <c r="BW11" s="8">
        <f t="shared" ref="BW11:BY11" si="44">AM11/S11</f>
        <v>-18.03272532</v>
      </c>
      <c r="BX11" s="8">
        <f t="shared" si="44"/>
        <v>-1.678468821</v>
      </c>
      <c r="BY11" s="8">
        <f t="shared" si="44"/>
        <v>-0.9875440387</v>
      </c>
      <c r="BZ11" s="8"/>
      <c r="CA11" s="8">
        <f t="shared" ref="CA11:CC11" si="45">AQ11/AU11</f>
        <v>-0.2883245479</v>
      </c>
      <c r="CB11" s="8">
        <f t="shared" si="45"/>
        <v>-0.6271046481</v>
      </c>
      <c r="CC11" s="8">
        <f t="shared" si="45"/>
        <v>-0.7455617849</v>
      </c>
      <c r="CD11" s="8"/>
      <c r="CE11" s="8">
        <f t="shared" ref="CE11:CG11" si="46">(AQ11-AY11)/AU11</f>
        <v>-0.3430705945</v>
      </c>
      <c r="CF11" s="8">
        <f t="shared" si="46"/>
        <v>-0.6730814987</v>
      </c>
      <c r="CG11" s="8">
        <f t="shared" si="46"/>
        <v>-0.7754341708</v>
      </c>
      <c r="CH11" s="8"/>
      <c r="CI11" s="8">
        <f t="shared" ref="CI11:CK11" si="47">AA11/AY11</f>
        <v>49.75414112</v>
      </c>
      <c r="CJ11" s="8">
        <f t="shared" si="47"/>
        <v>57.45743278</v>
      </c>
      <c r="CK11" s="8">
        <f t="shared" si="47"/>
        <v>68.37836213</v>
      </c>
      <c r="CL11" s="8"/>
      <c r="CM11" s="8">
        <f t="shared" ref="CM11:CO11" si="48">(G11+AM11)-BC11</f>
        <v>5728.874</v>
      </c>
      <c r="CN11" s="8">
        <f t="shared" si="48"/>
        <v>8462.13675</v>
      </c>
      <c r="CO11" s="8">
        <f t="shared" si="48"/>
        <v>7016.4265</v>
      </c>
      <c r="CP11" s="8"/>
      <c r="CQ11" s="8">
        <f t="shared" ref="CQ11:CS11" si="49">CM11/AE11</f>
        <v>6.890883722</v>
      </c>
      <c r="CR11" s="8">
        <f t="shared" si="49"/>
        <v>12.87898448</v>
      </c>
      <c r="CS11" s="8">
        <f t="shared" si="49"/>
        <v>9.583711004</v>
      </c>
      <c r="CT11" s="8"/>
      <c r="CU11" s="8">
        <f t="shared" ref="CU11:CW11" si="50">C11/BK11</f>
        <v>-87.04459943</v>
      </c>
      <c r="CV11" s="8">
        <f t="shared" si="50"/>
        <v>-12.24635447</v>
      </c>
      <c r="CW11" s="8">
        <f t="shared" si="50"/>
        <v>-5.868361954</v>
      </c>
      <c r="CX11" s="8"/>
      <c r="CY11" s="8">
        <f t="shared" ref="CY11:DA11" si="51">C11/BG11</f>
        <v>8.735546742</v>
      </c>
      <c r="CZ11" s="8">
        <f t="shared" si="51"/>
        <v>17.5603126</v>
      </c>
      <c r="DA11" s="8">
        <f t="shared" si="51"/>
        <v>13.55389515</v>
      </c>
    </row>
    <row r="12">
      <c r="A12" s="17"/>
      <c r="B12" s="6"/>
      <c r="C12" s="7"/>
      <c r="D12" s="7"/>
      <c r="E12" s="7"/>
      <c r="F12" s="7"/>
      <c r="G12" s="8"/>
      <c r="H12" s="8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1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</row>
    <row r="13">
      <c r="A13" s="5" t="s">
        <v>31</v>
      </c>
      <c r="B13" s="6"/>
      <c r="C13" s="7">
        <v>229.3</v>
      </c>
      <c r="D13" s="7">
        <v>151.9</v>
      </c>
      <c r="E13" s="7">
        <v>182.15</v>
      </c>
      <c r="F13" s="7"/>
      <c r="G13" s="8">
        <f t="shared" ref="G13:I13" si="52">C13*W13/100</f>
        <v>71.44988</v>
      </c>
      <c r="H13" s="8">
        <f t="shared" si="52"/>
        <v>47.33204</v>
      </c>
      <c r="I13" s="8">
        <f t="shared" si="52"/>
        <v>56.75794</v>
      </c>
      <c r="J13" s="7"/>
      <c r="K13" s="7">
        <v>104.33</v>
      </c>
      <c r="L13" s="7">
        <v>92.06</v>
      </c>
      <c r="M13" s="7">
        <v>66.02</v>
      </c>
      <c r="N13" s="7"/>
      <c r="O13" s="7">
        <v>112.48</v>
      </c>
      <c r="P13" s="7">
        <v>92.23</v>
      </c>
      <c r="Q13" s="7">
        <v>66.8</v>
      </c>
      <c r="R13" s="7"/>
      <c r="S13" s="7">
        <v>32.96</v>
      </c>
      <c r="T13" s="7">
        <v>17.17</v>
      </c>
      <c r="U13" s="7">
        <v>13.58</v>
      </c>
      <c r="V13" s="7"/>
      <c r="W13" s="7">
        <v>31.16</v>
      </c>
      <c r="X13" s="7">
        <v>31.16</v>
      </c>
      <c r="Y13" s="7">
        <v>31.16</v>
      </c>
      <c r="Z13" s="7"/>
      <c r="AA13" s="7">
        <v>88.18</v>
      </c>
      <c r="AB13" s="7">
        <v>83.43</v>
      </c>
      <c r="AC13" s="7">
        <v>61.72</v>
      </c>
      <c r="AD13" s="7"/>
      <c r="AE13" s="7">
        <v>24.3</v>
      </c>
      <c r="AF13" s="7">
        <v>8.8</v>
      </c>
      <c r="AG13" s="7">
        <v>5.08</v>
      </c>
      <c r="AH13" s="7"/>
      <c r="AI13" s="7">
        <v>15.61</v>
      </c>
      <c r="AJ13" s="7">
        <v>3.81</v>
      </c>
      <c r="AK13" s="7">
        <v>0.1</v>
      </c>
      <c r="AL13" s="7"/>
      <c r="AM13" s="7">
        <v>0.88</v>
      </c>
      <c r="AN13" s="7">
        <v>9.77</v>
      </c>
      <c r="AO13" s="7">
        <v>9.01</v>
      </c>
      <c r="AP13" s="7"/>
      <c r="AQ13" s="7">
        <v>32.4</v>
      </c>
      <c r="AR13" s="7">
        <v>22.81</v>
      </c>
      <c r="AS13" s="7">
        <v>17.34</v>
      </c>
      <c r="AT13" s="7"/>
      <c r="AU13" s="7">
        <v>16.72</v>
      </c>
      <c r="AV13" s="7">
        <v>13.5</v>
      </c>
      <c r="AW13" s="7">
        <v>11.31</v>
      </c>
      <c r="AX13" s="7"/>
      <c r="AY13" s="7">
        <v>0.0</v>
      </c>
      <c r="AZ13" s="7">
        <v>0.0</v>
      </c>
      <c r="BA13" s="7">
        <v>0.0</v>
      </c>
      <c r="BB13" s="7"/>
      <c r="BC13" s="7">
        <v>6.2</v>
      </c>
      <c r="BD13" s="7">
        <v>3.04</v>
      </c>
      <c r="BE13" s="7">
        <v>3.82</v>
      </c>
      <c r="BF13" s="18"/>
      <c r="BG13" s="8">
        <f t="shared" ref="BG13:BI13" si="53">AI13/W13*100</f>
        <v>50.09627728</v>
      </c>
      <c r="BH13" s="8">
        <f t="shared" si="53"/>
        <v>12.22721438</v>
      </c>
      <c r="BI13" s="8">
        <f t="shared" si="53"/>
        <v>0.3209242619</v>
      </c>
      <c r="BJ13" s="8"/>
      <c r="BK13" s="8">
        <f t="shared" ref="BK13:BM13" si="54">S13/W13*100</f>
        <v>105.7766367</v>
      </c>
      <c r="BL13" s="8">
        <f t="shared" si="54"/>
        <v>55.10269576</v>
      </c>
      <c r="BM13" s="8">
        <f t="shared" si="54"/>
        <v>43.58151476</v>
      </c>
      <c r="BN13" s="8"/>
      <c r="BO13" s="8">
        <f t="shared" ref="BO13:BQ13" si="55">AE13/O13*100</f>
        <v>21.60384068</v>
      </c>
      <c r="BP13" s="8">
        <f t="shared" si="55"/>
        <v>9.541363981</v>
      </c>
      <c r="BQ13" s="8">
        <f t="shared" si="55"/>
        <v>7.604790419</v>
      </c>
      <c r="BR13" s="8"/>
      <c r="BS13" s="8">
        <f t="shared" ref="BS13:BU13" si="56">AI13/O13*100</f>
        <v>13.87802276</v>
      </c>
      <c r="BT13" s="8">
        <f t="shared" si="56"/>
        <v>4.130976906</v>
      </c>
      <c r="BU13" s="8">
        <f t="shared" si="56"/>
        <v>0.1497005988</v>
      </c>
      <c r="BV13" s="8"/>
      <c r="BW13" s="8">
        <f t="shared" ref="BW13:BY13" si="57">AM13/S13</f>
        <v>0.02669902913</v>
      </c>
      <c r="BX13" s="8">
        <f t="shared" si="57"/>
        <v>0.5690157251</v>
      </c>
      <c r="BY13" s="8">
        <f t="shared" si="57"/>
        <v>0.6634756996</v>
      </c>
      <c r="BZ13" s="8"/>
      <c r="CA13" s="8">
        <f t="shared" ref="CA13:CC13" si="58">AQ13/AU13</f>
        <v>1.937799043</v>
      </c>
      <c r="CB13" s="8">
        <f t="shared" si="58"/>
        <v>1.68962963</v>
      </c>
      <c r="CC13" s="8">
        <f t="shared" si="58"/>
        <v>1.533156499</v>
      </c>
      <c r="CD13" s="8"/>
      <c r="CE13" s="8">
        <f t="shared" ref="CE13:CG13" si="59">(AQ13-AY13)/AU13</f>
        <v>1.937799043</v>
      </c>
      <c r="CF13" s="8">
        <f t="shared" si="59"/>
        <v>1.68962963</v>
      </c>
      <c r="CG13" s="8">
        <f t="shared" si="59"/>
        <v>1.533156499</v>
      </c>
      <c r="CH13" s="8"/>
      <c r="CI13" s="7" t="s">
        <v>32</v>
      </c>
      <c r="CJ13" s="7" t="s">
        <v>32</v>
      </c>
      <c r="CK13" s="7" t="s">
        <v>32</v>
      </c>
      <c r="CL13" s="8"/>
      <c r="CM13" s="8">
        <f t="shared" ref="CM13:CO13" si="60">(G13+AM13)-BC13</f>
        <v>66.12988</v>
      </c>
      <c r="CN13" s="8">
        <f t="shared" si="60"/>
        <v>54.06204</v>
      </c>
      <c r="CO13" s="8">
        <f t="shared" si="60"/>
        <v>61.94794</v>
      </c>
      <c r="CP13" s="8"/>
      <c r="CQ13" s="8">
        <f t="shared" ref="CQ13:CS13" si="61">CM13/AE13</f>
        <v>2.721394239</v>
      </c>
      <c r="CR13" s="8">
        <f t="shared" si="61"/>
        <v>6.143413636</v>
      </c>
      <c r="CS13" s="8">
        <f t="shared" si="61"/>
        <v>12.19447638</v>
      </c>
      <c r="CT13" s="8"/>
      <c r="CU13" s="8">
        <f t="shared" ref="CU13:CW13" si="62">C13/BK13</f>
        <v>2.167775485</v>
      </c>
      <c r="CV13" s="8">
        <f t="shared" si="62"/>
        <v>2.756670938</v>
      </c>
      <c r="CW13" s="8">
        <f t="shared" si="62"/>
        <v>4.1795243</v>
      </c>
      <c r="CX13" s="8"/>
      <c r="CY13" s="8">
        <f t="shared" ref="CY13:DA13" si="63">C13/BG13</f>
        <v>4.577186419</v>
      </c>
      <c r="CZ13" s="8">
        <f t="shared" si="63"/>
        <v>12.42310761</v>
      </c>
      <c r="DA13" s="8">
        <f t="shared" si="63"/>
        <v>567.5794</v>
      </c>
    </row>
  </sheetData>
  <mergeCells count="26">
    <mergeCell ref="CI1:CK1"/>
    <mergeCell ref="CM1:CO1"/>
    <mergeCell ref="CQ1:CS1"/>
    <mergeCell ref="CU1:CW1"/>
    <mergeCell ref="CY1:DA1"/>
    <mergeCell ref="CE1:CG1"/>
    <mergeCell ref="BS1:BU1"/>
    <mergeCell ref="BW1:BY1"/>
    <mergeCell ref="BG1:BI1"/>
    <mergeCell ref="BO1:BQ1"/>
    <mergeCell ref="BK1:BM1"/>
    <mergeCell ref="BC1:BE1"/>
    <mergeCell ref="CA1:CC1"/>
    <mergeCell ref="O1:Q1"/>
    <mergeCell ref="G1:I1"/>
    <mergeCell ref="C1:E1"/>
    <mergeCell ref="K1:M1"/>
    <mergeCell ref="S1:U1"/>
    <mergeCell ref="W1:Y1"/>
    <mergeCell ref="AY1:BA1"/>
    <mergeCell ref="AE1:AG1"/>
    <mergeCell ref="AA1:AC1"/>
    <mergeCell ref="AM1:AO1"/>
    <mergeCell ref="AQ1:AS1"/>
    <mergeCell ref="AU1:AW1"/>
    <mergeCell ref="AI1:AK1"/>
  </mergeCells>
  <conditionalFormatting sqref="BH2:BI2">
    <cfRule type="notContainsBlanks" dxfId="0" priority="1">
      <formula>LEN(TRIM(BH2))&gt;0</formula>
    </cfRule>
  </conditionalFormatting>
  <conditionalFormatting sqref="B1:BI1">
    <cfRule type="notContainsBlanks" dxfId="0" priority="2">
      <formula>LEN(TRIM(B1))&gt;0</formula>
    </cfRule>
  </conditionalFormatting>
  <conditionalFormatting sqref="BK1:BM1 BO1:BQ1 BS1:BU1 BW1:BY1 CA1:CC1 CI1:CK1 CM1:CO1 CQ1:CS1 CU1:CW1 CY1:DA1">
    <cfRule type="notContainsBlanks" dxfId="0" priority="3">
      <formula>LEN(TRIM(BK1))&gt;0</formula>
    </cfRule>
  </conditionalFormatting>
  <conditionalFormatting sqref="CE1:CG1">
    <cfRule type="notContainsBlanks" dxfId="0" priority="4">
      <formula>LEN(TRIM(CE1))&gt;0</formula>
    </cfRule>
  </conditionalFormatting>
  <conditionalFormatting sqref="A1">
    <cfRule type="notContainsBlanks" dxfId="1" priority="5">
      <formula>LEN(TRIM(A1))&gt;0</formula>
    </cfRule>
  </conditionalFormatting>
  <hyperlinks>
    <hyperlink r:id="rId1" ref="A7"/>
    <hyperlink r:id="rId2" ref="A9"/>
    <hyperlink r:id="rId3" ref="A11"/>
    <hyperlink r:id="rId4" ref="A13"/>
  </hyperlinks>
  <drawing r:id="rId5"/>
  <tableParts count="6">
    <tablePart r:id="rId12"/>
    <tablePart r:id="rId13"/>
    <tablePart r:id="rId14"/>
    <tablePart r:id="rId15"/>
    <tablePart r:id="rId16"/>
    <tablePart r:id="rId17"/>
  </tableParts>
</worksheet>
</file>