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<sst xmlns="http://schemas.openxmlformats.org/spreadsheetml/2006/main" count="59" uniqueCount="40">
  <si>
    <t>Table 1</t>
  </si>
  <si>
    <t>Mining and Minerals.</t>
  </si>
  <si>
    <t>Company</t>
  </si>
  <si>
    <t>Price of Stock in Rs. (current)</t>
  </si>
  <si>
    <t>EPS(basic) in Rs. (current)</t>
  </si>
  <si>
    <r>
      <rPr>
        <rFont val="Helvetica Neue"/>
        <b/>
        <color rgb="FF000000"/>
        <sz val="10.0"/>
      </rPr>
      <t xml:space="preserve">P/E Ratio   </t>
    </r>
    <r>
      <rPr>
        <rFont val="Helvetica Neue"/>
        <color rgb="FF000000"/>
        <sz val="10.0"/>
      </rPr>
      <t>(</t>
    </r>
    <r>
      <rPr>
        <rFont val="Helvetica Neue"/>
        <b/>
        <color rgb="FF000000"/>
        <sz val="10.0"/>
      </rPr>
      <t>current)</t>
    </r>
  </si>
  <si>
    <t>Net income(in millions Rs.)</t>
  </si>
  <si>
    <t>Outstanding shares(in millions)</t>
  </si>
  <si>
    <t>Calculated EPS in Rs. (2018)</t>
  </si>
  <si>
    <t>Net Assets in Cr. (2018)</t>
  </si>
  <si>
    <t>Net Liabilities in Cr. (2018)</t>
  </si>
  <si>
    <t>Book Value Calculated(in Cr.)</t>
  </si>
  <si>
    <t>Book Value perShare(calc)</t>
  </si>
  <si>
    <t>Book Value</t>
  </si>
  <si>
    <t>Deviation from Average PE (8.077)</t>
  </si>
  <si>
    <t>Average PE ratio</t>
  </si>
  <si>
    <t>1. Coal India</t>
  </si>
  <si>
    <t>2. Vedanta</t>
  </si>
  <si>
    <t xml:space="preserve">3. NMDC   </t>
  </si>
  <si>
    <t>4. Guj Minerals</t>
  </si>
  <si>
    <t>5. MOIL</t>
  </si>
  <si>
    <t>6. Maithan Alloys</t>
  </si>
  <si>
    <t>7. Indian Metals</t>
  </si>
  <si>
    <t>8. Sandur      Manganese</t>
  </si>
  <si>
    <t>9. Ferro Alloys</t>
  </si>
  <si>
    <t xml:space="preserve">10. 20 Microns </t>
  </si>
  <si>
    <t xml:space="preserve">11. Assoc Stone </t>
  </si>
  <si>
    <t>12. Indsil Hydro</t>
  </si>
  <si>
    <t>13. Shyam Century</t>
  </si>
  <si>
    <t>14. Shirpur Gold</t>
  </si>
  <si>
    <t>15. Facor Alloys</t>
  </si>
  <si>
    <t>EBITDA(%)</t>
  </si>
  <si>
    <t>Net Profit Margin(%)</t>
  </si>
  <si>
    <t>Current Ratio</t>
  </si>
  <si>
    <t>Quick Ratio</t>
  </si>
  <si>
    <t>Inventory Turnover Ratio</t>
  </si>
  <si>
    <t xml:space="preserve">Enterprise Value </t>
  </si>
  <si>
    <t>EV/EBITDA</t>
  </si>
  <si>
    <t xml:space="preserve">DE Ratio </t>
  </si>
  <si>
    <t>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</si>
</sst>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6">
    <font>
      <sz val="10.0"/>
      <color rgb="FF000000"/>
      <name val="Helvetica Neue"/>
    </font>
    <font>
      <sz val="12.0"/>
      <color rgb="FF000000"/>
      <name val="Helvetica Neue"/>
    </font>
    <font>
      <b/>
      <sz val="10.0"/>
      <color rgb="FFFEFFFE"/>
      <name val="Helvetica Neue"/>
    </font>
    <font>
      <b/>
      <sz val="10.0"/>
      <color rgb="FF000000"/>
      <name val="Helvetica Neue"/>
    </font>
    <font>
      <b/>
      <i/>
      <sz val="10.0"/>
      <color rgb="FF007100"/>
      <name val="Helvetica Neue"/>
    </font>
    <font>
      <b/>
      <sz val="10.0"/>
      <color rgb="FF007100"/>
      <name val="Helvetica Neue"/>
    </font>
  </fonts>
  <fills count="7">
    <fill>
      <patternFill patternType="none"/>
    </fill>
    <fill>
      <patternFill patternType="lightGray"/>
    </fill>
    <fill>
      <patternFill patternType="solid">
        <fgColor rgb="FF007100"/>
        <bgColor rgb="FF007100"/>
      </patternFill>
    </fill>
    <fill>
      <patternFill patternType="solid">
        <fgColor rgb="FF919291"/>
        <bgColor rgb="FF919291"/>
      </patternFill>
    </fill>
    <fill>
      <patternFill patternType="solid">
        <fgColor rgb="FFFEFFFE"/>
        <bgColor rgb="FFFEFFFE"/>
      </patternFill>
    </fill>
    <fill>
      <patternFill patternType="solid">
        <fgColor rgb="FFEFEEEE"/>
        <bgColor rgb="FFEFEEEE"/>
      </patternFill>
    </fill>
    <fill>
      <patternFill patternType="solid">
        <fgColor rgb="FF1DB000"/>
        <bgColor rgb="FF1DB000"/>
      </patternFill>
    </fill>
  </fills>
  <borders count="13">
    <border/>
    <border>
      <left style="thin">
        <color rgb="FFFADBE0"/>
      </left>
      <right/>
      <top style="thin">
        <color rgb="FFFADBE0"/>
      </top>
      <bottom style="thin">
        <color rgb="FFBFBFBF"/>
      </bottom>
    </border>
    <border>
      <left/>
      <right/>
      <top style="thin">
        <color rgb="FFFADBE0"/>
      </top>
      <bottom style="thin">
        <color rgb="FFBFBFBF"/>
      </bottom>
    </border>
    <border>
      <left/>
      <right style="thin">
        <color rgb="FFFADBE0"/>
      </right>
      <top style="thin">
        <color rgb="FFFADBE0"/>
      </top>
      <bottom style="thin">
        <color rgb="FFBFBFBF"/>
      </bottom>
    </border>
    <border>
      <left style="thin">
        <color rgb="FFFADBE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FADBE0"/>
      </right>
      <top style="thin">
        <color rgb="FFBFBFBF"/>
      </top>
      <bottom style="thin">
        <color rgb="FFBFBFBF"/>
      </bottom>
    </border>
    <border>
      <left style="thin">
        <color rgb="FFFADBE0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FADBE0"/>
      </right>
      <top style="thin">
        <color rgb="FFBFBFBF"/>
      </top>
      <bottom style="thin">
        <color rgb="FFBFBFBF"/>
      </bottom>
    </border>
    <border>
      <left style="thin">
        <color rgb="FFFADBE0"/>
      </left>
      <right/>
      <top style="thin">
        <color rgb="FFBFBFBF"/>
      </top>
      <bottom style="thin">
        <color rgb="FFFADBE0"/>
      </bottom>
    </border>
    <border>
      <left/>
      <right/>
      <top style="thin">
        <color rgb="FFBFBFBF"/>
      </top>
      <bottom style="thin">
        <color rgb="FFFADBE0"/>
      </bottom>
    </border>
    <border>
      <left/>
      <right style="thin">
        <color rgb="FFFADBE0"/>
      </right>
      <top style="thin">
        <color rgb="FFBFBFBF"/>
      </top>
      <bottom style="thin">
        <color rgb="FFFADBE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top" wrapText="1"/>
    </xf>
    <xf borderId="1" fillId="2" fontId="2" numFmtId="0" xfId="0" applyAlignment="1" applyBorder="1" applyFill="1" applyFont="1">
      <alignment shrinkToFit="0" vertical="top" wrapText="1"/>
    </xf>
    <xf borderId="2" fillId="2" fontId="2" numFmtId="0" xfId="0" applyAlignment="1" applyBorder="1" applyFont="1">
      <alignment shrinkToFit="0" vertical="top" wrapText="1"/>
    </xf>
    <xf borderId="2" fillId="2" fontId="2" numFmtId="49" xfId="0" applyAlignment="1" applyBorder="1" applyFont="1" applyNumberFormat="1">
      <alignment shrinkToFit="0" vertical="top" wrapText="1"/>
    </xf>
    <xf borderId="3" fillId="2" fontId="2" numFmtId="0" xfId="0" applyAlignment="1" applyBorder="1" applyFont="1">
      <alignment shrinkToFit="0" vertical="top" wrapText="1"/>
    </xf>
    <xf borderId="4" fillId="3" fontId="2" numFmtId="49" xfId="0" applyAlignment="1" applyBorder="1" applyFill="1" applyFont="1" applyNumberFormat="1">
      <alignment shrinkToFit="0" vertical="top" wrapText="1"/>
    </xf>
    <xf borderId="5" fillId="4" fontId="3" numFmtId="49" xfId="0" applyAlignment="1" applyBorder="1" applyFill="1" applyFont="1" applyNumberFormat="1">
      <alignment shrinkToFit="0" vertical="top" wrapText="1"/>
    </xf>
    <xf borderId="5" fillId="4" fontId="0" numFmtId="49" xfId="0" applyAlignment="1" applyBorder="1" applyFont="1" applyNumberFormat="1">
      <alignment shrinkToFit="0" vertical="top" wrapText="1"/>
    </xf>
    <xf borderId="6" fillId="4" fontId="3" numFmtId="0" xfId="0" applyAlignment="1" applyBorder="1" applyFont="1">
      <alignment shrinkToFit="0" vertical="top" wrapText="1"/>
    </xf>
    <xf borderId="5" fillId="5" fontId="0" numFmtId="0" xfId="0" applyAlignment="1" applyBorder="1" applyFill="1" applyFont="1">
      <alignment shrinkToFit="0" vertical="top" wrapText="1"/>
    </xf>
    <xf borderId="5" fillId="5" fontId="0" numFmtId="3" xfId="0" applyAlignment="1" applyBorder="1" applyFont="1" applyNumberFormat="1">
      <alignment shrinkToFit="0" vertical="top" wrapText="1"/>
    </xf>
    <xf borderId="5" fillId="5" fontId="0" numFmtId="4" xfId="0" applyAlignment="1" applyBorder="1" applyFont="1" applyNumberFormat="1">
      <alignment shrinkToFit="0" vertical="top" wrapText="1"/>
    </xf>
    <xf borderId="5" fillId="5" fontId="4" numFmtId="0" xfId="0" applyAlignment="1" applyBorder="1" applyFont="1">
      <alignment shrinkToFit="0" vertical="top" wrapText="1"/>
    </xf>
    <xf borderId="6" fillId="5" fontId="0" numFmtId="0" xfId="0" applyAlignment="1" applyBorder="1" applyFont="1">
      <alignment shrinkToFit="0" vertical="top" wrapText="1"/>
    </xf>
    <xf borderId="5" fillId="4" fontId="5" numFmtId="49" xfId="0" applyAlignment="1" applyBorder="1" applyFont="1" applyNumberFormat="1">
      <alignment shrinkToFit="0" vertical="top" wrapText="1"/>
    </xf>
    <xf borderId="5" fillId="4" fontId="0" numFmtId="0" xfId="0" applyAlignment="1" applyBorder="1" applyFont="1">
      <alignment shrinkToFit="0" vertical="top" wrapText="1"/>
    </xf>
    <xf borderId="5" fillId="4" fontId="0" numFmtId="3" xfId="0" applyAlignment="1" applyBorder="1" applyFont="1" applyNumberFormat="1">
      <alignment shrinkToFit="0" vertical="top" wrapText="1"/>
    </xf>
    <xf borderId="5" fillId="4" fontId="0" numFmtId="164" xfId="0" applyAlignment="1" applyBorder="1" applyFont="1" applyNumberFormat="1">
      <alignment shrinkToFit="0" vertical="top" wrapText="1"/>
    </xf>
    <xf borderId="5" fillId="4" fontId="4" numFmtId="0" xfId="0" applyAlignment="1" applyBorder="1" applyFont="1">
      <alignment shrinkToFit="0" vertical="top" wrapText="1"/>
    </xf>
    <xf borderId="6" fillId="4" fontId="0" numFmtId="0" xfId="0" applyAlignment="1" applyBorder="1" applyFont="1">
      <alignment shrinkToFit="0" vertical="top" wrapText="1"/>
    </xf>
    <xf borderId="4" fillId="4" fontId="5" numFmtId="49" xfId="0" applyAlignment="1" applyBorder="1" applyFont="1" applyNumberFormat="1">
      <alignment shrinkToFit="0" vertical="top" wrapText="1"/>
    </xf>
    <xf borderId="5" fillId="5" fontId="0" numFmtId="164" xfId="0" applyAlignment="1" applyBorder="1" applyFont="1" applyNumberFormat="1">
      <alignment shrinkToFit="0" vertical="top" wrapText="1"/>
    </xf>
    <xf borderId="4" fillId="3" fontId="2" numFmtId="0" xfId="0" applyAlignment="1" applyBorder="1" applyFont="1">
      <alignment shrinkToFit="0" vertical="top" wrapText="1"/>
    </xf>
    <xf borderId="5" fillId="5" fontId="4" numFmtId="49" xfId="0" applyAlignment="1" applyBorder="1" applyFont="1" applyNumberFormat="1">
      <alignment shrinkToFit="0" vertical="top" wrapText="1"/>
    </xf>
    <xf borderId="5" fillId="5" fontId="3" numFmtId="49" xfId="0" applyAlignment="1" applyBorder="1" applyFont="1" applyNumberFormat="1">
      <alignment shrinkToFit="0" vertical="top" wrapText="1"/>
    </xf>
    <xf borderId="5" fillId="4" fontId="4" numFmtId="49" xfId="0" applyAlignment="1" applyBorder="1" applyFont="1" applyNumberFormat="1">
      <alignment shrinkToFit="0" vertical="top" wrapText="1"/>
    </xf>
    <xf borderId="7" fillId="6" fontId="2" numFmtId="0" xfId="0" applyAlignment="1" applyBorder="1" applyFill="1" applyFont="1">
      <alignment shrinkToFit="0" vertical="top" wrapText="1"/>
    </xf>
    <xf borderId="8" fillId="6" fontId="2" numFmtId="0" xfId="0" applyAlignment="1" applyBorder="1" applyFont="1">
      <alignment shrinkToFit="0" vertical="top" wrapText="1"/>
    </xf>
    <xf borderId="9" fillId="6" fontId="2" numFmtId="0" xfId="0" applyAlignment="1" applyBorder="1" applyFont="1">
      <alignment shrinkToFit="0" vertical="top" wrapText="1"/>
    </xf>
    <xf borderId="10" fillId="6" fontId="2" numFmtId="0" xfId="0" applyAlignment="1" applyBorder="1" applyFont="1">
      <alignment shrinkToFit="0" vertical="top" wrapText="1"/>
    </xf>
    <xf borderId="11" fillId="6" fontId="2" numFmtId="0" xfId="0" applyAlignment="1" applyBorder="1" applyFont="1">
      <alignment shrinkToFit="0" vertical="top" wrapText="1"/>
    </xf>
    <xf borderId="12" fillId="6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1" t="s">
        <v>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1.5" customHeight="1">
      <c r="A2" s="3"/>
      <c r="B2" s="4"/>
      <c r="C2" s="4"/>
      <c r="D2" s="5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6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2.25" customHeight="1">
      <c r="A3" s="7" t="s">
        <v>2</v>
      </c>
      <c r="B3" s="8" t="s">
        <v>3</v>
      </c>
      <c r="C3" s="8" t="s">
        <v>4</v>
      </c>
      <c r="D3" s="9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10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0.25" customHeight="1">
      <c r="A4" s="7" t="s">
        <v>16</v>
      </c>
      <c r="B4" s="11">
        <v>221.4</v>
      </c>
      <c r="C4" s="11">
        <v>18.0</v>
      </c>
      <c r="D4" s="11">
        <v>12.3</v>
      </c>
      <c r="E4" s="12">
        <v>70202.0</v>
      </c>
      <c r="F4" s="13">
        <v>6207.41</v>
      </c>
      <c r="G4" s="11">
        <v>11.3093867</v>
      </c>
      <c r="H4" s="11">
        <v>18464.0</v>
      </c>
      <c r="I4" s="11">
        <v>5769.0</v>
      </c>
      <c r="J4" s="11">
        <f>(H4-I4)</f>
        <v>12695</v>
      </c>
      <c r="K4" s="11">
        <v>20.45136</v>
      </c>
      <c r="L4" s="11">
        <v>20.45</v>
      </c>
      <c r="M4" s="14">
        <f>D4-N4</f>
        <v>4.223</v>
      </c>
      <c r="N4" s="11">
        <v>8.077</v>
      </c>
      <c r="O4" s="15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0.25" customHeight="1">
      <c r="A5" s="16" t="s">
        <v>17</v>
      </c>
      <c r="B5" s="17">
        <v>194.95</v>
      </c>
      <c r="C5" s="17">
        <v>26.18</v>
      </c>
      <c r="D5" s="17">
        <v>7.45</v>
      </c>
      <c r="E5" s="18">
        <v>136920.0</v>
      </c>
      <c r="F5" s="19">
        <v>3456.4</v>
      </c>
      <c r="G5" s="17">
        <f t="shared" ref="G5:G13" si="1">E5/F5</f>
        <v>39.61347066</v>
      </c>
      <c r="H5" s="17">
        <v>183849.0</v>
      </c>
      <c r="I5" s="17">
        <v>100333.0</v>
      </c>
      <c r="J5" s="17">
        <f t="shared" ref="J5:J18" si="2">H5-I5</f>
        <v>83516</v>
      </c>
      <c r="K5" s="17">
        <v>241.16</v>
      </c>
      <c r="L5" s="17">
        <v>213.21</v>
      </c>
      <c r="M5" s="20">
        <f>D5-N4</f>
        <v>-0.627</v>
      </c>
      <c r="N5" s="17"/>
      <c r="O5" s="21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0.25" customHeight="1">
      <c r="A6" s="16" t="s">
        <v>18</v>
      </c>
      <c r="B6" s="11">
        <v>90.4</v>
      </c>
      <c r="C6" s="11">
        <v>11.39</v>
      </c>
      <c r="D6" s="11">
        <v>7.49</v>
      </c>
      <c r="E6" s="12">
        <v>38032.0</v>
      </c>
      <c r="F6" s="13">
        <v>3163.9</v>
      </c>
      <c r="G6" s="11">
        <f t="shared" si="1"/>
        <v>12.02060748</v>
      </c>
      <c r="H6" s="11">
        <v>28445.0</v>
      </c>
      <c r="I6" s="11">
        <v>4255.0</v>
      </c>
      <c r="J6" s="11">
        <f t="shared" si="2"/>
        <v>24190</v>
      </c>
      <c r="K6" s="11">
        <v>76.479</v>
      </c>
      <c r="L6" s="11">
        <v>76.67</v>
      </c>
      <c r="M6" s="14">
        <f>D6-N4</f>
        <v>-0.587</v>
      </c>
      <c r="N6" s="11"/>
      <c r="O6" s="1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0.25" customHeight="1">
      <c r="A7" s="7" t="s">
        <v>19</v>
      </c>
      <c r="B7" s="17">
        <v>84.5</v>
      </c>
      <c r="C7" s="17">
        <v>4.5</v>
      </c>
      <c r="D7" s="17">
        <v>18.78</v>
      </c>
      <c r="E7" s="18">
        <v>3531.0</v>
      </c>
      <c r="F7" s="17">
        <v>318.0</v>
      </c>
      <c r="G7" s="17">
        <f t="shared" si="1"/>
        <v>11.10377358</v>
      </c>
      <c r="H7" s="17">
        <v>5143.0</v>
      </c>
      <c r="I7" s="17">
        <v>1070.0</v>
      </c>
      <c r="J7" s="17">
        <f t="shared" si="2"/>
        <v>4073</v>
      </c>
      <c r="K7" s="17">
        <v>128.0</v>
      </c>
      <c r="L7" s="17">
        <v>138.41</v>
      </c>
      <c r="M7" s="20">
        <f>C7-N4</f>
        <v>-3.577</v>
      </c>
      <c r="N7" s="17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0.25" customHeight="1">
      <c r="A8" s="7" t="s">
        <v>20</v>
      </c>
      <c r="B8" s="11">
        <v>158.7</v>
      </c>
      <c r="C8" s="11">
        <v>17.47</v>
      </c>
      <c r="D8" s="11">
        <v>9.08</v>
      </c>
      <c r="E8" s="12">
        <v>4174.0</v>
      </c>
      <c r="F8" s="11">
        <v>257.61</v>
      </c>
      <c r="G8" s="11">
        <f t="shared" si="1"/>
        <v>16.20278716</v>
      </c>
      <c r="H8" s="11">
        <v>3225.0</v>
      </c>
      <c r="I8" s="11">
        <v>441.0</v>
      </c>
      <c r="J8" s="11">
        <f t="shared" si="2"/>
        <v>2784</v>
      </c>
      <c r="K8" s="11">
        <v>108.07</v>
      </c>
      <c r="L8" s="11">
        <v>108.66</v>
      </c>
      <c r="M8" s="14">
        <f>D8-N4</f>
        <v>1.003</v>
      </c>
      <c r="N8" s="11"/>
      <c r="O8" s="15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0.25" customHeight="1">
      <c r="A9" s="22" t="s">
        <v>21</v>
      </c>
      <c r="B9" s="17">
        <v>393.0</v>
      </c>
      <c r="C9" s="17">
        <v>102.55</v>
      </c>
      <c r="D9" s="17">
        <v>3.83</v>
      </c>
      <c r="E9" s="19">
        <v>2917.5</v>
      </c>
      <c r="F9" s="17">
        <v>29.11</v>
      </c>
      <c r="G9" s="17">
        <f t="shared" si="1"/>
        <v>100.223291</v>
      </c>
      <c r="H9" s="17">
        <v>1218.0</v>
      </c>
      <c r="I9" s="17">
        <v>343.0</v>
      </c>
      <c r="J9" s="17">
        <f t="shared" si="2"/>
        <v>875</v>
      </c>
      <c r="K9" s="17">
        <v>300.58</v>
      </c>
      <c r="L9" s="17">
        <v>300.61</v>
      </c>
      <c r="M9" s="20">
        <f>D9-N4</f>
        <v>-4.247</v>
      </c>
      <c r="N9" s="17"/>
      <c r="O9" s="2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0.25" customHeight="1">
      <c r="A10" s="7" t="s">
        <v>22</v>
      </c>
      <c r="B10" s="11">
        <v>217.0</v>
      </c>
      <c r="C10" s="11">
        <v>48.14</v>
      </c>
      <c r="D10" s="11">
        <v>4.51</v>
      </c>
      <c r="E10" s="23">
        <v>1869.3</v>
      </c>
      <c r="F10" s="11">
        <v>26.977</v>
      </c>
      <c r="G10" s="11">
        <f t="shared" si="1"/>
        <v>69.29236016</v>
      </c>
      <c r="H10" s="11">
        <v>2626.0</v>
      </c>
      <c r="I10" s="11">
        <v>1433.0</v>
      </c>
      <c r="J10" s="11">
        <f t="shared" si="2"/>
        <v>1193</v>
      </c>
      <c r="K10" s="11">
        <v>442.23</v>
      </c>
      <c r="L10" s="11">
        <v>443.13</v>
      </c>
      <c r="M10" s="14">
        <f>D10-N4</f>
        <v>-3.567</v>
      </c>
      <c r="N10" s="11"/>
      <c r="O10" s="1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2.25" customHeight="1">
      <c r="A11" s="7" t="s">
        <v>23</v>
      </c>
      <c r="B11" s="17">
        <v>863.0</v>
      </c>
      <c r="C11" s="17">
        <v>167.42</v>
      </c>
      <c r="D11" s="17">
        <v>5.15</v>
      </c>
      <c r="E11" s="19">
        <v>1065.2</v>
      </c>
      <c r="F11" s="17">
        <v>8.75</v>
      </c>
      <c r="G11" s="17">
        <f t="shared" si="1"/>
        <v>121.7371429</v>
      </c>
      <c r="H11" s="17">
        <v>683.8</v>
      </c>
      <c r="I11" s="17">
        <v>119.28</v>
      </c>
      <c r="J11" s="17">
        <f t="shared" si="2"/>
        <v>564.52</v>
      </c>
      <c r="K11" s="17">
        <v>645.17</v>
      </c>
      <c r="L11" s="17">
        <v>605.38</v>
      </c>
      <c r="M11" s="20">
        <f>D11-N4</f>
        <v>-2.927</v>
      </c>
      <c r="N11" s="17"/>
      <c r="O11" s="2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0.25" customHeight="1">
      <c r="A12" s="7" t="s">
        <v>24</v>
      </c>
      <c r="B12" s="11">
        <v>4.45</v>
      </c>
      <c r="C12" s="11">
        <v>2.12</v>
      </c>
      <c r="D12" s="11">
        <v>2.1</v>
      </c>
      <c r="E12" s="11">
        <v>554.8</v>
      </c>
      <c r="F12" s="11">
        <v>185.27</v>
      </c>
      <c r="G12" s="11">
        <f t="shared" si="1"/>
        <v>2.994548497</v>
      </c>
      <c r="H12" s="11">
        <v>319.8</v>
      </c>
      <c r="I12" s="11">
        <v>131.55</v>
      </c>
      <c r="J12" s="11">
        <f t="shared" si="2"/>
        <v>188.25</v>
      </c>
      <c r="K12" s="11">
        <v>10.16</v>
      </c>
      <c r="L12" s="11">
        <v>10.84</v>
      </c>
      <c r="M12" s="14">
        <f>D12-N4</f>
        <v>-5.977</v>
      </c>
      <c r="N12" s="11"/>
      <c r="O12" s="1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0.25" customHeight="1">
      <c r="A13" s="7" t="s">
        <v>25</v>
      </c>
      <c r="B13" s="17">
        <v>38.6</v>
      </c>
      <c r="C13" s="17">
        <v>5.76</v>
      </c>
      <c r="D13" s="17">
        <v>6.7</v>
      </c>
      <c r="E13" s="17">
        <v>158.8</v>
      </c>
      <c r="F13" s="17">
        <v>35.286</v>
      </c>
      <c r="G13" s="17">
        <f t="shared" si="1"/>
        <v>4.500368418</v>
      </c>
      <c r="H13" s="17">
        <v>375.48</v>
      </c>
      <c r="I13" s="17">
        <v>231.0</v>
      </c>
      <c r="J13" s="17">
        <f t="shared" si="2"/>
        <v>144.48</v>
      </c>
      <c r="K13" s="17">
        <v>40.95</v>
      </c>
      <c r="L13" s="17">
        <v>37.63</v>
      </c>
      <c r="M13" s="20">
        <f>D13-N4</f>
        <v>-1.377</v>
      </c>
      <c r="N13" s="17"/>
      <c r="O13" s="2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0.25" customHeight="1">
      <c r="A14" s="7" t="s">
        <v>26</v>
      </c>
      <c r="B14" s="11">
        <v>15.1</v>
      </c>
      <c r="C14" s="11">
        <v>1.83</v>
      </c>
      <c r="D14" s="11">
        <v>8.25</v>
      </c>
      <c r="E14" s="11">
        <v>144.8</v>
      </c>
      <c r="F14" s="11">
        <v>82.854</v>
      </c>
      <c r="G14" s="11">
        <f>E2:E40/F2:F40</f>
        <v>1.747652497</v>
      </c>
      <c r="H14" s="11">
        <v>381.8</v>
      </c>
      <c r="I14" s="11">
        <v>144.5</v>
      </c>
      <c r="J14" s="11">
        <f t="shared" si="2"/>
        <v>237.3</v>
      </c>
      <c r="K14" s="11">
        <v>28.64</v>
      </c>
      <c r="L14" s="11">
        <v>28.65</v>
      </c>
      <c r="M14" s="14">
        <f>D14-N4</f>
        <v>0.173</v>
      </c>
      <c r="N14" s="11"/>
      <c r="O14" s="1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0.25" customHeight="1">
      <c r="A15" s="7" t="s">
        <v>27</v>
      </c>
      <c r="B15" s="17">
        <v>72.5</v>
      </c>
      <c r="C15" s="17">
        <v>5.58</v>
      </c>
      <c r="D15" s="17">
        <v>12.99</v>
      </c>
      <c r="E15" s="17">
        <v>118.3</v>
      </c>
      <c r="F15" s="17">
        <v>27.77</v>
      </c>
      <c r="G15" s="17">
        <f t="shared" ref="G15:G18" si="3">E15/F15</f>
        <v>4.259992798</v>
      </c>
      <c r="H15" s="17">
        <v>395.5</v>
      </c>
      <c r="I15" s="17">
        <v>139.0</v>
      </c>
      <c r="J15" s="17">
        <f t="shared" si="2"/>
        <v>256.5</v>
      </c>
      <c r="K15" s="17">
        <v>92.36</v>
      </c>
      <c r="L15" s="17">
        <v>112.42</v>
      </c>
      <c r="M15" s="20">
        <f>D15-N4</f>
        <v>4.913</v>
      </c>
      <c r="N15" s="17"/>
      <c r="O15" s="2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0.25" customHeight="1">
      <c r="A16" s="7" t="s">
        <v>28</v>
      </c>
      <c r="B16" s="11">
        <v>5.7</v>
      </c>
      <c r="C16" s="11">
        <v>0.92</v>
      </c>
      <c r="D16" s="11">
        <v>5.99</v>
      </c>
      <c r="E16" s="11">
        <v>104.5</v>
      </c>
      <c r="F16" s="11">
        <v>222.173</v>
      </c>
      <c r="G16" s="11">
        <f t="shared" si="3"/>
        <v>0.4703541835</v>
      </c>
      <c r="H16" s="11">
        <v>142.8</v>
      </c>
      <c r="I16" s="11">
        <v>38.2</v>
      </c>
      <c r="J16" s="11">
        <f t="shared" si="2"/>
        <v>104.6</v>
      </c>
      <c r="K16" s="11">
        <v>4.708</v>
      </c>
      <c r="L16" s="11">
        <v>4.71</v>
      </c>
      <c r="M16" s="14">
        <f>D16-N4</f>
        <v>-2.087</v>
      </c>
      <c r="N16" s="11"/>
      <c r="O16" s="1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0.25" customHeight="1">
      <c r="A17" s="7" t="s">
        <v>29</v>
      </c>
      <c r="B17" s="17">
        <v>76.0</v>
      </c>
      <c r="C17" s="17">
        <v>5.69</v>
      </c>
      <c r="D17" s="17">
        <v>13.36</v>
      </c>
      <c r="E17" s="17">
        <v>30.4</v>
      </c>
      <c r="F17" s="17">
        <v>29.14</v>
      </c>
      <c r="G17" s="17">
        <f t="shared" si="3"/>
        <v>1.043239533</v>
      </c>
      <c r="H17" s="17">
        <v>656.8</v>
      </c>
      <c r="I17" s="17">
        <v>320.0</v>
      </c>
      <c r="J17" s="17">
        <f t="shared" si="2"/>
        <v>336.8</v>
      </c>
      <c r="K17" s="17">
        <v>115.57</v>
      </c>
      <c r="L17" s="17">
        <v>115.93</v>
      </c>
      <c r="M17" s="20">
        <f>D17-N4</f>
        <v>5.283</v>
      </c>
      <c r="N17" s="17"/>
      <c r="O17" s="2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0.25" customHeight="1">
      <c r="A18" s="7" t="s">
        <v>30</v>
      </c>
      <c r="B18" s="11">
        <v>2.25</v>
      </c>
      <c r="C18" s="11">
        <v>0.71</v>
      </c>
      <c r="D18" s="11">
        <v>3.17</v>
      </c>
      <c r="E18" s="11">
        <v>29.0</v>
      </c>
      <c r="F18" s="11">
        <v>195.55</v>
      </c>
      <c r="G18" s="11">
        <f t="shared" si="3"/>
        <v>0.1482996676</v>
      </c>
      <c r="H18" s="11">
        <v>269.7</v>
      </c>
      <c r="I18" s="11">
        <v>143.0</v>
      </c>
      <c r="J18" s="11">
        <f t="shared" si="2"/>
        <v>126.7</v>
      </c>
      <c r="K18" s="11">
        <v>6.479</v>
      </c>
      <c r="L18" s="11">
        <v>6.47</v>
      </c>
      <c r="M18" s="14">
        <f>D18-N4</f>
        <v>-4.907</v>
      </c>
      <c r="N18" s="11"/>
      <c r="O18" s="1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0.25" customHeight="1">
      <c r="A19" s="2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1.5" customHeight="1">
      <c r="A20" s="7" t="s">
        <v>2</v>
      </c>
      <c r="B20" s="25" t="s">
        <v>31</v>
      </c>
      <c r="C20" s="25" t="s">
        <v>32</v>
      </c>
      <c r="D20" s="26" t="s">
        <v>33</v>
      </c>
      <c r="E20" s="26" t="s">
        <v>34</v>
      </c>
      <c r="F20" s="26" t="s">
        <v>35</v>
      </c>
      <c r="G20" s="26" t="s">
        <v>36</v>
      </c>
      <c r="H20" s="26" t="s">
        <v>37</v>
      </c>
      <c r="I20" s="25" t="s">
        <v>38</v>
      </c>
      <c r="J20" s="11"/>
      <c r="K20" s="11"/>
      <c r="L20" s="11"/>
      <c r="M20" s="11"/>
      <c r="N20" s="11"/>
      <c r="O20" s="1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7" t="s">
        <v>16</v>
      </c>
      <c r="B21" s="20">
        <v>7.18</v>
      </c>
      <c r="C21" s="20">
        <v>8.17</v>
      </c>
      <c r="D21" s="17">
        <v>0.83</v>
      </c>
      <c r="E21" s="17">
        <v>0.72</v>
      </c>
      <c r="F21" s="17">
        <v>16.9</v>
      </c>
      <c r="G21" s="18">
        <v>175491.0</v>
      </c>
      <c r="H21" s="17">
        <v>19.34</v>
      </c>
      <c r="I21" s="27" t="s">
        <v>39</v>
      </c>
      <c r="J21" s="17"/>
      <c r="K21" s="17"/>
      <c r="L21" s="17"/>
      <c r="M21" s="17"/>
      <c r="N21" s="17"/>
      <c r="O21" s="2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16" t="s">
        <v>17</v>
      </c>
      <c r="B22" s="14">
        <v>23.19</v>
      </c>
      <c r="C22" s="14">
        <v>15.93</v>
      </c>
      <c r="D22" s="11">
        <v>0.47</v>
      </c>
      <c r="E22" s="11">
        <v>0.3</v>
      </c>
      <c r="F22" s="11">
        <v>5.59</v>
      </c>
      <c r="G22" s="12">
        <v>135063.0</v>
      </c>
      <c r="H22" s="11">
        <v>12.79</v>
      </c>
      <c r="I22" s="14">
        <v>0.47</v>
      </c>
      <c r="J22" s="11"/>
      <c r="K22" s="11"/>
      <c r="L22" s="11"/>
      <c r="M22" s="11"/>
      <c r="N22" s="11"/>
      <c r="O22" s="1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22" t="s">
        <v>18</v>
      </c>
      <c r="B23" s="20">
        <v>54.48</v>
      </c>
      <c r="C23" s="20">
        <v>32.76</v>
      </c>
      <c r="D23" s="17">
        <v>2.5</v>
      </c>
      <c r="E23" s="17">
        <v>2.33</v>
      </c>
      <c r="F23" s="17">
        <v>20.32</v>
      </c>
      <c r="G23" s="18">
        <v>32601.0</v>
      </c>
      <c r="H23" s="17">
        <v>5.15</v>
      </c>
      <c r="I23" s="20">
        <v>0.02</v>
      </c>
      <c r="J23" s="17"/>
      <c r="K23" s="17"/>
      <c r="L23" s="17"/>
      <c r="M23" s="17"/>
      <c r="N23" s="17"/>
      <c r="O23" s="2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7" t="s">
        <v>19</v>
      </c>
      <c r="B24" s="14">
        <v>31.13</v>
      </c>
      <c r="C24" s="14">
        <v>20.19</v>
      </c>
      <c r="D24" s="11">
        <v>3.56</v>
      </c>
      <c r="E24" s="11">
        <v>3.38</v>
      </c>
      <c r="F24" s="11">
        <v>28.72</v>
      </c>
      <c r="G24" s="12">
        <v>3892.0</v>
      </c>
      <c r="H24" s="11">
        <v>5.81</v>
      </c>
      <c r="I24" s="25" t="s">
        <v>39</v>
      </c>
      <c r="J24" s="11"/>
      <c r="K24" s="11"/>
      <c r="L24" s="11"/>
      <c r="M24" s="11"/>
      <c r="N24" s="11"/>
      <c r="O24" s="1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7" t="s">
        <v>20</v>
      </c>
      <c r="B25" s="20">
        <v>53.67</v>
      </c>
      <c r="C25" s="20">
        <v>31.88</v>
      </c>
      <c r="D25" s="17">
        <v>6.17</v>
      </c>
      <c r="E25" s="17">
        <v>5.94</v>
      </c>
      <c r="F25" s="17">
        <v>13.6</v>
      </c>
      <c r="G25" s="17">
        <v>2903.57</v>
      </c>
      <c r="H25" s="17">
        <v>4.09</v>
      </c>
      <c r="I25" s="27" t="s">
        <v>39</v>
      </c>
      <c r="J25" s="17"/>
      <c r="K25" s="17"/>
      <c r="L25" s="17"/>
      <c r="M25" s="17"/>
      <c r="N25" s="17"/>
      <c r="O25" s="21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16" t="s">
        <v>21</v>
      </c>
      <c r="B26" s="14">
        <v>21.04</v>
      </c>
      <c r="C26" s="14">
        <v>15.52</v>
      </c>
      <c r="D26" s="11">
        <v>2.97</v>
      </c>
      <c r="E26" s="11">
        <v>2.18</v>
      </c>
      <c r="F26" s="11">
        <v>7.57</v>
      </c>
      <c r="G26" s="12">
        <v>2259.0</v>
      </c>
      <c r="H26" s="11">
        <v>5.72</v>
      </c>
      <c r="I26" s="14">
        <v>0.03</v>
      </c>
      <c r="J26" s="11"/>
      <c r="K26" s="11"/>
      <c r="L26" s="11"/>
      <c r="M26" s="11"/>
      <c r="N26" s="11"/>
      <c r="O26" s="1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7" t="s">
        <v>22</v>
      </c>
      <c r="B27" s="20">
        <v>26.13</v>
      </c>
      <c r="C27" s="20">
        <v>10.58</v>
      </c>
      <c r="D27" s="17">
        <v>1.79</v>
      </c>
      <c r="E27" s="17">
        <v>1.12</v>
      </c>
      <c r="F27" s="17">
        <v>4.12</v>
      </c>
      <c r="G27" s="18">
        <v>1859.0</v>
      </c>
      <c r="H27" s="17">
        <v>4.03</v>
      </c>
      <c r="I27" s="20">
        <v>0.62</v>
      </c>
      <c r="J27" s="17"/>
      <c r="K27" s="17"/>
      <c r="L27" s="17"/>
      <c r="M27" s="17"/>
      <c r="N27" s="17"/>
      <c r="O27" s="2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1.5" customHeight="1">
      <c r="A28" s="7" t="s">
        <v>23</v>
      </c>
      <c r="B28" s="14">
        <v>28.28</v>
      </c>
      <c r="C28" s="14">
        <v>17.39</v>
      </c>
      <c r="D28" s="11">
        <v>2.54</v>
      </c>
      <c r="E28" s="11">
        <v>1.83</v>
      </c>
      <c r="F28" s="11">
        <v>7.03</v>
      </c>
      <c r="G28" s="11">
        <v>956.44</v>
      </c>
      <c r="H28" s="11">
        <v>1.56</v>
      </c>
      <c r="I28" s="25" t="s">
        <v>39</v>
      </c>
      <c r="J28" s="11"/>
      <c r="K28" s="11"/>
      <c r="L28" s="11"/>
      <c r="M28" s="11"/>
      <c r="N28" s="11"/>
      <c r="O28" s="1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7" t="s">
        <v>24</v>
      </c>
      <c r="B29" s="20">
        <v>10.31</v>
      </c>
      <c r="C29" s="20">
        <v>12.03</v>
      </c>
      <c r="D29" s="17">
        <v>1.2</v>
      </c>
      <c r="E29" s="17">
        <v>0.51</v>
      </c>
      <c r="F29" s="17">
        <v>7.32</v>
      </c>
      <c r="G29" s="17">
        <v>175.26</v>
      </c>
      <c r="H29" s="17">
        <v>3.15</v>
      </c>
      <c r="I29" s="20">
        <v>0.2</v>
      </c>
      <c r="J29" s="17"/>
      <c r="K29" s="17"/>
      <c r="L29" s="17"/>
      <c r="M29" s="17"/>
      <c r="N29" s="17"/>
      <c r="O29" s="2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7" t="s">
        <v>25</v>
      </c>
      <c r="B30" s="14">
        <v>14.36</v>
      </c>
      <c r="C30" s="14">
        <v>4.08</v>
      </c>
      <c r="D30" s="11">
        <v>1.03</v>
      </c>
      <c r="E30" s="11">
        <v>0.58</v>
      </c>
      <c r="F30" s="11">
        <v>6.21</v>
      </c>
      <c r="G30" s="11">
        <v>281.4</v>
      </c>
      <c r="H30" s="11">
        <v>5.04</v>
      </c>
      <c r="I30" s="14">
        <v>0.86</v>
      </c>
      <c r="J30" s="11"/>
      <c r="K30" s="11"/>
      <c r="L30" s="11"/>
      <c r="M30" s="11"/>
      <c r="N30" s="11"/>
      <c r="O30" s="1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7" t="s">
        <v>26</v>
      </c>
      <c r="B31" s="20">
        <v>14.94</v>
      </c>
      <c r="C31" s="20">
        <v>6.05</v>
      </c>
      <c r="D31" s="17">
        <v>1.54</v>
      </c>
      <c r="E31" s="17">
        <v>1.32</v>
      </c>
      <c r="F31" s="17">
        <v>12.6</v>
      </c>
      <c r="G31" s="17">
        <v>318.4</v>
      </c>
      <c r="H31" s="17">
        <v>8.91</v>
      </c>
      <c r="I31" s="20">
        <v>0.69</v>
      </c>
      <c r="J31" s="17"/>
      <c r="K31" s="17"/>
      <c r="L31" s="17"/>
      <c r="M31" s="17"/>
      <c r="N31" s="17"/>
      <c r="O31" s="2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7" t="s">
        <v>27</v>
      </c>
      <c r="B32" s="14">
        <v>12.96</v>
      </c>
      <c r="C32" s="14">
        <v>4.04</v>
      </c>
      <c r="D32" s="11">
        <v>1.75</v>
      </c>
      <c r="E32" s="11">
        <v>0.8</v>
      </c>
      <c r="F32" s="11">
        <v>2.2</v>
      </c>
      <c r="G32" s="11">
        <v>407.9</v>
      </c>
      <c r="H32" s="11">
        <v>10.74</v>
      </c>
      <c r="I32" s="14">
        <v>0.69</v>
      </c>
      <c r="J32" s="11"/>
      <c r="K32" s="11"/>
      <c r="L32" s="11"/>
      <c r="M32" s="11"/>
      <c r="N32" s="11"/>
      <c r="O32" s="15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7" t="s">
        <v>28</v>
      </c>
      <c r="B33" s="20">
        <v>15.83</v>
      </c>
      <c r="C33" s="20">
        <v>8.44</v>
      </c>
      <c r="D33" s="17">
        <v>2.05</v>
      </c>
      <c r="E33" s="17">
        <v>1.24</v>
      </c>
      <c r="F33" s="17">
        <v>4.48</v>
      </c>
      <c r="G33" s="17">
        <v>21.9</v>
      </c>
      <c r="H33" s="17">
        <v>10.77</v>
      </c>
      <c r="I33" s="20">
        <v>0.12</v>
      </c>
      <c r="J33" s="17"/>
      <c r="K33" s="17"/>
      <c r="L33" s="17"/>
      <c r="M33" s="17"/>
      <c r="N33" s="17"/>
      <c r="O33" s="2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7" t="s">
        <v>29</v>
      </c>
      <c r="B34" s="14">
        <v>1.72</v>
      </c>
      <c r="C34" s="14">
        <v>0.15</v>
      </c>
      <c r="D34" s="11">
        <v>1.71</v>
      </c>
      <c r="E34" s="11">
        <v>1.56</v>
      </c>
      <c r="F34" s="11">
        <v>51.44</v>
      </c>
      <c r="G34" s="11">
        <v>604.2</v>
      </c>
      <c r="H34" s="11">
        <v>17.96</v>
      </c>
      <c r="I34" s="14">
        <v>1.19</v>
      </c>
      <c r="J34" s="11"/>
      <c r="K34" s="11"/>
      <c r="L34" s="11"/>
      <c r="M34" s="11"/>
      <c r="N34" s="11"/>
      <c r="O34" s="15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7" t="s">
        <v>30</v>
      </c>
      <c r="B35" s="20">
        <v>6.45</v>
      </c>
      <c r="C35" s="20">
        <v>0.93</v>
      </c>
      <c r="D35" s="17">
        <v>0.52</v>
      </c>
      <c r="E35" s="17">
        <v>0.35</v>
      </c>
      <c r="F35" s="17">
        <v>14.54</v>
      </c>
      <c r="G35" s="17">
        <v>114.91</v>
      </c>
      <c r="H35" s="17">
        <v>5.71</v>
      </c>
      <c r="I35" s="20">
        <v>0.54</v>
      </c>
      <c r="J35" s="17"/>
      <c r="K35" s="17"/>
      <c r="L35" s="17"/>
      <c r="M35" s="17"/>
      <c r="N35" s="17"/>
      <c r="O35" s="21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5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4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2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5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30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O1"/>
  </mergeCells>
  <printOptions/>
  <pageMargins bottom="0.75" footer="0.0" header="0.0" left="0.5" right="0.5" top="0.75"/>
  <pageSetup orientation="portrait"/>
  <headerFooter>
    <oddFooter>&amp;C000000&amp;P</oddFooter>
  </headerFooter>
  <drawing r:id="rId1"/>
</worksheet>
</file>