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0"/>
  <workbookPr defaultThemeVersion="166925"/>
  <xr:revisionPtr revIDLastSave="0" documentId="8_{D82BAB58-3296-4FC0-A4F2-1F293AF95BE4}" xr6:coauthVersionLast="41" xr6:coauthVersionMax="41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ackaging Industry" sheetId="3" r:id="rId1"/>
    <sheet name="Paper Industry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3" i="4" l="1"/>
  <c r="AC24" i="4"/>
  <c r="AC25" i="4"/>
  <c r="AC26" i="4"/>
  <c r="AC27" i="4"/>
  <c r="AC28" i="4"/>
  <c r="AC29" i="4"/>
  <c r="AC30" i="4"/>
  <c r="AC31" i="4"/>
  <c r="AB23" i="4"/>
  <c r="AB24" i="4"/>
  <c r="AB25" i="4"/>
  <c r="AB26" i="4"/>
  <c r="AB27" i="4"/>
  <c r="AB28" i="4"/>
  <c r="AB29" i="4"/>
  <c r="AB30" i="4"/>
  <c r="AB31" i="4"/>
  <c r="AA23" i="4"/>
  <c r="AA24" i="4"/>
  <c r="AA25" i="4"/>
  <c r="AA26" i="4"/>
  <c r="AA27" i="4"/>
  <c r="AA28" i="4"/>
  <c r="AA29" i="4"/>
  <c r="AA30" i="4"/>
  <c r="AA31" i="4"/>
  <c r="AC22" i="4"/>
  <c r="AB22" i="4"/>
  <c r="AA22" i="4"/>
  <c r="Z43" i="3"/>
  <c r="AA43" i="3"/>
  <c r="AB43" i="3"/>
  <c r="Z44" i="3"/>
  <c r="AA44" i="3"/>
  <c r="AB44" i="3"/>
  <c r="W42" i="3"/>
  <c r="X42" i="3"/>
  <c r="Y42" i="3"/>
  <c r="W43" i="3"/>
  <c r="X43" i="3"/>
  <c r="Y43" i="3"/>
  <c r="W44" i="3"/>
  <c r="X44" i="3"/>
  <c r="Y44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N41" i="3"/>
  <c r="O41" i="3"/>
  <c r="P41" i="3"/>
  <c r="N42" i="3"/>
  <c r="O42" i="3"/>
  <c r="P42" i="3"/>
  <c r="N43" i="3"/>
  <c r="O43" i="3"/>
  <c r="P43" i="3"/>
  <c r="N44" i="3"/>
  <c r="O44" i="3"/>
  <c r="P44" i="3"/>
  <c r="H43" i="3"/>
  <c r="I43" i="3"/>
  <c r="J43" i="3"/>
  <c r="H44" i="3"/>
  <c r="I44" i="3"/>
  <c r="J44" i="3"/>
  <c r="H38" i="3"/>
  <c r="Z23" i="4"/>
  <c r="Z24" i="4"/>
  <c r="Z25" i="4"/>
  <c r="Z26" i="4"/>
  <c r="Z27" i="4"/>
  <c r="Z28" i="4"/>
  <c r="Z29" i="4"/>
  <c r="Z30" i="4"/>
  <c r="Z31" i="4"/>
  <c r="Y23" i="4"/>
  <c r="Y24" i="4"/>
  <c r="Y25" i="4"/>
  <c r="Y26" i="4"/>
  <c r="Y27" i="4"/>
  <c r="Y28" i="4"/>
  <c r="Y29" i="4"/>
  <c r="Y30" i="4"/>
  <c r="Y31" i="4"/>
  <c r="Y22" i="4"/>
  <c r="X23" i="4"/>
  <c r="X24" i="4"/>
  <c r="X25" i="4"/>
  <c r="X26" i="4"/>
  <c r="X27" i="4"/>
  <c r="X28" i="4"/>
  <c r="X29" i="4"/>
  <c r="X30" i="4"/>
  <c r="X31" i="4"/>
  <c r="Z22" i="4"/>
  <c r="X22" i="4"/>
  <c r="W23" i="4"/>
  <c r="W24" i="4"/>
  <c r="W25" i="4"/>
  <c r="W26" i="4"/>
  <c r="W27" i="4"/>
  <c r="W28" i="4"/>
  <c r="W29" i="4"/>
  <c r="W30" i="4"/>
  <c r="W31" i="4"/>
  <c r="V23" i="4"/>
  <c r="V24" i="4"/>
  <c r="V25" i="4"/>
  <c r="V26" i="4"/>
  <c r="V27" i="4"/>
  <c r="V28" i="4"/>
  <c r="V29" i="4"/>
  <c r="V30" i="4"/>
  <c r="V31" i="4"/>
  <c r="U23" i="4"/>
  <c r="U24" i="4"/>
  <c r="U25" i="4"/>
  <c r="U26" i="4"/>
  <c r="U27" i="4"/>
  <c r="U28" i="4"/>
  <c r="U29" i="4"/>
  <c r="U30" i="4"/>
  <c r="U31" i="4"/>
  <c r="W22" i="4"/>
  <c r="V22" i="4"/>
  <c r="U22" i="4"/>
  <c r="T23" i="4"/>
  <c r="T24" i="4"/>
  <c r="T25" i="4"/>
  <c r="T26" i="4"/>
  <c r="T27" i="4"/>
  <c r="T28" i="4"/>
  <c r="T29" i="4"/>
  <c r="T30" i="4"/>
  <c r="T31" i="4"/>
  <c r="S23" i="4"/>
  <c r="S24" i="4"/>
  <c r="S25" i="4"/>
  <c r="S26" i="4"/>
  <c r="S27" i="4"/>
  <c r="S28" i="4"/>
  <c r="S29" i="4"/>
  <c r="S30" i="4"/>
  <c r="S31" i="4"/>
  <c r="R23" i="4"/>
  <c r="R24" i="4"/>
  <c r="R25" i="4"/>
  <c r="R26" i="4"/>
  <c r="R27" i="4"/>
  <c r="R28" i="4"/>
  <c r="R29" i="4"/>
  <c r="R30" i="4"/>
  <c r="R31" i="4"/>
  <c r="T22" i="4"/>
  <c r="S22" i="4"/>
  <c r="R22" i="4"/>
  <c r="Q23" i="4"/>
  <c r="Q24" i="4"/>
  <c r="Q25" i="4"/>
  <c r="Q26" i="4"/>
  <c r="Q27" i="4"/>
  <c r="Q28" i="4"/>
  <c r="Q29" i="4"/>
  <c r="Q30" i="4"/>
  <c r="Q31" i="4"/>
  <c r="Q22" i="4"/>
  <c r="P23" i="4"/>
  <c r="P24" i="4"/>
  <c r="P25" i="4"/>
  <c r="P26" i="4"/>
  <c r="P27" i="4"/>
  <c r="P28" i="4"/>
  <c r="P29" i="4"/>
  <c r="P30" i="4"/>
  <c r="P31" i="4"/>
  <c r="P22" i="4"/>
  <c r="O23" i="4"/>
  <c r="O24" i="4"/>
  <c r="O25" i="4"/>
  <c r="O26" i="4"/>
  <c r="O27" i="4"/>
  <c r="O28" i="4"/>
  <c r="O29" i="4"/>
  <c r="O30" i="4"/>
  <c r="O31" i="4"/>
  <c r="O22" i="4"/>
  <c r="N23" i="4"/>
  <c r="N24" i="4"/>
  <c r="N25" i="4"/>
  <c r="N26" i="4"/>
  <c r="N27" i="4"/>
  <c r="N28" i="4"/>
  <c r="N29" i="4"/>
  <c r="N30" i="4"/>
  <c r="N31" i="4"/>
  <c r="N22" i="4"/>
  <c r="L31" i="4"/>
  <c r="L30" i="4"/>
  <c r="M23" i="4"/>
  <c r="M24" i="4"/>
  <c r="M25" i="4"/>
  <c r="M26" i="4"/>
  <c r="M27" i="4"/>
  <c r="M28" i="4"/>
  <c r="M29" i="4"/>
  <c r="M30" i="4"/>
  <c r="M31" i="4"/>
  <c r="M22" i="4"/>
  <c r="L23" i="4"/>
  <c r="L24" i="4"/>
  <c r="L25" i="4"/>
  <c r="L26" i="4"/>
  <c r="L27" i="4"/>
  <c r="L28" i="4"/>
  <c r="L29" i="4"/>
  <c r="L22" i="4"/>
  <c r="K23" i="4"/>
  <c r="K24" i="4"/>
  <c r="K25" i="4"/>
  <c r="K26" i="4"/>
  <c r="K27" i="4"/>
  <c r="K28" i="4"/>
  <c r="K29" i="4"/>
  <c r="K30" i="4"/>
  <c r="K31" i="4"/>
  <c r="I23" i="4"/>
  <c r="I24" i="4"/>
  <c r="I25" i="4"/>
  <c r="I26" i="4"/>
  <c r="I27" i="4"/>
  <c r="I28" i="4"/>
  <c r="I29" i="4"/>
  <c r="I30" i="4"/>
  <c r="I31" i="4"/>
  <c r="I22" i="4"/>
  <c r="K22" i="4"/>
  <c r="J23" i="4"/>
  <c r="J24" i="4"/>
  <c r="J25" i="4"/>
  <c r="J26" i="4"/>
  <c r="J27" i="4"/>
  <c r="J28" i="4"/>
  <c r="J29" i="4"/>
  <c r="J30" i="4"/>
  <c r="J31" i="4"/>
  <c r="J22" i="4"/>
  <c r="H23" i="4"/>
  <c r="H24" i="4"/>
  <c r="H25" i="4"/>
  <c r="H26" i="4"/>
  <c r="H27" i="4"/>
  <c r="H28" i="4"/>
  <c r="H29" i="4"/>
  <c r="H30" i="4"/>
  <c r="H31" i="4"/>
  <c r="H22" i="4"/>
  <c r="G23" i="4"/>
  <c r="G24" i="4"/>
  <c r="G25" i="4"/>
  <c r="G26" i="4"/>
  <c r="G27" i="4"/>
  <c r="G28" i="4"/>
  <c r="G29" i="4"/>
  <c r="G30" i="4"/>
  <c r="G31" i="4"/>
  <c r="G22" i="4"/>
  <c r="F22" i="4"/>
  <c r="F27" i="4"/>
  <c r="F28" i="4"/>
  <c r="F29" i="4"/>
  <c r="F30" i="4"/>
  <c r="F31" i="4"/>
  <c r="F26" i="4"/>
  <c r="F25" i="4"/>
  <c r="F24" i="4"/>
  <c r="F23" i="4"/>
  <c r="X14" i="4"/>
  <c r="W14" i="4"/>
  <c r="V14" i="4"/>
  <c r="X13" i="4"/>
  <c r="X11" i="4"/>
  <c r="W13" i="4"/>
  <c r="V13" i="4"/>
  <c r="W12" i="4"/>
  <c r="V12" i="4"/>
  <c r="W11" i="4"/>
  <c r="V11" i="4"/>
  <c r="X10" i="4"/>
  <c r="W10" i="4"/>
  <c r="V10" i="4"/>
  <c r="X9" i="4"/>
  <c r="W9" i="4"/>
  <c r="V9" i="4"/>
  <c r="S16" i="3"/>
  <c r="T16" i="3"/>
  <c r="O37" i="3"/>
  <c r="N35" i="3"/>
  <c r="O35" i="3"/>
  <c r="P35" i="3"/>
  <c r="N36" i="3"/>
  <c r="O36" i="3"/>
  <c r="P36" i="3"/>
  <c r="N37" i="3"/>
  <c r="P37" i="3"/>
  <c r="N38" i="3"/>
  <c r="O38" i="3"/>
  <c r="P38" i="3"/>
  <c r="N39" i="3"/>
  <c r="O39" i="3"/>
  <c r="P39" i="3"/>
  <c r="N40" i="3"/>
  <c r="O40" i="3"/>
  <c r="P40" i="3"/>
  <c r="B37" i="3"/>
  <c r="C37" i="3"/>
  <c r="D37" i="3"/>
  <c r="B38" i="3"/>
  <c r="C38" i="3"/>
  <c r="D38" i="3"/>
  <c r="B39" i="3"/>
  <c r="C39" i="3"/>
  <c r="D39" i="3"/>
  <c r="K36" i="3"/>
  <c r="L36" i="3"/>
  <c r="M36" i="3"/>
  <c r="K37" i="3"/>
  <c r="L37" i="3"/>
  <c r="M37" i="3"/>
  <c r="K38" i="3"/>
  <c r="L38" i="3"/>
  <c r="M38" i="3"/>
  <c r="K39" i="3"/>
  <c r="L39" i="3"/>
  <c r="M39" i="3"/>
  <c r="W30" i="3"/>
  <c r="Z30" i="3"/>
  <c r="X30" i="3"/>
  <c r="AA30" i="3"/>
  <c r="Y30" i="3"/>
  <c r="AB30" i="3"/>
  <c r="W31" i="3"/>
  <c r="Z31" i="3"/>
  <c r="X31" i="3"/>
  <c r="AA31" i="3"/>
  <c r="Y31" i="3"/>
  <c r="AB31" i="3"/>
  <c r="W32" i="3"/>
  <c r="Z32" i="3"/>
  <c r="X32" i="3"/>
  <c r="AA32" i="3"/>
  <c r="Y32" i="3"/>
  <c r="AB32" i="3"/>
  <c r="W33" i="3"/>
  <c r="Z33" i="3"/>
  <c r="X33" i="3"/>
  <c r="AA33" i="3"/>
  <c r="Y33" i="3"/>
  <c r="AB33" i="3"/>
  <c r="W34" i="3"/>
  <c r="Z34" i="3"/>
  <c r="X34" i="3"/>
  <c r="AA34" i="3"/>
  <c r="Y34" i="3"/>
  <c r="AB34" i="3"/>
  <c r="W35" i="3"/>
  <c r="Z35" i="3"/>
  <c r="X35" i="3"/>
  <c r="AA35" i="3"/>
  <c r="Y35" i="3"/>
  <c r="AB35" i="3"/>
  <c r="W36" i="3"/>
  <c r="Z36" i="3"/>
  <c r="X36" i="3"/>
  <c r="AA36" i="3"/>
  <c r="Y36" i="3"/>
  <c r="AB36" i="3"/>
  <c r="W37" i="3"/>
  <c r="Z37" i="3"/>
  <c r="X37" i="3"/>
  <c r="AA37" i="3"/>
  <c r="Y37" i="3"/>
  <c r="AB37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U16" i="3"/>
  <c r="S17" i="3"/>
  <c r="T17" i="3"/>
  <c r="U17" i="3"/>
  <c r="X8" i="4"/>
  <c r="W8" i="4"/>
  <c r="V8" i="4"/>
  <c r="X7" i="4"/>
  <c r="W7" i="4"/>
  <c r="V7" i="4"/>
  <c r="X6" i="4"/>
  <c r="W6" i="4"/>
  <c r="V6" i="4"/>
  <c r="V5" i="4"/>
  <c r="X5" i="4"/>
  <c r="W5" i="4"/>
  <c r="H33" i="3"/>
  <c r="I33" i="3"/>
  <c r="J33" i="3"/>
  <c r="H31" i="3"/>
  <c r="N30" i="3"/>
  <c r="O30" i="3"/>
  <c r="P30" i="3"/>
  <c r="S4" i="3"/>
  <c r="E27" i="3"/>
  <c r="T4" i="3"/>
  <c r="F27" i="3"/>
  <c r="U4" i="3"/>
  <c r="G27" i="3"/>
  <c r="S5" i="3"/>
  <c r="E28" i="3"/>
  <c r="T5" i="3"/>
  <c r="F28" i="3"/>
  <c r="U5" i="3"/>
  <c r="G28" i="3"/>
  <c r="S6" i="3"/>
  <c r="E29" i="3"/>
  <c r="T6" i="3"/>
  <c r="F29" i="3"/>
  <c r="U6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S18" i="3"/>
  <c r="E41" i="3"/>
  <c r="T18" i="3"/>
  <c r="F41" i="3"/>
  <c r="U18" i="3"/>
  <c r="G41" i="3"/>
  <c r="S19" i="3"/>
  <c r="E42" i="3"/>
  <c r="T19" i="3"/>
  <c r="F42" i="3"/>
  <c r="U19" i="3"/>
  <c r="G42" i="3"/>
  <c r="S20" i="3"/>
  <c r="E43" i="3"/>
  <c r="T20" i="3"/>
  <c r="F43" i="3"/>
  <c r="U20" i="3"/>
  <c r="G43" i="3"/>
  <c r="S21" i="3"/>
  <c r="E44" i="3"/>
  <c r="T21" i="3"/>
  <c r="F44" i="3"/>
  <c r="U21" i="3"/>
  <c r="G44" i="3"/>
  <c r="T3" i="3"/>
  <c r="F26" i="3"/>
  <c r="U3" i="3"/>
  <c r="G26" i="3"/>
  <c r="S3" i="3"/>
  <c r="E26" i="3"/>
  <c r="P29" i="3"/>
  <c r="N29" i="3"/>
  <c r="O29" i="3"/>
  <c r="X29" i="3"/>
  <c r="Y29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H27" i="3"/>
  <c r="I27" i="3"/>
  <c r="J27" i="3"/>
  <c r="H28" i="3"/>
  <c r="I28" i="3"/>
  <c r="J28" i="3"/>
  <c r="H29" i="3"/>
  <c r="I29" i="3"/>
  <c r="J29" i="3"/>
  <c r="H30" i="3"/>
  <c r="I30" i="3"/>
  <c r="J30" i="3"/>
  <c r="I31" i="3"/>
  <c r="J31" i="3"/>
  <c r="H32" i="3"/>
  <c r="I32" i="3"/>
  <c r="J32" i="3"/>
  <c r="H34" i="3"/>
  <c r="I34" i="3"/>
  <c r="J34" i="3"/>
  <c r="H35" i="3"/>
  <c r="I35" i="3"/>
  <c r="J35" i="3"/>
  <c r="H36" i="3"/>
  <c r="I36" i="3"/>
  <c r="J36" i="3"/>
  <c r="H37" i="3"/>
  <c r="I37" i="3"/>
  <c r="J37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C27" i="3"/>
  <c r="D27" i="3"/>
  <c r="B27" i="3"/>
  <c r="D28" i="3"/>
  <c r="B28" i="3"/>
  <c r="C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C26" i="3"/>
  <c r="D26" i="3"/>
  <c r="B26" i="3"/>
  <c r="W27" i="3"/>
  <c r="Z27" i="3"/>
  <c r="X27" i="3"/>
  <c r="AA27" i="3"/>
  <c r="Y27" i="3"/>
  <c r="AB27" i="3"/>
  <c r="W28" i="3"/>
  <c r="Z28" i="3"/>
  <c r="X28" i="3"/>
  <c r="AA28" i="3"/>
  <c r="Y28" i="3"/>
  <c r="AB28" i="3"/>
  <c r="W29" i="3"/>
  <c r="Z29" i="3"/>
  <c r="AA29" i="3"/>
  <c r="AB29" i="3"/>
  <c r="W38" i="3"/>
  <c r="Z38" i="3"/>
  <c r="X38" i="3"/>
  <c r="AA38" i="3"/>
  <c r="Y38" i="3"/>
  <c r="AB38" i="3"/>
  <c r="W39" i="3"/>
  <c r="Z39" i="3"/>
  <c r="X39" i="3"/>
  <c r="AA39" i="3"/>
  <c r="Y39" i="3"/>
  <c r="AB39" i="3"/>
  <c r="W40" i="3"/>
  <c r="Z40" i="3"/>
  <c r="X40" i="3"/>
  <c r="AA40" i="3"/>
  <c r="Y40" i="3"/>
  <c r="AB40" i="3"/>
  <c r="W41" i="3"/>
  <c r="Z41" i="3"/>
  <c r="X41" i="3"/>
  <c r="AA41" i="3"/>
  <c r="Y41" i="3"/>
  <c r="AB41" i="3"/>
  <c r="Z42" i="3"/>
  <c r="AA42" i="3"/>
  <c r="AB42" i="3"/>
  <c r="X26" i="3"/>
  <c r="AA26" i="3"/>
  <c r="Y26" i="3"/>
  <c r="AB26" i="3"/>
  <c r="T43" i="3"/>
  <c r="U43" i="3"/>
  <c r="V43" i="3"/>
  <c r="T44" i="3"/>
  <c r="U44" i="3"/>
  <c r="V44" i="3"/>
  <c r="U26" i="3"/>
  <c r="V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R26" i="3"/>
  <c r="S26" i="3"/>
  <c r="N27" i="3"/>
  <c r="O27" i="3"/>
  <c r="P27" i="3"/>
  <c r="N28" i="3"/>
  <c r="O28" i="3"/>
  <c r="P28" i="3"/>
  <c r="N31" i="3"/>
  <c r="O31" i="3"/>
  <c r="P31" i="3"/>
  <c r="N32" i="3"/>
  <c r="O32" i="3"/>
  <c r="P32" i="3"/>
  <c r="N33" i="3"/>
  <c r="O33" i="3"/>
  <c r="P33" i="3"/>
  <c r="N34" i="3"/>
  <c r="O34" i="3"/>
  <c r="P34" i="3"/>
  <c r="O26" i="3"/>
  <c r="P26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L26" i="3"/>
  <c r="M26" i="3"/>
  <c r="K26" i="3"/>
  <c r="I26" i="3"/>
  <c r="J26" i="3"/>
  <c r="Q26" i="3"/>
  <c r="N26" i="3"/>
  <c r="W26" i="3"/>
  <c r="T26" i="3"/>
  <c r="Z26" i="3"/>
  <c r="H26" i="3"/>
</calcChain>
</file>

<file path=xl/sharedStrings.xml><?xml version="1.0" encoding="utf-8"?>
<sst xmlns="http://schemas.openxmlformats.org/spreadsheetml/2006/main" count="108" uniqueCount="58">
  <si>
    <t>price</t>
  </si>
  <si>
    <t>Number of Shares outstanding</t>
  </si>
  <si>
    <t>Market Cap</t>
  </si>
  <si>
    <t>Shareholder's Equity</t>
  </si>
  <si>
    <t>Revenue</t>
  </si>
  <si>
    <t>EBITDA</t>
  </si>
  <si>
    <t>PAT</t>
  </si>
  <si>
    <t>Book value</t>
  </si>
  <si>
    <t>Total Debt</t>
  </si>
  <si>
    <t>Current Asset</t>
  </si>
  <si>
    <t>Current Libailities</t>
  </si>
  <si>
    <t>Inventory</t>
  </si>
  <si>
    <t>Cash Reserves</t>
  </si>
  <si>
    <t>Minority Reserves</t>
  </si>
  <si>
    <t>in Cr</t>
  </si>
  <si>
    <t>Essel Propack</t>
  </si>
  <si>
    <t>Time Techno</t>
  </si>
  <si>
    <t>Uflex</t>
  </si>
  <si>
    <t>Polyplex Corp</t>
  </si>
  <si>
    <t>Huhtamaki PPL</t>
  </si>
  <si>
    <t>Jindal PolyFilm</t>
  </si>
  <si>
    <t>Max Ventures an</t>
  </si>
  <si>
    <t>Garware Poly</t>
  </si>
  <si>
    <t>Oricon Ent</t>
  </si>
  <si>
    <t>Everest Kanto</t>
  </si>
  <si>
    <t>Ester Ind</t>
  </si>
  <si>
    <t>Radha Madhav</t>
  </si>
  <si>
    <t>Jagdamba Polyme</t>
  </si>
  <si>
    <t>Emmbi Ind</t>
  </si>
  <si>
    <t>Kanpur Plast</t>
  </si>
  <si>
    <t>Flexituff Ventu</t>
  </si>
  <si>
    <t>RDB Rasayans</t>
  </si>
  <si>
    <t>Mold Tek Tech</t>
  </si>
  <si>
    <t>Gopala Poly</t>
  </si>
  <si>
    <t>EPS</t>
  </si>
  <si>
    <t>BV/Share</t>
  </si>
  <si>
    <t>EBITDA Margin</t>
  </si>
  <si>
    <t>PAT Margin</t>
  </si>
  <si>
    <t>Debt/Equity</t>
  </si>
  <si>
    <t>Current Ratio</t>
  </si>
  <si>
    <t>Quick Ratio</t>
  </si>
  <si>
    <t>Enterprise Value</t>
  </si>
  <si>
    <t>EV/EBITDA</t>
  </si>
  <si>
    <t>Company</t>
  </si>
  <si>
    <t>PBITD</t>
  </si>
  <si>
    <t>Net Profit</t>
  </si>
  <si>
    <t>JK Paper</t>
  </si>
  <si>
    <t>West Coast Pap</t>
  </si>
  <si>
    <t>Intl Paper APPM</t>
  </si>
  <si>
    <t>Tamil Newsprint</t>
  </si>
  <si>
    <t>Seshasayee Pape</t>
  </si>
  <si>
    <t>Emami Paper</t>
  </si>
  <si>
    <t>NR Agarwal</t>
  </si>
  <si>
    <t>Astron Paper &amp;</t>
  </si>
  <si>
    <t>Satia Ind</t>
  </si>
  <si>
    <t>Ballarpur Ind</t>
  </si>
  <si>
    <t>-</t>
  </si>
  <si>
    <t>EV/EBITD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</si>
</sst>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66AC-4A36-4063-9617-1F34EE961A36}">
  <dimension ref="A1:AM44"/>
  <sheetViews>
    <sheetView workbookViewId="0" xr3:uid="{8031ED11-5F26-5D00-902C-F7EE0E0C2CD7}">
      <pane ySplit="1" topLeftCell="A20" activePane="bottomLeft" state="frozen"/>
      <selection pane="bottomLeft" activeCell="G30" sqref="G30:AG31"/>
    </sheetView>
  </sheetViews>
  <sheetFormatPr defaultRowHeight="15"/>
  <cols>
    <col min="1" max="1" width="23.28515625" customWidth="1"/>
    <col min="4" max="4" width="11.7109375" customWidth="1"/>
    <col min="5" max="5" width="12.140625" customWidth="1"/>
    <col min="6" max="6" width="17.140625" style="5" bestFit="1" customWidth="1"/>
    <col min="7" max="8" width="11.28515625" customWidth="1"/>
    <col min="9" max="9" width="12.85546875" style="5" customWidth="1"/>
    <col min="10" max="11" width="12" customWidth="1"/>
    <col min="12" max="12" width="9.140625" style="5"/>
    <col min="15" max="15" width="9.140625" style="5"/>
    <col min="18" max="18" width="9.140625" style="5"/>
    <col min="21" max="21" width="9.140625" style="5"/>
    <col min="24" max="24" width="9.140625" style="5"/>
    <col min="27" max="27" width="9.140625" style="5"/>
    <col min="30" max="30" width="10.85546875" style="5" customWidth="1"/>
    <col min="31" max="31" width="12.140625" bestFit="1" customWidth="1"/>
    <col min="33" max="33" width="9.140625" style="5"/>
    <col min="36" max="36" width="9.140625" style="5"/>
    <col min="39" max="39" width="9.140625" style="5"/>
  </cols>
  <sheetData>
    <row r="1" spans="1:39">
      <c r="B1" t="s">
        <v>0</v>
      </c>
      <c r="C1" s="11" t="s">
        <v>1</v>
      </c>
      <c r="D1" s="11"/>
      <c r="E1" s="11"/>
      <c r="F1" s="5" t="s">
        <v>2</v>
      </c>
      <c r="G1" s="11" t="s">
        <v>3</v>
      </c>
      <c r="H1" s="11"/>
      <c r="I1" s="11"/>
      <c r="J1" s="11" t="s">
        <v>4</v>
      </c>
      <c r="K1" s="11"/>
      <c r="L1" s="11"/>
      <c r="M1" s="11" t="s">
        <v>5</v>
      </c>
      <c r="N1" s="11"/>
      <c r="O1" s="11"/>
      <c r="P1" s="11" t="s">
        <v>6</v>
      </c>
      <c r="Q1" s="11"/>
      <c r="R1" s="11"/>
      <c r="S1" s="11" t="s">
        <v>7</v>
      </c>
      <c r="T1" s="11"/>
      <c r="U1" s="11"/>
      <c r="V1" s="11" t="s">
        <v>8</v>
      </c>
      <c r="W1" s="11"/>
      <c r="X1" s="11"/>
      <c r="Y1" s="11" t="s">
        <v>9</v>
      </c>
      <c r="Z1" s="11"/>
      <c r="AA1" s="11"/>
      <c r="AB1" s="11" t="s">
        <v>10</v>
      </c>
      <c r="AC1" s="11"/>
      <c r="AD1" s="11"/>
      <c r="AE1" s="11" t="s">
        <v>11</v>
      </c>
      <c r="AF1" s="11"/>
      <c r="AG1" s="11"/>
      <c r="AH1" s="11" t="s">
        <v>12</v>
      </c>
      <c r="AI1" s="11"/>
      <c r="AJ1" s="11"/>
      <c r="AK1" s="11" t="s">
        <v>13</v>
      </c>
      <c r="AL1" s="11"/>
      <c r="AM1" s="11"/>
    </row>
    <row r="2" spans="1:39">
      <c r="C2" s="3">
        <v>2018</v>
      </c>
      <c r="D2" s="4">
        <v>2017</v>
      </c>
      <c r="E2" s="6">
        <v>2016</v>
      </c>
      <c r="F2" s="5" t="s">
        <v>14</v>
      </c>
      <c r="G2" s="3">
        <v>2018</v>
      </c>
      <c r="H2" s="4">
        <v>2017</v>
      </c>
      <c r="I2" s="6">
        <v>2016</v>
      </c>
      <c r="J2" s="3">
        <v>2018</v>
      </c>
      <c r="K2" s="4">
        <v>2017</v>
      </c>
      <c r="L2" s="6">
        <v>2016</v>
      </c>
      <c r="M2" s="3">
        <v>2018</v>
      </c>
      <c r="N2" s="4">
        <v>2017</v>
      </c>
      <c r="O2" s="6">
        <v>2016</v>
      </c>
      <c r="P2" s="3">
        <v>2018</v>
      </c>
      <c r="Q2" s="4">
        <v>2017</v>
      </c>
      <c r="R2" s="6">
        <v>2016</v>
      </c>
      <c r="S2" s="3">
        <v>2018</v>
      </c>
      <c r="T2" s="4">
        <v>2017</v>
      </c>
      <c r="U2" s="6">
        <v>2016</v>
      </c>
      <c r="V2" s="3">
        <v>2018</v>
      </c>
      <c r="W2" s="4">
        <v>2017</v>
      </c>
      <c r="X2" s="6">
        <v>2016</v>
      </c>
      <c r="Y2" s="3">
        <v>2018</v>
      </c>
      <c r="Z2" s="4">
        <v>2017</v>
      </c>
      <c r="AA2" s="6">
        <v>2016</v>
      </c>
      <c r="AB2" s="3">
        <v>2018</v>
      </c>
      <c r="AC2" s="4">
        <v>2017</v>
      </c>
      <c r="AD2" s="6">
        <v>2016</v>
      </c>
      <c r="AE2" s="3">
        <v>2018</v>
      </c>
      <c r="AF2" s="4">
        <v>2017</v>
      </c>
      <c r="AG2" s="6">
        <v>2016</v>
      </c>
      <c r="AH2" s="3">
        <v>2018</v>
      </c>
      <c r="AI2" s="4">
        <v>2017</v>
      </c>
      <c r="AJ2" s="6">
        <v>2016</v>
      </c>
      <c r="AK2" s="3">
        <v>2018</v>
      </c>
      <c r="AL2" s="4">
        <v>2017</v>
      </c>
      <c r="AM2" s="6">
        <v>2016</v>
      </c>
    </row>
    <row r="3" spans="1:39">
      <c r="A3" t="s">
        <v>15</v>
      </c>
      <c r="B3">
        <v>98.1</v>
      </c>
      <c r="C3" s="2">
        <v>15.7182</v>
      </c>
      <c r="D3" s="2">
        <v>15.7182</v>
      </c>
      <c r="E3" s="2">
        <v>15.7182</v>
      </c>
      <c r="F3" s="7">
        <v>3091.87</v>
      </c>
      <c r="G3" s="2">
        <v>1250.5899999999999</v>
      </c>
      <c r="H3" s="2">
        <v>1038.99</v>
      </c>
      <c r="I3" s="5">
        <v>964.78</v>
      </c>
      <c r="J3" s="2">
        <v>2446.42</v>
      </c>
      <c r="K3" s="2">
        <v>2387.94</v>
      </c>
      <c r="L3" s="7">
        <v>2205.62</v>
      </c>
      <c r="M3">
        <v>485.39</v>
      </c>
      <c r="N3">
        <v>471.29</v>
      </c>
      <c r="O3" s="5">
        <v>507.48</v>
      </c>
      <c r="P3">
        <v>172.64</v>
      </c>
      <c r="Q3">
        <v>189.27</v>
      </c>
      <c r="R3" s="5">
        <v>168.28</v>
      </c>
      <c r="S3">
        <f>G3/C3</f>
        <v>79.563181534781336</v>
      </c>
      <c r="T3">
        <f t="shared" ref="T3:U3" si="0">H3/D3</f>
        <v>66.101080276367526</v>
      </c>
      <c r="U3" s="5">
        <f t="shared" si="0"/>
        <v>61.379801758471075</v>
      </c>
      <c r="V3">
        <v>594.27</v>
      </c>
      <c r="W3">
        <v>691.84</v>
      </c>
      <c r="X3" s="5">
        <v>620.28</v>
      </c>
      <c r="Y3" s="2">
        <v>1133.99</v>
      </c>
      <c r="Z3">
        <v>963.98</v>
      </c>
      <c r="AA3" s="5">
        <v>921.66</v>
      </c>
      <c r="AB3">
        <v>691.24</v>
      </c>
      <c r="AC3">
        <v>544.97</v>
      </c>
      <c r="AD3" s="5">
        <v>442.68</v>
      </c>
      <c r="AE3">
        <v>286.39</v>
      </c>
      <c r="AF3">
        <v>245.98</v>
      </c>
      <c r="AG3" s="5">
        <v>198.67</v>
      </c>
      <c r="AH3">
        <v>173.58</v>
      </c>
      <c r="AI3">
        <v>102.84</v>
      </c>
      <c r="AJ3" s="5">
        <v>84.42</v>
      </c>
      <c r="AK3">
        <v>4.3</v>
      </c>
      <c r="AL3">
        <v>5.72</v>
      </c>
      <c r="AM3" s="5">
        <v>8.14</v>
      </c>
    </row>
    <row r="4" spans="1:39">
      <c r="A4" t="s">
        <v>16</v>
      </c>
      <c r="B4">
        <v>97.8</v>
      </c>
      <c r="C4" s="2">
        <v>22.614699999999999</v>
      </c>
      <c r="D4" s="2">
        <v>22.614699999999999</v>
      </c>
      <c r="E4" s="2">
        <v>21.011800000000001</v>
      </c>
      <c r="F4" s="7">
        <v>2211.7199999999998</v>
      </c>
      <c r="G4" s="2">
        <v>1483.14</v>
      </c>
      <c r="H4" s="2">
        <v>1326.48</v>
      </c>
      <c r="I4" s="7">
        <v>1168.19</v>
      </c>
      <c r="J4" s="2">
        <v>3104.89</v>
      </c>
      <c r="K4" s="2">
        <v>3104.89</v>
      </c>
      <c r="L4" s="7">
        <v>2756.84</v>
      </c>
      <c r="M4" s="2">
        <v>475.36</v>
      </c>
      <c r="N4" s="2">
        <v>406.47</v>
      </c>
      <c r="O4" s="5">
        <v>361.82</v>
      </c>
      <c r="P4" s="2">
        <v>185.28</v>
      </c>
      <c r="Q4" s="2">
        <v>185.28</v>
      </c>
      <c r="R4" s="5">
        <v>151.44</v>
      </c>
      <c r="S4">
        <f t="shared" ref="S4:S21" si="1">G4/C4</f>
        <v>65.583005744051448</v>
      </c>
      <c r="T4">
        <f t="shared" ref="T4:T21" si="2">H4/D4</f>
        <v>58.655653181337804</v>
      </c>
      <c r="U4" s="5">
        <f t="shared" ref="U4:U21" si="3">I4/E4</f>
        <v>55.596855100467359</v>
      </c>
      <c r="V4" s="2">
        <v>685.06</v>
      </c>
      <c r="W4" s="2">
        <v>631</v>
      </c>
      <c r="X4" s="5">
        <v>601.07000000000005</v>
      </c>
      <c r="Y4" s="2">
        <v>1576.18</v>
      </c>
      <c r="Z4" s="2">
        <v>1367.19</v>
      </c>
      <c r="AA4" s="7">
        <v>1184.71</v>
      </c>
      <c r="AB4" s="2">
        <v>980.01</v>
      </c>
      <c r="AC4" s="2">
        <v>901.17</v>
      </c>
      <c r="AD4" s="5">
        <v>940.55</v>
      </c>
      <c r="AE4" s="2">
        <v>640.88</v>
      </c>
      <c r="AF4" s="2">
        <v>547.29999999999995</v>
      </c>
      <c r="AG4" s="5">
        <v>483.47</v>
      </c>
      <c r="AH4" s="2">
        <v>74.010000000000005</v>
      </c>
      <c r="AI4" s="2">
        <v>65.62</v>
      </c>
      <c r="AJ4" s="5">
        <v>70.23</v>
      </c>
      <c r="AK4" s="2">
        <v>40.49</v>
      </c>
      <c r="AL4" s="2">
        <v>38.43</v>
      </c>
      <c r="AM4" s="5">
        <v>76.099999999999994</v>
      </c>
    </row>
    <row r="5" spans="1:39">
      <c r="A5" t="s">
        <v>17</v>
      </c>
      <c r="B5">
        <v>256.39999999999998</v>
      </c>
      <c r="C5">
        <v>7.2210999999999999</v>
      </c>
      <c r="D5">
        <v>7.2210999999999999</v>
      </c>
      <c r="E5">
        <v>7.2210999999999999</v>
      </c>
      <c r="F5" s="7">
        <v>1851.5</v>
      </c>
      <c r="G5" s="2">
        <v>3984.5</v>
      </c>
      <c r="H5" s="2">
        <v>3648.69</v>
      </c>
      <c r="I5" s="7">
        <v>3447.83</v>
      </c>
      <c r="J5" s="2">
        <v>6829.93</v>
      </c>
      <c r="K5" s="2">
        <v>6539.62</v>
      </c>
      <c r="L5" s="7">
        <v>6434.12</v>
      </c>
      <c r="M5" s="2">
        <v>899.38</v>
      </c>
      <c r="N5" s="2">
        <v>894.79</v>
      </c>
      <c r="O5" s="5">
        <v>839.49</v>
      </c>
      <c r="P5" s="2">
        <v>308.99</v>
      </c>
      <c r="Q5" s="2">
        <v>346.68</v>
      </c>
      <c r="R5" s="5">
        <v>313.26</v>
      </c>
      <c r="S5">
        <f t="shared" si="1"/>
        <v>551.78573901483151</v>
      </c>
      <c r="T5">
        <f t="shared" si="2"/>
        <v>505.28174377864872</v>
      </c>
      <c r="U5" s="5">
        <f t="shared" si="3"/>
        <v>477.46603703036931</v>
      </c>
      <c r="V5" s="2">
        <v>1753.63</v>
      </c>
      <c r="W5" s="2">
        <v>1781.42</v>
      </c>
      <c r="X5" s="7">
        <v>1768.53</v>
      </c>
      <c r="Y5" s="2">
        <v>3486.79</v>
      </c>
      <c r="Z5" s="2">
        <v>3002.66</v>
      </c>
      <c r="AA5" s="7">
        <v>2917.07</v>
      </c>
      <c r="AB5" s="2">
        <v>2495.6799999999998</v>
      </c>
      <c r="AC5" s="2">
        <v>2320.81</v>
      </c>
      <c r="AD5" s="7">
        <v>2133.4499999999998</v>
      </c>
      <c r="AE5" s="2">
        <v>796.84</v>
      </c>
      <c r="AF5" s="2">
        <v>678.62</v>
      </c>
      <c r="AG5" s="5">
        <v>620.83000000000004</v>
      </c>
      <c r="AH5" s="2">
        <v>315.51</v>
      </c>
      <c r="AI5" s="2">
        <v>296.3</v>
      </c>
      <c r="AJ5" s="5">
        <v>387.92</v>
      </c>
      <c r="AK5" s="2">
        <v>-4.8899999999999997</v>
      </c>
      <c r="AL5" s="2">
        <v>-4.62</v>
      </c>
      <c r="AM5" s="5">
        <v>3.85</v>
      </c>
    </row>
    <row r="6" spans="1:39">
      <c r="A6" t="s">
        <v>18</v>
      </c>
      <c r="B6">
        <v>485.6</v>
      </c>
      <c r="C6">
        <v>3.19</v>
      </c>
      <c r="D6">
        <v>3.19</v>
      </c>
      <c r="E6">
        <v>3.19</v>
      </c>
      <c r="F6" s="7">
        <v>1553.17</v>
      </c>
      <c r="G6" s="2">
        <v>2548.23</v>
      </c>
      <c r="H6" s="2">
        <v>2302.37</v>
      </c>
      <c r="I6" s="7">
        <v>2321.21</v>
      </c>
      <c r="J6" s="2">
        <v>3616.51</v>
      </c>
      <c r="K6" s="2">
        <v>3616.51</v>
      </c>
      <c r="L6" s="7">
        <v>3321.77</v>
      </c>
      <c r="M6" s="2">
        <v>538.99</v>
      </c>
      <c r="N6" s="2">
        <v>619.53</v>
      </c>
      <c r="O6" s="5">
        <v>321.19</v>
      </c>
      <c r="P6">
        <v>284.12</v>
      </c>
      <c r="Q6">
        <v>284.12</v>
      </c>
      <c r="R6" s="5">
        <v>361.39</v>
      </c>
      <c r="S6">
        <f t="shared" si="1"/>
        <v>798.81818181818187</v>
      </c>
      <c r="T6">
        <f t="shared" si="2"/>
        <v>721.74608150470215</v>
      </c>
      <c r="U6" s="5">
        <f t="shared" si="3"/>
        <v>727.65203761755492</v>
      </c>
      <c r="V6" s="2">
        <v>738.7</v>
      </c>
      <c r="W6" s="2">
        <v>663.05</v>
      </c>
      <c r="X6" s="7">
        <v>1210.1500000000001</v>
      </c>
      <c r="Y6" s="2">
        <v>2043.62</v>
      </c>
      <c r="Z6" s="2">
        <v>1389.9</v>
      </c>
      <c r="AA6" s="7">
        <v>2100</v>
      </c>
      <c r="AB6" s="2">
        <v>982.6</v>
      </c>
      <c r="AC6" s="2">
        <v>748.69</v>
      </c>
      <c r="AD6" s="5">
        <v>893.12</v>
      </c>
      <c r="AE6" s="2">
        <v>566.53</v>
      </c>
      <c r="AF6" s="2">
        <v>435.72</v>
      </c>
      <c r="AG6" s="5">
        <v>409.52</v>
      </c>
      <c r="AH6" s="2">
        <v>781.02</v>
      </c>
      <c r="AI6" s="2">
        <v>385.06</v>
      </c>
      <c r="AJ6" s="7">
        <v>1135</v>
      </c>
      <c r="AK6" s="2">
        <v>1072.21</v>
      </c>
      <c r="AL6" s="2">
        <v>884.87</v>
      </c>
      <c r="AM6" s="5">
        <v>635.20000000000005</v>
      </c>
    </row>
    <row r="7" spans="1:39">
      <c r="A7" t="s">
        <v>19</v>
      </c>
      <c r="B7">
        <v>175.1</v>
      </c>
      <c r="C7">
        <v>7.27</v>
      </c>
      <c r="D7">
        <v>7.27</v>
      </c>
      <c r="E7">
        <v>7.27</v>
      </c>
      <c r="F7" s="7">
        <v>1322.39</v>
      </c>
      <c r="G7" s="2">
        <v>676.85</v>
      </c>
      <c r="H7" s="2">
        <v>618.69000000000005</v>
      </c>
      <c r="I7" s="5">
        <v>567.48</v>
      </c>
      <c r="J7" s="2">
        <v>2195.0100000000002</v>
      </c>
      <c r="K7" s="2">
        <v>2051.62</v>
      </c>
      <c r="L7" s="7">
        <v>1234.5899999999999</v>
      </c>
      <c r="M7" s="2">
        <v>264.43</v>
      </c>
      <c r="N7" s="2">
        <v>246.53</v>
      </c>
      <c r="O7" s="5">
        <v>134.58000000000001</v>
      </c>
      <c r="P7" s="2">
        <v>80.48</v>
      </c>
      <c r="Q7" s="2">
        <v>78.73</v>
      </c>
      <c r="R7" s="5">
        <v>68.510000000000005</v>
      </c>
      <c r="S7">
        <f t="shared" ref="S7:S17" si="4">G7/C7</f>
        <v>93.101788170563964</v>
      </c>
      <c r="T7">
        <f t="shared" ref="T7:T17" si="5">H7/D7</f>
        <v>85.101788170563978</v>
      </c>
      <c r="U7" s="5">
        <f t="shared" ref="U7:U17" si="6">I7/E7</f>
        <v>78.057771664374144</v>
      </c>
      <c r="V7">
        <v>408.38</v>
      </c>
      <c r="W7">
        <v>486.77</v>
      </c>
      <c r="X7" s="5">
        <v>37.729999999999997</v>
      </c>
      <c r="Y7" s="2">
        <v>921.96</v>
      </c>
      <c r="Z7" s="2">
        <v>850.33</v>
      </c>
      <c r="AA7" s="5">
        <v>573.47</v>
      </c>
      <c r="AB7" s="2">
        <v>530.88</v>
      </c>
      <c r="AC7" s="2">
        <v>525.02</v>
      </c>
      <c r="AD7" s="5">
        <v>248.27</v>
      </c>
      <c r="AE7" s="2">
        <v>182.5</v>
      </c>
      <c r="AF7" s="2">
        <v>156.07</v>
      </c>
      <c r="AG7" s="5">
        <v>98.25</v>
      </c>
      <c r="AH7" s="2">
        <v>31.1</v>
      </c>
      <c r="AI7" s="2">
        <v>15.37</v>
      </c>
      <c r="AJ7" s="5">
        <v>11.65</v>
      </c>
      <c r="AK7" s="2">
        <v>27.52</v>
      </c>
      <c r="AL7" s="2">
        <v>23.83</v>
      </c>
      <c r="AM7" s="5">
        <v>22.03</v>
      </c>
    </row>
    <row r="8" spans="1:39">
      <c r="A8" t="s">
        <v>20</v>
      </c>
      <c r="B8">
        <v>249.95</v>
      </c>
      <c r="C8">
        <v>4.37</v>
      </c>
      <c r="D8">
        <v>4.37</v>
      </c>
      <c r="E8">
        <v>4.37</v>
      </c>
      <c r="F8" s="7">
        <v>1094.44</v>
      </c>
      <c r="G8" s="2">
        <v>2476.9699999999998</v>
      </c>
      <c r="H8" s="2">
        <v>2365.64</v>
      </c>
      <c r="I8" s="7">
        <v>2216.17</v>
      </c>
      <c r="J8" s="2">
        <v>6513.48</v>
      </c>
      <c r="K8" s="2">
        <v>6513.48</v>
      </c>
      <c r="L8" s="7">
        <v>7081.06</v>
      </c>
      <c r="M8" s="2">
        <v>653.21</v>
      </c>
      <c r="N8" s="2">
        <v>769.15</v>
      </c>
      <c r="O8" s="7">
        <v>1241.48</v>
      </c>
      <c r="P8" s="2">
        <v>72.010000000000005</v>
      </c>
      <c r="Q8" s="2">
        <v>186.88</v>
      </c>
      <c r="R8" s="5">
        <v>453.38</v>
      </c>
      <c r="S8">
        <f t="shared" si="4"/>
        <v>566.81235697940497</v>
      </c>
      <c r="T8">
        <f t="shared" si="5"/>
        <v>541.33638443935922</v>
      </c>
      <c r="U8" s="5">
        <f t="shared" si="6"/>
        <v>507.13272311212813</v>
      </c>
      <c r="V8" s="2">
        <v>825.49</v>
      </c>
      <c r="W8" s="2">
        <v>1643.73</v>
      </c>
      <c r="X8" s="7">
        <v>1757.97</v>
      </c>
      <c r="Y8" s="2">
        <v>1286.3499999999999</v>
      </c>
      <c r="Z8" s="2">
        <v>2797.95</v>
      </c>
      <c r="AA8" s="7">
        <v>2590.92</v>
      </c>
      <c r="AB8" s="2">
        <v>898.51</v>
      </c>
      <c r="AC8" s="2">
        <v>2058.5100000000002</v>
      </c>
      <c r="AD8" s="7">
        <v>1821</v>
      </c>
      <c r="AE8" s="2">
        <v>428.58</v>
      </c>
      <c r="AF8" s="2">
        <v>1159.49</v>
      </c>
      <c r="AG8" s="7">
        <v>1109.04</v>
      </c>
      <c r="AH8" s="2">
        <v>88.5</v>
      </c>
      <c r="AI8" s="2">
        <v>106.8</v>
      </c>
      <c r="AJ8" s="5">
        <v>158.27000000000001</v>
      </c>
      <c r="AK8" s="2">
        <v>0</v>
      </c>
      <c r="AL8" s="2">
        <v>727.37</v>
      </c>
      <c r="AM8" s="5">
        <v>699.13</v>
      </c>
    </row>
    <row r="9" spans="1:39">
      <c r="A9" t="s">
        <v>21</v>
      </c>
      <c r="B9">
        <v>49.5</v>
      </c>
      <c r="C9">
        <v>7.2648000000000001</v>
      </c>
      <c r="D9">
        <v>6.8978000000000002</v>
      </c>
      <c r="E9">
        <v>5.3396999999999997</v>
      </c>
      <c r="F9" s="5">
        <v>724.82</v>
      </c>
      <c r="G9" s="2">
        <v>415.08</v>
      </c>
      <c r="H9" s="2">
        <v>330.86</v>
      </c>
      <c r="I9" s="7">
        <v>209.94</v>
      </c>
      <c r="J9">
        <v>736.29</v>
      </c>
      <c r="K9">
        <v>736.29</v>
      </c>
      <c r="L9" s="5">
        <v>673.46</v>
      </c>
      <c r="M9">
        <v>57.28</v>
      </c>
      <c r="N9">
        <v>44.66</v>
      </c>
      <c r="O9" s="5">
        <v>80.849999999999994</v>
      </c>
      <c r="P9">
        <v>3.7</v>
      </c>
      <c r="Q9">
        <v>-6.7</v>
      </c>
      <c r="R9" s="5">
        <v>19.39</v>
      </c>
      <c r="S9">
        <f t="shared" si="4"/>
        <v>57.135777998017836</v>
      </c>
      <c r="T9">
        <f t="shared" si="5"/>
        <v>47.966018150714724</v>
      </c>
      <c r="U9" s="5">
        <f t="shared" si="6"/>
        <v>39.316815551435475</v>
      </c>
      <c r="V9">
        <v>632.75</v>
      </c>
      <c r="W9">
        <v>309.16000000000003</v>
      </c>
      <c r="X9" s="5">
        <v>259.89</v>
      </c>
      <c r="Y9">
        <v>930.12</v>
      </c>
      <c r="Z9">
        <v>392.36</v>
      </c>
      <c r="AA9" s="5">
        <v>246.65</v>
      </c>
      <c r="AB9">
        <v>818.42</v>
      </c>
      <c r="AC9">
        <v>240.35</v>
      </c>
      <c r="AD9" s="5">
        <v>164.83</v>
      </c>
      <c r="AE9">
        <v>697.22</v>
      </c>
      <c r="AF9">
        <v>128.61000000000001</v>
      </c>
      <c r="AG9" s="5">
        <v>55.85</v>
      </c>
      <c r="AH9">
        <v>6.37</v>
      </c>
      <c r="AI9">
        <v>1.98</v>
      </c>
      <c r="AJ9" s="5">
        <v>12.89</v>
      </c>
      <c r="AK9">
        <v>122.59</v>
      </c>
      <c r="AL9">
        <v>1.97</v>
      </c>
      <c r="AM9" s="5">
        <v>1.58</v>
      </c>
    </row>
    <row r="10" spans="1:39">
      <c r="A10" t="s">
        <v>22</v>
      </c>
      <c r="B10">
        <v>226.9</v>
      </c>
      <c r="C10">
        <v>2.323</v>
      </c>
      <c r="D10">
        <v>2.3315000000000001</v>
      </c>
      <c r="E10">
        <v>23.315000000000001</v>
      </c>
      <c r="F10" s="5">
        <v>527.14</v>
      </c>
      <c r="G10" s="2">
        <v>1291.8699999999999</v>
      </c>
      <c r="H10" s="2">
        <v>1253.81</v>
      </c>
      <c r="I10" s="5">
        <v>585.4</v>
      </c>
      <c r="J10">
        <v>838.55</v>
      </c>
      <c r="K10">
        <v>838.55</v>
      </c>
      <c r="L10" s="5">
        <v>881.84</v>
      </c>
      <c r="M10">
        <v>88.49</v>
      </c>
      <c r="N10">
        <v>80.33</v>
      </c>
      <c r="O10" s="5">
        <v>87.12</v>
      </c>
      <c r="P10">
        <v>33.119999999999997</v>
      </c>
      <c r="Q10">
        <v>33.119999999999997</v>
      </c>
      <c r="R10" s="5">
        <v>22.44</v>
      </c>
      <c r="S10">
        <f t="shared" si="4"/>
        <v>556.12139474817047</v>
      </c>
      <c r="T10">
        <f t="shared" si="5"/>
        <v>537.76967617413675</v>
      </c>
      <c r="U10" s="5">
        <f t="shared" si="6"/>
        <v>25.108299378082776</v>
      </c>
      <c r="V10">
        <v>153.74</v>
      </c>
      <c r="W10">
        <v>287.48</v>
      </c>
      <c r="X10" s="5">
        <v>289.02999999999997</v>
      </c>
      <c r="Y10">
        <v>231.2</v>
      </c>
      <c r="Z10">
        <v>303.70999999999998</v>
      </c>
      <c r="AA10" s="5">
        <v>277.14</v>
      </c>
      <c r="AB10">
        <v>134.29</v>
      </c>
      <c r="AC10">
        <v>374.64</v>
      </c>
      <c r="AD10" s="5">
        <v>354.34</v>
      </c>
      <c r="AE10">
        <v>94.98</v>
      </c>
      <c r="AF10">
        <v>112.56</v>
      </c>
      <c r="AG10" s="5">
        <v>136.07</v>
      </c>
      <c r="AH10">
        <v>45.8</v>
      </c>
      <c r="AI10">
        <v>85.9</v>
      </c>
      <c r="AJ10" s="5">
        <v>60.21</v>
      </c>
      <c r="AK10">
        <v>0</v>
      </c>
      <c r="AL10">
        <v>0</v>
      </c>
      <c r="AM10" s="5">
        <v>0</v>
      </c>
    </row>
    <row r="11" spans="1:39">
      <c r="A11" t="s">
        <v>23</v>
      </c>
      <c r="B11">
        <v>28.35</v>
      </c>
      <c r="C11">
        <v>15.7</v>
      </c>
      <c r="D11">
        <v>15.7</v>
      </c>
      <c r="E11">
        <v>15.7</v>
      </c>
      <c r="F11" s="5">
        <v>445.23</v>
      </c>
      <c r="G11">
        <v>893.94</v>
      </c>
      <c r="H11">
        <v>896.88</v>
      </c>
      <c r="I11" s="5">
        <v>643.85</v>
      </c>
      <c r="J11" s="2">
        <v>1067.3399999999999</v>
      </c>
      <c r="K11" s="2">
        <v>1045.98</v>
      </c>
      <c r="L11" s="7">
        <v>1215.58</v>
      </c>
      <c r="M11">
        <v>122.36</v>
      </c>
      <c r="N11">
        <v>164.24</v>
      </c>
      <c r="O11" s="5">
        <v>133</v>
      </c>
      <c r="P11">
        <v>17.899999999999999</v>
      </c>
      <c r="Q11">
        <v>38.270000000000003</v>
      </c>
      <c r="R11" s="5">
        <v>32.42</v>
      </c>
      <c r="S11">
        <f t="shared" si="4"/>
        <v>56.938853503184717</v>
      </c>
      <c r="T11">
        <f t="shared" si="5"/>
        <v>57.126114649681533</v>
      </c>
      <c r="U11" s="5">
        <f t="shared" si="6"/>
        <v>41.009554140127392</v>
      </c>
      <c r="V11">
        <v>540.30999999999995</v>
      </c>
      <c r="W11">
        <v>658.31</v>
      </c>
      <c r="X11" s="5">
        <v>375.18</v>
      </c>
      <c r="Y11">
        <v>739.66</v>
      </c>
      <c r="Z11">
        <v>774.32</v>
      </c>
      <c r="AA11" s="5">
        <v>417.46</v>
      </c>
      <c r="AB11">
        <v>344.39</v>
      </c>
      <c r="AC11">
        <v>421.24</v>
      </c>
      <c r="AD11" s="5">
        <v>473.55</v>
      </c>
      <c r="AE11">
        <v>357.2</v>
      </c>
      <c r="AF11">
        <v>394.26</v>
      </c>
      <c r="AG11" s="5">
        <v>107.52</v>
      </c>
      <c r="AH11">
        <v>43.17</v>
      </c>
      <c r="AI11">
        <v>27.63</v>
      </c>
      <c r="AJ11" s="5">
        <v>19.5</v>
      </c>
      <c r="AK11">
        <v>158.74</v>
      </c>
      <c r="AL11">
        <v>156.88999999999999</v>
      </c>
      <c r="AM11" s="5">
        <v>179.66</v>
      </c>
    </row>
    <row r="12" spans="1:39">
      <c r="A12" t="s">
        <v>24</v>
      </c>
      <c r="B12">
        <v>28.65</v>
      </c>
      <c r="C12">
        <v>11.22</v>
      </c>
      <c r="D12">
        <v>11.22</v>
      </c>
      <c r="E12">
        <v>11.2</v>
      </c>
      <c r="F12" s="5">
        <v>321.48</v>
      </c>
      <c r="G12">
        <v>443.7</v>
      </c>
      <c r="H12">
        <v>421.96</v>
      </c>
      <c r="I12" s="5">
        <v>343.37</v>
      </c>
      <c r="J12">
        <v>554.62</v>
      </c>
      <c r="K12">
        <v>554.63</v>
      </c>
      <c r="L12" s="5">
        <v>570.16999999999996</v>
      </c>
      <c r="M12">
        <v>94.91</v>
      </c>
      <c r="N12">
        <v>157.38999999999999</v>
      </c>
      <c r="O12" s="5">
        <v>2.31</v>
      </c>
      <c r="P12">
        <v>23.42</v>
      </c>
      <c r="Q12">
        <v>78.510000000000005</v>
      </c>
      <c r="R12" s="5">
        <v>-124.09</v>
      </c>
      <c r="S12">
        <f t="shared" si="4"/>
        <v>39.54545454545454</v>
      </c>
      <c r="T12">
        <f t="shared" si="5"/>
        <v>37.607843137254896</v>
      </c>
      <c r="U12" s="5">
        <f t="shared" si="6"/>
        <v>30.658035714285717</v>
      </c>
      <c r="V12">
        <v>355.4</v>
      </c>
      <c r="W12">
        <v>416.67</v>
      </c>
      <c r="X12" s="5">
        <v>522.83000000000004</v>
      </c>
      <c r="Y12">
        <v>568.5</v>
      </c>
      <c r="Z12">
        <v>667.12</v>
      </c>
      <c r="AA12" s="5">
        <v>481.88</v>
      </c>
      <c r="AB12">
        <v>292.24</v>
      </c>
      <c r="AC12">
        <v>486.11</v>
      </c>
      <c r="AD12" s="5">
        <v>428.22</v>
      </c>
      <c r="AE12">
        <v>267.3</v>
      </c>
      <c r="AF12">
        <v>259.01</v>
      </c>
      <c r="AG12" s="5">
        <v>287.58</v>
      </c>
      <c r="AH12">
        <v>30.4</v>
      </c>
      <c r="AI12">
        <v>34.83</v>
      </c>
      <c r="AJ12" s="5">
        <v>27.21</v>
      </c>
      <c r="AK12">
        <v>0.36</v>
      </c>
      <c r="AL12">
        <v>-7.0000000000000007E-2</v>
      </c>
      <c r="AM12" s="5">
        <v>0.01</v>
      </c>
    </row>
    <row r="13" spans="1:39">
      <c r="A13" t="s">
        <v>25</v>
      </c>
      <c r="B13">
        <v>29.95</v>
      </c>
      <c r="C13">
        <v>8.3393999999999995</v>
      </c>
      <c r="D13">
        <v>6.2644000000000002</v>
      </c>
      <c r="E13">
        <v>6.2889999999999997</v>
      </c>
      <c r="F13" s="5">
        <v>249.76</v>
      </c>
      <c r="G13">
        <v>292.18</v>
      </c>
      <c r="H13">
        <v>271.95</v>
      </c>
      <c r="I13" s="5">
        <v>263.07</v>
      </c>
      <c r="J13">
        <v>775.64</v>
      </c>
      <c r="K13">
        <v>899.21</v>
      </c>
      <c r="L13" s="5">
        <v>933.4</v>
      </c>
      <c r="M13">
        <v>75.209999999999994</v>
      </c>
      <c r="N13">
        <v>74.08</v>
      </c>
      <c r="O13" s="5">
        <v>79.319999999999993</v>
      </c>
      <c r="P13">
        <v>4.5599999999999996</v>
      </c>
      <c r="Q13">
        <v>3.84</v>
      </c>
      <c r="R13" s="5">
        <v>8.3699999999999992</v>
      </c>
      <c r="S13">
        <f t="shared" si="4"/>
        <v>35.036093723769099</v>
      </c>
      <c r="T13">
        <f t="shared" si="5"/>
        <v>43.411978800842853</v>
      </c>
      <c r="U13" s="5">
        <f t="shared" si="6"/>
        <v>41.830179678804264</v>
      </c>
      <c r="V13">
        <v>278.89</v>
      </c>
      <c r="W13">
        <v>332.36</v>
      </c>
      <c r="X13" s="5">
        <v>332.09</v>
      </c>
      <c r="Y13">
        <v>273.12</v>
      </c>
      <c r="Z13">
        <v>293.14</v>
      </c>
      <c r="AA13" s="5">
        <v>280.51</v>
      </c>
      <c r="AB13">
        <v>265.07</v>
      </c>
      <c r="AC13">
        <v>286.33999999999997</v>
      </c>
      <c r="AD13" s="5">
        <v>281.51</v>
      </c>
      <c r="AE13">
        <v>128.37</v>
      </c>
      <c r="AF13">
        <v>127.67</v>
      </c>
      <c r="AG13" s="5">
        <v>124.11</v>
      </c>
      <c r="AH13">
        <v>7.81</v>
      </c>
      <c r="AI13">
        <v>22.91</v>
      </c>
      <c r="AJ13" s="5">
        <v>8.25</v>
      </c>
      <c r="AK13">
        <v>0</v>
      </c>
      <c r="AL13">
        <v>0</v>
      </c>
      <c r="AM13" s="5">
        <v>0</v>
      </c>
    </row>
    <row r="14" spans="1:39">
      <c r="A14" t="s">
        <v>26</v>
      </c>
      <c r="B14">
        <v>24.75</v>
      </c>
      <c r="C14">
        <v>8.6341999999999999</v>
      </c>
      <c r="D14">
        <v>6.6341999999999999</v>
      </c>
      <c r="E14" s="5">
        <v>6.6341999999999999</v>
      </c>
      <c r="F14" s="5">
        <v>213.7</v>
      </c>
      <c r="G14">
        <v>-85.19</v>
      </c>
      <c r="H14">
        <v>-110.54</v>
      </c>
      <c r="I14" s="5">
        <v>-112.33</v>
      </c>
      <c r="J14">
        <v>217.54</v>
      </c>
      <c r="K14">
        <v>217.54</v>
      </c>
      <c r="L14" s="5">
        <v>136.4</v>
      </c>
      <c r="M14">
        <v>11.7</v>
      </c>
      <c r="N14">
        <v>-1.85</v>
      </c>
      <c r="O14" s="5">
        <v>14.74</v>
      </c>
      <c r="P14">
        <v>10.31</v>
      </c>
      <c r="Q14">
        <v>-3.39</v>
      </c>
      <c r="R14" s="5">
        <v>13.01</v>
      </c>
      <c r="S14">
        <f t="shared" si="4"/>
        <v>-9.8665771003683034</v>
      </c>
      <c r="T14">
        <f t="shared" si="5"/>
        <v>-16.662144644418319</v>
      </c>
      <c r="U14" s="5">
        <f t="shared" si="6"/>
        <v>-16.931958638569835</v>
      </c>
      <c r="V14">
        <v>0</v>
      </c>
      <c r="W14">
        <v>0</v>
      </c>
      <c r="X14" s="5">
        <v>0</v>
      </c>
      <c r="Y14">
        <v>175.77</v>
      </c>
      <c r="Z14">
        <v>88.92</v>
      </c>
      <c r="AA14" s="5">
        <v>65.97</v>
      </c>
      <c r="AB14">
        <v>252.94</v>
      </c>
      <c r="AC14">
        <v>228.44</v>
      </c>
      <c r="AD14" s="5">
        <v>211.41</v>
      </c>
      <c r="AE14">
        <v>70.819999999999993</v>
      </c>
      <c r="AF14">
        <v>28.47</v>
      </c>
      <c r="AG14" s="5">
        <v>18.940000000000001</v>
      </c>
      <c r="AH14">
        <v>5.82</v>
      </c>
      <c r="AI14">
        <v>14.21</v>
      </c>
      <c r="AJ14" s="5">
        <v>7.21</v>
      </c>
      <c r="AK14">
        <v>0</v>
      </c>
      <c r="AL14">
        <v>0</v>
      </c>
      <c r="AM14" s="5">
        <v>0</v>
      </c>
    </row>
    <row r="15" spans="1:39">
      <c r="A15" t="s">
        <v>27</v>
      </c>
      <c r="B15">
        <v>244</v>
      </c>
      <c r="C15">
        <v>0.87</v>
      </c>
      <c r="D15">
        <v>0.87</v>
      </c>
      <c r="E15">
        <v>0.87</v>
      </c>
      <c r="F15" s="5">
        <v>213.7</v>
      </c>
      <c r="G15">
        <v>43.84</v>
      </c>
      <c r="H15">
        <v>27.47</v>
      </c>
      <c r="I15" s="5">
        <v>21.86</v>
      </c>
      <c r="J15">
        <v>179.52</v>
      </c>
      <c r="K15">
        <v>179.49</v>
      </c>
      <c r="L15" s="5">
        <v>147.37</v>
      </c>
      <c r="M15">
        <v>29.04</v>
      </c>
      <c r="N15">
        <v>17.989999999999998</v>
      </c>
      <c r="O15" s="5">
        <v>14.6</v>
      </c>
      <c r="P15">
        <v>16.47</v>
      </c>
      <c r="Q15">
        <v>16.47</v>
      </c>
      <c r="R15" s="5">
        <v>5.71</v>
      </c>
      <c r="S15">
        <f t="shared" si="4"/>
        <v>50.390804597701155</v>
      </c>
      <c r="T15">
        <f t="shared" si="5"/>
        <v>31.574712643678161</v>
      </c>
      <c r="U15" s="5">
        <f t="shared" si="6"/>
        <v>25.126436781609193</v>
      </c>
      <c r="V15">
        <v>9.36</v>
      </c>
      <c r="W15">
        <v>22.59</v>
      </c>
      <c r="X15" s="5">
        <v>36.369999999999997</v>
      </c>
      <c r="Y15">
        <v>42.5</v>
      </c>
      <c r="Z15">
        <v>37.72</v>
      </c>
      <c r="AA15" s="5">
        <v>36.07</v>
      </c>
      <c r="AB15">
        <v>20.350000000000001</v>
      </c>
      <c r="AC15">
        <v>24.58</v>
      </c>
      <c r="AD15" s="5">
        <v>24.26</v>
      </c>
      <c r="AE15">
        <v>7.36</v>
      </c>
      <c r="AF15">
        <v>10.66</v>
      </c>
      <c r="AG15" s="5">
        <v>11.71</v>
      </c>
      <c r="AH15">
        <v>5.15</v>
      </c>
      <c r="AI15">
        <v>6.04</v>
      </c>
      <c r="AJ15" s="5">
        <v>3.03</v>
      </c>
      <c r="AK15">
        <v>0</v>
      </c>
      <c r="AL15">
        <v>0</v>
      </c>
      <c r="AM15" s="5">
        <v>0</v>
      </c>
    </row>
    <row r="16" spans="1:39">
      <c r="A16" t="s">
        <v>28</v>
      </c>
      <c r="B16">
        <v>115.5</v>
      </c>
      <c r="C16">
        <v>1.76</v>
      </c>
      <c r="D16">
        <v>1.76</v>
      </c>
      <c r="E16">
        <v>1.76</v>
      </c>
      <c r="F16" s="5">
        <v>204.32</v>
      </c>
      <c r="G16">
        <v>98.24</v>
      </c>
      <c r="H16">
        <v>84.45</v>
      </c>
      <c r="I16" s="5">
        <v>72.959999999999994</v>
      </c>
      <c r="J16">
        <v>254.58</v>
      </c>
      <c r="K16">
        <v>254.58</v>
      </c>
      <c r="L16" s="5">
        <v>229.16</v>
      </c>
      <c r="M16">
        <v>35.29</v>
      </c>
      <c r="N16">
        <v>29.64</v>
      </c>
      <c r="O16" s="5">
        <v>26.97</v>
      </c>
      <c r="P16">
        <v>15.26</v>
      </c>
      <c r="Q16">
        <v>15.26</v>
      </c>
      <c r="R16" s="5">
        <v>12.44</v>
      </c>
      <c r="S16">
        <f t="shared" ref="S16" si="7">G16/C16</f>
        <v>55.818181818181813</v>
      </c>
      <c r="T16">
        <f t="shared" ref="T16" si="8">H16/D16</f>
        <v>47.982954545454547</v>
      </c>
      <c r="U16" s="5">
        <f t="shared" si="6"/>
        <v>41.454545454545453</v>
      </c>
      <c r="V16">
        <v>89.99</v>
      </c>
      <c r="W16">
        <v>74.680000000000007</v>
      </c>
      <c r="X16" s="5">
        <v>59.09</v>
      </c>
      <c r="Y16">
        <v>128.44999999999999</v>
      </c>
      <c r="Z16">
        <v>108.58</v>
      </c>
      <c r="AA16" s="5">
        <v>96.85</v>
      </c>
      <c r="AB16">
        <v>84.33</v>
      </c>
      <c r="AC16">
        <v>85.76</v>
      </c>
      <c r="AD16" s="5">
        <v>74.180000000000007</v>
      </c>
      <c r="AE16">
        <v>69.66</v>
      </c>
      <c r="AF16">
        <v>63.29</v>
      </c>
      <c r="AG16" s="5">
        <v>57</v>
      </c>
      <c r="AH16">
        <v>3.69</v>
      </c>
      <c r="AI16">
        <v>0.38</v>
      </c>
      <c r="AJ16" s="5">
        <v>1.05</v>
      </c>
      <c r="AK16">
        <v>0</v>
      </c>
      <c r="AL16">
        <v>0</v>
      </c>
      <c r="AM16" s="5">
        <v>0</v>
      </c>
    </row>
    <row r="17" spans="1:39">
      <c r="A17" t="s">
        <v>29</v>
      </c>
      <c r="B17">
        <v>127.75</v>
      </c>
      <c r="C17">
        <v>1.4327000000000001</v>
      </c>
      <c r="D17">
        <v>1.1939</v>
      </c>
      <c r="E17">
        <v>0.79590000000000005</v>
      </c>
      <c r="F17" s="5">
        <v>127.75</v>
      </c>
      <c r="G17">
        <v>104.61</v>
      </c>
      <c r="H17">
        <v>82.41</v>
      </c>
      <c r="I17" s="5">
        <v>72.58</v>
      </c>
      <c r="J17">
        <v>285.19</v>
      </c>
      <c r="K17">
        <v>285.19</v>
      </c>
      <c r="L17" s="5">
        <v>246.35</v>
      </c>
      <c r="M17">
        <v>35.83</v>
      </c>
      <c r="N17">
        <v>34.119999999999997</v>
      </c>
      <c r="O17" s="5">
        <v>37.51</v>
      </c>
      <c r="P17">
        <v>16.920000000000002</v>
      </c>
      <c r="Q17">
        <v>16.920000000000002</v>
      </c>
      <c r="R17" s="5">
        <v>14.46</v>
      </c>
      <c r="S17">
        <f t="shared" si="4"/>
        <v>73.015983806798346</v>
      </c>
      <c r="T17">
        <f t="shared" si="5"/>
        <v>69.02588156462015</v>
      </c>
      <c r="U17" s="5">
        <f t="shared" si="6"/>
        <v>91.192360849352923</v>
      </c>
      <c r="V17">
        <v>83.04</v>
      </c>
      <c r="W17">
        <v>73.28</v>
      </c>
      <c r="X17" s="5">
        <v>58.31</v>
      </c>
      <c r="Y17">
        <v>110.59</v>
      </c>
      <c r="Z17">
        <v>112.14</v>
      </c>
      <c r="AA17" s="5">
        <v>98.85</v>
      </c>
      <c r="AB17">
        <v>83.3</v>
      </c>
      <c r="AC17">
        <v>84.75</v>
      </c>
      <c r="AD17" s="5">
        <v>75.77</v>
      </c>
      <c r="AE17">
        <v>40.35</v>
      </c>
      <c r="AF17">
        <v>39.86</v>
      </c>
      <c r="AG17" s="5">
        <v>29.03</v>
      </c>
      <c r="AH17">
        <v>0.66</v>
      </c>
      <c r="AI17">
        <v>0.56000000000000005</v>
      </c>
      <c r="AJ17" s="5">
        <v>1.06</v>
      </c>
      <c r="AK17">
        <v>0</v>
      </c>
      <c r="AL17">
        <v>0</v>
      </c>
      <c r="AM17" s="5">
        <v>0</v>
      </c>
    </row>
    <row r="18" spans="1:39">
      <c r="A18" t="s">
        <v>30</v>
      </c>
      <c r="B18">
        <v>56.95</v>
      </c>
      <c r="C18">
        <v>2.48</v>
      </c>
      <c r="D18">
        <v>2.48</v>
      </c>
      <c r="E18">
        <v>2.48</v>
      </c>
      <c r="F18" s="5">
        <v>141.71</v>
      </c>
      <c r="G18">
        <v>384.29</v>
      </c>
      <c r="H18">
        <v>386.19</v>
      </c>
      <c r="I18" s="5">
        <v>378.1</v>
      </c>
      <c r="J18" s="2">
        <v>1291.49</v>
      </c>
      <c r="K18" s="2">
        <v>1291.49</v>
      </c>
      <c r="L18" s="7">
        <v>1464.37</v>
      </c>
      <c r="M18">
        <v>186.39</v>
      </c>
      <c r="N18">
        <v>184.45</v>
      </c>
      <c r="O18" s="5">
        <v>161.81</v>
      </c>
      <c r="P18">
        <v>-4.33</v>
      </c>
      <c r="Q18">
        <v>-4.33</v>
      </c>
      <c r="R18" s="5">
        <v>4.16</v>
      </c>
      <c r="S18">
        <f t="shared" si="1"/>
        <v>154.95564516129033</v>
      </c>
      <c r="T18">
        <f t="shared" si="2"/>
        <v>155.72177419354838</v>
      </c>
      <c r="U18" s="5">
        <f t="shared" si="3"/>
        <v>152.45967741935485</v>
      </c>
      <c r="V18">
        <v>488.7</v>
      </c>
      <c r="W18">
        <v>737.27</v>
      </c>
      <c r="X18" s="5">
        <v>579.52</v>
      </c>
      <c r="Y18">
        <v>687.34</v>
      </c>
      <c r="Z18">
        <v>666.37</v>
      </c>
      <c r="AA18" s="5">
        <v>531.25</v>
      </c>
      <c r="AB18">
        <v>737.02</v>
      </c>
      <c r="AC18">
        <v>517.27</v>
      </c>
      <c r="AD18" s="5">
        <v>531.36</v>
      </c>
      <c r="AE18">
        <v>161.94999999999999</v>
      </c>
      <c r="AF18">
        <v>152.19999999999999</v>
      </c>
      <c r="AG18" s="5">
        <v>106.76</v>
      </c>
      <c r="AH18">
        <v>14.26</v>
      </c>
      <c r="AI18">
        <v>23.85</v>
      </c>
      <c r="AJ18" s="5">
        <v>26.21</v>
      </c>
      <c r="AK18">
        <v>0.75</v>
      </c>
      <c r="AL18">
        <v>0.75</v>
      </c>
      <c r="AM18" s="5">
        <v>0.34</v>
      </c>
    </row>
    <row r="19" spans="1:39">
      <c r="A19" t="s">
        <v>31</v>
      </c>
      <c r="B19">
        <v>78.900000000000006</v>
      </c>
      <c r="C19">
        <v>1.77</v>
      </c>
      <c r="D19">
        <v>1.77</v>
      </c>
      <c r="E19">
        <v>1.77</v>
      </c>
      <c r="F19" s="5">
        <v>139.77000000000001</v>
      </c>
      <c r="G19">
        <v>76.430000000000007</v>
      </c>
      <c r="H19">
        <v>69.11</v>
      </c>
      <c r="I19" s="5">
        <v>63.37</v>
      </c>
      <c r="J19">
        <v>87.27</v>
      </c>
      <c r="K19">
        <v>87.27</v>
      </c>
      <c r="L19" s="5">
        <v>76.08</v>
      </c>
      <c r="M19">
        <v>14.28</v>
      </c>
      <c r="N19">
        <v>10.28</v>
      </c>
      <c r="O19" s="5">
        <v>8.61</v>
      </c>
      <c r="P19">
        <v>7.34</v>
      </c>
      <c r="Q19">
        <v>7.34</v>
      </c>
      <c r="R19" s="5">
        <v>5.77</v>
      </c>
      <c r="S19">
        <f t="shared" si="1"/>
        <v>43.180790960451979</v>
      </c>
      <c r="T19">
        <f t="shared" si="2"/>
        <v>39.045197740112997</v>
      </c>
      <c r="U19" s="5">
        <f t="shared" si="3"/>
        <v>35.802259887005647</v>
      </c>
      <c r="V19">
        <v>17.600000000000001</v>
      </c>
      <c r="W19">
        <v>12.48</v>
      </c>
      <c r="X19" s="5">
        <v>6.79</v>
      </c>
      <c r="Y19">
        <v>91.87</v>
      </c>
      <c r="Z19">
        <v>75.599999999999994</v>
      </c>
      <c r="AA19" s="5">
        <v>65.41</v>
      </c>
      <c r="AB19">
        <v>24.08</v>
      </c>
      <c r="AC19">
        <v>17.77</v>
      </c>
      <c r="AD19" s="5">
        <v>11.57</v>
      </c>
      <c r="AE19">
        <v>2.96</v>
      </c>
      <c r="AF19">
        <v>1.72</v>
      </c>
      <c r="AG19" s="5">
        <v>4.18</v>
      </c>
      <c r="AH19">
        <v>1.29</v>
      </c>
      <c r="AI19">
        <v>1.8</v>
      </c>
      <c r="AJ19" s="5">
        <v>27.71</v>
      </c>
      <c r="AK19">
        <v>0</v>
      </c>
      <c r="AL19">
        <v>0</v>
      </c>
      <c r="AM19" s="5">
        <v>0</v>
      </c>
    </row>
    <row r="20" spans="1:39">
      <c r="A20" t="s">
        <v>32</v>
      </c>
      <c r="B20">
        <v>48.6</v>
      </c>
      <c r="C20">
        <v>2.7444000000000002</v>
      </c>
      <c r="D20">
        <v>2.7069000000000001</v>
      </c>
      <c r="E20">
        <v>2.6555</v>
      </c>
      <c r="F20" s="5">
        <v>135.33000000000001</v>
      </c>
      <c r="G20">
        <v>40.380000000000003</v>
      </c>
      <c r="H20">
        <v>35.21</v>
      </c>
      <c r="I20" s="5">
        <v>29.05</v>
      </c>
      <c r="J20">
        <v>74.11</v>
      </c>
      <c r="K20">
        <v>74.11</v>
      </c>
      <c r="L20" s="5">
        <v>68.069999999999993</v>
      </c>
      <c r="M20">
        <v>10.02</v>
      </c>
      <c r="N20">
        <v>11.86</v>
      </c>
      <c r="O20" s="5">
        <v>10.82</v>
      </c>
      <c r="P20">
        <v>5.53</v>
      </c>
      <c r="Q20">
        <v>5.53</v>
      </c>
      <c r="R20" s="5">
        <v>6.17</v>
      </c>
      <c r="S20">
        <f t="shared" si="1"/>
        <v>14.713598600787057</v>
      </c>
      <c r="T20">
        <f t="shared" si="2"/>
        <v>13.007499353504008</v>
      </c>
      <c r="U20" s="5">
        <f t="shared" si="3"/>
        <v>10.939559405008474</v>
      </c>
      <c r="V20">
        <v>1.74</v>
      </c>
      <c r="W20">
        <v>4</v>
      </c>
      <c r="X20" s="5">
        <v>7.73</v>
      </c>
      <c r="Y20">
        <v>28.43</v>
      </c>
      <c r="Z20">
        <v>26.98</v>
      </c>
      <c r="AA20" s="5">
        <v>23.84</v>
      </c>
      <c r="AB20">
        <v>9.11</v>
      </c>
      <c r="AC20">
        <v>10.220000000000001</v>
      </c>
      <c r="AD20" s="5">
        <v>11.78</v>
      </c>
      <c r="AE20">
        <v>0</v>
      </c>
      <c r="AF20">
        <v>0</v>
      </c>
      <c r="AG20" s="5">
        <v>2.92</v>
      </c>
      <c r="AH20">
        <v>2.21</v>
      </c>
      <c r="AI20">
        <v>2.89</v>
      </c>
      <c r="AJ20" s="5">
        <v>1.67</v>
      </c>
      <c r="AK20">
        <v>0</v>
      </c>
      <c r="AL20">
        <v>0</v>
      </c>
      <c r="AM20" s="5">
        <v>0</v>
      </c>
    </row>
    <row r="21" spans="1:39">
      <c r="A21" t="s">
        <v>33</v>
      </c>
      <c r="B21">
        <v>77</v>
      </c>
      <c r="C21">
        <v>0.88660000000000005</v>
      </c>
      <c r="D21">
        <v>0.88660000000000005</v>
      </c>
      <c r="E21">
        <v>0.88660000000000005</v>
      </c>
      <c r="F21" s="5">
        <v>78.28</v>
      </c>
      <c r="G21">
        <v>34.67</v>
      </c>
      <c r="H21">
        <v>25.33</v>
      </c>
      <c r="I21" s="5">
        <v>24.18</v>
      </c>
      <c r="J21">
        <v>267.01</v>
      </c>
      <c r="K21">
        <v>267.70999999999998</v>
      </c>
      <c r="L21" s="5">
        <v>314.05</v>
      </c>
      <c r="M21">
        <v>24.21</v>
      </c>
      <c r="N21">
        <v>16.760000000000002</v>
      </c>
      <c r="O21" s="5">
        <v>15.68</v>
      </c>
      <c r="P21">
        <v>7.09</v>
      </c>
      <c r="Q21">
        <v>7.09</v>
      </c>
      <c r="R21" s="5">
        <v>1.1399999999999999</v>
      </c>
      <c r="S21">
        <f t="shared" si="1"/>
        <v>39.104443943153619</v>
      </c>
      <c r="T21">
        <f t="shared" si="2"/>
        <v>28.569817279494696</v>
      </c>
      <c r="U21" s="5">
        <f t="shared" si="3"/>
        <v>27.27272727272727</v>
      </c>
      <c r="V21">
        <v>96.57</v>
      </c>
      <c r="W21">
        <v>86.07</v>
      </c>
      <c r="X21" s="5">
        <v>88.14</v>
      </c>
      <c r="Y21">
        <v>141.47999999999999</v>
      </c>
      <c r="Z21">
        <v>112.37</v>
      </c>
      <c r="AA21" s="5">
        <v>109.4</v>
      </c>
      <c r="AB21">
        <v>118.24</v>
      </c>
      <c r="AC21">
        <v>105.27</v>
      </c>
      <c r="AD21" s="5">
        <v>94.85</v>
      </c>
      <c r="AE21">
        <v>49.31</v>
      </c>
      <c r="AF21">
        <v>35.880000000000003</v>
      </c>
      <c r="AG21" s="5">
        <v>34.42</v>
      </c>
      <c r="AH21">
        <v>1.7</v>
      </c>
      <c r="AI21">
        <v>0.92</v>
      </c>
      <c r="AJ21" s="5">
        <v>1.49</v>
      </c>
      <c r="AK21">
        <v>0</v>
      </c>
      <c r="AL21">
        <v>0</v>
      </c>
      <c r="AM21" s="5">
        <v>0</v>
      </c>
    </row>
    <row r="24" spans="1:39">
      <c r="A24" s="5"/>
      <c r="B24" s="1" t="s">
        <v>34</v>
      </c>
      <c r="C24" s="1"/>
      <c r="D24" s="8"/>
      <c r="E24" s="9" t="s">
        <v>35</v>
      </c>
      <c r="F24" s="1"/>
      <c r="G24" s="8"/>
      <c r="H24" s="9" t="s">
        <v>36</v>
      </c>
      <c r="I24" s="1"/>
      <c r="J24" s="8"/>
      <c r="K24" s="9" t="s">
        <v>37</v>
      </c>
      <c r="L24" s="1"/>
      <c r="M24" s="8"/>
      <c r="N24" s="9" t="s">
        <v>38</v>
      </c>
      <c r="O24" s="1"/>
      <c r="P24" s="8"/>
      <c r="Q24" s="9" t="s">
        <v>39</v>
      </c>
      <c r="R24" s="1"/>
      <c r="S24" s="8"/>
      <c r="T24" s="9" t="s">
        <v>40</v>
      </c>
      <c r="U24" s="1"/>
      <c r="V24" s="8"/>
      <c r="W24" s="9" t="s">
        <v>41</v>
      </c>
      <c r="X24" s="1"/>
      <c r="Y24" s="8"/>
      <c r="Z24" s="10" t="s">
        <v>42</v>
      </c>
      <c r="AA24" s="11"/>
      <c r="AB24" s="12"/>
    </row>
    <row r="25" spans="1:39">
      <c r="A25" s="5"/>
      <c r="B25" s="3">
        <v>2018</v>
      </c>
      <c r="C25" s="4">
        <v>2017</v>
      </c>
      <c r="D25" s="6">
        <v>2016</v>
      </c>
      <c r="E25" s="3">
        <v>2018</v>
      </c>
      <c r="F25" s="4">
        <v>2017</v>
      </c>
      <c r="G25" s="6">
        <v>2016</v>
      </c>
      <c r="H25" s="3">
        <v>2018</v>
      </c>
      <c r="I25" s="4">
        <v>2017</v>
      </c>
      <c r="J25" s="6">
        <v>2016</v>
      </c>
      <c r="K25" s="3">
        <v>2018</v>
      </c>
      <c r="L25" s="4">
        <v>2017</v>
      </c>
      <c r="M25" s="6">
        <v>2016</v>
      </c>
      <c r="N25" s="3">
        <v>2018</v>
      </c>
      <c r="O25" s="4">
        <v>2017</v>
      </c>
      <c r="P25" s="6">
        <v>2016</v>
      </c>
      <c r="Q25" s="3">
        <v>2018</v>
      </c>
      <c r="R25" s="4">
        <v>2017</v>
      </c>
      <c r="S25" s="6">
        <v>2016</v>
      </c>
      <c r="T25" s="3">
        <v>2018</v>
      </c>
      <c r="U25" s="4">
        <v>2017</v>
      </c>
      <c r="V25" s="6">
        <v>2016</v>
      </c>
      <c r="W25" s="3">
        <v>2018</v>
      </c>
      <c r="X25" s="4">
        <v>2017</v>
      </c>
      <c r="Y25" s="6">
        <v>2016</v>
      </c>
      <c r="Z25" s="3">
        <v>2018</v>
      </c>
      <c r="AA25" s="4">
        <v>2017</v>
      </c>
      <c r="AB25" s="6">
        <v>2016</v>
      </c>
    </row>
    <row r="26" spans="1:39">
      <c r="A26" s="5" t="s">
        <v>15</v>
      </c>
      <c r="B26">
        <f>P3/C3</f>
        <v>10.983445941647261</v>
      </c>
      <c r="C26">
        <f>Q3/D3</f>
        <v>12.041455128449824</v>
      </c>
      <c r="D26" s="5">
        <f>R3/E3</f>
        <v>10.706060490386941</v>
      </c>
      <c r="E26">
        <f>S3</f>
        <v>79.563181534781336</v>
      </c>
      <c r="F26">
        <f>T3</f>
        <v>66.101080276367526</v>
      </c>
      <c r="G26" s="5">
        <f>U3</f>
        <v>61.379801758471075</v>
      </c>
      <c r="H26">
        <f>M3/J3</f>
        <v>0.1984082863939961</v>
      </c>
      <c r="I26">
        <f>N3/K3</f>
        <v>0.19736258029933751</v>
      </c>
      <c r="J26" s="5">
        <f>O3/L3</f>
        <v>0.2300849647718102</v>
      </c>
      <c r="K26">
        <f>P3/J3</f>
        <v>7.0568422429509239E-2</v>
      </c>
      <c r="L26">
        <f>Q3/K3</f>
        <v>7.9260785446870527E-2</v>
      </c>
      <c r="M26" s="5">
        <f>R3/L3</f>
        <v>7.6296007471821983E-2</v>
      </c>
      <c r="N26">
        <f>V3/G3</f>
        <v>0.47519170951310985</v>
      </c>
      <c r="O26">
        <f>W3/H3</f>
        <v>0.66587743866639715</v>
      </c>
      <c r="P26" s="5">
        <f>X3/I3</f>
        <v>0.64292377536847778</v>
      </c>
      <c r="Q26">
        <f>Y3/AB3</f>
        <v>1.6405155951623169</v>
      </c>
      <c r="R26">
        <f>Z3/AC3</f>
        <v>1.7688680110831789</v>
      </c>
      <c r="S26" s="5">
        <f>AA3/AD3</f>
        <v>2.0820005421523446</v>
      </c>
      <c r="T26">
        <f>(Y3-AE3)/AB3</f>
        <v>1.2262021873734159</v>
      </c>
      <c r="U26">
        <f>(Z3-AF3)/AC3</f>
        <v>1.3175037158008698</v>
      </c>
      <c r="V26" s="5">
        <f>(AA3-AG3)/AD3</f>
        <v>1.6332113490557514</v>
      </c>
      <c r="W26" s="2">
        <f>F3+AK3+V3-AH3</f>
        <v>3516.86</v>
      </c>
      <c r="X26" s="2">
        <f>G3+AL3+W3-AI3</f>
        <v>1845.3100000000002</v>
      </c>
      <c r="Y26" s="7">
        <f>H3+AM3+X3-AJ3</f>
        <v>1582.99</v>
      </c>
      <c r="Z26">
        <f>W26/M3</f>
        <v>7.2454315086837395</v>
      </c>
      <c r="AA26">
        <f>X26/N3</f>
        <v>3.9154448428780584</v>
      </c>
      <c r="AB26" s="5">
        <f>Y26/O3</f>
        <v>3.1193150468983997</v>
      </c>
    </row>
    <row r="27" spans="1:39">
      <c r="A27" s="5" t="s">
        <v>16</v>
      </c>
      <c r="B27">
        <f>P4/C4</f>
        <v>8.1929010776176554</v>
      </c>
      <c r="C27">
        <f>Q4/D4</f>
        <v>8.1929010776176554</v>
      </c>
      <c r="D27" s="5">
        <f>R4/E4</f>
        <v>7.2073787110100032</v>
      </c>
      <c r="E27">
        <f>S4</f>
        <v>65.583005744051448</v>
      </c>
      <c r="F27">
        <f>T4</f>
        <v>58.655653181337804</v>
      </c>
      <c r="G27" s="5">
        <f>U4</f>
        <v>55.596855100467359</v>
      </c>
      <c r="H27">
        <f>M4/J4</f>
        <v>0.15310043189935876</v>
      </c>
      <c r="I27">
        <f>N4/K4</f>
        <v>0.13091285037473149</v>
      </c>
      <c r="J27" s="5">
        <f>O4/L4</f>
        <v>0.1312444683042904</v>
      </c>
      <c r="K27">
        <f>P4/J4</f>
        <v>5.9673611625532627E-2</v>
      </c>
      <c r="L27">
        <f>Q4/K4</f>
        <v>5.9673611625532627E-2</v>
      </c>
      <c r="M27" s="5">
        <f>R4/L4</f>
        <v>5.4932458902221377E-2</v>
      </c>
      <c r="N27">
        <f>V4/G4</f>
        <v>0.4618984047358981</v>
      </c>
      <c r="O27">
        <f>W4/H4</f>
        <v>0.475695072673542</v>
      </c>
      <c r="P27" s="5">
        <f>X4/I4</f>
        <v>0.51453102663094186</v>
      </c>
      <c r="Q27">
        <f>Y4/AB4</f>
        <v>1.6083305272395181</v>
      </c>
      <c r="R27">
        <f>Z4/AC4</f>
        <v>1.5171277339458704</v>
      </c>
      <c r="S27" s="5">
        <f>AA4/AD4</f>
        <v>1.2595927914518101</v>
      </c>
      <c r="T27">
        <f>(Y4-AE4)/AB4</f>
        <v>0.95437801655085164</v>
      </c>
      <c r="U27">
        <f>(Z4-AF4)/AC4</f>
        <v>0.90980614090571166</v>
      </c>
      <c r="V27" s="5">
        <f>(AA4-AG4)/AD4</f>
        <v>0.74556376588166506</v>
      </c>
      <c r="W27" s="2">
        <f>F4+AK4+V4-AH4</f>
        <v>2863.2599999999993</v>
      </c>
      <c r="X27" s="2">
        <f>G4+AL4+W4-AI4</f>
        <v>2086.9500000000003</v>
      </c>
      <c r="Y27" s="7">
        <f>H4+AM4+X4-AJ4</f>
        <v>1933.42</v>
      </c>
      <c r="Z27">
        <f>W27/M4</f>
        <v>6.0233507236620651</v>
      </c>
      <c r="AA27">
        <f>X27/N4</f>
        <v>5.1343272566241058</v>
      </c>
      <c r="AB27" s="5">
        <f>Y27/O4</f>
        <v>5.3435962633353604</v>
      </c>
    </row>
    <row r="28" spans="1:39">
      <c r="A28" s="5" t="s">
        <v>17</v>
      </c>
      <c r="B28">
        <f>P5/C5</f>
        <v>42.789879658223818</v>
      </c>
      <c r="C28">
        <f>Q5/D5</f>
        <v>48.009306061403386</v>
      </c>
      <c r="D28" s="5">
        <f>R5/E5</f>
        <v>43.381202309897382</v>
      </c>
      <c r="E28">
        <f>S5</f>
        <v>551.78573901483151</v>
      </c>
      <c r="F28">
        <f>T5</f>
        <v>505.28174377864872</v>
      </c>
      <c r="G28" s="5">
        <f>U5</f>
        <v>477.46603703036931</v>
      </c>
      <c r="H28">
        <f>M5/J5</f>
        <v>0.13168216950979</v>
      </c>
      <c r="I28">
        <f>N5/K5</f>
        <v>0.13682599294760245</v>
      </c>
      <c r="J28" s="5">
        <f>O5/L5</f>
        <v>0.13047471915351283</v>
      </c>
      <c r="K28">
        <f>P5/J5</f>
        <v>4.5240580796582101E-2</v>
      </c>
      <c r="L28">
        <f>Q5/K5</f>
        <v>5.3012254534667153E-2</v>
      </c>
      <c r="M28" s="5">
        <f>R5/L5</f>
        <v>4.8687310774433799E-2</v>
      </c>
      <c r="N28">
        <f>V5/G5</f>
        <v>0.4401129376333292</v>
      </c>
      <c r="O28">
        <f>W5/H5</f>
        <v>0.48823550370132845</v>
      </c>
      <c r="P28" s="5">
        <f>X5/I5</f>
        <v>0.51294002314499265</v>
      </c>
      <c r="Q28">
        <f>Y5/AB5</f>
        <v>1.3971302410565458</v>
      </c>
      <c r="R28">
        <f>Z5/AC5</f>
        <v>1.2937982859432697</v>
      </c>
      <c r="S28" s="5">
        <f>AA5/AD5</f>
        <v>1.3673017881834588</v>
      </c>
      <c r="T28">
        <f>(Y5-AE5)/AB5</f>
        <v>1.0778425118604948</v>
      </c>
      <c r="U28">
        <f>(Z5-AF5)/AC5</f>
        <v>1.001391755464687</v>
      </c>
      <c r="V28" s="5">
        <f>(AA5-AG5)/AD5</f>
        <v>1.0763036396447072</v>
      </c>
      <c r="W28" s="2">
        <f>F5+AK5+V5-AH5</f>
        <v>3284.7299999999996</v>
      </c>
      <c r="X28" s="2">
        <f>G5+AL5+W5-AI5</f>
        <v>5465</v>
      </c>
      <c r="Y28" s="7">
        <f>H5+AM5+X5-AJ5</f>
        <v>5033.1499999999996</v>
      </c>
      <c r="Z28">
        <f>W28/M5</f>
        <v>3.6522159710022457</v>
      </c>
      <c r="AA28">
        <f>X28/N5</f>
        <v>6.1075783144648463</v>
      </c>
      <c r="AB28" s="5">
        <f>Y28/O5</f>
        <v>5.9954853542031463</v>
      </c>
    </row>
    <row r="29" spans="1:39">
      <c r="A29" s="5" t="s">
        <v>18</v>
      </c>
      <c r="B29">
        <f>P4/C6</f>
        <v>58.081504702194358</v>
      </c>
      <c r="C29">
        <f>Q4/D6</f>
        <v>58.081504702194358</v>
      </c>
      <c r="D29" s="5">
        <f>R4/E6</f>
        <v>47.473354231974923</v>
      </c>
      <c r="E29">
        <f>S6</f>
        <v>798.81818181818187</v>
      </c>
      <c r="F29">
        <f>T6</f>
        <v>721.74608150470215</v>
      </c>
      <c r="G29" s="5">
        <f>U6</f>
        <v>727.65203761755492</v>
      </c>
      <c r="H29">
        <f>M6/J6</f>
        <v>0.14903594902267656</v>
      </c>
      <c r="I29">
        <f>N6/K6</f>
        <v>0.17130603814174436</v>
      </c>
      <c r="J29" s="5">
        <f>O6/L6</f>
        <v>9.6692426025883793E-2</v>
      </c>
      <c r="K29">
        <f>P6/J6</f>
        <v>7.8561928489068192E-2</v>
      </c>
      <c r="L29">
        <f>Q6/K6</f>
        <v>7.8561928489068192E-2</v>
      </c>
      <c r="M29" s="5">
        <f>R6/L6</f>
        <v>0.10879440780066049</v>
      </c>
      <c r="N29">
        <f>V6/G6</f>
        <v>0.28988749053264423</v>
      </c>
      <c r="O29">
        <f>W6/H6</f>
        <v>0.28798585805061738</v>
      </c>
      <c r="P29" s="5">
        <f>X6/I6</f>
        <v>0.52134447120251937</v>
      </c>
      <c r="Q29">
        <f>Y6/AB6</f>
        <v>2.0798086708731933</v>
      </c>
      <c r="R29">
        <f>Z6/AC6</f>
        <v>1.8564425863842178</v>
      </c>
      <c r="S29" s="5">
        <f>AA6/AD6</f>
        <v>2.3513077749910427</v>
      </c>
      <c r="T29">
        <f>(Y6-AE6)/AB6</f>
        <v>1.5032464889069814</v>
      </c>
      <c r="U29">
        <f>(Z6-AF6)/AC6</f>
        <v>1.2744660673977213</v>
      </c>
      <c r="V29" s="5">
        <f>(AA6-AG6)/AD6</f>
        <v>1.8927803654604085</v>
      </c>
      <c r="W29" s="2">
        <f>F6+AK6+V6-AH6</f>
        <v>2583.06</v>
      </c>
      <c r="X29" s="2">
        <f>G6+AL6+W6-AI6</f>
        <v>3711.0899999999997</v>
      </c>
      <c r="Y29" s="7">
        <f>H6+AM6+X6-AJ6</f>
        <v>3012.7199999999993</v>
      </c>
      <c r="Z29">
        <f>W29/M6</f>
        <v>4.7924080224122898</v>
      </c>
      <c r="AA29">
        <f>X29/N6</f>
        <v>5.9901699675560502</v>
      </c>
      <c r="AB29" s="5">
        <f>Y29/O6</f>
        <v>9.3798686135931977</v>
      </c>
    </row>
    <row r="30" spans="1:39">
      <c r="A30" s="5" t="s">
        <v>19</v>
      </c>
      <c r="B30">
        <f>P7/C7</f>
        <v>11.070151306740028</v>
      </c>
      <c r="C30">
        <f>Q7/D7</f>
        <v>10.829436038514444</v>
      </c>
      <c r="D30" s="5">
        <f>R7/E7</f>
        <v>9.4236588720770307</v>
      </c>
      <c r="E30">
        <f>S7</f>
        <v>93.101788170563964</v>
      </c>
      <c r="F30">
        <f>T7</f>
        <v>85.101788170563978</v>
      </c>
      <c r="G30" s="5">
        <f>U7</f>
        <v>78.057771664374144</v>
      </c>
      <c r="H30">
        <f>M7/J7</f>
        <v>0.12046869945922797</v>
      </c>
      <c r="I30">
        <f>N7/K7</f>
        <v>0.12016357805051618</v>
      </c>
      <c r="J30" s="5">
        <f>O7/L7</f>
        <v>0.10900784875950723</v>
      </c>
      <c r="K30">
        <f>P7/J7</f>
        <v>3.6664981025143394E-2</v>
      </c>
      <c r="L30">
        <f>Q7/K7</f>
        <v>3.8374552792427449E-2</v>
      </c>
      <c r="M30" s="5">
        <f>R7/L7</f>
        <v>5.5492106691290233E-2</v>
      </c>
      <c r="N30">
        <f>V7/G7</f>
        <v>0.60335377114574862</v>
      </c>
      <c r="O30">
        <f>W7/H7</f>
        <v>0.78677528325979074</v>
      </c>
      <c r="P30" s="5">
        <f>X7/I7</f>
        <v>6.6486924649326845E-2</v>
      </c>
      <c r="Q30">
        <f>Y7/AB7</f>
        <v>1.7366636528028934</v>
      </c>
      <c r="R30">
        <f>Z7/AC7</f>
        <v>1.6196144908765382</v>
      </c>
      <c r="S30" s="5">
        <f>AA7/AD7</f>
        <v>2.3098642606839328</v>
      </c>
      <c r="T30">
        <f>(Y7-AE7)/AB7</f>
        <v>1.39289481615431</v>
      </c>
      <c r="U30">
        <f>(Z7-AF7)/AC7</f>
        <v>1.322349624776199</v>
      </c>
      <c r="V30" s="5">
        <f>(AA7-AG7)/AD7</f>
        <v>1.914125750191324</v>
      </c>
      <c r="W30" s="2">
        <f>F7+AK7+V7-AH7</f>
        <v>1727.19</v>
      </c>
      <c r="X30" s="2">
        <f>G7+AL7+W7-AI7</f>
        <v>1172.0800000000002</v>
      </c>
      <c r="Y30" s="7">
        <f>H7+AM7+X7-AJ7</f>
        <v>666.80000000000007</v>
      </c>
      <c r="Z30">
        <f>W30/M7</f>
        <v>6.5317475324282421</v>
      </c>
      <c r="AA30">
        <f>X30/N7</f>
        <v>4.7543098203058456</v>
      </c>
      <c r="AB30" s="5">
        <f>Y30/O7</f>
        <v>4.9546737999702781</v>
      </c>
    </row>
    <row r="31" spans="1:39">
      <c r="A31" s="5" t="s">
        <v>20</v>
      </c>
      <c r="B31">
        <f>P8/C8</f>
        <v>16.478260869565219</v>
      </c>
      <c r="C31">
        <f>Q8/D8</f>
        <v>42.764302059496565</v>
      </c>
      <c r="D31" s="5">
        <f>R8/E8</f>
        <v>103.7482837528604</v>
      </c>
      <c r="E31">
        <f>S8</f>
        <v>566.81235697940497</v>
      </c>
      <c r="F31">
        <f>T8</f>
        <v>541.33638443935922</v>
      </c>
      <c r="G31" s="5">
        <f>U8</f>
        <v>507.13272311212813</v>
      </c>
      <c r="H31">
        <f>M8/J8</f>
        <v>0.10028586869077667</v>
      </c>
      <c r="I31">
        <f>N8/K8</f>
        <v>0.11808587728833128</v>
      </c>
      <c r="J31" s="5">
        <f>O8/L8</f>
        <v>0.17532403340742769</v>
      </c>
      <c r="K31">
        <f>P8/J8</f>
        <v>1.1055534061669033E-2</v>
      </c>
      <c r="L31">
        <f>Q8/K8</f>
        <v>2.8691267955071636E-2</v>
      </c>
      <c r="M31" s="5">
        <f>R8/L8</f>
        <v>6.4027137180026714E-2</v>
      </c>
      <c r="N31">
        <f>V8/G6</f>
        <v>0.32394642555813252</v>
      </c>
      <c r="O31">
        <f>W8/H6</f>
        <v>0.71392955954082105</v>
      </c>
      <c r="P31" s="5">
        <f>X8/I6</f>
        <v>0.75735069209593275</v>
      </c>
      <c r="Q31">
        <f>Y8/AB8</f>
        <v>1.4316479504958208</v>
      </c>
      <c r="R31">
        <f>Z8/AC8</f>
        <v>1.3592112741740383</v>
      </c>
      <c r="S31" s="5">
        <f>AA8/AD8</f>
        <v>1.4228006589785833</v>
      </c>
      <c r="T31">
        <f>(Y8-AE8)/AB8</f>
        <v>0.95465826757632077</v>
      </c>
      <c r="U31">
        <f>(Z8-AF8)/AC8</f>
        <v>0.79594463956939709</v>
      </c>
      <c r="V31" s="5">
        <f>(AA8-AG8)/AD8</f>
        <v>0.81377265238879748</v>
      </c>
      <c r="W31" s="2">
        <f>F8+AK8+V8-AH8</f>
        <v>1831.43</v>
      </c>
      <c r="X31" s="2">
        <f>G6+AL8+W8-AI8</f>
        <v>4812.53</v>
      </c>
      <c r="Y31" s="7">
        <f>H6+AM8+X8-AJ8</f>
        <v>4601.2</v>
      </c>
      <c r="Z31">
        <f>W31/M8</f>
        <v>2.8037384608318918</v>
      </c>
      <c r="AA31">
        <f>X31/N8</f>
        <v>6.2569459793278295</v>
      </c>
      <c r="AB31" s="5">
        <f>Y31/O8</f>
        <v>3.7062216064696973</v>
      </c>
    </row>
    <row r="32" spans="1:39">
      <c r="A32" s="5" t="s">
        <v>21</v>
      </c>
      <c r="B32">
        <f>P9/C9</f>
        <v>0.50930514260543991</v>
      </c>
      <c r="C32">
        <f>Q9/D9</f>
        <v>-0.97132419032155182</v>
      </c>
      <c r="D32" s="5">
        <f>R9/E9</f>
        <v>3.6312901473865575</v>
      </c>
      <c r="E32">
        <f>S9</f>
        <v>57.135777998017836</v>
      </c>
      <c r="F32">
        <f>T9</f>
        <v>47.966018150714724</v>
      </c>
      <c r="G32" s="5">
        <f>U9</f>
        <v>39.316815551435475</v>
      </c>
      <c r="H32">
        <f>M9/J9</f>
        <v>7.7795433864374097E-2</v>
      </c>
      <c r="I32">
        <f>N9/K9</f>
        <v>6.0655448260875468E-2</v>
      </c>
      <c r="J32" s="5">
        <f>O9/L9</f>
        <v>0.12005167344756926</v>
      </c>
      <c r="K32">
        <f>P9/J9</f>
        <v>5.0251938774124334E-3</v>
      </c>
      <c r="L32">
        <f>Q9/K9</f>
        <v>-9.0996753996387299E-3</v>
      </c>
      <c r="M32" s="5">
        <f>R9/L9</f>
        <v>2.8791613458854275E-2</v>
      </c>
      <c r="N32">
        <f>V7/G9</f>
        <v>0.98385853329478656</v>
      </c>
      <c r="O32">
        <f>W7/H9</f>
        <v>1.4712265006347094</v>
      </c>
      <c r="P32" s="5">
        <f>X7/I9</f>
        <v>0.17971801467085832</v>
      </c>
      <c r="Q32">
        <f>Y9/AB9</f>
        <v>1.1364824906527211</v>
      </c>
      <c r="R32">
        <f>Z9/AC9</f>
        <v>1.6324526731849387</v>
      </c>
      <c r="S32" s="5">
        <f>AA9/AD9</f>
        <v>1.4963902202269004</v>
      </c>
      <c r="T32">
        <f>(Y9-AE9)/AB9</f>
        <v>0.28457271327680161</v>
      </c>
      <c r="U32">
        <f>(Z9-AF9)/AC9</f>
        <v>1.0973580195548158</v>
      </c>
      <c r="V32" s="5">
        <f>(AA9-AG9)/AD9</f>
        <v>1.157556270096463</v>
      </c>
      <c r="W32" s="2">
        <f>F9+AK9+V7-AH9</f>
        <v>1249.42</v>
      </c>
      <c r="X32" s="2">
        <f>G9+AL9+W7-AI9</f>
        <v>901.83999999999992</v>
      </c>
      <c r="Y32" s="7">
        <f>H9+AM9+X7-AJ9</f>
        <v>357.28000000000003</v>
      </c>
      <c r="Z32">
        <f>W32/M9</f>
        <v>21.8125</v>
      </c>
      <c r="AA32">
        <f>X32/N9</f>
        <v>20.19346171070309</v>
      </c>
      <c r="AB32" s="5">
        <f>Y32/O9</f>
        <v>4.4190476190476193</v>
      </c>
    </row>
    <row r="33" spans="1:28">
      <c r="A33" s="5" t="s">
        <v>22</v>
      </c>
      <c r="B33">
        <f>P10/C10</f>
        <v>14.257425742574256</v>
      </c>
      <c r="C33">
        <f>Q10/D10</f>
        <v>14.205447137036241</v>
      </c>
      <c r="D33" s="5">
        <f>R10/E10</f>
        <v>0.96247051254557148</v>
      </c>
      <c r="E33">
        <f>S10</f>
        <v>556.12139474817047</v>
      </c>
      <c r="F33">
        <f>T10</f>
        <v>537.76967617413675</v>
      </c>
      <c r="G33" s="5">
        <f>U10</f>
        <v>25.108299378082776</v>
      </c>
      <c r="H33">
        <f>M10/J10</f>
        <v>0.10552739848548089</v>
      </c>
      <c r="I33">
        <f>N10/K10</f>
        <v>9.5796315067676344E-2</v>
      </c>
      <c r="J33" s="5">
        <f>O10/L10</f>
        <v>9.8793431915086632E-2</v>
      </c>
      <c r="K33">
        <f>P10/J10</f>
        <v>3.9496750342853736E-2</v>
      </c>
      <c r="L33">
        <f>Q10/K10</f>
        <v>3.9496750342853736E-2</v>
      </c>
      <c r="M33" s="5">
        <f>R10/L10</f>
        <v>2.5446793069037469E-2</v>
      </c>
      <c r="N33">
        <f>V10/G10</f>
        <v>0.11900578231555808</v>
      </c>
      <c r="O33">
        <f>W10/H10</f>
        <v>0.22928513889664306</v>
      </c>
      <c r="P33" s="5">
        <f>X10/I10</f>
        <v>0.49373078237102835</v>
      </c>
      <c r="Q33">
        <f>Y10/AB10</f>
        <v>1.7216471814729317</v>
      </c>
      <c r="R33">
        <f>Z10/AC10</f>
        <v>0.81067157804825962</v>
      </c>
      <c r="S33" s="5">
        <f>AA10/AD10</f>
        <v>0.78213015747587067</v>
      </c>
      <c r="T33">
        <f>(Y10-AE10)/AB10</f>
        <v>1.0143718817484546</v>
      </c>
      <c r="U33">
        <f>(Z10-AF10)/AC10</f>
        <v>0.5102231475549861</v>
      </c>
      <c r="V33" s="5">
        <f>(AA10-AG10)/AD10</f>
        <v>0.39812044928599649</v>
      </c>
      <c r="W33" s="2">
        <f>F10+AK10+V10-AH10</f>
        <v>635.08000000000004</v>
      </c>
      <c r="X33" s="2">
        <f>G10+AL10+W10-AI10</f>
        <v>1493.4499999999998</v>
      </c>
      <c r="Y33" s="7">
        <f>H10+AM10+X10-AJ10</f>
        <v>1482.6299999999999</v>
      </c>
      <c r="Z33">
        <f>W33/M10</f>
        <v>7.176856141936943</v>
      </c>
      <c r="AA33">
        <f>X33/N10</f>
        <v>18.591435329266773</v>
      </c>
      <c r="AB33" s="5">
        <f>Y33/O10</f>
        <v>17.018250688705233</v>
      </c>
    </row>
    <row r="34" spans="1:28">
      <c r="A34" s="5" t="s">
        <v>23</v>
      </c>
      <c r="B34">
        <f>P11/C11</f>
        <v>1.1401273885350318</v>
      </c>
      <c r="C34">
        <f>Q11/D11</f>
        <v>2.4375796178343951</v>
      </c>
      <c r="D34" s="5">
        <f>R11/E11</f>
        <v>2.0649681528662422</v>
      </c>
      <c r="E34">
        <f>S11</f>
        <v>56.938853503184717</v>
      </c>
      <c r="F34">
        <f>T11</f>
        <v>57.126114649681533</v>
      </c>
      <c r="G34" s="5">
        <f>U11</f>
        <v>41.009554140127392</v>
      </c>
      <c r="H34">
        <f>M10/J11</f>
        <v>8.2907039931043536E-2</v>
      </c>
      <c r="I34">
        <f>N10/K11</f>
        <v>7.679879156389223E-2</v>
      </c>
      <c r="J34" s="5">
        <f>O10/L11</f>
        <v>7.1669491107125824E-2</v>
      </c>
      <c r="K34">
        <f>P11/J11</f>
        <v>1.6770663518653851E-2</v>
      </c>
      <c r="L34">
        <f>Q11/K11</f>
        <v>3.6587697661523165E-2</v>
      </c>
      <c r="M34" s="5">
        <f>R11/L11</f>
        <v>2.6670396024942828E-2</v>
      </c>
      <c r="N34">
        <f>V11/G11</f>
        <v>0.60441416649887003</v>
      </c>
      <c r="O34">
        <f>W11/H11</f>
        <v>0.734000089198109</v>
      </c>
      <c r="P34" s="5">
        <f>X11/I11</f>
        <v>0.58271336491418813</v>
      </c>
      <c r="Q34">
        <f>Y11/AB11</f>
        <v>2.1477394814018989</v>
      </c>
      <c r="R34">
        <f>Z11/AC11</f>
        <v>1.8381920045579718</v>
      </c>
      <c r="S34" s="5">
        <f>AA11/AD11</f>
        <v>0.8815542181395839</v>
      </c>
      <c r="T34">
        <f>(Y11-AE11)/AB11</f>
        <v>1.1105432794215859</v>
      </c>
      <c r="U34">
        <f>(Z11-AF11)/AC11</f>
        <v>0.90224100275377472</v>
      </c>
      <c r="V34" s="5">
        <f>(AA11-AG11)/AD11</f>
        <v>0.65450322035687891</v>
      </c>
      <c r="W34" s="2">
        <f>F11+AK11+V11-AH11</f>
        <v>1101.1099999999999</v>
      </c>
      <c r="X34" s="2">
        <f>G11+AL11+W11-AI11</f>
        <v>1681.5099999999998</v>
      </c>
      <c r="Y34" s="7">
        <f>H11+AM11+X11-AJ11</f>
        <v>1432.22</v>
      </c>
      <c r="Z34">
        <f>W34/M11</f>
        <v>8.9989375612945395</v>
      </c>
      <c r="AA34">
        <f>X34/N11</f>
        <v>10.238127131027762</v>
      </c>
      <c r="AB34" s="5">
        <f>Y34/O11</f>
        <v>10.768571428571429</v>
      </c>
    </row>
    <row r="35" spans="1:28">
      <c r="A35" s="5" t="s">
        <v>24</v>
      </c>
      <c r="B35">
        <f>P12/C12</f>
        <v>2.0873440285204992</v>
      </c>
      <c r="C35">
        <f>Q12/D12</f>
        <v>6.9973262032085559</v>
      </c>
      <c r="D35" s="5">
        <f>R12/E12</f>
        <v>-11.079464285714288</v>
      </c>
      <c r="E35">
        <f>S12</f>
        <v>39.54545454545454</v>
      </c>
      <c r="F35">
        <f>T12</f>
        <v>37.607843137254896</v>
      </c>
      <c r="G35" s="5">
        <f>U12</f>
        <v>30.658035714285717</v>
      </c>
      <c r="H35">
        <f>M12/J12</f>
        <v>0.17112617648119433</v>
      </c>
      <c r="I35">
        <f>N12/K12</f>
        <v>0.2837747687647621</v>
      </c>
      <c r="J35" s="5">
        <f>O12/L12</f>
        <v>4.0514232597295549E-3</v>
      </c>
      <c r="K35">
        <f>P12/J12</f>
        <v>4.2227110454004547E-2</v>
      </c>
      <c r="L35">
        <f>Q12/K12</f>
        <v>0.14155382867857852</v>
      </c>
      <c r="M35" s="5">
        <f>R12/L12</f>
        <v>-0.21763684515144607</v>
      </c>
      <c r="N35">
        <f>V12/G12</f>
        <v>0.80099166103222896</v>
      </c>
      <c r="O35">
        <f>W12/H12</f>
        <v>0.98746326666034701</v>
      </c>
      <c r="P35" s="5">
        <f>X12/I12</f>
        <v>1.5226432128607625</v>
      </c>
      <c r="Q35">
        <f>Y12/AB12</f>
        <v>1.9453189159594853</v>
      </c>
      <c r="R35">
        <f>Z12/AC12</f>
        <v>1.3723642796897821</v>
      </c>
      <c r="S35" s="5">
        <f>AA12/AD12</f>
        <v>1.1253094203913876</v>
      </c>
      <c r="T35">
        <f>(Y12-AE12)/AB12</f>
        <v>1.0306597317273474</v>
      </c>
      <c r="U35">
        <f>(Z12-AF12)/AC12</f>
        <v>0.83954249038283513</v>
      </c>
      <c r="V35" s="5">
        <f>(AA12-AG12)/AD12</f>
        <v>0.45373873242725704</v>
      </c>
      <c r="W35" s="2">
        <f>F12+AK12+V12-AH12</f>
        <v>646.84</v>
      </c>
      <c r="X35" s="2">
        <f>G12+AL12+W12-AI12</f>
        <v>825.46999999999991</v>
      </c>
      <c r="Y35" s="7">
        <f>H12+AM12+X12-AJ12</f>
        <v>917.58999999999992</v>
      </c>
      <c r="Z35">
        <f>W35/M12</f>
        <v>6.8152987040354027</v>
      </c>
      <c r="AA35">
        <f>X35/N12</f>
        <v>5.2447423597433129</v>
      </c>
      <c r="AB35" s="5">
        <f>Y35/O12</f>
        <v>397.22510822510816</v>
      </c>
    </row>
    <row r="36" spans="1:28">
      <c r="A36" s="5" t="s">
        <v>25</v>
      </c>
      <c r="B36">
        <f>P13/C13</f>
        <v>0.54680192819627305</v>
      </c>
      <c r="C36">
        <f>Q13/D13</f>
        <v>0.61298767639358909</v>
      </c>
      <c r="D36" s="5">
        <f>R13/E13</f>
        <v>1.3308952138654793</v>
      </c>
      <c r="E36">
        <f>S13</f>
        <v>35.036093723769099</v>
      </c>
      <c r="F36">
        <f>T13</f>
        <v>43.411978800842853</v>
      </c>
      <c r="G36" s="5">
        <f>U13</f>
        <v>41.830179678804264</v>
      </c>
      <c r="H36">
        <f>M13/J13</f>
        <v>9.6965086895982669E-2</v>
      </c>
      <c r="I36">
        <f>N13/K13</f>
        <v>8.2383425451229411E-2</v>
      </c>
      <c r="J36" s="5">
        <f>O13/L13</f>
        <v>8.4979644311120622E-2</v>
      </c>
      <c r="K36">
        <f>P13/J13</f>
        <v>5.8790160383683145E-3</v>
      </c>
      <c r="L36">
        <f>Q13/K13</f>
        <v>4.2704151421803583E-3</v>
      </c>
      <c r="M36" s="5">
        <f>R13/L13</f>
        <v>8.9672166273837579E-3</v>
      </c>
      <c r="N36">
        <f>V13/G13</f>
        <v>0.95451434047504957</v>
      </c>
      <c r="O36">
        <f>W13/H13</f>
        <v>1.2221364221364222</v>
      </c>
      <c r="P36" s="5">
        <f>X13/I13</f>
        <v>1.2623636294522369</v>
      </c>
      <c r="Q36">
        <f>Y13/AB13</f>
        <v>1.0303693364017052</v>
      </c>
      <c r="R36">
        <f>Z13/AC13</f>
        <v>1.0237479918977439</v>
      </c>
      <c r="S36" s="5">
        <f>AA13/AD13</f>
        <v>0.99644772832226214</v>
      </c>
      <c r="T36">
        <f>(Y13-AE13)/AB13</f>
        <v>0.54608216697476142</v>
      </c>
      <c r="U36">
        <f>(Z13-AF13)/AC13</f>
        <v>0.57787944401760138</v>
      </c>
      <c r="V36" s="5">
        <f>(AA13-AG13)/AD13</f>
        <v>0.55557529039820963</v>
      </c>
      <c r="W36" s="2">
        <f>F13+AK13+V13-AH13</f>
        <v>520.84</v>
      </c>
      <c r="X36" s="2">
        <f>G13+AL13+W13-AI13</f>
        <v>601.63</v>
      </c>
      <c r="Y36" s="7">
        <f>H13+AM13+X13-AJ13</f>
        <v>595.79</v>
      </c>
      <c r="Z36">
        <f>W36/M13</f>
        <v>6.9251429331205969</v>
      </c>
      <c r="AA36">
        <f>X36/N13</f>
        <v>8.1213552915766734</v>
      </c>
      <c r="AB36" s="5">
        <f>Y36/O13</f>
        <v>7.5112203731719616</v>
      </c>
    </row>
    <row r="37" spans="1:28">
      <c r="A37" s="5" t="s">
        <v>26</v>
      </c>
      <c r="B37">
        <f>P14/C14</f>
        <v>1.1940886243079847</v>
      </c>
      <c r="C37">
        <f>Q14/D14</f>
        <v>-0.51098851406348922</v>
      </c>
      <c r="D37" s="5">
        <f>R14/E14</f>
        <v>1.9610503150342167</v>
      </c>
      <c r="E37">
        <f>S14</f>
        <v>-9.8665771003683034</v>
      </c>
      <c r="F37">
        <f>T14</f>
        <v>-16.662144644418319</v>
      </c>
      <c r="G37" s="5">
        <f>U14</f>
        <v>-16.931958638569835</v>
      </c>
      <c r="H37">
        <f>M14/J14</f>
        <v>5.3783212282798566E-2</v>
      </c>
      <c r="I37">
        <f>N14/K14</f>
        <v>-8.5041831387331068E-3</v>
      </c>
      <c r="J37" s="5">
        <f>O14/L14</f>
        <v>0.10806451612903226</v>
      </c>
      <c r="K37">
        <f>P14/J14</f>
        <v>4.7393582789372071E-2</v>
      </c>
      <c r="L37">
        <f>Q14/K14</f>
        <v>-1.5583340994759585E-2</v>
      </c>
      <c r="M37" s="5">
        <f>R14/L14</f>
        <v>9.5381231671554254E-2</v>
      </c>
      <c r="N37">
        <f>V14/G14</f>
        <v>0</v>
      </c>
      <c r="O37">
        <f>W14/H14</f>
        <v>0</v>
      </c>
      <c r="P37" s="5">
        <f>X14/I14</f>
        <v>0</v>
      </c>
      <c r="Q37">
        <f>Y14/AB14</f>
        <v>0.69490788329248043</v>
      </c>
      <c r="R37">
        <f>Z14/AC14</f>
        <v>0.38924881807039047</v>
      </c>
      <c r="S37" s="5">
        <f>AA14/AD14</f>
        <v>0.3120476798637718</v>
      </c>
      <c r="T37">
        <f>(Y14-AE14)/AB14</f>
        <v>0.41492053451411409</v>
      </c>
      <c r="U37">
        <f>(Z14-AF14)/AC14</f>
        <v>0.2646209070215374</v>
      </c>
      <c r="V37" s="5">
        <f>(AA14-AG14)/AD14</f>
        <v>0.22245872948299514</v>
      </c>
      <c r="W37" s="2">
        <f>F14+AK14+V14-AH14</f>
        <v>207.88</v>
      </c>
      <c r="X37" s="2">
        <f>C14+AL14+W14-AI14</f>
        <v>-5.575800000000001</v>
      </c>
      <c r="Y37" s="7">
        <f>D14+AM14+X14-AJ14</f>
        <v>-0.57580000000000009</v>
      </c>
      <c r="Z37">
        <f>W37/M14</f>
        <v>17.767521367521368</v>
      </c>
      <c r="AA37">
        <f>X37/N14</f>
        <v>3.0139459459459461</v>
      </c>
      <c r="AB37" s="5">
        <f>Y37/O14</f>
        <v>-3.906377204884668E-2</v>
      </c>
    </row>
    <row r="38" spans="1:28">
      <c r="A38" s="5" t="s">
        <v>27</v>
      </c>
      <c r="B38">
        <f>P15/C15</f>
        <v>18.931034482758619</v>
      </c>
      <c r="C38">
        <f>Q15/D15</f>
        <v>18.931034482758619</v>
      </c>
      <c r="D38" s="5">
        <f>R15/E15</f>
        <v>6.5632183908045976</v>
      </c>
      <c r="E38">
        <f>S15</f>
        <v>50.390804597701155</v>
      </c>
      <c r="F38">
        <f>T15</f>
        <v>31.574712643678161</v>
      </c>
      <c r="G38" s="5">
        <f>U15</f>
        <v>25.126436781609193</v>
      </c>
      <c r="H38">
        <f>M15/J15</f>
        <v>0.16176470588235292</v>
      </c>
      <c r="I38">
        <f>N15/K15</f>
        <v>0.10022842498189313</v>
      </c>
      <c r="J38" s="5">
        <f>O15/L15</f>
        <v>9.90703671032096E-2</v>
      </c>
      <c r="K38">
        <f>P15/J15</f>
        <v>9.1744652406417104E-2</v>
      </c>
      <c r="L38">
        <f>Q15/K15</f>
        <v>9.1759986628781542E-2</v>
      </c>
      <c r="M38" s="5">
        <f>R15/L15</f>
        <v>3.8746013435570333E-2</v>
      </c>
      <c r="N38">
        <f>V15/G15</f>
        <v>0.21350364963503646</v>
      </c>
      <c r="O38">
        <f>W15/H15</f>
        <v>0.8223516563523845</v>
      </c>
      <c r="P38" s="5">
        <f>X15/I15</f>
        <v>1.6637694419030191</v>
      </c>
      <c r="Q38">
        <f>Y15/AB15</f>
        <v>2.0884520884520885</v>
      </c>
      <c r="R38">
        <f>Z15/AC15</f>
        <v>1.5345809601301872</v>
      </c>
      <c r="S38" s="5">
        <f>AA15/AD15</f>
        <v>1.4868095630667766</v>
      </c>
      <c r="T38">
        <f t="shared" ref="T38:V38" si="9">(Y15-AE15)/AB15</f>
        <v>1.7267813267813268</v>
      </c>
      <c r="U38">
        <f t="shared" si="9"/>
        <v>1.1008950366151342</v>
      </c>
      <c r="V38" s="5">
        <f t="shared" si="9"/>
        <v>1.0041220115416323</v>
      </c>
      <c r="W38" s="2">
        <f>F15+AK15+V15-AH15</f>
        <v>217.91</v>
      </c>
      <c r="X38" s="2">
        <f>G14+AL15+W15-AI15</f>
        <v>-68.64</v>
      </c>
      <c r="Y38" s="7">
        <f>H14+AM15+X15-AJ15</f>
        <v>-77.200000000000017</v>
      </c>
      <c r="Z38">
        <f>W38/M15</f>
        <v>7.5037878787878789</v>
      </c>
      <c r="AA38">
        <f>X38/N15</f>
        <v>-3.8154530294608118</v>
      </c>
      <c r="AB38" s="5">
        <f>Y38/O15</f>
        <v>-5.2876712328767139</v>
      </c>
    </row>
    <row r="39" spans="1:28">
      <c r="A39" s="5" t="s">
        <v>28</v>
      </c>
      <c r="B39">
        <f>P16/C16</f>
        <v>8.670454545454545</v>
      </c>
      <c r="C39">
        <f>Q16/D16</f>
        <v>8.670454545454545</v>
      </c>
      <c r="D39" s="5">
        <f>R16/E16</f>
        <v>7.0681818181818175</v>
      </c>
      <c r="E39">
        <f>S16</f>
        <v>55.818181818181813</v>
      </c>
      <c r="F39">
        <f>T16</f>
        <v>47.982954545454547</v>
      </c>
      <c r="G39" s="5">
        <f>U16</f>
        <v>41.454545454545453</v>
      </c>
      <c r="H39">
        <f>M16/J16</f>
        <v>0.13862047293581584</v>
      </c>
      <c r="I39">
        <f>N16/K16</f>
        <v>0.11642705632806975</v>
      </c>
      <c r="J39" s="5">
        <f>O16/L16</f>
        <v>0.11769069645662419</v>
      </c>
      <c r="K39">
        <f>P16/J16</f>
        <v>5.9941865032602716E-2</v>
      </c>
      <c r="L39">
        <f>Q16/K16</f>
        <v>5.9941865032602716E-2</v>
      </c>
      <c r="M39" s="5">
        <f>R16/L16</f>
        <v>5.4285215569907487E-2</v>
      </c>
      <c r="N39">
        <f>V16/G16</f>
        <v>0.91602198697068404</v>
      </c>
      <c r="O39">
        <f>W16/H16</f>
        <v>0.88431024274718772</v>
      </c>
      <c r="P39" s="5">
        <f>X16/I16</f>
        <v>0.80989583333333348</v>
      </c>
      <c r="Q39">
        <f>Y16/AB16</f>
        <v>1.5231827344954345</v>
      </c>
      <c r="R39">
        <f>Z16/AC16</f>
        <v>1.2660914179104477</v>
      </c>
      <c r="S39" s="5">
        <f>AA16/AD16</f>
        <v>1.3056079805877594</v>
      </c>
      <c r="T39">
        <f t="shared" ref="T39:V39" si="10">(Y16-AE16)/AB16</f>
        <v>0.69714217953278779</v>
      </c>
      <c r="U39">
        <f t="shared" si="10"/>
        <v>0.52810167910447758</v>
      </c>
      <c r="V39" s="5">
        <f t="shared" si="10"/>
        <v>0.53720679428417351</v>
      </c>
      <c r="W39" s="2">
        <f>F16+AK16+V16-AH16</f>
        <v>290.62</v>
      </c>
      <c r="X39" s="2">
        <f>G16+AL16+W16-AI16</f>
        <v>172.54000000000002</v>
      </c>
      <c r="Y39" s="7">
        <f>H16+AM16+X16-AJ16</f>
        <v>142.49</v>
      </c>
      <c r="Z39">
        <f>W39/M16</f>
        <v>8.2351941059790317</v>
      </c>
      <c r="AA39">
        <f>X39/N16</f>
        <v>5.8211875843454797</v>
      </c>
      <c r="AB39" s="5">
        <f>Y39/O16</f>
        <v>5.28327771598072</v>
      </c>
    </row>
    <row r="40" spans="1:28">
      <c r="A40" s="5" t="s">
        <v>29</v>
      </c>
      <c r="B40">
        <f>P17/C17</f>
        <v>11.809869477210862</v>
      </c>
      <c r="C40">
        <f>Q17/D17</f>
        <v>14.172041209481533</v>
      </c>
      <c r="D40" s="5">
        <f>R17/E17</f>
        <v>18.168111571805504</v>
      </c>
      <c r="E40">
        <f>S17</f>
        <v>73.015983806798346</v>
      </c>
      <c r="F40">
        <f>T17</f>
        <v>69.02588156462015</v>
      </c>
      <c r="G40" s="5">
        <f>U17</f>
        <v>91.192360849352923</v>
      </c>
      <c r="H40">
        <f>M17/J17</f>
        <v>0.12563554121813528</v>
      </c>
      <c r="I40">
        <f>N17/K17</f>
        <v>0.1196395385532452</v>
      </c>
      <c r="J40" s="5">
        <f>O17/L17</f>
        <v>0.15226304038968946</v>
      </c>
      <c r="K40">
        <f>P17/J17</f>
        <v>5.9328868473649155E-2</v>
      </c>
      <c r="L40">
        <f>Q17/K17</f>
        <v>5.9328868473649155E-2</v>
      </c>
      <c r="M40" s="5">
        <f>R17/L17</f>
        <v>5.869697584737163E-2</v>
      </c>
      <c r="N40">
        <f>V17/G17</f>
        <v>0.79380556352165188</v>
      </c>
      <c r="O40">
        <f>W17/H17</f>
        <v>0.88921247421429439</v>
      </c>
      <c r="P40" s="5">
        <f>X17/I17</f>
        <v>0.80338936346100864</v>
      </c>
      <c r="Q40">
        <f>Y17/AB17</f>
        <v>1.3276110444177671</v>
      </c>
      <c r="R40">
        <f>Z17/AC17</f>
        <v>1.3231858407079646</v>
      </c>
      <c r="S40" s="5">
        <f>AA17/AD17</f>
        <v>1.3046060446086842</v>
      </c>
      <c r="T40">
        <f t="shared" ref="T40:V40" si="11">(Y17-AE17)/AB17</f>
        <v>0.84321728691476605</v>
      </c>
      <c r="U40">
        <f t="shared" si="11"/>
        <v>0.85286135693215337</v>
      </c>
      <c r="V40" s="5">
        <f t="shared" si="11"/>
        <v>0.92147287844793446</v>
      </c>
      <c r="W40" s="2">
        <f>F17+AK17+V17-AH17</f>
        <v>210.13000000000002</v>
      </c>
      <c r="X40" s="2">
        <f>G17+AL17+W17-AI17</f>
        <v>177.32999999999998</v>
      </c>
      <c r="Y40" s="7">
        <f>H17+AM17+X17-AJ17</f>
        <v>139.66</v>
      </c>
      <c r="Z40">
        <f>W40/M17</f>
        <v>5.8646385710298645</v>
      </c>
      <c r="AA40">
        <f>X40/N17</f>
        <v>5.1972450175849945</v>
      </c>
      <c r="AB40" s="5">
        <f>Y40/O17</f>
        <v>3.7232737936550255</v>
      </c>
    </row>
    <row r="41" spans="1:28">
      <c r="A41" s="5" t="s">
        <v>30</v>
      </c>
      <c r="B41">
        <f>P18/C18</f>
        <v>-1.745967741935484</v>
      </c>
      <c r="C41">
        <f>Q18/D18</f>
        <v>-1.745967741935484</v>
      </c>
      <c r="D41" s="5">
        <f>R18/E18</f>
        <v>1.6774193548387097</v>
      </c>
      <c r="E41">
        <f>S18</f>
        <v>154.95564516129033</v>
      </c>
      <c r="F41">
        <f>T18</f>
        <v>155.72177419354838</v>
      </c>
      <c r="G41" s="5">
        <f>U18</f>
        <v>152.45967741935485</v>
      </c>
      <c r="H41">
        <f>M18/J18</f>
        <v>0.14432167496457579</v>
      </c>
      <c r="I41">
        <f>N18/K18</f>
        <v>0.14281953402658942</v>
      </c>
      <c r="J41" s="5">
        <f>O18/L18</f>
        <v>0.11049802986950021</v>
      </c>
      <c r="K41">
        <f>P18/J18</f>
        <v>-3.352716629629343E-3</v>
      </c>
      <c r="L41">
        <f>Q18/K18</f>
        <v>-3.352716629629343E-3</v>
      </c>
      <c r="M41" s="5">
        <f>R18/L18</f>
        <v>2.8408120898406825E-3</v>
      </c>
      <c r="N41">
        <f t="shared" ref="N41:P41" si="12">V18/G18</f>
        <v>1.2716958546930703</v>
      </c>
      <c r="O41">
        <f t="shared" si="12"/>
        <v>1.9090862010927263</v>
      </c>
      <c r="P41" s="5">
        <f t="shared" si="12"/>
        <v>1.5327162126421581</v>
      </c>
      <c r="Q41">
        <f>Y18/AB18</f>
        <v>0.93259341673224616</v>
      </c>
      <c r="R41">
        <f>Z18/AC18</f>
        <v>1.2882440504958725</v>
      </c>
      <c r="S41" s="5">
        <f>AA18/AD18</f>
        <v>0.99979298404095152</v>
      </c>
      <c r="T41">
        <f t="shared" ref="T41:V41" si="13">(Y18-AE18)/AB18</f>
        <v>0.71285718162329392</v>
      </c>
      <c r="U41">
        <f t="shared" si="13"/>
        <v>0.99400699827942873</v>
      </c>
      <c r="V41" s="5">
        <f t="shared" si="13"/>
        <v>0.79887458596808192</v>
      </c>
      <c r="W41" s="2">
        <f>F18+AK18+V18-AH18</f>
        <v>616.9</v>
      </c>
      <c r="X41" s="2">
        <f>G18+AL18+W18-AI18</f>
        <v>1098.46</v>
      </c>
      <c r="Y41" s="7">
        <f>H18+AM18+X18-AJ18</f>
        <v>939.83999999999992</v>
      </c>
      <c r="Z41">
        <f>W41/M18</f>
        <v>3.3097269166800793</v>
      </c>
      <c r="AA41">
        <f>X41/N18</f>
        <v>5.9553266467877481</v>
      </c>
      <c r="AB41" s="5">
        <f>Y41/O18</f>
        <v>5.8082936777702239</v>
      </c>
    </row>
    <row r="42" spans="1:28">
      <c r="A42" s="5" t="s">
        <v>31</v>
      </c>
      <c r="B42">
        <f>P19/C19</f>
        <v>4.1468926553672318</v>
      </c>
      <c r="C42">
        <f>Q19/D19</f>
        <v>4.1468926553672318</v>
      </c>
      <c r="D42" s="5">
        <f>R19/E19</f>
        <v>3.2598870056497171</v>
      </c>
      <c r="E42">
        <f>S19</f>
        <v>43.180790960451979</v>
      </c>
      <c r="F42">
        <f>T19</f>
        <v>39.045197740112997</v>
      </c>
      <c r="G42" s="5">
        <f>U19</f>
        <v>35.802259887005647</v>
      </c>
      <c r="H42">
        <f>M19/J19</f>
        <v>0.16363011344104503</v>
      </c>
      <c r="I42">
        <f>N19/K19</f>
        <v>0.11779534777128452</v>
      </c>
      <c r="J42" s="5">
        <f>O19/L19</f>
        <v>0.11317034700315456</v>
      </c>
      <c r="K42">
        <f>P19/J19</f>
        <v>8.410679500401054E-2</v>
      </c>
      <c r="L42">
        <f>Q19/K19</f>
        <v>8.410679500401054E-2</v>
      </c>
      <c r="M42" s="5">
        <f>R19/L19</f>
        <v>7.5841219768664564E-2</v>
      </c>
      <c r="N42">
        <f t="shared" ref="N42:P42" si="14">V19/G19</f>
        <v>0.23027606960617558</v>
      </c>
      <c r="O42">
        <f t="shared" si="14"/>
        <v>0.18058168137751412</v>
      </c>
      <c r="P42" s="5">
        <f t="shared" si="14"/>
        <v>0.10714849297774973</v>
      </c>
      <c r="Q42">
        <f>Y19/AB19</f>
        <v>3.815199335548173</v>
      </c>
      <c r="R42">
        <f>Z19/AC19</f>
        <v>4.2543612830613391</v>
      </c>
      <c r="S42" s="5">
        <f>AA19/AD19</f>
        <v>5.6534140017286081</v>
      </c>
      <c r="T42">
        <f t="shared" ref="T42:V42" si="15">(Y19-AE19)/AB19</f>
        <v>3.6922757475083063</v>
      </c>
      <c r="U42">
        <f t="shared" si="15"/>
        <v>4.1575689364096791</v>
      </c>
      <c r="V42" s="5">
        <f t="shared" si="15"/>
        <v>5.2921348314606735</v>
      </c>
      <c r="W42" s="2">
        <f t="shared" ref="W42:Y42" si="16">F19+AK19+V19-AH19</f>
        <v>156.08000000000001</v>
      </c>
      <c r="X42" s="2">
        <f t="shared" si="16"/>
        <v>87.110000000000014</v>
      </c>
      <c r="Y42" s="7">
        <f t="shared" si="16"/>
        <v>48.190000000000005</v>
      </c>
      <c r="Z42">
        <f>W42/M19</f>
        <v>10.92997198879552</v>
      </c>
      <c r="AA42">
        <f>X42/N19</f>
        <v>8.4737354085603123</v>
      </c>
      <c r="AB42" s="5">
        <f>Y42/O19</f>
        <v>5.5969802555168418</v>
      </c>
    </row>
    <row r="43" spans="1:28">
      <c r="A43" s="5" t="s">
        <v>32</v>
      </c>
      <c r="B43">
        <f>P20/C20</f>
        <v>2.015012388864597</v>
      </c>
      <c r="C43">
        <f>Q20/D20</f>
        <v>2.04292733385053</v>
      </c>
      <c r="D43" s="5">
        <f>R20/E20</f>
        <v>2.3234795707023159</v>
      </c>
      <c r="E43">
        <f>S20</f>
        <v>14.713598600787057</v>
      </c>
      <c r="F43">
        <f>T20</f>
        <v>13.007499353504008</v>
      </c>
      <c r="G43" s="5">
        <f>U20</f>
        <v>10.939559405008474</v>
      </c>
      <c r="H43">
        <f t="shared" ref="H43:J43" si="17">M20/J20</f>
        <v>0.13520442585346107</v>
      </c>
      <c r="I43">
        <f t="shared" si="17"/>
        <v>0.1600323842936176</v>
      </c>
      <c r="J43" s="5">
        <f t="shared" si="17"/>
        <v>0.15895401792272662</v>
      </c>
      <c r="K43">
        <f>P20/J20</f>
        <v>7.4618809877209563E-2</v>
      </c>
      <c r="L43">
        <f>Q20/K20</f>
        <v>7.4618809877209563E-2</v>
      </c>
      <c r="M43" s="5">
        <f>R20/L20</f>
        <v>9.0641986190686072E-2</v>
      </c>
      <c r="N43">
        <f t="shared" ref="N43:P43" si="18">V20/G20</f>
        <v>4.3090638930163447E-2</v>
      </c>
      <c r="O43">
        <f t="shared" si="18"/>
        <v>0.11360408974723089</v>
      </c>
      <c r="P43" s="5">
        <f t="shared" si="18"/>
        <v>0.26609294320137694</v>
      </c>
      <c r="Q43">
        <f>Y20/AB20</f>
        <v>3.1207464324917673</v>
      </c>
      <c r="R43">
        <f>Z20/AC20</f>
        <v>2.639921722113503</v>
      </c>
      <c r="S43" s="5">
        <f>AA20/AD20</f>
        <v>2.0237691001697793</v>
      </c>
      <c r="T43">
        <f>(Y20-AE19)/AB20</f>
        <v>2.7958287596048299</v>
      </c>
      <c r="U43">
        <f>(Z20-AF19)/AC20</f>
        <v>2.471624266144814</v>
      </c>
      <c r="V43" s="5">
        <f>(AA20-AG19)/AD20</f>
        <v>1.66893039049236</v>
      </c>
      <c r="W43" s="2">
        <f t="shared" ref="W43:Y43" si="19">F20+AK20+V20-AH20</f>
        <v>134.86000000000001</v>
      </c>
      <c r="X43" s="2">
        <f t="shared" si="19"/>
        <v>41.49</v>
      </c>
      <c r="Y43" s="7">
        <f t="shared" si="19"/>
        <v>41.269999999999996</v>
      </c>
      <c r="Z43">
        <f t="shared" ref="Z43:AB43" si="20">W43/M20</f>
        <v>13.459081836327348</v>
      </c>
      <c r="AA43">
        <f t="shared" si="20"/>
        <v>3.4983136593591908</v>
      </c>
      <c r="AB43" s="5">
        <f t="shared" si="20"/>
        <v>3.8142329020332713</v>
      </c>
    </row>
    <row r="44" spans="1:28">
      <c r="A44" s="5" t="s">
        <v>33</v>
      </c>
      <c r="B44">
        <f>P21/C21</f>
        <v>7.9968418678096089</v>
      </c>
      <c r="C44">
        <f>Q21/D21</f>
        <v>7.9968418678096089</v>
      </c>
      <c r="D44" s="5">
        <f>R21/E21</f>
        <v>1.2858109632303178</v>
      </c>
      <c r="E44">
        <f>S21</f>
        <v>39.104443943153619</v>
      </c>
      <c r="F44">
        <f>T21</f>
        <v>28.569817279494696</v>
      </c>
      <c r="G44" s="5">
        <f>U21</f>
        <v>27.27272727272727</v>
      </c>
      <c r="H44">
        <f t="shared" ref="H44:J44" si="21">M21/J21</f>
        <v>9.0670761394704327E-2</v>
      </c>
      <c r="I44">
        <f t="shared" si="21"/>
        <v>6.2605057711702966E-2</v>
      </c>
      <c r="J44" s="5">
        <f t="shared" si="21"/>
        <v>4.9928355357427158E-2</v>
      </c>
      <c r="K44">
        <f>P21/J21</f>
        <v>2.6553312610014607E-2</v>
      </c>
      <c r="L44">
        <f>Q21/K21</f>
        <v>2.648388181240895E-2</v>
      </c>
      <c r="M44" s="5">
        <f>R21/L21</f>
        <v>3.6299952236904945E-3</v>
      </c>
      <c r="N44">
        <f t="shared" ref="N44:P44" si="22">V21/G21</f>
        <v>2.7854052494952404</v>
      </c>
      <c r="O44">
        <f t="shared" si="22"/>
        <v>3.3979470983024083</v>
      </c>
      <c r="P44" s="5">
        <f t="shared" si="22"/>
        <v>3.6451612903225805</v>
      </c>
      <c r="Q44">
        <f>Y21/AB21</f>
        <v>1.1965493910690121</v>
      </c>
      <c r="R44">
        <f>Z21/AC21</f>
        <v>1.0674456160349579</v>
      </c>
      <c r="S44" s="5">
        <f>AA21/AD21</f>
        <v>1.1534001054296259</v>
      </c>
      <c r="T44">
        <f>(Y21-AE21)/AB21</f>
        <v>0.77951623815967519</v>
      </c>
      <c r="U44">
        <f>(Z21-AF21)/AC21</f>
        <v>0.72660777049491798</v>
      </c>
      <c r="V44" s="5">
        <f>(AA21-AG21)/AD21</f>
        <v>0.79051133368476556</v>
      </c>
      <c r="W44" s="2">
        <f t="shared" ref="W44:Y44" si="23">F21+AK21+V21-AH21</f>
        <v>173.15</v>
      </c>
      <c r="X44" s="2">
        <f t="shared" si="23"/>
        <v>119.82</v>
      </c>
      <c r="Y44" s="7">
        <f t="shared" si="23"/>
        <v>111.98</v>
      </c>
      <c r="Z44">
        <f t="shared" ref="Z44:AB44" si="24">W44/M21</f>
        <v>7.1520033044196616</v>
      </c>
      <c r="AA44">
        <f t="shared" si="24"/>
        <v>7.1491646778042952</v>
      </c>
      <c r="AB44" s="5">
        <f t="shared" si="24"/>
        <v>7.1415816326530619</v>
      </c>
    </row>
  </sheetData>
  <mergeCells count="13">
    <mergeCell ref="AH1:AJ1"/>
    <mergeCell ref="AK1:AM1"/>
    <mergeCell ref="G1:I1"/>
    <mergeCell ref="J1:L1"/>
    <mergeCell ref="M1:O1"/>
    <mergeCell ref="P1:R1"/>
    <mergeCell ref="S1:U1"/>
    <mergeCell ref="V1:X1"/>
    <mergeCell ref="Y1:AA1"/>
    <mergeCell ref="Z24:AB24"/>
    <mergeCell ref="C1:E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2E33-3BDE-4286-B3BE-A5E11BDCD9D6}">
  <dimension ref="D3:AP31"/>
  <sheetViews>
    <sheetView tabSelected="1" topLeftCell="K15" workbookViewId="0" xr3:uid="{B0E82BDF-15FC-5F9B-889A-79106326A00F}">
      <selection activeCell="AC22" sqref="AC22:AC31"/>
    </sheetView>
  </sheetViews>
  <sheetFormatPr defaultRowHeight="15"/>
  <cols>
    <col min="3" max="3" width="11.42578125" customWidth="1"/>
    <col min="4" max="4" width="18.85546875" customWidth="1"/>
    <col min="6" max="6" width="12.140625" customWidth="1"/>
    <col min="7" max="7" width="13.7109375" customWidth="1"/>
    <col min="8" max="8" width="12.42578125" customWidth="1"/>
    <col min="9" max="9" width="11.42578125" customWidth="1"/>
    <col min="22" max="22" width="6.85546875" customWidth="1"/>
  </cols>
  <sheetData>
    <row r="3" spans="4:42">
      <c r="D3" t="s">
        <v>43</v>
      </c>
      <c r="E3" t="s">
        <v>0</v>
      </c>
      <c r="F3" s="11" t="s">
        <v>1</v>
      </c>
      <c r="G3" s="11"/>
      <c r="H3" s="11"/>
      <c r="I3" s="5" t="s">
        <v>2</v>
      </c>
      <c r="J3" s="11" t="s">
        <v>3</v>
      </c>
      <c r="K3" s="11"/>
      <c r="L3" s="11"/>
      <c r="M3" s="11" t="s">
        <v>4</v>
      </c>
      <c r="N3" s="11"/>
      <c r="O3" s="11"/>
      <c r="P3" s="11" t="s">
        <v>44</v>
      </c>
      <c r="Q3" s="11"/>
      <c r="R3" s="11"/>
      <c r="S3" s="11" t="s">
        <v>45</v>
      </c>
      <c r="T3" s="11"/>
      <c r="U3" s="11"/>
      <c r="V3" s="11" t="s">
        <v>7</v>
      </c>
      <c r="W3" s="11"/>
      <c r="X3" s="11"/>
      <c r="Y3" s="11" t="s">
        <v>8</v>
      </c>
      <c r="Z3" s="11"/>
      <c r="AA3" s="11"/>
      <c r="AB3" s="11" t="s">
        <v>9</v>
      </c>
      <c r="AC3" s="11"/>
      <c r="AD3" s="11"/>
      <c r="AE3" s="11" t="s">
        <v>10</v>
      </c>
      <c r="AF3" s="11"/>
      <c r="AG3" s="11"/>
      <c r="AH3" s="11" t="s">
        <v>11</v>
      </c>
      <c r="AI3" s="11"/>
      <c r="AJ3" s="11"/>
      <c r="AK3" s="11" t="s">
        <v>12</v>
      </c>
      <c r="AL3" s="11"/>
      <c r="AM3" s="11"/>
      <c r="AN3" s="11" t="s">
        <v>41</v>
      </c>
      <c r="AO3" s="11"/>
      <c r="AP3" s="11"/>
    </row>
    <row r="4" spans="4:42">
      <c r="F4" s="3">
        <v>2018</v>
      </c>
      <c r="G4" s="4">
        <v>2017</v>
      </c>
      <c r="H4" s="6">
        <v>2016</v>
      </c>
      <c r="I4" s="5" t="s">
        <v>14</v>
      </c>
      <c r="J4" s="3">
        <v>2018</v>
      </c>
      <c r="K4" s="4">
        <v>2017</v>
      </c>
      <c r="L4" s="6">
        <v>2016</v>
      </c>
      <c r="M4" s="3">
        <v>2018</v>
      </c>
      <c r="N4" s="4">
        <v>2017</v>
      </c>
      <c r="O4" s="6">
        <v>2016</v>
      </c>
      <c r="P4" s="3">
        <v>2018</v>
      </c>
      <c r="Q4" s="4">
        <v>2017</v>
      </c>
      <c r="R4" s="6">
        <v>2016</v>
      </c>
      <c r="S4" s="3">
        <v>2018</v>
      </c>
      <c r="T4" s="4">
        <v>2017</v>
      </c>
      <c r="U4" s="6">
        <v>2016</v>
      </c>
      <c r="V4" s="3">
        <v>2018</v>
      </c>
      <c r="W4" s="4">
        <v>2017</v>
      </c>
      <c r="X4" s="6">
        <v>2016</v>
      </c>
      <c r="Y4" s="3">
        <v>2018</v>
      </c>
      <c r="Z4" s="4">
        <v>2017</v>
      </c>
      <c r="AA4" s="6">
        <v>2016</v>
      </c>
      <c r="AB4" s="3">
        <v>2018</v>
      </c>
      <c r="AC4" s="4">
        <v>2017</v>
      </c>
      <c r="AD4" s="6">
        <v>2016</v>
      </c>
      <c r="AE4" s="3">
        <v>2018</v>
      </c>
      <c r="AF4" s="4">
        <v>2017</v>
      </c>
      <c r="AG4" s="6">
        <v>2016</v>
      </c>
      <c r="AH4" s="3">
        <v>2018</v>
      </c>
      <c r="AI4" s="4">
        <v>2017</v>
      </c>
      <c r="AJ4" s="6">
        <v>2016</v>
      </c>
      <c r="AK4" s="3">
        <v>2018</v>
      </c>
      <c r="AL4" s="4">
        <v>2017</v>
      </c>
      <c r="AM4" s="6">
        <v>2016</v>
      </c>
      <c r="AN4" s="3">
        <v>2018</v>
      </c>
      <c r="AO4" s="4">
        <v>2017</v>
      </c>
      <c r="AP4" s="6">
        <v>2016</v>
      </c>
    </row>
    <row r="5" spans="4:42">
      <c r="D5" t="s">
        <v>46</v>
      </c>
      <c r="E5">
        <v>142.55000000000001</v>
      </c>
      <c r="F5">
        <v>17.55</v>
      </c>
      <c r="G5">
        <v>15.59</v>
      </c>
      <c r="H5">
        <v>14.85</v>
      </c>
      <c r="I5" s="2">
        <v>2540.86</v>
      </c>
      <c r="J5" s="2">
        <v>1645.79</v>
      </c>
      <c r="K5" s="2">
        <v>1321.25</v>
      </c>
      <c r="L5" s="2">
        <v>1102.0999999999999</v>
      </c>
      <c r="M5" s="2">
        <v>2870.04</v>
      </c>
      <c r="N5" s="2">
        <v>2655.06</v>
      </c>
      <c r="O5" s="2">
        <v>2447.75</v>
      </c>
      <c r="P5">
        <v>375.19</v>
      </c>
      <c r="Q5">
        <v>231.71</v>
      </c>
      <c r="R5">
        <v>89.21</v>
      </c>
      <c r="S5">
        <v>260.14</v>
      </c>
      <c r="T5">
        <v>162.83000000000001</v>
      </c>
      <c r="U5">
        <v>60.87</v>
      </c>
      <c r="V5">
        <f>J5/F5</f>
        <v>93.777207977207965</v>
      </c>
      <c r="W5">
        <f>K5/G5</f>
        <v>84.749839640795386</v>
      </c>
      <c r="X5">
        <f>L5/H5</f>
        <v>74.215488215488207</v>
      </c>
      <c r="Y5" s="2">
        <v>1047.52</v>
      </c>
      <c r="Z5" s="2">
        <v>1426.8</v>
      </c>
      <c r="AA5" s="2">
        <v>1543.68</v>
      </c>
      <c r="AB5">
        <v>852.35</v>
      </c>
      <c r="AC5">
        <v>844.06</v>
      </c>
      <c r="AD5">
        <v>629.51</v>
      </c>
      <c r="AE5">
        <v>792.18</v>
      </c>
      <c r="AF5">
        <v>816.06</v>
      </c>
      <c r="AG5">
        <v>833.93</v>
      </c>
      <c r="AH5">
        <v>394.23</v>
      </c>
      <c r="AI5">
        <v>382.94</v>
      </c>
      <c r="AJ5">
        <v>334.71</v>
      </c>
      <c r="AK5">
        <v>123.37</v>
      </c>
      <c r="AL5">
        <v>30.11</v>
      </c>
      <c r="AM5">
        <v>15.78</v>
      </c>
      <c r="AN5" s="2">
        <v>3299.14</v>
      </c>
      <c r="AO5" s="2">
        <v>2877.12</v>
      </c>
      <c r="AP5" s="2">
        <v>2158.81</v>
      </c>
    </row>
    <row r="6" spans="4:42">
      <c r="D6" t="s">
        <v>47</v>
      </c>
      <c r="E6">
        <v>263.10000000000002</v>
      </c>
      <c r="F6">
        <v>6.6</v>
      </c>
      <c r="G6">
        <v>6.6</v>
      </c>
      <c r="H6">
        <v>6.6</v>
      </c>
      <c r="I6" s="2">
        <v>1737.75</v>
      </c>
      <c r="J6">
        <v>839.01</v>
      </c>
      <c r="K6">
        <v>639.15</v>
      </c>
      <c r="L6">
        <v>516.57000000000005</v>
      </c>
      <c r="M6" s="2">
        <v>1728.49</v>
      </c>
      <c r="N6" s="2">
        <v>1771.71</v>
      </c>
      <c r="O6" s="2">
        <v>1707.71</v>
      </c>
      <c r="P6">
        <v>222.56</v>
      </c>
      <c r="Q6">
        <v>177.88</v>
      </c>
      <c r="R6">
        <v>67.03</v>
      </c>
      <c r="S6">
        <v>223.23</v>
      </c>
      <c r="T6">
        <v>128.5</v>
      </c>
      <c r="U6">
        <v>-0.47</v>
      </c>
      <c r="V6">
        <f>J6/F6</f>
        <v>127.12272727272727</v>
      </c>
      <c r="W6">
        <f>K6/G6</f>
        <v>96.840909090909093</v>
      </c>
      <c r="X6">
        <f>L6/H6</f>
        <v>78.26818181818183</v>
      </c>
      <c r="Y6">
        <v>254.48</v>
      </c>
      <c r="Z6">
        <v>321.05</v>
      </c>
      <c r="AA6">
        <v>640.25</v>
      </c>
      <c r="AB6">
        <v>505.75</v>
      </c>
      <c r="AC6">
        <v>481.04</v>
      </c>
      <c r="AD6">
        <v>539.02</v>
      </c>
      <c r="AE6">
        <v>383.49</v>
      </c>
      <c r="AF6">
        <v>451.95</v>
      </c>
      <c r="AG6">
        <v>619.22</v>
      </c>
      <c r="AH6">
        <v>344.27</v>
      </c>
      <c r="AI6">
        <v>284.18</v>
      </c>
      <c r="AJ6">
        <v>376.56</v>
      </c>
      <c r="AK6">
        <v>9.74</v>
      </c>
      <c r="AL6">
        <v>23.28</v>
      </c>
      <c r="AM6">
        <v>12.62</v>
      </c>
      <c r="AN6" s="2">
        <v>1825.95</v>
      </c>
      <c r="AO6" s="2">
        <v>1455.61</v>
      </c>
      <c r="AP6" s="2">
        <v>1083.03</v>
      </c>
    </row>
    <row r="7" spans="4:42">
      <c r="D7" t="s">
        <v>48</v>
      </c>
      <c r="E7">
        <v>421.4</v>
      </c>
      <c r="F7">
        <v>3.97</v>
      </c>
      <c r="G7">
        <v>3.97</v>
      </c>
      <c r="H7">
        <v>3.97</v>
      </c>
      <c r="I7" s="2">
        <v>1675.91</v>
      </c>
      <c r="J7">
        <v>564.01</v>
      </c>
      <c r="K7">
        <v>477.95</v>
      </c>
      <c r="L7">
        <v>450.94</v>
      </c>
      <c r="M7" s="2">
        <v>1269.3</v>
      </c>
      <c r="N7" s="2">
        <v>1178.32</v>
      </c>
      <c r="O7" s="2">
        <v>1166.27</v>
      </c>
      <c r="P7">
        <v>134.82</v>
      </c>
      <c r="Q7">
        <v>72.42</v>
      </c>
      <c r="R7">
        <v>23.66</v>
      </c>
      <c r="S7">
        <v>83.07</v>
      </c>
      <c r="T7">
        <v>32.4</v>
      </c>
      <c r="U7">
        <v>36.89</v>
      </c>
      <c r="V7">
        <f>J7/F7</f>
        <v>142.06801007556675</v>
      </c>
      <c r="W7">
        <f>K7/G7</f>
        <v>120.39042821158689</v>
      </c>
      <c r="X7">
        <f>L7/H7</f>
        <v>113.58690176322418</v>
      </c>
      <c r="Y7">
        <v>180.8</v>
      </c>
      <c r="Z7">
        <v>234.28</v>
      </c>
      <c r="AA7">
        <v>447.49</v>
      </c>
      <c r="AB7">
        <v>287.94</v>
      </c>
      <c r="AC7">
        <v>292.60000000000002</v>
      </c>
      <c r="AD7">
        <v>341.37</v>
      </c>
      <c r="AE7">
        <v>360.03</v>
      </c>
      <c r="AF7">
        <v>439.08</v>
      </c>
      <c r="AG7">
        <v>389</v>
      </c>
      <c r="AH7">
        <v>154.78</v>
      </c>
      <c r="AI7">
        <v>183.84</v>
      </c>
      <c r="AJ7">
        <v>213.71</v>
      </c>
      <c r="AK7">
        <v>16.66</v>
      </c>
      <c r="AL7">
        <v>7.07</v>
      </c>
      <c r="AM7">
        <v>10.14</v>
      </c>
      <c r="AN7" s="2">
        <v>1319.26</v>
      </c>
      <c r="AO7" s="2">
        <v>1509.39</v>
      </c>
      <c r="AP7" s="2">
        <v>1605.79</v>
      </c>
    </row>
    <row r="8" spans="4:42">
      <c r="D8" t="s">
        <v>49</v>
      </c>
      <c r="E8">
        <v>230.3</v>
      </c>
      <c r="F8">
        <v>6.92</v>
      </c>
      <c r="G8">
        <v>6.92</v>
      </c>
      <c r="H8">
        <v>6.92</v>
      </c>
      <c r="I8" s="2">
        <v>1593.92</v>
      </c>
      <c r="J8" s="2">
        <v>1603.13</v>
      </c>
      <c r="K8" s="2">
        <v>1704.65</v>
      </c>
      <c r="L8" s="2">
        <v>1445.54</v>
      </c>
      <c r="M8" s="2">
        <v>3131.94</v>
      </c>
      <c r="N8" s="2">
        <v>3131.93</v>
      </c>
      <c r="O8" s="2">
        <v>2994.52</v>
      </c>
      <c r="P8">
        <v>-27.99</v>
      </c>
      <c r="Q8">
        <v>-27.98</v>
      </c>
      <c r="R8">
        <v>306.20999999999998</v>
      </c>
      <c r="S8">
        <v>-42.15</v>
      </c>
      <c r="T8">
        <v>-42.15</v>
      </c>
      <c r="U8">
        <v>264.56</v>
      </c>
      <c r="V8">
        <f>J8/F8</f>
        <v>231.66618497109829</v>
      </c>
      <c r="W8">
        <f>K8/G8</f>
        <v>246.33670520231215</v>
      </c>
      <c r="X8">
        <f>L8/H8</f>
        <v>208.89306358381504</v>
      </c>
      <c r="Y8" s="2">
        <v>1958.89</v>
      </c>
      <c r="Z8" s="2">
        <v>2394.71</v>
      </c>
      <c r="AA8" s="2">
        <v>2459.12</v>
      </c>
      <c r="AB8" s="2">
        <v>1349.13</v>
      </c>
      <c r="AC8" s="2">
        <v>1360.32</v>
      </c>
      <c r="AD8" s="2">
        <v>1136.98</v>
      </c>
      <c r="AE8" s="2">
        <v>2139.15</v>
      </c>
      <c r="AF8" s="2">
        <v>1966.55</v>
      </c>
      <c r="AG8" s="2">
        <v>1628.55</v>
      </c>
      <c r="AH8">
        <v>484.17</v>
      </c>
      <c r="AI8">
        <v>571.33000000000004</v>
      </c>
      <c r="AJ8">
        <v>387.43</v>
      </c>
      <c r="AK8">
        <v>27.2</v>
      </c>
      <c r="AL8">
        <v>21.45</v>
      </c>
      <c r="AM8">
        <v>16.21</v>
      </c>
      <c r="AN8" s="2">
        <v>4323.49</v>
      </c>
      <c r="AO8" s="2">
        <v>4323.57</v>
      </c>
      <c r="AP8" s="2">
        <v>4557.97</v>
      </c>
    </row>
    <row r="9" spans="4:42">
      <c r="D9" t="s">
        <v>50</v>
      </c>
      <c r="E9" s="2">
        <v>1049.9000000000001</v>
      </c>
      <c r="F9">
        <v>1.26</v>
      </c>
      <c r="G9" s="2">
        <v>1.26</v>
      </c>
      <c r="H9">
        <v>1.26</v>
      </c>
      <c r="I9" s="2">
        <v>1324.3</v>
      </c>
      <c r="J9">
        <v>725.47</v>
      </c>
      <c r="K9">
        <v>604.95000000000005</v>
      </c>
      <c r="L9">
        <v>442.37</v>
      </c>
      <c r="M9" s="2">
        <v>1114.05</v>
      </c>
      <c r="N9" s="2">
        <v>1115.73</v>
      </c>
      <c r="O9" s="2">
        <v>1035.78</v>
      </c>
      <c r="P9">
        <v>170.35</v>
      </c>
      <c r="Q9">
        <v>167.98</v>
      </c>
      <c r="R9">
        <v>50.28</v>
      </c>
      <c r="S9">
        <v>122.89</v>
      </c>
      <c r="T9">
        <v>128.04</v>
      </c>
      <c r="U9">
        <v>35.58</v>
      </c>
      <c r="V9">
        <f>J9/F9</f>
        <v>575.76984126984132</v>
      </c>
      <c r="W9">
        <f>K9/G9</f>
        <v>480.11904761904765</v>
      </c>
      <c r="X9">
        <f>L9/H9</f>
        <v>351.08730158730157</v>
      </c>
      <c r="Y9">
        <v>91.8</v>
      </c>
      <c r="Z9">
        <v>116.84</v>
      </c>
      <c r="AA9">
        <v>254.72</v>
      </c>
      <c r="AB9">
        <v>432.88</v>
      </c>
      <c r="AC9">
        <v>299.52</v>
      </c>
      <c r="AD9">
        <v>373.85</v>
      </c>
      <c r="AE9">
        <v>329.3</v>
      </c>
      <c r="AF9">
        <v>281.99</v>
      </c>
      <c r="AG9">
        <v>394.83</v>
      </c>
      <c r="AH9">
        <v>157.78</v>
      </c>
      <c r="AI9">
        <v>128.97</v>
      </c>
      <c r="AJ9">
        <v>114.07</v>
      </c>
      <c r="AK9">
        <v>143.81</v>
      </c>
      <c r="AL9">
        <v>20.11</v>
      </c>
      <c r="AM9">
        <v>10.4</v>
      </c>
    </row>
    <row r="10" spans="4:42">
      <c r="D10" t="s">
        <v>51</v>
      </c>
      <c r="E10">
        <v>160.94999999999999</v>
      </c>
      <c r="F10">
        <v>6.04</v>
      </c>
      <c r="G10">
        <v>6.04</v>
      </c>
      <c r="H10">
        <v>6.04</v>
      </c>
      <c r="I10">
        <v>973.73</v>
      </c>
      <c r="J10">
        <v>304.01</v>
      </c>
      <c r="K10">
        <v>295.66000000000003</v>
      </c>
      <c r="L10">
        <v>449.55</v>
      </c>
      <c r="M10" s="2">
        <v>1366.98</v>
      </c>
      <c r="N10" s="2">
        <v>1163.8599999999999</v>
      </c>
      <c r="O10">
        <v>545.19000000000005</v>
      </c>
      <c r="P10">
        <v>23.93</v>
      </c>
      <c r="Q10">
        <v>26.13</v>
      </c>
      <c r="R10">
        <v>10.81</v>
      </c>
      <c r="S10">
        <v>16.38</v>
      </c>
      <c r="T10">
        <v>19.079999999999998</v>
      </c>
      <c r="U10">
        <v>27.92</v>
      </c>
      <c r="V10">
        <f>J10/F10</f>
        <v>50.33278145695364</v>
      </c>
      <c r="W10">
        <f>K10/G10</f>
        <v>48.950331125827816</v>
      </c>
      <c r="X10">
        <f>L10/H10</f>
        <v>74.428807947019862</v>
      </c>
      <c r="Y10" s="2">
        <v>1314.61</v>
      </c>
      <c r="Z10" s="2">
        <v>1214.43</v>
      </c>
      <c r="AA10">
        <v>976.16</v>
      </c>
      <c r="AB10">
        <v>591.45000000000005</v>
      </c>
      <c r="AC10">
        <v>494.51</v>
      </c>
      <c r="AD10">
        <v>408.94</v>
      </c>
      <c r="AE10">
        <v>685.76</v>
      </c>
      <c r="AF10">
        <v>579.47</v>
      </c>
      <c r="AG10">
        <v>465.7</v>
      </c>
      <c r="AH10">
        <v>261.06</v>
      </c>
      <c r="AI10">
        <v>229.01</v>
      </c>
      <c r="AJ10">
        <v>172.8</v>
      </c>
      <c r="AK10">
        <v>16.14</v>
      </c>
      <c r="AL10">
        <v>33.64</v>
      </c>
      <c r="AM10">
        <v>80.52</v>
      </c>
      <c r="AN10" s="2">
        <v>2519.5100000000002</v>
      </c>
      <c r="AO10" s="2">
        <v>1960.48</v>
      </c>
      <c r="AP10" s="2">
        <v>1204.6400000000001</v>
      </c>
    </row>
    <row r="11" spans="4:42">
      <c r="D11" t="s">
        <v>52</v>
      </c>
      <c r="E11">
        <v>326.5</v>
      </c>
      <c r="F11">
        <v>1.7</v>
      </c>
      <c r="G11">
        <v>1.7</v>
      </c>
      <c r="H11">
        <v>1.7</v>
      </c>
      <c r="I11">
        <v>555.66999999999996</v>
      </c>
      <c r="J11">
        <v>219.39</v>
      </c>
      <c r="K11">
        <v>133.16999999999999</v>
      </c>
      <c r="L11">
        <v>94.08</v>
      </c>
      <c r="M11" s="2">
        <v>1219.23</v>
      </c>
      <c r="N11" s="2">
        <v>1219.23</v>
      </c>
      <c r="O11" s="2">
        <v>1050.49</v>
      </c>
      <c r="P11">
        <v>97.07</v>
      </c>
      <c r="Q11">
        <v>97.07</v>
      </c>
      <c r="R11">
        <v>76.94</v>
      </c>
      <c r="S11">
        <v>90.24</v>
      </c>
      <c r="T11">
        <v>90.24</v>
      </c>
      <c r="U11">
        <v>49.73</v>
      </c>
      <c r="V11">
        <f>J11/F11</f>
        <v>129.0529411764706</v>
      </c>
      <c r="W11">
        <f>K11/G11</f>
        <v>78.335294117647052</v>
      </c>
      <c r="X11">
        <f>L11/H11</f>
        <v>55.341176470588238</v>
      </c>
      <c r="Y11">
        <v>241.16</v>
      </c>
      <c r="Z11">
        <v>265.57</v>
      </c>
      <c r="AA11">
        <v>313.60000000000002</v>
      </c>
      <c r="AB11">
        <v>209.4</v>
      </c>
      <c r="AC11">
        <v>187.83</v>
      </c>
      <c r="AD11">
        <v>185.87</v>
      </c>
      <c r="AE11">
        <v>204.43</v>
      </c>
      <c r="AF11">
        <v>190.13</v>
      </c>
      <c r="AG11">
        <v>233.72</v>
      </c>
      <c r="AH11">
        <v>69.349999999999994</v>
      </c>
      <c r="AI11">
        <v>62.97</v>
      </c>
      <c r="AJ11">
        <v>66.040000000000006</v>
      </c>
      <c r="AK11">
        <v>7.86</v>
      </c>
      <c r="AL11">
        <v>5.05</v>
      </c>
      <c r="AM11">
        <v>5.98</v>
      </c>
      <c r="AN11">
        <v>939.51</v>
      </c>
      <c r="AO11">
        <v>939.51</v>
      </c>
      <c r="AP11">
        <v>634.78</v>
      </c>
    </row>
    <row r="12" spans="4:42">
      <c r="D12" t="s">
        <v>53</v>
      </c>
      <c r="E12">
        <v>117.55</v>
      </c>
      <c r="F12">
        <v>4.6500000000000004</v>
      </c>
      <c r="G12">
        <v>3.25</v>
      </c>
      <c r="I12">
        <v>546.61</v>
      </c>
      <c r="J12">
        <v>126.13</v>
      </c>
      <c r="K12">
        <v>45.17</v>
      </c>
      <c r="L12">
        <v>35.36</v>
      </c>
      <c r="M12">
        <v>253.7</v>
      </c>
      <c r="N12">
        <v>253.7</v>
      </c>
      <c r="O12">
        <v>184.59</v>
      </c>
      <c r="P12">
        <v>18.98</v>
      </c>
      <c r="Q12">
        <v>18.98</v>
      </c>
      <c r="R12">
        <v>8.3699999999999992</v>
      </c>
      <c r="S12">
        <v>20.9</v>
      </c>
      <c r="T12">
        <v>20.9</v>
      </c>
      <c r="U12">
        <v>10.02</v>
      </c>
      <c r="V12">
        <f>J12/F12</f>
        <v>27.124731182795696</v>
      </c>
      <c r="W12">
        <f>K12/G12</f>
        <v>13.89846153846154</v>
      </c>
      <c r="X12">
        <v>0</v>
      </c>
      <c r="Y12">
        <v>74.86</v>
      </c>
      <c r="Z12">
        <v>89.2</v>
      </c>
      <c r="AB12">
        <v>120.41</v>
      </c>
      <c r="AC12">
        <v>86.66</v>
      </c>
      <c r="AD12">
        <v>83.67</v>
      </c>
      <c r="AE12">
        <v>87.78</v>
      </c>
      <c r="AF12">
        <v>80.319999999999993</v>
      </c>
      <c r="AG12">
        <v>70.98</v>
      </c>
      <c r="AH12">
        <v>32.729999999999997</v>
      </c>
      <c r="AI12">
        <v>42.36</v>
      </c>
      <c r="AJ12">
        <v>35.29</v>
      </c>
      <c r="AK12">
        <v>15.2</v>
      </c>
      <c r="AL12">
        <v>0.49</v>
      </c>
      <c r="AM12">
        <v>5.3</v>
      </c>
      <c r="AN12">
        <v>560.69000000000005</v>
      </c>
      <c r="AO12">
        <v>560.69000000000005</v>
      </c>
      <c r="AP12">
        <v>0</v>
      </c>
    </row>
    <row r="13" spans="4:42">
      <c r="D13" t="s">
        <v>54</v>
      </c>
      <c r="E13">
        <v>509</v>
      </c>
      <c r="F13">
        <v>1</v>
      </c>
      <c r="G13">
        <v>1</v>
      </c>
      <c r="H13">
        <v>1</v>
      </c>
      <c r="I13">
        <v>509</v>
      </c>
      <c r="J13">
        <v>222.61</v>
      </c>
      <c r="K13">
        <v>158.31</v>
      </c>
      <c r="L13">
        <v>104.5</v>
      </c>
      <c r="M13">
        <v>664.37</v>
      </c>
      <c r="N13">
        <v>664.37</v>
      </c>
      <c r="O13">
        <v>563.17999999999995</v>
      </c>
      <c r="P13">
        <v>83.33</v>
      </c>
      <c r="Q13">
        <v>83.33</v>
      </c>
      <c r="R13">
        <v>47.51</v>
      </c>
      <c r="S13">
        <v>68.67</v>
      </c>
      <c r="T13">
        <v>68.67</v>
      </c>
      <c r="U13">
        <v>45.55</v>
      </c>
      <c r="V13">
        <f>J13/F13</f>
        <v>222.61</v>
      </c>
      <c r="W13">
        <f>K13/G13</f>
        <v>158.31</v>
      </c>
      <c r="X13">
        <f>L13/H13</f>
        <v>104.5</v>
      </c>
      <c r="Y13">
        <v>158.55000000000001</v>
      </c>
      <c r="Z13">
        <v>165.43</v>
      </c>
      <c r="AA13">
        <v>190.15</v>
      </c>
      <c r="AB13">
        <v>227.84</v>
      </c>
      <c r="AC13">
        <v>183.58</v>
      </c>
      <c r="AD13">
        <v>179.68</v>
      </c>
      <c r="AE13">
        <v>177.33</v>
      </c>
      <c r="AF13">
        <v>157.37</v>
      </c>
      <c r="AG13">
        <v>155.87</v>
      </c>
      <c r="AH13">
        <v>82.12</v>
      </c>
      <c r="AI13">
        <v>45.74</v>
      </c>
      <c r="AJ13">
        <v>59.47</v>
      </c>
      <c r="AK13">
        <v>7.7</v>
      </c>
      <c r="AL13">
        <v>7.68</v>
      </c>
      <c r="AM13">
        <v>5.05</v>
      </c>
      <c r="AN13">
        <v>353.05</v>
      </c>
      <c r="AO13">
        <v>353.05</v>
      </c>
      <c r="AP13">
        <v>223.1</v>
      </c>
    </row>
    <row r="14" spans="4:42">
      <c r="D14" t="s">
        <v>55</v>
      </c>
      <c r="E14">
        <v>3.76</v>
      </c>
      <c r="F14">
        <v>129.37</v>
      </c>
      <c r="G14">
        <v>65.569999999999993</v>
      </c>
      <c r="H14">
        <v>65.569999999999993</v>
      </c>
      <c r="I14">
        <v>486.34</v>
      </c>
      <c r="J14">
        <v>784.47</v>
      </c>
      <c r="K14">
        <v>90.62</v>
      </c>
      <c r="L14" s="2">
        <v>1675.87</v>
      </c>
      <c r="M14">
        <v>353.72</v>
      </c>
      <c r="N14">
        <v>353.72</v>
      </c>
      <c r="O14">
        <v>283.12</v>
      </c>
      <c r="P14">
        <v>-288.02</v>
      </c>
      <c r="Q14">
        <v>-288.02</v>
      </c>
      <c r="R14">
        <v>-453.77</v>
      </c>
      <c r="S14">
        <v>-311.08999999999997</v>
      </c>
      <c r="T14">
        <v>-311.08999999999997</v>
      </c>
      <c r="U14">
        <v>-679.84</v>
      </c>
      <c r="V14">
        <f>J14/F14</f>
        <v>6.0637705805055271</v>
      </c>
      <c r="W14">
        <f>K14/G14</f>
        <v>1.3820344669818516</v>
      </c>
      <c r="X14">
        <f>L14/H14</f>
        <v>25.558487113009001</v>
      </c>
      <c r="Y14">
        <v>981.58</v>
      </c>
      <c r="Z14" s="2">
        <v>2341.02</v>
      </c>
      <c r="AA14" s="2">
        <v>1912.51</v>
      </c>
      <c r="AB14">
        <v>319.02999999999997</v>
      </c>
      <c r="AC14">
        <v>934.42</v>
      </c>
      <c r="AD14">
        <v>918.22</v>
      </c>
      <c r="AE14" s="2">
        <v>2314.5</v>
      </c>
      <c r="AF14" s="2">
        <v>2119.84</v>
      </c>
      <c r="AG14" s="2">
        <v>1314.3</v>
      </c>
      <c r="AH14">
        <v>53.71</v>
      </c>
      <c r="AI14">
        <v>324.68</v>
      </c>
      <c r="AJ14">
        <v>284.77999999999997</v>
      </c>
      <c r="AK14">
        <v>10</v>
      </c>
      <c r="AL14">
        <v>4.99</v>
      </c>
      <c r="AM14">
        <v>58.87</v>
      </c>
      <c r="AN14" s="2">
        <v>2585.9299999999998</v>
      </c>
      <c r="AO14" s="2">
        <v>2585.9299999999998</v>
      </c>
      <c r="AP14" s="2">
        <v>3617.73</v>
      </c>
    </row>
    <row r="18" spans="4:32">
      <c r="F18" t="s">
        <v>56</v>
      </c>
    </row>
    <row r="19" spans="4:32">
      <c r="D19" t="s">
        <v>43</v>
      </c>
      <c r="F19" s="11" t="s">
        <v>34</v>
      </c>
      <c r="G19" s="11"/>
      <c r="H19" s="12"/>
      <c r="I19" s="10" t="s">
        <v>35</v>
      </c>
      <c r="J19" s="11"/>
      <c r="K19" s="12"/>
      <c r="L19" s="10" t="s">
        <v>36</v>
      </c>
      <c r="M19" s="11"/>
      <c r="N19" s="12"/>
      <c r="O19" s="10" t="s">
        <v>37</v>
      </c>
      <c r="P19" s="11"/>
      <c r="Q19" s="12"/>
      <c r="R19" s="10" t="s">
        <v>38</v>
      </c>
      <c r="S19" s="11"/>
      <c r="T19" s="12"/>
      <c r="U19" s="10" t="s">
        <v>39</v>
      </c>
      <c r="V19" s="11"/>
      <c r="W19" s="12"/>
      <c r="X19" s="10" t="s">
        <v>40</v>
      </c>
      <c r="Y19" s="11"/>
      <c r="Z19" s="12"/>
      <c r="AA19" s="10" t="s">
        <v>57</v>
      </c>
      <c r="AB19" s="11"/>
      <c r="AC19" s="12"/>
      <c r="AD19" s="10"/>
      <c r="AE19" s="11"/>
      <c r="AF19" s="12"/>
    </row>
    <row r="20" spans="4:32">
      <c r="F20" s="3">
        <v>2018</v>
      </c>
      <c r="G20" s="4">
        <v>2017</v>
      </c>
      <c r="H20" s="6">
        <v>2016</v>
      </c>
      <c r="I20" s="3">
        <v>2018</v>
      </c>
      <c r="J20" s="4">
        <v>2017</v>
      </c>
      <c r="K20" s="6">
        <v>2016</v>
      </c>
      <c r="L20" s="3">
        <v>2018</v>
      </c>
      <c r="M20" s="4">
        <v>2017</v>
      </c>
      <c r="N20" s="6">
        <v>2016</v>
      </c>
      <c r="O20" s="3">
        <v>2018</v>
      </c>
      <c r="P20" s="4">
        <v>2017</v>
      </c>
      <c r="Q20" s="6">
        <v>2016</v>
      </c>
      <c r="R20" s="3">
        <v>2018</v>
      </c>
      <c r="S20" s="4">
        <v>2017</v>
      </c>
      <c r="T20" s="6">
        <v>2016</v>
      </c>
      <c r="U20" s="3">
        <v>2018</v>
      </c>
      <c r="V20" s="4">
        <v>2017</v>
      </c>
      <c r="W20" s="6">
        <v>2016</v>
      </c>
      <c r="X20" s="3">
        <v>2018</v>
      </c>
      <c r="Y20" s="4">
        <v>2017</v>
      </c>
      <c r="Z20" s="6">
        <v>2016</v>
      </c>
      <c r="AA20" s="3">
        <v>2018</v>
      </c>
      <c r="AB20" s="4">
        <v>2017</v>
      </c>
      <c r="AC20" s="6">
        <v>2016</v>
      </c>
      <c r="AD20" s="3">
        <v>2018</v>
      </c>
      <c r="AE20" s="4">
        <v>2017</v>
      </c>
      <c r="AF20" s="6">
        <v>2016</v>
      </c>
    </row>
    <row r="22" spans="4:32">
      <c r="D22" t="s">
        <v>46</v>
      </c>
      <c r="F22">
        <f>S5/F5</f>
        <v>14.822792022792022</v>
      </c>
      <c r="G22">
        <f>T5/G5</f>
        <v>10.444515715202053</v>
      </c>
      <c r="H22">
        <f>U5/H5</f>
        <v>4.098989898989899</v>
      </c>
      <c r="I22">
        <f>V5/F5</f>
        <v>5.3434306539719634</v>
      </c>
      <c r="J22">
        <f>W5/G5</f>
        <v>5.436166750532097</v>
      </c>
      <c r="K22">
        <f>W5/H5</f>
        <v>5.70705990847107</v>
      </c>
      <c r="L22">
        <f>P5/M5*100</f>
        <v>13.072640102576969</v>
      </c>
      <c r="M22">
        <f>Q5/N5*100</f>
        <v>8.7271097451658335</v>
      </c>
      <c r="N22">
        <f>R5/O5*100</f>
        <v>3.6445715452967007</v>
      </c>
      <c r="O22">
        <f>S5/M5*100</f>
        <v>9.0639851709383841</v>
      </c>
      <c r="P22">
        <f>T5/N5*100</f>
        <v>6.1328180907399465</v>
      </c>
      <c r="Q22">
        <f>U5/O5*100</f>
        <v>2.4867735675620466</v>
      </c>
      <c r="R22">
        <f>Y5/J5</f>
        <v>0.63648460617697278</v>
      </c>
      <c r="S22">
        <f>Z5/K5</f>
        <v>1.0798864711447493</v>
      </c>
      <c r="T22">
        <f>AA5/L5</f>
        <v>1.4006714454223756</v>
      </c>
      <c r="U22">
        <f>AB5/AE5</f>
        <v>1.0759549597313742</v>
      </c>
      <c r="V22">
        <f>AC5/AF5</f>
        <v>1.0343112026076513</v>
      </c>
      <c r="W22">
        <f>AD5/AG5</f>
        <v>0.75487151199740987</v>
      </c>
      <c r="X22">
        <f>(AB5-AH5)/AE5</f>
        <v>0.57830291095458108</v>
      </c>
      <c r="Y22">
        <f>(AC5-AI5)/AF5</f>
        <v>0.56505649094429333</v>
      </c>
      <c r="Z22">
        <f>(AD5-AJ5)/AD5</f>
        <v>0.46830074184683329</v>
      </c>
      <c r="AA22">
        <f>AN5/P5</f>
        <v>8.7932514192808977</v>
      </c>
      <c r="AB22">
        <f>AO5/Q5</f>
        <v>12.416900435889689</v>
      </c>
      <c r="AC22">
        <f>AP5/R5</f>
        <v>24.199192915592423</v>
      </c>
    </row>
    <row r="23" spans="4:32">
      <c r="D23" t="s">
        <v>47</v>
      </c>
      <c r="F23">
        <f>S6/F6</f>
        <v>33.822727272727271</v>
      </c>
      <c r="G23">
        <f t="shared" ref="G23:G31" si="0">T6/G6</f>
        <v>19.469696969696972</v>
      </c>
      <c r="H23">
        <f t="shared" ref="H23:H31" si="1">U6/H6</f>
        <v>-7.1212121212121213E-2</v>
      </c>
      <c r="I23">
        <f t="shared" ref="I23:I31" si="2">V6/F6</f>
        <v>19.261019283746556</v>
      </c>
      <c r="J23">
        <f t="shared" ref="J23:J31" si="3">W6/G6</f>
        <v>14.672865013774105</v>
      </c>
      <c r="K23">
        <f t="shared" ref="K23:K31" si="4">W6/H6</f>
        <v>14.672865013774105</v>
      </c>
      <c r="L23">
        <f t="shared" ref="L23:L31" si="5">P6/M6*100</f>
        <v>12.875978455183427</v>
      </c>
      <c r="M23">
        <f t="shared" ref="M23:M31" si="6">Q6/N6*100</f>
        <v>10.040017835876073</v>
      </c>
      <c r="N23">
        <f t="shared" ref="N23:N31" si="7">R6/O6*100</f>
        <v>3.9251395143203469</v>
      </c>
      <c r="O23">
        <f t="shared" ref="O23:O31" si="8">S6/M6*100</f>
        <v>12.914740611747824</v>
      </c>
      <c r="P23">
        <f t="shared" ref="P23:P31" si="9">T6/N6*100</f>
        <v>7.2528799860022239</v>
      </c>
      <c r="Q23">
        <f t="shared" ref="Q23:Q31" si="10">U6/O6*100</f>
        <v>-2.7522237382225319E-2</v>
      </c>
      <c r="R23">
        <f t="shared" ref="R23:R31" si="11">Y6/J6</f>
        <v>0.30330985327946031</v>
      </c>
      <c r="S23">
        <f t="shared" ref="S23:S31" si="12">Z6/K6</f>
        <v>0.50230775248376758</v>
      </c>
      <c r="T23">
        <f t="shared" ref="T23:T31" si="13">AA6/L6</f>
        <v>1.2394254408889405</v>
      </c>
      <c r="U23">
        <f t="shared" ref="U23:U31" si="14">AB6/AE6</f>
        <v>1.3188088346501865</v>
      </c>
      <c r="V23">
        <f t="shared" ref="V23:V31" si="15">AC6/AF6</f>
        <v>1.0643655271600843</v>
      </c>
      <c r="W23">
        <f t="shared" ref="W23:W31" si="16">AD6/AG6</f>
        <v>0.87048221956655136</v>
      </c>
      <c r="X23">
        <f t="shared" ref="X23:X31" si="17">(AB6-AH6)/AE6</f>
        <v>0.42108008031500171</v>
      </c>
      <c r="Y23">
        <f t="shared" ref="Y23:Y31" si="18">(AC6-AI6)/AF6</f>
        <v>0.43557915698639232</v>
      </c>
      <c r="Z23">
        <f t="shared" ref="Z23:Z31" si="19">(AD6-AJ6)/AD6</f>
        <v>0.30139883492263736</v>
      </c>
      <c r="AA23">
        <f t="shared" ref="AA23:AA31" si="20">AN6/P6</f>
        <v>8.2043044572250174</v>
      </c>
      <c r="AB23">
        <f t="shared" ref="AB23:AB31" si="21">AO6/Q6</f>
        <v>8.1831009669440071</v>
      </c>
      <c r="AC23">
        <f t="shared" ref="AC23:AC31" si="22">AP6/R6</f>
        <v>16.15739221244219</v>
      </c>
    </row>
    <row r="24" spans="4:32">
      <c r="D24" t="s">
        <v>48</v>
      </c>
      <c r="F24">
        <f>S7/F7</f>
        <v>20.924433249370274</v>
      </c>
      <c r="G24">
        <f t="shared" si="0"/>
        <v>8.1612090680100753</v>
      </c>
      <c r="H24">
        <f t="shared" si="1"/>
        <v>9.2921914357682613</v>
      </c>
      <c r="I24">
        <f t="shared" si="2"/>
        <v>35.785392966137721</v>
      </c>
      <c r="J24">
        <f t="shared" si="3"/>
        <v>30.325044889568485</v>
      </c>
      <c r="K24">
        <f t="shared" si="4"/>
        <v>30.325044889568485</v>
      </c>
      <c r="L24">
        <f t="shared" si="5"/>
        <v>10.621602458047743</v>
      </c>
      <c r="M24">
        <f t="shared" si="6"/>
        <v>6.1460384275918258</v>
      </c>
      <c r="N24">
        <f t="shared" si="7"/>
        <v>2.0286897545165354</v>
      </c>
      <c r="O24">
        <f t="shared" si="8"/>
        <v>6.5445521153391626</v>
      </c>
      <c r="P24">
        <f t="shared" si="9"/>
        <v>2.7496775069590607</v>
      </c>
      <c r="Q24">
        <f t="shared" si="10"/>
        <v>3.163075445651522</v>
      </c>
      <c r="R24">
        <f t="shared" si="11"/>
        <v>0.3205616921685786</v>
      </c>
      <c r="S24">
        <f t="shared" si="12"/>
        <v>0.49017679673606029</v>
      </c>
      <c r="T24">
        <f t="shared" si="13"/>
        <v>0.99234931476471377</v>
      </c>
      <c r="U24">
        <f t="shared" si="14"/>
        <v>0.79976668610949098</v>
      </c>
      <c r="V24">
        <f t="shared" si="15"/>
        <v>0.66639336795117066</v>
      </c>
      <c r="W24">
        <f t="shared" si="16"/>
        <v>0.87755784061696662</v>
      </c>
      <c r="X24">
        <f t="shared" si="17"/>
        <v>0.36985806738327365</v>
      </c>
      <c r="Y24">
        <f t="shared" si="18"/>
        <v>0.24769973581124174</v>
      </c>
      <c r="Z24">
        <f t="shared" si="19"/>
        <v>0.37396373436447256</v>
      </c>
      <c r="AA24">
        <f t="shared" si="20"/>
        <v>9.7853434208574406</v>
      </c>
      <c r="AB24">
        <f t="shared" si="21"/>
        <v>20.842170671085338</v>
      </c>
      <c r="AC24">
        <f t="shared" si="22"/>
        <v>67.869399830938292</v>
      </c>
    </row>
    <row r="25" spans="4:32">
      <c r="D25" t="s">
        <v>49</v>
      </c>
      <c r="F25">
        <f>S8/F8</f>
        <v>-6.0910404624277454</v>
      </c>
      <c r="G25">
        <f t="shared" si="0"/>
        <v>-6.0910404624277454</v>
      </c>
      <c r="H25">
        <f t="shared" si="1"/>
        <v>38.23121387283237</v>
      </c>
      <c r="I25">
        <f t="shared" si="2"/>
        <v>33.477772394667383</v>
      </c>
      <c r="J25">
        <f t="shared" si="3"/>
        <v>35.597789769120254</v>
      </c>
      <c r="K25">
        <f t="shared" si="4"/>
        <v>35.597789769120254</v>
      </c>
      <c r="L25">
        <f t="shared" si="5"/>
        <v>-0.89369528151880295</v>
      </c>
      <c r="M25">
        <f t="shared" si="6"/>
        <v>-0.89337884307759108</v>
      </c>
      <c r="N25">
        <f t="shared" si="7"/>
        <v>10.225678906803093</v>
      </c>
      <c r="O25">
        <f t="shared" si="8"/>
        <v>-1.3458112224372114</v>
      </c>
      <c r="P25">
        <f t="shared" si="9"/>
        <v>-1.3458155195039481</v>
      </c>
      <c r="Q25">
        <f t="shared" si="10"/>
        <v>8.8348049103028199</v>
      </c>
      <c r="R25">
        <f t="shared" si="11"/>
        <v>1.2219158770654905</v>
      </c>
      <c r="S25">
        <f t="shared" si="12"/>
        <v>1.40481037163054</v>
      </c>
      <c r="T25">
        <f t="shared" si="13"/>
        <v>1.7011774146685668</v>
      </c>
      <c r="U25">
        <f t="shared" si="14"/>
        <v>0.63068508519739153</v>
      </c>
      <c r="V25">
        <f t="shared" si="15"/>
        <v>0.69172917037451376</v>
      </c>
      <c r="W25">
        <f t="shared" si="16"/>
        <v>0.69815480028245991</v>
      </c>
      <c r="X25">
        <f t="shared" si="17"/>
        <v>0.40434752121169626</v>
      </c>
      <c r="Y25">
        <f t="shared" si="18"/>
        <v>0.40120515623808189</v>
      </c>
      <c r="Z25">
        <f t="shared" si="19"/>
        <v>0.65924642473922135</v>
      </c>
      <c r="AA25">
        <f t="shared" si="20"/>
        <v>-154.46552340121471</v>
      </c>
      <c r="AB25">
        <f t="shared" si="21"/>
        <v>-154.52358827734093</v>
      </c>
      <c r="AC25">
        <f t="shared" si="22"/>
        <v>14.885111524770585</v>
      </c>
    </row>
    <row r="26" spans="4:32">
      <c r="D26" t="s">
        <v>50</v>
      </c>
      <c r="F26">
        <f>S9/F9</f>
        <v>97.531746031746025</v>
      </c>
      <c r="G26">
        <f t="shared" si="0"/>
        <v>101.61904761904761</v>
      </c>
      <c r="H26">
        <f t="shared" si="1"/>
        <v>28.238095238095237</v>
      </c>
      <c r="I26">
        <f t="shared" si="2"/>
        <v>456.96019148400103</v>
      </c>
      <c r="J26">
        <f t="shared" si="3"/>
        <v>381.04686318972034</v>
      </c>
      <c r="K26">
        <f t="shared" si="4"/>
        <v>381.04686318972034</v>
      </c>
      <c r="L26">
        <f t="shared" si="5"/>
        <v>15.29105515910417</v>
      </c>
      <c r="M26">
        <f t="shared" si="6"/>
        <v>15.055613813377789</v>
      </c>
      <c r="N26">
        <f t="shared" si="7"/>
        <v>4.8543126918843775</v>
      </c>
      <c r="O26">
        <f t="shared" si="8"/>
        <v>11.030923208114537</v>
      </c>
      <c r="P26">
        <f t="shared" si="9"/>
        <v>11.47589470570837</v>
      </c>
      <c r="Q26">
        <f t="shared" si="10"/>
        <v>3.4350923941377509</v>
      </c>
      <c r="R26">
        <f t="shared" si="11"/>
        <v>0.12653865769776834</v>
      </c>
      <c r="S26">
        <f t="shared" si="12"/>
        <v>0.19313992891974543</v>
      </c>
      <c r="T26">
        <f t="shared" si="13"/>
        <v>0.57580758188846437</v>
      </c>
      <c r="U26">
        <f t="shared" si="14"/>
        <v>1.3145460066808381</v>
      </c>
      <c r="V26">
        <f t="shared" si="15"/>
        <v>1.0621653250115251</v>
      </c>
      <c r="W26">
        <f t="shared" si="16"/>
        <v>0.94686320694982662</v>
      </c>
      <c r="X26">
        <f t="shared" si="17"/>
        <v>0.8354084421500152</v>
      </c>
      <c r="Y26">
        <f t="shared" si="18"/>
        <v>0.60480868115890629</v>
      </c>
      <c r="Z26">
        <f t="shared" si="19"/>
        <v>0.69487762471579517</v>
      </c>
      <c r="AA26">
        <f t="shared" si="20"/>
        <v>0</v>
      </c>
      <c r="AB26">
        <f t="shared" si="21"/>
        <v>0</v>
      </c>
      <c r="AC26">
        <f t="shared" si="22"/>
        <v>0</v>
      </c>
    </row>
    <row r="27" spans="4:32">
      <c r="D27" t="s">
        <v>51</v>
      </c>
      <c r="F27">
        <f t="shared" ref="F27:F31" si="23">S10/F10</f>
        <v>2.7119205298013243</v>
      </c>
      <c r="G27">
        <f t="shared" si="0"/>
        <v>3.1589403973509929</v>
      </c>
      <c r="H27">
        <f t="shared" si="1"/>
        <v>4.6225165562913908</v>
      </c>
      <c r="I27">
        <f t="shared" si="2"/>
        <v>8.333241963071794</v>
      </c>
      <c r="J27">
        <f t="shared" si="3"/>
        <v>8.1043594579185125</v>
      </c>
      <c r="K27">
        <f t="shared" si="4"/>
        <v>8.1043594579185125</v>
      </c>
      <c r="L27">
        <f t="shared" si="5"/>
        <v>1.7505742585846171</v>
      </c>
      <c r="M27">
        <f t="shared" si="6"/>
        <v>2.2451153918856224</v>
      </c>
      <c r="N27">
        <f t="shared" si="7"/>
        <v>1.982794988902951</v>
      </c>
      <c r="O27">
        <f t="shared" si="8"/>
        <v>1.1982618619145853</v>
      </c>
      <c r="P27">
        <f t="shared" si="9"/>
        <v>1.6393724331105113</v>
      </c>
      <c r="Q27">
        <f t="shared" si="10"/>
        <v>5.1211504246226083</v>
      </c>
      <c r="R27">
        <f t="shared" si="11"/>
        <v>4.3242327555014635</v>
      </c>
      <c r="S27">
        <f t="shared" si="12"/>
        <v>4.1075221538253395</v>
      </c>
      <c r="T27">
        <f t="shared" si="13"/>
        <v>2.1714158603047489</v>
      </c>
      <c r="U27">
        <f t="shared" si="14"/>
        <v>0.86247375174988339</v>
      </c>
      <c r="V27">
        <f t="shared" si="15"/>
        <v>0.85338326401711906</v>
      </c>
      <c r="W27">
        <f t="shared" si="16"/>
        <v>0.87811896070431605</v>
      </c>
      <c r="X27">
        <f t="shared" si="17"/>
        <v>0.48178663089127399</v>
      </c>
      <c r="Y27">
        <f t="shared" si="18"/>
        <v>0.4581772999465028</v>
      </c>
      <c r="Z27">
        <f t="shared" si="19"/>
        <v>0.577444123832347</v>
      </c>
      <c r="AA27">
        <f t="shared" si="20"/>
        <v>105.28666945257001</v>
      </c>
      <c r="AB27">
        <f t="shared" si="21"/>
        <v>75.02793723689247</v>
      </c>
      <c r="AC27">
        <f t="shared" si="22"/>
        <v>111.43755781683626</v>
      </c>
    </row>
    <row r="28" spans="4:32">
      <c r="D28" t="s">
        <v>52</v>
      </c>
      <c r="F28">
        <f t="shared" si="23"/>
        <v>53.082352941176467</v>
      </c>
      <c r="G28">
        <f t="shared" si="0"/>
        <v>53.082352941176467</v>
      </c>
      <c r="H28">
        <f t="shared" si="1"/>
        <v>29.252941176470586</v>
      </c>
      <c r="I28">
        <f t="shared" si="2"/>
        <v>75.913494809688586</v>
      </c>
      <c r="J28">
        <f t="shared" si="3"/>
        <v>46.079584775086502</v>
      </c>
      <c r="K28">
        <f t="shared" si="4"/>
        <v>46.079584775086502</v>
      </c>
      <c r="L28">
        <f t="shared" si="5"/>
        <v>7.961582310146567</v>
      </c>
      <c r="M28">
        <f t="shared" si="6"/>
        <v>7.961582310146567</v>
      </c>
      <c r="N28">
        <f t="shared" si="7"/>
        <v>7.3242010871117289</v>
      </c>
      <c r="O28">
        <f t="shared" si="8"/>
        <v>7.4013926822666765</v>
      </c>
      <c r="P28">
        <f t="shared" si="9"/>
        <v>7.4013926822666765</v>
      </c>
      <c r="Q28">
        <f t="shared" si="10"/>
        <v>4.7339812849241776</v>
      </c>
      <c r="R28">
        <f t="shared" si="11"/>
        <v>1.0992296823009253</v>
      </c>
      <c r="S28">
        <f t="shared" si="12"/>
        <v>1.9942179169482617</v>
      </c>
      <c r="T28">
        <f t="shared" si="13"/>
        <v>3.3333333333333335</v>
      </c>
      <c r="U28">
        <f t="shared" si="14"/>
        <v>1.0243115002690408</v>
      </c>
      <c r="V28">
        <f t="shared" si="15"/>
        <v>0.98790301372744971</v>
      </c>
      <c r="W28">
        <f t="shared" si="16"/>
        <v>0.79526784186205723</v>
      </c>
      <c r="X28">
        <f t="shared" si="17"/>
        <v>0.68507557599178204</v>
      </c>
      <c r="Y28">
        <f t="shared" si="18"/>
        <v>0.65670856782201659</v>
      </c>
      <c r="Z28">
        <f t="shared" si="19"/>
        <v>0.64469790713939845</v>
      </c>
      <c r="AA28">
        <f t="shared" si="20"/>
        <v>9.6786854847017629</v>
      </c>
      <c r="AB28">
        <f t="shared" si="21"/>
        <v>9.6786854847017629</v>
      </c>
      <c r="AC28">
        <f t="shared" si="22"/>
        <v>8.2503249285157256</v>
      </c>
    </row>
    <row r="29" spans="4:32">
      <c r="D29" t="s">
        <v>53</v>
      </c>
      <c r="F29">
        <f t="shared" si="23"/>
        <v>4.4946236559139781</v>
      </c>
      <c r="G29">
        <f t="shared" si="0"/>
        <v>6.4307692307692301</v>
      </c>
      <c r="H29" t="e">
        <f t="shared" si="1"/>
        <v>#DIV/0!</v>
      </c>
      <c r="I29">
        <f t="shared" si="2"/>
        <v>5.8332755231818698</v>
      </c>
      <c r="J29">
        <f t="shared" si="3"/>
        <v>4.2764497041420118</v>
      </c>
      <c r="K29" t="e">
        <f t="shared" si="4"/>
        <v>#DIV/0!</v>
      </c>
      <c r="L29">
        <f t="shared" si="5"/>
        <v>7.4812770989357515</v>
      </c>
      <c r="M29">
        <f t="shared" si="6"/>
        <v>7.4812770989357515</v>
      </c>
      <c r="N29">
        <f t="shared" si="7"/>
        <v>4.5343734763529975</v>
      </c>
      <c r="O29">
        <f t="shared" si="8"/>
        <v>8.2380764682696093</v>
      </c>
      <c r="P29">
        <f t="shared" si="9"/>
        <v>8.2380764682696093</v>
      </c>
      <c r="Q29">
        <f t="shared" si="10"/>
        <v>5.4282463838777826</v>
      </c>
      <c r="R29">
        <f t="shared" si="11"/>
        <v>0.59351462776500441</v>
      </c>
      <c r="S29">
        <f t="shared" si="12"/>
        <v>1.9747620101837502</v>
      </c>
      <c r="T29">
        <f t="shared" si="13"/>
        <v>0</v>
      </c>
      <c r="U29">
        <f t="shared" si="14"/>
        <v>1.3717247664616086</v>
      </c>
      <c r="V29">
        <f t="shared" si="15"/>
        <v>1.0789342629482073</v>
      </c>
      <c r="W29">
        <f t="shared" si="16"/>
        <v>1.1787827557058326</v>
      </c>
      <c r="X29">
        <f t="shared" si="17"/>
        <v>0.99886078833447256</v>
      </c>
      <c r="Y29">
        <f t="shared" si="18"/>
        <v>0.55154382470119523</v>
      </c>
      <c r="Z29">
        <f t="shared" si="19"/>
        <v>0.57822397514043267</v>
      </c>
      <c r="AA29">
        <f t="shared" si="20"/>
        <v>29.541095890410961</v>
      </c>
      <c r="AB29">
        <f t="shared" si="21"/>
        <v>29.541095890410961</v>
      </c>
      <c r="AC29">
        <f t="shared" si="22"/>
        <v>0</v>
      </c>
    </row>
    <row r="30" spans="4:32">
      <c r="D30" t="s">
        <v>54</v>
      </c>
      <c r="F30">
        <f t="shared" si="23"/>
        <v>68.67</v>
      </c>
      <c r="G30">
        <f t="shared" si="0"/>
        <v>68.67</v>
      </c>
      <c r="H30">
        <f t="shared" si="1"/>
        <v>45.55</v>
      </c>
      <c r="I30">
        <f t="shared" si="2"/>
        <v>222.61</v>
      </c>
      <c r="J30">
        <f t="shared" si="3"/>
        <v>158.31</v>
      </c>
      <c r="K30">
        <f t="shared" si="4"/>
        <v>158.31</v>
      </c>
      <c r="L30">
        <f>P13/M13*100</f>
        <v>12.542709634691512</v>
      </c>
      <c r="M30">
        <f t="shared" si="6"/>
        <v>12.542709634691512</v>
      </c>
      <c r="N30">
        <f t="shared" si="7"/>
        <v>8.436024006534323</v>
      </c>
      <c r="O30">
        <f t="shared" si="8"/>
        <v>10.336107891686861</v>
      </c>
      <c r="P30">
        <f t="shared" si="9"/>
        <v>10.336107891686861</v>
      </c>
      <c r="Q30">
        <f t="shared" si="10"/>
        <v>8.0880002841009979</v>
      </c>
      <c r="R30">
        <f t="shared" si="11"/>
        <v>0.71223215488971747</v>
      </c>
      <c r="S30">
        <f t="shared" si="12"/>
        <v>1.0449750489545828</v>
      </c>
      <c r="T30">
        <f t="shared" si="13"/>
        <v>1.8196172248803828</v>
      </c>
      <c r="U30">
        <f t="shared" si="14"/>
        <v>1.2848361811312241</v>
      </c>
      <c r="V30">
        <f t="shared" si="15"/>
        <v>1.1665501683929593</v>
      </c>
      <c r="W30">
        <f t="shared" si="16"/>
        <v>1.1527555013793547</v>
      </c>
      <c r="X30">
        <f t="shared" si="17"/>
        <v>0.82174476963852694</v>
      </c>
      <c r="Y30">
        <f t="shared" si="18"/>
        <v>0.87589756624515469</v>
      </c>
      <c r="Z30">
        <f t="shared" si="19"/>
        <v>0.66902270703472844</v>
      </c>
      <c r="AA30">
        <f t="shared" si="20"/>
        <v>4.2367694707788317</v>
      </c>
      <c r="AB30">
        <f t="shared" si="21"/>
        <v>4.2367694707788317</v>
      </c>
      <c r="AC30">
        <f t="shared" si="22"/>
        <v>4.6958535045253633</v>
      </c>
    </row>
    <row r="31" spans="4:32">
      <c r="D31" t="s">
        <v>55</v>
      </c>
      <c r="F31">
        <f t="shared" si="23"/>
        <v>-2.4046533199350697</v>
      </c>
      <c r="G31">
        <f t="shared" si="0"/>
        <v>-4.7443953027299068</v>
      </c>
      <c r="H31">
        <f t="shared" si="1"/>
        <v>-10.368156168979718</v>
      </c>
      <c r="I31">
        <f t="shared" si="2"/>
        <v>4.6871535754081525E-2</v>
      </c>
      <c r="J31">
        <f t="shared" si="3"/>
        <v>2.1077237562633092E-2</v>
      </c>
      <c r="K31">
        <f t="shared" si="4"/>
        <v>2.1077237562633092E-2</v>
      </c>
      <c r="L31">
        <f>P14/M14*100</f>
        <v>-81.425986656112173</v>
      </c>
      <c r="M31">
        <f t="shared" si="6"/>
        <v>-81.425986656112173</v>
      </c>
      <c r="N31">
        <f t="shared" si="7"/>
        <v>-160.27479513987001</v>
      </c>
      <c r="O31">
        <f t="shared" si="8"/>
        <v>-87.948094538052686</v>
      </c>
      <c r="P31">
        <f t="shared" si="9"/>
        <v>-87.948094538052686</v>
      </c>
      <c r="Q31">
        <f t="shared" si="10"/>
        <v>-240.12432890647077</v>
      </c>
      <c r="R31">
        <f t="shared" si="11"/>
        <v>1.2512651854118066</v>
      </c>
      <c r="S31">
        <f t="shared" si="12"/>
        <v>25.83337011697197</v>
      </c>
      <c r="T31">
        <f t="shared" si="13"/>
        <v>1.1412042700209444</v>
      </c>
      <c r="U31">
        <f t="shared" si="14"/>
        <v>0.13783970620004318</v>
      </c>
      <c r="V31">
        <f t="shared" si="15"/>
        <v>0.44079741867310734</v>
      </c>
      <c r="W31">
        <f t="shared" si="16"/>
        <v>0.69863805828197523</v>
      </c>
      <c r="X31">
        <f t="shared" si="17"/>
        <v>0.11463383020090732</v>
      </c>
      <c r="Y31">
        <f t="shared" si="18"/>
        <v>0.28763491584270512</v>
      </c>
      <c r="Z31">
        <f t="shared" si="19"/>
        <v>0.68985646141447587</v>
      </c>
      <c r="AA31">
        <f t="shared" si="20"/>
        <v>-8.9783001180473576</v>
      </c>
      <c r="AB31">
        <f t="shared" si="21"/>
        <v>-8.9783001180473576</v>
      </c>
      <c r="AC31">
        <f t="shared" si="22"/>
        <v>-7.9726072679992068</v>
      </c>
    </row>
  </sheetData>
  <mergeCells count="21">
    <mergeCell ref="U19:W19"/>
    <mergeCell ref="X19:Z19"/>
    <mergeCell ref="AA19:AC19"/>
    <mergeCell ref="AD19:AF19"/>
    <mergeCell ref="F19:H19"/>
    <mergeCell ref="I19:K19"/>
    <mergeCell ref="L19:N19"/>
    <mergeCell ref="O19:Q19"/>
    <mergeCell ref="R19:T19"/>
    <mergeCell ref="AN3:AP3"/>
    <mergeCell ref="F3:H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2019-01-25T17:39:44Z</dcterms:created>
  <dcterms:modified xsi:type="dcterms:W3CDTF">2019-01-26T08:51:33Z</dcterms:modified>
  <cp:category/>
  <cp:contentStatus/>
</cp:coreProperties>
</file>