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<sst xmlns="http://schemas.openxmlformats.org/spreadsheetml/2006/main" count="40">
  <si>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Printing and stationary</t>
  </si>
  <si>
    <t>Company name</t>
  </si>
  <si>
    <t>net income (cr)</t>
  </si>
  <si>
    <t>total shareholder equity</t>
  </si>
  <si>
    <t>account receivable (cr)</t>
  </si>
  <si>
    <t>total outstanding shares (lakhs)</t>
  </si>
  <si>
    <t>book value per share (Rs)</t>
  </si>
  <si>
    <t>EBITDA(cr)</t>
  </si>
  <si>
    <t>total revenue (cr)</t>
  </si>
  <si>
    <t>cogs (cr)</t>
  </si>
  <si>
    <t>total tax(cr)</t>
  </si>
  <si>
    <t>total liability (cr)</t>
  </si>
  <si>
    <t>current assests (cr)</t>
  </si>
  <si>
    <t>current liability(cr)</t>
  </si>
  <si>
    <t>cash and cash equivalents (cr)</t>
  </si>
  <si>
    <t>inventory(cr)</t>
  </si>
  <si>
    <t>markert price per share</t>
  </si>
  <si>
    <t>EPS</t>
  </si>
  <si>
    <t xml:space="preserve">                 Quick Ratio</t>
  </si>
  <si>
    <t xml:space="preserve">                 Current Ratio</t>
  </si>
  <si>
    <t xml:space="preserve">     Inventory Turnover Ratio</t>
  </si>
  <si>
    <t xml:space="preserve">             Debt/Equity Ratio</t>
  </si>
  <si>
    <t xml:space="preserve">        Net Profit Margin(%)</t>
  </si>
  <si>
    <t>P/E ratio</t>
  </si>
  <si>
    <t>P/B ratio</t>
  </si>
  <si>
    <t>Sundaram Multi Pap</t>
  </si>
  <si>
    <t xml:space="preserve">- 18.85 </t>
  </si>
  <si>
    <t xml:space="preserve">-6.17 </t>
  </si>
  <si>
    <t xml:space="preserve">-8.72 </t>
  </si>
  <si>
    <t>Archies</t>
  </si>
  <si>
    <t>Orient Press Ltd.</t>
  </si>
  <si>
    <t xml:space="preserve">standalone </t>
  </si>
  <si>
    <t>Gala Global Products Ltd.</t>
  </si>
  <si>
    <t>standalon</t>
  </si>
  <si>
    <t>rubber industry</t>
  </si>
  <si>
    <t>Apcotex Industries Ltd.</t>
  </si>
  <si>
    <t>Pix Transmissions Ltd.</t>
  </si>
  <si>
    <t>Indag Rubber</t>
  </si>
  <si>
    <t>Rubfila International</t>
  </si>
  <si>
    <t>GRP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</si>
</sst>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0">
    <font>
      <sz val="11"/>
      <color theme="1"/>
      <name val="Calibri"/>
      <charset val="134"/>
      <scheme val="minor"/>
    </font>
    <font>
      <b/>
      <sz val="12"/>
      <color rgb="FF000000"/>
      <name val="Arial"/>
      <charset val="134"/>
    </font>
    <font>
      <b/>
      <sz val="7"/>
      <color rgb="FF303030"/>
      <name val="Arial"/>
      <charset val="134"/>
    </font>
    <font>
      <b/>
      <sz val="14"/>
      <color rgb="FF000000"/>
      <name val="Arial"/>
      <charset val="134"/>
    </font>
    <font>
      <b/>
      <sz val="7"/>
      <color theme="1"/>
      <name val="Arial"/>
      <charset val="134"/>
    </font>
    <font>
      <b/>
      <sz val="7"/>
      <color rgb="FF000000"/>
      <name val="Arial"/>
      <charset val="134"/>
    </font>
    <font>
      <b/>
      <sz val="11"/>
      <color theme="1"/>
      <name val="Arial"/>
      <charset val="134"/>
    </font>
    <font>
      <sz val="11"/>
      <color rgb="FF111111"/>
      <name val="Arial"/>
      <charset val="134"/>
    </font>
    <font>
      <sz val="7"/>
      <color theme="1"/>
      <name val="Arial"/>
      <charset val="134"/>
    </font>
    <font>
      <sz val="7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/>
    <xf numFmtId="0" fontId="4" fillId="3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0" borderId="0" xfId="0" applyFont="1"/>
    <xf numFmtId="0" fontId="6" fillId="3" borderId="0" xfId="0" applyFont="1" applyFill="1" applyAlignment="1">
      <alignment vertical="center" wrapText="1"/>
    </xf>
    <xf numFmtId="0" fontId="7" fillId="0" borderId="0" xfId="0" applyFont="1"/>
    <xf numFmtId="0" fontId="8" fillId="3" borderId="2" xfId="0" applyFont="1" applyFill="1" applyBorder="1" applyAlignment="1">
      <alignment horizontal="right" vertical="center" wrapText="1"/>
    </xf>
    <xf numFmtId="0" fontId="9" fillId="0" borderId="0" xfId="0" applyFont="1"/>
    <xf numFmtId="4" fontId="8" fillId="3" borderId="2" xfId="0" applyNumberFormat="1" applyFont="1" applyFill="1" applyBorder="1" applyAlignment="1">
      <alignment horizontal="right" vertical="center" wrapText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A45"/>
  <sheetViews>
    <sheetView tabSelected="1" topLeftCell="AD1" workbookViewId="0">
      <selection activeCell="AL7" sqref="AL7"/>
    </sheetView>
  </sheetViews>
  <sheetFormatPr defaultColWidth="9" defaultRowHeight="14.4"/>
  <cols>
    <col min="1" max="1" width="26.7777777777778" customWidth="1"/>
    <col min="2" max="2" width="11.3333333333333" customWidth="1"/>
    <col min="3" max="3" width="10.4444444444444" customWidth="1"/>
    <col min="78" max="80" width="12.8888888888889"/>
    <col min="94" max="96" width="14.1111111111111"/>
    <col min="98" max="101" width="14.1111111111111"/>
    <col min="103" max="105" width="12.8888888888889"/>
  </cols>
  <sheetData>
    <row r="1" spans="1:1">
      <c r="A1" t="s">
        <v>0</v>
      </c>
    </row>
    <row r="2" spans="13:13">
      <c r="M2" s="10"/>
    </row>
    <row r="3" spans="1:104">
      <c r="A3" t="s">
        <v>1</v>
      </c>
      <c r="D3" s="1" t="s">
        <v>2</v>
      </c>
      <c r="H3" s="2" t="s">
        <v>3</v>
      </c>
      <c r="L3" s="10"/>
      <c r="N3" t="s">
        <v>4</v>
      </c>
      <c r="R3" t="s">
        <v>5</v>
      </c>
      <c r="V3" t="s">
        <v>6</v>
      </c>
      <c r="AA3" t="s">
        <v>7</v>
      </c>
      <c r="AE3" t="s">
        <v>8</v>
      </c>
      <c r="AH3" t="s">
        <v>9</v>
      </c>
      <c r="AN3" t="s">
        <v>10</v>
      </c>
      <c r="AR3" t="s">
        <v>11</v>
      </c>
      <c r="AV3" t="s">
        <v>12</v>
      </c>
      <c r="AZ3" t="s">
        <v>13</v>
      </c>
      <c r="BD3" t="s">
        <v>14</v>
      </c>
      <c r="BI3" t="s">
        <v>15</v>
      </c>
      <c r="BN3" t="s">
        <v>16</v>
      </c>
      <c r="BR3" t="s">
        <v>17</v>
      </c>
      <c r="BZ3" t="s">
        <v>18</v>
      </c>
      <c r="CD3" t="s">
        <v>19</v>
      </c>
      <c r="CH3" t="s">
        <v>20</v>
      </c>
      <c r="CL3" t="s">
        <v>21</v>
      </c>
      <c r="CP3" t="s">
        <v>22</v>
      </c>
      <c r="CU3" t="s">
        <v>23</v>
      </c>
      <c r="CZ3" t="s">
        <v>24</v>
      </c>
    </row>
    <row r="4" spans="3:105">
      <c r="C4">
        <v>2018</v>
      </c>
      <c r="D4">
        <v>17</v>
      </c>
      <c r="E4">
        <v>16</v>
      </c>
      <c r="G4">
        <v>2018</v>
      </c>
      <c r="H4">
        <v>17</v>
      </c>
      <c r="I4">
        <v>16</v>
      </c>
      <c r="M4">
        <v>18</v>
      </c>
      <c r="N4">
        <v>17</v>
      </c>
      <c r="O4">
        <v>16</v>
      </c>
      <c r="R4">
        <v>18</v>
      </c>
      <c r="S4">
        <v>17</v>
      </c>
      <c r="T4">
        <v>16</v>
      </c>
      <c r="V4">
        <v>18</v>
      </c>
      <c r="W4">
        <v>17</v>
      </c>
      <c r="X4">
        <v>16</v>
      </c>
      <c r="Z4">
        <v>18</v>
      </c>
      <c r="AA4">
        <v>17</v>
      </c>
      <c r="AB4">
        <v>16</v>
      </c>
      <c r="AD4">
        <v>18</v>
      </c>
      <c r="AE4">
        <v>17</v>
      </c>
      <c r="AF4">
        <v>16</v>
      </c>
      <c r="AH4">
        <v>18</v>
      </c>
      <c r="AI4">
        <v>17</v>
      </c>
      <c r="AJ4">
        <v>16</v>
      </c>
      <c r="AM4">
        <v>18</v>
      </c>
      <c r="AN4">
        <v>17</v>
      </c>
      <c r="AO4">
        <v>16</v>
      </c>
      <c r="AQ4">
        <v>18</v>
      </c>
      <c r="AR4">
        <v>17</v>
      </c>
      <c r="AS4">
        <v>16</v>
      </c>
      <c r="AU4">
        <v>18</v>
      </c>
      <c r="AV4">
        <v>17</v>
      </c>
      <c r="AW4">
        <v>16</v>
      </c>
      <c r="AY4">
        <v>18</v>
      </c>
      <c r="AZ4">
        <v>17</v>
      </c>
      <c r="BA4">
        <v>16</v>
      </c>
      <c r="BD4">
        <v>18</v>
      </c>
      <c r="BE4">
        <v>17</v>
      </c>
      <c r="BF4">
        <v>16</v>
      </c>
      <c r="BH4">
        <v>18</v>
      </c>
      <c r="BI4">
        <v>17</v>
      </c>
      <c r="BJ4">
        <v>16</v>
      </c>
      <c r="BN4">
        <v>18</v>
      </c>
      <c r="BO4">
        <v>17</v>
      </c>
      <c r="BP4">
        <v>16</v>
      </c>
      <c r="BR4">
        <v>18</v>
      </c>
      <c r="BS4">
        <v>17</v>
      </c>
      <c r="BT4">
        <v>16</v>
      </c>
      <c r="BZ4">
        <v>18</v>
      </c>
      <c r="CA4">
        <v>17</v>
      </c>
      <c r="CB4">
        <v>16</v>
      </c>
      <c r="CD4">
        <v>18</v>
      </c>
      <c r="CE4">
        <v>17</v>
      </c>
      <c r="CF4">
        <v>16</v>
      </c>
      <c r="CH4">
        <v>18</v>
      </c>
      <c r="CI4">
        <v>17</v>
      </c>
      <c r="CJ4">
        <v>16</v>
      </c>
      <c r="CL4">
        <v>18</v>
      </c>
      <c r="CM4">
        <v>17</v>
      </c>
      <c r="CN4">
        <v>16</v>
      </c>
      <c r="CP4">
        <v>18</v>
      </c>
      <c r="CQ4">
        <v>17</v>
      </c>
      <c r="CR4">
        <v>16</v>
      </c>
      <c r="CT4">
        <v>18</v>
      </c>
      <c r="CU4">
        <v>17</v>
      </c>
      <c r="CV4">
        <v>16</v>
      </c>
      <c r="CY4">
        <v>18</v>
      </c>
      <c r="CZ4">
        <v>17</v>
      </c>
      <c r="DA4">
        <v>16</v>
      </c>
    </row>
    <row r="6" ht="15.6" spans="1:105">
      <c r="A6" s="3" t="s">
        <v>25</v>
      </c>
      <c r="C6" s="14" t="s">
        <v>26</v>
      </c>
      <c r="D6" s="14" t="s">
        <v>27</v>
      </c>
      <c r="E6" s="14" t="s">
        <v>28</v>
      </c>
      <c r="G6" s="4">
        <v>96.34</v>
      </c>
      <c r="H6" s="4">
        <v>103.27</v>
      </c>
      <c r="I6" s="4">
        <v>101.78</v>
      </c>
      <c r="M6" s="11">
        <v>20.27</v>
      </c>
      <c r="N6" s="11">
        <v>30.2</v>
      </c>
      <c r="O6" s="11">
        <v>30.35</v>
      </c>
      <c r="R6" s="13">
        <v>2716.06</v>
      </c>
      <c r="S6" s="13">
        <v>2456.06</v>
      </c>
      <c r="T6" s="13">
        <v>2156.06</v>
      </c>
      <c r="V6" s="11">
        <v>2.56</v>
      </c>
      <c r="W6" s="11">
        <v>3.28</v>
      </c>
      <c r="X6" s="11">
        <v>3.79</v>
      </c>
      <c r="Z6">
        <v>-3.63</v>
      </c>
      <c r="AA6" s="11">
        <v>9.58</v>
      </c>
      <c r="AB6" s="11">
        <v>5.99</v>
      </c>
      <c r="AD6" s="7">
        <v>111.29</v>
      </c>
      <c r="AE6" s="7">
        <v>101.13</v>
      </c>
      <c r="AF6" s="7">
        <v>98.8</v>
      </c>
      <c r="AH6" s="7">
        <v>108.01</v>
      </c>
      <c r="AI6" s="7">
        <v>96.07</v>
      </c>
      <c r="AJ6" s="7">
        <v>102.09</v>
      </c>
      <c r="AM6" s="6">
        <v>3.64</v>
      </c>
      <c r="AN6" s="6">
        <v>1.53</v>
      </c>
      <c r="AO6" s="6">
        <v>-1.45</v>
      </c>
      <c r="AQ6" s="6">
        <v>122.75</v>
      </c>
      <c r="AR6" s="6">
        <v>142.05</v>
      </c>
      <c r="AS6" s="6">
        <v>149.43</v>
      </c>
      <c r="AU6" s="7">
        <v>94.85</v>
      </c>
      <c r="AV6" s="7">
        <v>105.7</v>
      </c>
      <c r="AW6" s="7">
        <v>86.83</v>
      </c>
      <c r="AY6" s="7">
        <v>72.34</v>
      </c>
      <c r="AZ6" s="7">
        <v>82.25</v>
      </c>
      <c r="BA6" s="7">
        <v>84.25</v>
      </c>
      <c r="BD6" s="11">
        <v>0.15</v>
      </c>
      <c r="BE6" s="11">
        <v>0.21</v>
      </c>
      <c r="BF6" s="11">
        <v>1.62</v>
      </c>
      <c r="BH6" s="11">
        <v>39.48</v>
      </c>
      <c r="BI6" s="11">
        <v>27.5</v>
      </c>
      <c r="BJ6" s="11">
        <v>44.84</v>
      </c>
      <c r="BN6">
        <v>2.95</v>
      </c>
      <c r="BO6">
        <v>2.75</v>
      </c>
      <c r="BP6">
        <v>2.35</v>
      </c>
      <c r="BR6">
        <f>(C6/R6)*100</f>
        <v>-0.694020014285399</v>
      </c>
      <c r="BS6">
        <f>(D6/S6)*100</f>
        <v>-0.251215361188245</v>
      </c>
      <c r="BT6">
        <f>(E6/T6)*100</f>
        <v>-0.404441434839476</v>
      </c>
      <c r="BZ6">
        <f>(BH6+BD6)/AY6</f>
        <v>0.547829693115842</v>
      </c>
      <c r="CA6">
        <f>BI6+BE6/AZ6</f>
        <v>27.5025531914894</v>
      </c>
      <c r="CB6">
        <f>BJ6+BP6/BA6</f>
        <v>44.8678931750742</v>
      </c>
      <c r="CD6">
        <f>AU6/AY6</f>
        <v>1.31116947746751</v>
      </c>
      <c r="CE6">
        <f>AV6/AZ6</f>
        <v>1.28510638297872</v>
      </c>
      <c r="CF6">
        <f>AW6/BA6</f>
        <v>1.03062314540059</v>
      </c>
      <c r="CH6">
        <f>AH6/BH6</f>
        <v>2.73581560283688</v>
      </c>
      <c r="CI6">
        <f>AI6/BI6</f>
        <v>3.49345454545455</v>
      </c>
      <c r="CJ6">
        <f>AJ6/BJ6</f>
        <v>2.27676181980375</v>
      </c>
      <c r="CL6">
        <f>AQ6/G6</f>
        <v>1.27413327797384</v>
      </c>
      <c r="CM6">
        <f>AR6/H6</f>
        <v>1.37552048029437</v>
      </c>
      <c r="CN6">
        <f>AS6/I6</f>
        <v>1.46816663391629</v>
      </c>
      <c r="CP6">
        <f>(1-(AH6+AM6)/AD6)*100</f>
        <v>-0.323479198490428</v>
      </c>
      <c r="CQ6">
        <f>(1-(AI6+AN6)/AE6)*100</f>
        <v>3.4905567091862</v>
      </c>
      <c r="CR6">
        <f>(1-(AJ6+AO6)/AF6)*100</f>
        <v>-1.86234817813766</v>
      </c>
      <c r="CT6">
        <f>BN6/BR6</f>
        <v>-4.25059787798408</v>
      </c>
      <c r="CU6">
        <f>BO6/BS6</f>
        <v>-10.9467828200972</v>
      </c>
      <c r="CV6">
        <f>BP6/BT6</f>
        <v>-5.81048279816514</v>
      </c>
      <c r="CY6">
        <f>BN6/V6</f>
        <v>1.15234375</v>
      </c>
      <c r="CZ6">
        <f>BO6/W6</f>
        <v>0.838414634146342</v>
      </c>
      <c r="DA6">
        <f>BP6/X6</f>
        <v>0.620052770448549</v>
      </c>
    </row>
    <row r="12" ht="17.4" spans="1:105">
      <c r="A12" s="5" t="s">
        <v>29</v>
      </c>
      <c r="C12" s="6">
        <v>-2.37</v>
      </c>
      <c r="D12" s="6">
        <v>-3.7</v>
      </c>
      <c r="E12" s="6">
        <v>2.89</v>
      </c>
      <c r="G12" s="7">
        <v>117.55</v>
      </c>
      <c r="H12" s="7">
        <v>106.71</v>
      </c>
      <c r="I12" s="7">
        <v>110.72</v>
      </c>
      <c r="M12" s="11">
        <v>21.99</v>
      </c>
      <c r="N12" s="11">
        <v>19.96</v>
      </c>
      <c r="O12" s="11">
        <v>21.99</v>
      </c>
      <c r="R12" s="11">
        <v>337.8</v>
      </c>
      <c r="S12" s="11">
        <v>337.8</v>
      </c>
      <c r="T12" s="11">
        <v>337.8</v>
      </c>
      <c r="V12" s="11">
        <v>34.8</v>
      </c>
      <c r="W12" s="11">
        <v>31.59</v>
      </c>
      <c r="X12" s="11">
        <v>32.78</v>
      </c>
      <c r="Z12" s="11">
        <v>4.04</v>
      </c>
      <c r="AA12" s="11">
        <v>1.2</v>
      </c>
      <c r="AB12" s="11">
        <v>11.53</v>
      </c>
      <c r="AD12" s="7">
        <v>159.84</v>
      </c>
      <c r="AE12" s="7">
        <v>159.84</v>
      </c>
      <c r="AF12" s="7">
        <v>188.38</v>
      </c>
      <c r="AH12" s="11">
        <v>153.01</v>
      </c>
      <c r="AI12" s="11">
        <v>186.98</v>
      </c>
      <c r="AJ12" s="11">
        <v>194.2</v>
      </c>
      <c r="AM12" s="6">
        <v>-0.51</v>
      </c>
      <c r="AN12" s="6">
        <v>-0.51</v>
      </c>
      <c r="AO12" s="6">
        <v>-1.93</v>
      </c>
      <c r="AQ12" s="6">
        <v>133.35</v>
      </c>
      <c r="AR12" s="6">
        <v>121.03</v>
      </c>
      <c r="AS12" s="6">
        <v>124.91</v>
      </c>
      <c r="AU12" s="11">
        <v>74.98</v>
      </c>
      <c r="AV12" s="11">
        <v>78.05</v>
      </c>
      <c r="AW12" s="11">
        <v>82.35</v>
      </c>
      <c r="AY12" s="11">
        <v>31.4</v>
      </c>
      <c r="AZ12" s="11">
        <v>32.5</v>
      </c>
      <c r="BA12" s="11">
        <v>28.47</v>
      </c>
      <c r="BD12" s="11">
        <v>1.21</v>
      </c>
      <c r="BE12" s="11">
        <v>1.22</v>
      </c>
      <c r="BF12" s="11">
        <v>3.19</v>
      </c>
      <c r="BH12" s="11">
        <v>51.78</v>
      </c>
      <c r="BI12" s="11">
        <v>56.87</v>
      </c>
      <c r="BJ12" s="11">
        <v>57.17</v>
      </c>
      <c r="BN12">
        <v>34.85</v>
      </c>
      <c r="BO12">
        <v>24.25</v>
      </c>
      <c r="BP12">
        <v>21.1</v>
      </c>
      <c r="BR12">
        <f>(C12/R12)*100</f>
        <v>-0.701598579040853</v>
      </c>
      <c r="BS12">
        <f>(D12/S12)*100</f>
        <v>-1.09532267613973</v>
      </c>
      <c r="BT12">
        <f>(E12/T12)*100</f>
        <v>0.855535820011841</v>
      </c>
      <c r="BZ12">
        <f>(BH12+BD12)/AY12</f>
        <v>1.6875796178344</v>
      </c>
      <c r="CA12">
        <f>BI12+BE12/AZ12</f>
        <v>56.9075384615385</v>
      </c>
      <c r="CB12">
        <f>BJ12+BP12/BA12</f>
        <v>57.9111310151036</v>
      </c>
      <c r="CD12">
        <f t="shared" ref="CD7:CD45" si="0">AU12/AY12</f>
        <v>2.38789808917197</v>
      </c>
      <c r="CE12">
        <f t="shared" ref="CE7:CE45" si="1">AV12/AZ12</f>
        <v>2.40153846153846</v>
      </c>
      <c r="CF12">
        <f t="shared" ref="CF7:CF45" si="2">AW12/BA12</f>
        <v>2.89251844046365</v>
      </c>
      <c r="CH12">
        <f t="shared" ref="CH7:CH45" si="3">AH12/BH12</f>
        <v>2.95500193124759</v>
      </c>
      <c r="CI12">
        <f t="shared" ref="CI7:CI45" si="4">AI12/BI12</f>
        <v>3.28784948127308</v>
      </c>
      <c r="CJ12">
        <f t="shared" ref="CJ7:CJ45" si="5">AJ12/BJ12</f>
        <v>3.39688647892251</v>
      </c>
      <c r="CL12">
        <f t="shared" ref="CL7:CL45" si="6">AQ12/G12</f>
        <v>1.13441088898341</v>
      </c>
      <c r="CM12">
        <f t="shared" ref="CM7:CM45" si="7">AR12/H12</f>
        <v>1.134195483085</v>
      </c>
      <c r="CN12">
        <f t="shared" ref="CN7:CN45" si="8">AS12/I12</f>
        <v>1.12816112716763</v>
      </c>
      <c r="CP12">
        <f>(1-(AH12+AM12)/AD12)*100</f>
        <v>4.59209209209209</v>
      </c>
      <c r="CQ12">
        <f>(1-(AI12+AN12)/AE12)*100</f>
        <v>-16.6604104104104</v>
      </c>
      <c r="CR12">
        <f>(1-(AJ12+AO12)/AF12)*100</f>
        <v>-2.06497505042997</v>
      </c>
      <c r="CT12">
        <f>BN12/BR12</f>
        <v>-49.6722784810127</v>
      </c>
      <c r="CU12">
        <f>BO12/BS12</f>
        <v>-22.1395945945946</v>
      </c>
      <c r="CV12">
        <f>BP12/BT12</f>
        <v>24.6629065743945</v>
      </c>
      <c r="CY12">
        <f>BN12/V12</f>
        <v>1.0014367816092</v>
      </c>
      <c r="CZ12">
        <f>BO12/W12</f>
        <v>0.767647989870212</v>
      </c>
      <c r="DA12">
        <f>BP12/X12</f>
        <v>0.643685173886516</v>
      </c>
    </row>
    <row r="13" spans="84:84">
      <c r="CF13" t="e">
        <f t="shared" si="2"/>
        <v>#DIV/0!</v>
      </c>
    </row>
    <row r="16" spans="86:86">
      <c r="CH16" t="e">
        <f t="shared" si="3"/>
        <v>#DIV/0!</v>
      </c>
    </row>
    <row r="17" ht="15.6" spans="1:105">
      <c r="A17" s="3" t="s">
        <v>30</v>
      </c>
      <c r="B17" t="s">
        <v>31</v>
      </c>
      <c r="C17" s="6">
        <v>3.73</v>
      </c>
      <c r="D17" s="6">
        <v>2.49</v>
      </c>
      <c r="E17" s="6">
        <v>2.38</v>
      </c>
      <c r="G17" s="7">
        <v>81.98</v>
      </c>
      <c r="H17" s="7">
        <v>67.93</v>
      </c>
      <c r="I17" s="7">
        <v>64.09</v>
      </c>
      <c r="M17" s="11">
        <v>47.09</v>
      </c>
      <c r="N17" s="11">
        <v>41.73</v>
      </c>
      <c r="O17" s="11">
        <v>39.38</v>
      </c>
      <c r="R17" s="11">
        <v>100</v>
      </c>
      <c r="S17" s="11">
        <v>80.75</v>
      </c>
      <c r="T17" s="11">
        <v>80.75</v>
      </c>
      <c r="V17" s="11">
        <v>81.98</v>
      </c>
      <c r="W17" s="11">
        <v>84.12</v>
      </c>
      <c r="X17" s="11">
        <v>79.36</v>
      </c>
      <c r="Z17" s="11">
        <v>17.32</v>
      </c>
      <c r="AA17" s="11">
        <v>15.82</v>
      </c>
      <c r="AB17" s="11">
        <v>15.59</v>
      </c>
      <c r="AD17" s="7">
        <v>228.92</v>
      </c>
      <c r="AE17" s="7">
        <v>205.61</v>
      </c>
      <c r="AF17" s="7">
        <v>190.93</v>
      </c>
      <c r="AH17" s="11">
        <v>190.68</v>
      </c>
      <c r="AI17" s="11">
        <v>175.77</v>
      </c>
      <c r="AJ17" s="11">
        <v>186.34</v>
      </c>
      <c r="AM17" s="6">
        <v>1.99</v>
      </c>
      <c r="AN17" s="6">
        <v>1.16</v>
      </c>
      <c r="AO17" s="6">
        <v>1.57</v>
      </c>
      <c r="AQ17" s="6">
        <v>129.47</v>
      </c>
      <c r="AR17" s="6">
        <v>112.74</v>
      </c>
      <c r="AS17" s="6">
        <v>114.67</v>
      </c>
      <c r="AU17" s="7">
        <v>115.23</v>
      </c>
      <c r="AV17" s="7">
        <v>98.13</v>
      </c>
      <c r="AW17" s="7">
        <v>91.43</v>
      </c>
      <c r="AY17" s="7">
        <v>91.15</v>
      </c>
      <c r="AZ17" s="7">
        <v>84.07</v>
      </c>
      <c r="BA17" s="7">
        <v>70.44</v>
      </c>
      <c r="BD17" s="11">
        <v>3.45</v>
      </c>
      <c r="BE17" s="11">
        <v>2.81</v>
      </c>
      <c r="BF17" s="11">
        <v>4.24</v>
      </c>
      <c r="BH17" s="11">
        <v>55.32</v>
      </c>
      <c r="BI17" s="11">
        <v>47.93</v>
      </c>
      <c r="BJ17" s="11">
        <v>43.04</v>
      </c>
      <c r="BN17">
        <v>155.15</v>
      </c>
      <c r="BO17">
        <v>70.55</v>
      </c>
      <c r="BP17">
        <v>56.98</v>
      </c>
      <c r="BR17">
        <f>(C17/R17)*100</f>
        <v>3.73</v>
      </c>
      <c r="BS17">
        <f>(D17/S17)*100</f>
        <v>3.08359133126935</v>
      </c>
      <c r="BT17">
        <f>(E17/T17)*100</f>
        <v>2.94736842105263</v>
      </c>
      <c r="BZ17">
        <f>(BH17+BD17)/AY17</f>
        <v>0.644761382336807</v>
      </c>
      <c r="CA17">
        <f>BI17+BE17/AZ17</f>
        <v>47.9634245271797</v>
      </c>
      <c r="CB17">
        <f>BJ17+BP17/BA17</f>
        <v>43.8489153889835</v>
      </c>
      <c r="CD17">
        <f t="shared" si="0"/>
        <v>1.26417992320351</v>
      </c>
      <c r="CE17">
        <f t="shared" si="1"/>
        <v>1.16724158439396</v>
      </c>
      <c r="CF17">
        <f t="shared" si="2"/>
        <v>1.29798409994321</v>
      </c>
      <c r="CH17">
        <f t="shared" si="3"/>
        <v>3.4468546637744</v>
      </c>
      <c r="CI17">
        <f t="shared" si="4"/>
        <v>3.66722303359065</v>
      </c>
      <c r="CJ17">
        <f t="shared" si="5"/>
        <v>4.32946096654275</v>
      </c>
      <c r="CL17">
        <f t="shared" si="6"/>
        <v>1.57928763112954</v>
      </c>
      <c r="CM17">
        <f t="shared" si="7"/>
        <v>1.65964963933461</v>
      </c>
      <c r="CN17">
        <f t="shared" si="8"/>
        <v>1.78920268372601</v>
      </c>
      <c r="CP17">
        <f>(1-(AH17+AM17)/AD17)*100</f>
        <v>15.8352262799231</v>
      </c>
      <c r="CQ17">
        <f>(1-(AI17+AN17)/AE17)*100</f>
        <v>13.948737901853</v>
      </c>
      <c r="CR17">
        <f>(1-(AJ17+AO17)/AF17)*100</f>
        <v>1.58173152464255</v>
      </c>
      <c r="CT17">
        <f>BN17/BR17</f>
        <v>41.5951742627346</v>
      </c>
      <c r="CU17">
        <f>BO17/BS17</f>
        <v>22.8791666666667</v>
      </c>
      <c r="CV17">
        <f>BP17/BT17</f>
        <v>19.3325</v>
      </c>
      <c r="CY17">
        <f>BN17/V17</f>
        <v>1.89253476457673</v>
      </c>
      <c r="CZ17">
        <f>BO17/W17</f>
        <v>0.8386828340466</v>
      </c>
      <c r="DA17">
        <f>BP17/X17</f>
        <v>0.717993951612903</v>
      </c>
    </row>
    <row r="22" ht="31.2" spans="1:105">
      <c r="A22" s="3" t="s">
        <v>32</v>
      </c>
      <c r="B22" t="s">
        <v>33</v>
      </c>
      <c r="C22" s="6">
        <v>2.58</v>
      </c>
      <c r="D22" s="6">
        <v>0.59</v>
      </c>
      <c r="E22" s="6">
        <v>0.13</v>
      </c>
      <c r="G22" s="7">
        <v>33.28</v>
      </c>
      <c r="H22" s="7">
        <v>17.7</v>
      </c>
      <c r="I22" s="7">
        <v>6.79</v>
      </c>
      <c r="M22" s="11">
        <v>18.55</v>
      </c>
      <c r="N22" s="11">
        <v>14.52</v>
      </c>
      <c r="O22" s="11">
        <v>6.14</v>
      </c>
      <c r="R22" s="11">
        <v>259.94</v>
      </c>
      <c r="S22" s="11">
        <v>147.57</v>
      </c>
      <c r="T22" s="11">
        <v>47.57</v>
      </c>
      <c r="V22" s="11">
        <v>12.8</v>
      </c>
      <c r="W22" s="11">
        <v>11.99</v>
      </c>
      <c r="X22" s="11">
        <v>14.28</v>
      </c>
      <c r="Z22" s="11">
        <v>5.84</v>
      </c>
      <c r="AA22" s="11">
        <v>2.18</v>
      </c>
      <c r="AB22" s="11">
        <v>0.47</v>
      </c>
      <c r="AD22" s="7">
        <v>83.59</v>
      </c>
      <c r="AE22" s="7">
        <v>61.6</v>
      </c>
      <c r="AF22" s="7">
        <v>21.69</v>
      </c>
      <c r="AH22" s="11">
        <v>77.51</v>
      </c>
      <c r="AI22" s="11">
        <v>58.72</v>
      </c>
      <c r="AJ22" s="11">
        <v>21.22</v>
      </c>
      <c r="AM22" s="6">
        <v>0.95</v>
      </c>
      <c r="AN22" s="6">
        <v>0.27</v>
      </c>
      <c r="AO22" s="6">
        <v>0.06</v>
      </c>
      <c r="AQ22" s="6">
        <v>39.16</v>
      </c>
      <c r="AR22" s="6">
        <v>24.76</v>
      </c>
      <c r="AS22" s="6">
        <v>8.11</v>
      </c>
      <c r="AU22" s="6">
        <v>20.02</v>
      </c>
      <c r="AV22" s="6">
        <v>20.7</v>
      </c>
      <c r="AW22" s="6">
        <v>6.78</v>
      </c>
      <c r="AY22" s="7">
        <v>9.42</v>
      </c>
      <c r="AZ22" s="7">
        <v>8.46</v>
      </c>
      <c r="BA22" s="7">
        <v>1.57</v>
      </c>
      <c r="BD22" s="11">
        <v>0.6</v>
      </c>
      <c r="BE22" s="11">
        <v>0.4</v>
      </c>
      <c r="BF22" s="11">
        <v>0.01</v>
      </c>
      <c r="BH22" s="11">
        <v>1.44</v>
      </c>
      <c r="BI22" s="11">
        <v>2.81</v>
      </c>
      <c r="BJ22" s="11">
        <v>0.82</v>
      </c>
      <c r="BN22">
        <v>93.05</v>
      </c>
      <c r="BO22">
        <v>38.41</v>
      </c>
      <c r="BP22">
        <v>11.4</v>
      </c>
      <c r="BR22">
        <f>(C22/R22)*100</f>
        <v>0.992536739247519</v>
      </c>
      <c r="BS22">
        <f>(D22/S22)*100</f>
        <v>0.399810259537846</v>
      </c>
      <c r="BT22">
        <f>(E22/T22)*100</f>
        <v>0.273281479924322</v>
      </c>
      <c r="BZ22">
        <f>(BH22+BD22)/AY22</f>
        <v>0.21656050955414</v>
      </c>
      <c r="CA22">
        <f>BI22+BE22/AZ22</f>
        <v>2.85728132387707</v>
      </c>
      <c r="CB22">
        <f>BJ22+BP22/BA22</f>
        <v>8.08114649681529</v>
      </c>
      <c r="CD22">
        <f t="shared" si="0"/>
        <v>2.12526539278132</v>
      </c>
      <c r="CE22">
        <f t="shared" si="1"/>
        <v>2.4468085106383</v>
      </c>
      <c r="CF22">
        <f t="shared" si="2"/>
        <v>4.31847133757962</v>
      </c>
      <c r="CH22">
        <f t="shared" si="3"/>
        <v>53.8263888888889</v>
      </c>
      <c r="CI22">
        <f t="shared" si="4"/>
        <v>20.8967971530249</v>
      </c>
      <c r="CJ22">
        <f t="shared" si="5"/>
        <v>25.8780487804878</v>
      </c>
      <c r="CL22">
        <f t="shared" si="6"/>
        <v>1.17668269230769</v>
      </c>
      <c r="CM22">
        <f t="shared" si="7"/>
        <v>1.39887005649718</v>
      </c>
      <c r="CN22">
        <f t="shared" si="8"/>
        <v>1.19440353460972</v>
      </c>
      <c r="CP22">
        <f>(1-(AH22+AM22)/AD22)*100</f>
        <v>6.13709773896398</v>
      </c>
      <c r="CQ22">
        <f>(1-(AI22+AN22)/AE22)*100</f>
        <v>4.23701298701299</v>
      </c>
      <c r="CR22">
        <f>(1-(AJ22+AO22)/AF22)*100</f>
        <v>1.89027201475336</v>
      </c>
      <c r="CT22">
        <f>BN22/BR22</f>
        <v>93.7496782945736</v>
      </c>
      <c r="CU22">
        <f>BO22/BS22</f>
        <v>96.0705711864407</v>
      </c>
      <c r="CV22">
        <f>BP22/BT22</f>
        <v>41.7152307692308</v>
      </c>
      <c r="CY22">
        <f>BN22/V22</f>
        <v>7.26953125</v>
      </c>
      <c r="CZ22">
        <f>BO22/W22</f>
        <v>3.20350291909925</v>
      </c>
      <c r="DA22">
        <f>BP22/X22</f>
        <v>0.798319327731092</v>
      </c>
    </row>
    <row r="26" spans="1:1">
      <c r="A26" t="s">
        <v>34</v>
      </c>
    </row>
    <row r="29" ht="15.6" spans="1:105">
      <c r="A29" s="3" t="s">
        <v>35</v>
      </c>
      <c r="C29" s="6">
        <v>38.64</v>
      </c>
      <c r="D29" s="6">
        <v>34.99</v>
      </c>
      <c r="E29" s="6">
        <v>24.67</v>
      </c>
      <c r="G29" s="7">
        <v>246.39</v>
      </c>
      <c r="H29" s="7">
        <v>222.92</v>
      </c>
      <c r="I29" s="7">
        <v>113.19</v>
      </c>
      <c r="M29" s="11">
        <v>98.24</v>
      </c>
      <c r="N29" s="11">
        <v>78.13</v>
      </c>
      <c r="O29" s="11">
        <v>46.19</v>
      </c>
      <c r="R29" s="11">
        <v>207.38</v>
      </c>
      <c r="S29" s="11">
        <v>207.38</v>
      </c>
      <c r="T29" s="11">
        <v>207.38</v>
      </c>
      <c r="V29" s="11">
        <v>118.81</v>
      </c>
      <c r="W29" s="11">
        <v>107.49</v>
      </c>
      <c r="X29" s="11">
        <v>54.58</v>
      </c>
      <c r="Z29" s="11">
        <v>69.2</v>
      </c>
      <c r="AA29" s="11">
        <v>58.29</v>
      </c>
      <c r="AB29" s="11">
        <v>44.79</v>
      </c>
      <c r="AD29" s="7">
        <v>533.31</v>
      </c>
      <c r="AE29" s="7">
        <v>417.93</v>
      </c>
      <c r="AF29" s="7">
        <v>275.7</v>
      </c>
      <c r="AH29" s="7">
        <v>476.1</v>
      </c>
      <c r="AI29" s="7">
        <v>373.95</v>
      </c>
      <c r="AJ29" s="7">
        <v>242.28</v>
      </c>
      <c r="AM29" s="6">
        <v>17.14</v>
      </c>
      <c r="AN29" s="6">
        <v>8.44</v>
      </c>
      <c r="AO29" s="6">
        <v>8.76</v>
      </c>
      <c r="AQ29" s="6">
        <v>263.76</v>
      </c>
      <c r="AR29" s="6">
        <v>245.16</v>
      </c>
      <c r="AS29" s="6">
        <v>130.07</v>
      </c>
      <c r="AU29" s="11">
        <v>180.28</v>
      </c>
      <c r="AV29" s="11">
        <v>129.24</v>
      </c>
      <c r="AW29" s="11">
        <v>71.01</v>
      </c>
      <c r="AY29" s="11">
        <v>82.76</v>
      </c>
      <c r="AZ29" s="11">
        <v>49.88</v>
      </c>
      <c r="BA29" s="11">
        <v>46.66</v>
      </c>
      <c r="BD29" s="11">
        <v>32.74</v>
      </c>
      <c r="BE29" s="11">
        <v>6.61</v>
      </c>
      <c r="BF29" s="11">
        <v>4.82</v>
      </c>
      <c r="BH29" s="11">
        <v>49.3</v>
      </c>
      <c r="BI29" s="11">
        <v>44.5</v>
      </c>
      <c r="BJ29" s="11">
        <v>20</v>
      </c>
      <c r="BN29">
        <v>419.35</v>
      </c>
      <c r="BO29">
        <v>320.55</v>
      </c>
      <c r="BP29">
        <v>217.7</v>
      </c>
      <c r="BR29">
        <f>(C29/R29)*100</f>
        <v>18.6324621467837</v>
      </c>
      <c r="BS29">
        <f>(D29/S29)*100</f>
        <v>16.872408139647</v>
      </c>
      <c r="BT29">
        <f>(E29/T29)*100</f>
        <v>11.8960362619346</v>
      </c>
      <c r="BZ29">
        <f>(BH29+BD29)/AY29</f>
        <v>0.991300144997583</v>
      </c>
      <c r="CA29">
        <f>BI29+BE29/AZ29</f>
        <v>44.6325180433039</v>
      </c>
      <c r="CB29">
        <f>BJ29+BP29/BA29</f>
        <v>24.6656665237891</v>
      </c>
      <c r="CD29">
        <f t="shared" si="0"/>
        <v>2.17834702754954</v>
      </c>
      <c r="CE29">
        <f t="shared" si="1"/>
        <v>2.59101844426624</v>
      </c>
      <c r="CF29">
        <f t="shared" si="2"/>
        <v>1.52186026575225</v>
      </c>
      <c r="CH29">
        <f t="shared" si="3"/>
        <v>9.65720081135903</v>
      </c>
      <c r="CI29">
        <f t="shared" si="4"/>
        <v>8.40337078651685</v>
      </c>
      <c r="CJ29">
        <f t="shared" si="5"/>
        <v>12.114</v>
      </c>
      <c r="CL29">
        <f t="shared" si="6"/>
        <v>1.07049799098989</v>
      </c>
      <c r="CM29">
        <f t="shared" si="7"/>
        <v>1.09976673246008</v>
      </c>
      <c r="CN29">
        <f t="shared" si="8"/>
        <v>1.14912978178284</v>
      </c>
      <c r="CP29">
        <f>(1-(AH29+AM29)/AD29)*100</f>
        <v>7.51345371359996</v>
      </c>
      <c r="CQ29">
        <f>(1-(AI29+AN29)/AE29)*100</f>
        <v>8.50381642858853</v>
      </c>
      <c r="CR29">
        <f>(1-(AJ29+AO29)/AF29)*100</f>
        <v>8.94450489662677</v>
      </c>
      <c r="CT29">
        <f>BN29/BR29</f>
        <v>22.5064189958592</v>
      </c>
      <c r="CU29">
        <f>BO29/BS29</f>
        <v>18.9984735638754</v>
      </c>
      <c r="CV29">
        <f>BP29/BT29</f>
        <v>18.3002132144305</v>
      </c>
      <c r="CY29">
        <f>BN29/V29</f>
        <v>3.52958505176332</v>
      </c>
      <c r="CZ29">
        <f>BO29/W29</f>
        <v>2.98213787329054</v>
      </c>
      <c r="DA29">
        <f>BP29/X29</f>
        <v>3.98864052766581</v>
      </c>
    </row>
    <row r="33" ht="15.6" spans="1:105">
      <c r="A33" s="3" t="s">
        <v>36</v>
      </c>
      <c r="C33" s="6">
        <v>22.56</v>
      </c>
      <c r="D33" s="6">
        <v>16.25</v>
      </c>
      <c r="E33" s="6">
        <v>6.54</v>
      </c>
      <c r="G33" s="7">
        <v>188.99</v>
      </c>
      <c r="H33" s="7">
        <v>170.53</v>
      </c>
      <c r="I33" s="7">
        <v>151.48</v>
      </c>
      <c r="M33" s="11">
        <v>64.84</v>
      </c>
      <c r="N33" s="11">
        <v>60.8</v>
      </c>
      <c r="O33" s="11">
        <v>52.72</v>
      </c>
      <c r="R33" s="11">
        <v>136.25</v>
      </c>
      <c r="S33" s="11">
        <v>136.25</v>
      </c>
      <c r="T33" s="11">
        <v>136.25</v>
      </c>
      <c r="V33" s="11">
        <v>138.71</v>
      </c>
      <c r="W33" s="11">
        <v>125.16</v>
      </c>
      <c r="X33" s="11">
        <v>111.18</v>
      </c>
      <c r="Z33" s="11">
        <v>61.58</v>
      </c>
      <c r="AA33" s="11">
        <v>52.33</v>
      </c>
      <c r="AB33" s="11">
        <v>39.48</v>
      </c>
      <c r="AD33" s="7">
        <v>270.22</v>
      </c>
      <c r="AE33" s="7">
        <v>257.55</v>
      </c>
      <c r="AF33" s="7">
        <v>237.41</v>
      </c>
      <c r="AH33" s="7">
        <v>236.34</v>
      </c>
      <c r="AI33" s="7">
        <v>233.07</v>
      </c>
      <c r="AJ33" s="7">
        <v>227.66</v>
      </c>
      <c r="AM33" s="6">
        <v>11.32</v>
      </c>
      <c r="AN33" s="6">
        <v>8.23</v>
      </c>
      <c r="AO33" s="6">
        <v>3.21</v>
      </c>
      <c r="AQ33" s="6">
        <v>293.66</v>
      </c>
      <c r="AR33" s="6">
        <v>298.53</v>
      </c>
      <c r="AS33" s="6">
        <v>276.81</v>
      </c>
      <c r="AU33" s="11">
        <v>139.19</v>
      </c>
      <c r="AV33" s="11">
        <v>124.96</v>
      </c>
      <c r="AW33" s="11">
        <v>119.91</v>
      </c>
      <c r="AY33" s="11">
        <v>46.12</v>
      </c>
      <c r="AZ33" s="11">
        <v>43.14</v>
      </c>
      <c r="BA33" s="11">
        <v>41.53</v>
      </c>
      <c r="BD33" s="11">
        <v>10.04</v>
      </c>
      <c r="BE33" s="11">
        <v>16.96</v>
      </c>
      <c r="BF33" s="11">
        <v>23.66</v>
      </c>
      <c r="BH33" s="11">
        <v>64.31</v>
      </c>
      <c r="BI33" s="11">
        <v>47.2</v>
      </c>
      <c r="BJ33" s="11">
        <v>43.53</v>
      </c>
      <c r="BN33">
        <v>152.65</v>
      </c>
      <c r="BO33">
        <v>131.95</v>
      </c>
      <c r="BP33">
        <v>50.15</v>
      </c>
      <c r="BR33">
        <f>(C33/R33)*100</f>
        <v>16.5577981651376</v>
      </c>
      <c r="BS33">
        <f>(D33/S33)*100</f>
        <v>11.9266055045872</v>
      </c>
      <c r="BT33">
        <f>(E33/T33)*100</f>
        <v>4.8</v>
      </c>
      <c r="BZ33">
        <f>(BH33+BD33)/AY33</f>
        <v>1.6120988725065</v>
      </c>
      <c r="CA33">
        <f>BI33+BE33/AZ33</f>
        <v>47.5931386184516</v>
      </c>
      <c r="CB33">
        <f>BJ33+BP33/BA33</f>
        <v>44.7375607994221</v>
      </c>
      <c r="CD33">
        <f t="shared" si="0"/>
        <v>3.01799653078925</v>
      </c>
      <c r="CE33">
        <f t="shared" si="1"/>
        <v>2.89661566991191</v>
      </c>
      <c r="CF33">
        <f t="shared" si="2"/>
        <v>2.88731037803997</v>
      </c>
      <c r="CH33">
        <f t="shared" si="3"/>
        <v>3.67501166226092</v>
      </c>
      <c r="CI33">
        <f t="shared" si="4"/>
        <v>4.93792372881356</v>
      </c>
      <c r="CJ33">
        <f t="shared" si="5"/>
        <v>5.22995635194119</v>
      </c>
      <c r="CL33">
        <f t="shared" si="6"/>
        <v>1.55383882745119</v>
      </c>
      <c r="CM33">
        <f t="shared" si="7"/>
        <v>1.75060106726089</v>
      </c>
      <c r="CN33">
        <f t="shared" si="8"/>
        <v>1.82736994982836</v>
      </c>
      <c r="CP33">
        <f>(1-(AH33+AM33)/AD33)*100</f>
        <v>8.34875286803346</v>
      </c>
      <c r="CQ33">
        <f>(1-(AI33+AN33)/AE33)*100</f>
        <v>6.30945447485927</v>
      </c>
      <c r="CR33">
        <f>(1-(AJ33+AO33)/AF33)*100</f>
        <v>2.75472810749336</v>
      </c>
      <c r="CT33">
        <f>BN33/BR33</f>
        <v>9.21922096631206</v>
      </c>
      <c r="CU33">
        <f>BO33/BS33</f>
        <v>11.0635</v>
      </c>
      <c r="CV33">
        <f>BP33/BT33</f>
        <v>10.4479166666667</v>
      </c>
      <c r="CY33">
        <f>BN33/V33</f>
        <v>1.10049744070363</v>
      </c>
      <c r="CZ33">
        <f>BO33/W33</f>
        <v>1.05425055928412</v>
      </c>
      <c r="DA33">
        <f>BP33/X33</f>
        <v>0.451070336391437</v>
      </c>
    </row>
    <row r="37" ht="17.4" spans="1:105">
      <c r="A37" s="5" t="s">
        <v>37</v>
      </c>
      <c r="C37" s="6">
        <v>15.8</v>
      </c>
      <c r="D37" s="6">
        <v>21.93</v>
      </c>
      <c r="E37" s="8">
        <v>31.97</v>
      </c>
      <c r="G37" s="7">
        <v>186.81</v>
      </c>
      <c r="H37" s="7">
        <v>176.34</v>
      </c>
      <c r="I37" s="8">
        <v>157.12</v>
      </c>
      <c r="M37" s="11">
        <v>28.9</v>
      </c>
      <c r="N37" s="11">
        <v>29.42</v>
      </c>
      <c r="O37" s="12">
        <v>30.12</v>
      </c>
      <c r="R37" s="11">
        <v>262.5</v>
      </c>
      <c r="S37" s="11">
        <v>262.5</v>
      </c>
      <c r="T37" s="12">
        <v>262.5</v>
      </c>
      <c r="V37" s="11">
        <v>71.17</v>
      </c>
      <c r="W37" s="11">
        <v>67.18</v>
      </c>
      <c r="X37" s="11">
        <v>59.86</v>
      </c>
      <c r="Z37" s="11">
        <v>31.35</v>
      </c>
      <c r="AA37" s="11">
        <v>56.18</v>
      </c>
      <c r="AB37" s="12">
        <v>50.95</v>
      </c>
      <c r="AD37" s="7">
        <v>175.25</v>
      </c>
      <c r="AE37" s="7">
        <v>191.23</v>
      </c>
      <c r="AF37" s="7">
        <v>257.88</v>
      </c>
      <c r="AH37" s="7">
        <v>153.55</v>
      </c>
      <c r="AI37" s="7">
        <v>159.25</v>
      </c>
      <c r="AJ37" s="8">
        <v>209.99</v>
      </c>
      <c r="AM37" s="6">
        <v>5.89</v>
      </c>
      <c r="AN37" s="6">
        <v>10.05</v>
      </c>
      <c r="AO37" s="8">
        <v>15.91</v>
      </c>
      <c r="AQ37" s="6">
        <v>202.55</v>
      </c>
      <c r="AR37" s="6">
        <v>193.89</v>
      </c>
      <c r="AS37" s="8">
        <v>157.12</v>
      </c>
      <c r="AU37" s="11">
        <v>67.68</v>
      </c>
      <c r="AV37" s="11">
        <v>77.64</v>
      </c>
      <c r="AW37" s="11">
        <v>63.78</v>
      </c>
      <c r="AY37" s="11">
        <v>24.78</v>
      </c>
      <c r="AZ37" s="11">
        <v>31.42</v>
      </c>
      <c r="BA37" s="11">
        <v>28.42</v>
      </c>
      <c r="BD37" s="11">
        <v>5.99</v>
      </c>
      <c r="BE37" s="11">
        <v>6.8</v>
      </c>
      <c r="BF37" s="12">
        <v>4.31</v>
      </c>
      <c r="BH37" s="11">
        <v>32.79</v>
      </c>
      <c r="BI37" s="11">
        <v>41.42</v>
      </c>
      <c r="BJ37" s="12">
        <v>29.35</v>
      </c>
      <c r="BN37">
        <v>185.85</v>
      </c>
      <c r="BO37">
        <v>194.15</v>
      </c>
      <c r="BP37">
        <v>171.7</v>
      </c>
      <c r="BR37">
        <f>(C37/R37)*100</f>
        <v>6.01904761904762</v>
      </c>
      <c r="BS37">
        <f>(D37/S37)*100</f>
        <v>8.35428571428571</v>
      </c>
      <c r="BT37">
        <f>(E37/T37)*100</f>
        <v>12.1790476190476</v>
      </c>
      <c r="BZ37">
        <f>(BH37+BD37)/AY37</f>
        <v>1.56497175141243</v>
      </c>
      <c r="CA37">
        <f>BI37+BE37/AZ37</f>
        <v>41.6364226607257</v>
      </c>
      <c r="CB37">
        <f>BJ37+BP37/BA37</f>
        <v>35.3915200562984</v>
      </c>
      <c r="CD37">
        <f t="shared" si="0"/>
        <v>2.73123486682809</v>
      </c>
      <c r="CE37">
        <f t="shared" si="1"/>
        <v>2.47103755569701</v>
      </c>
      <c r="CF37">
        <f t="shared" si="2"/>
        <v>2.2441942294159</v>
      </c>
      <c r="CH37">
        <f t="shared" si="3"/>
        <v>4.68283013113754</v>
      </c>
      <c r="CI37">
        <f t="shared" si="4"/>
        <v>3.84476098503139</v>
      </c>
      <c r="CJ37">
        <f t="shared" si="5"/>
        <v>7.15468483816014</v>
      </c>
      <c r="CL37">
        <f t="shared" si="6"/>
        <v>1.08425673143836</v>
      </c>
      <c r="CM37">
        <f t="shared" si="7"/>
        <v>1.09952364749915</v>
      </c>
      <c r="CN37">
        <f t="shared" si="8"/>
        <v>1</v>
      </c>
      <c r="CP37">
        <f>(1-(AH37+AM37)/AD37)*100</f>
        <v>9.02139800285306</v>
      </c>
      <c r="CQ37">
        <f>(1-(AI37+AN37)/AE37)*100</f>
        <v>11.4678659206191</v>
      </c>
      <c r="CR37">
        <f>(1-(AJ37+AO37)/AF37)*100</f>
        <v>12.4011167985109</v>
      </c>
      <c r="CT37">
        <f>BN37/BR37</f>
        <v>30.8769778481013</v>
      </c>
      <c r="CU37">
        <f>BO37/BS37</f>
        <v>23.2395690834473</v>
      </c>
      <c r="CV37">
        <f>BP37/BT37</f>
        <v>14.0979824835784</v>
      </c>
      <c r="CY37">
        <f>BN37/V37</f>
        <v>2.61135309821554</v>
      </c>
      <c r="CZ37">
        <f>BO37/W37</f>
        <v>2.88999702292349</v>
      </c>
      <c r="DA37">
        <f>BP37/X37</f>
        <v>2.86835950551286</v>
      </c>
    </row>
    <row r="41" ht="17.4" spans="1:105">
      <c r="A41" s="5" t="s">
        <v>38</v>
      </c>
      <c r="C41" s="6">
        <v>21.08</v>
      </c>
      <c r="D41" s="6">
        <v>12.52</v>
      </c>
      <c r="E41" s="6">
        <v>8.03</v>
      </c>
      <c r="G41" s="7">
        <v>113.86</v>
      </c>
      <c r="H41" s="7">
        <v>84.97</v>
      </c>
      <c r="I41" s="7">
        <v>72.44</v>
      </c>
      <c r="M41" s="11">
        <v>30.77</v>
      </c>
      <c r="N41" s="11">
        <v>20.62</v>
      </c>
      <c r="O41" s="11">
        <v>26.72</v>
      </c>
      <c r="R41" s="11">
        <v>452.18</v>
      </c>
      <c r="S41" s="11">
        <v>432.18</v>
      </c>
      <c r="T41" s="11">
        <v>432.18</v>
      </c>
      <c r="V41" s="11">
        <v>25.18</v>
      </c>
      <c r="W41" s="11">
        <v>19.66</v>
      </c>
      <c r="X41" s="11">
        <v>16.76</v>
      </c>
      <c r="Z41" s="11">
        <v>36.07</v>
      </c>
      <c r="AA41" s="11">
        <v>22.38</v>
      </c>
      <c r="AB41" s="11">
        <v>16.3</v>
      </c>
      <c r="AD41" s="7">
        <v>218.7</v>
      </c>
      <c r="AE41" s="7">
        <v>178.84</v>
      </c>
      <c r="AF41" s="7">
        <v>165.69</v>
      </c>
      <c r="AH41" s="7">
        <v>186.18</v>
      </c>
      <c r="AI41" s="7">
        <v>160.34</v>
      </c>
      <c r="AJ41" s="7">
        <v>152.51</v>
      </c>
      <c r="AM41" s="6">
        <v>11.45</v>
      </c>
      <c r="AN41" s="6">
        <v>11.45</v>
      </c>
      <c r="AO41" s="6">
        <v>6.8</v>
      </c>
      <c r="AQ41" s="6">
        <v>113.86</v>
      </c>
      <c r="AR41" s="6">
        <v>85.26</v>
      </c>
      <c r="AS41" s="6">
        <v>72.44</v>
      </c>
      <c r="AU41" s="11">
        <v>44.78</v>
      </c>
      <c r="AV41" s="11">
        <v>30.31</v>
      </c>
      <c r="AW41" s="11">
        <v>39.57</v>
      </c>
      <c r="AY41" s="11">
        <v>19.51</v>
      </c>
      <c r="AZ41" s="11">
        <v>14.75</v>
      </c>
      <c r="BA41" s="11">
        <v>12.87</v>
      </c>
      <c r="BD41" s="11">
        <v>3.58</v>
      </c>
      <c r="BE41" s="11">
        <v>2.85</v>
      </c>
      <c r="BF41" s="11">
        <v>5.65</v>
      </c>
      <c r="BH41" s="11">
        <v>10.43</v>
      </c>
      <c r="BI41" s="11">
        <v>6.84</v>
      </c>
      <c r="BJ41" s="11">
        <v>7.2</v>
      </c>
      <c r="BN41">
        <v>74.25</v>
      </c>
      <c r="BO41">
        <v>42.6</v>
      </c>
      <c r="BP41">
        <v>34.55</v>
      </c>
      <c r="BR41">
        <f>(C41/R41)*100</f>
        <v>4.66186032111106</v>
      </c>
      <c r="BS41">
        <f>(D41/S41)*100</f>
        <v>2.89694108936091</v>
      </c>
      <c r="BT41">
        <f>(E41/T41)*100</f>
        <v>1.85802212041279</v>
      </c>
      <c r="BZ41">
        <f>(BH41+BD41)/AY41</f>
        <v>0.718093285494618</v>
      </c>
      <c r="CA41">
        <f>BI41+BE41/AZ41</f>
        <v>7.03322033898305</v>
      </c>
      <c r="CB41">
        <f>BJ41+BP41/BA41</f>
        <v>9.88453768453769</v>
      </c>
      <c r="CD41">
        <f t="shared" si="0"/>
        <v>2.29523321373655</v>
      </c>
      <c r="CE41">
        <f t="shared" si="1"/>
        <v>2.05491525423729</v>
      </c>
      <c r="CF41">
        <f t="shared" si="2"/>
        <v>3.07459207459207</v>
      </c>
      <c r="CH41">
        <f t="shared" si="3"/>
        <v>17.8504314477469</v>
      </c>
      <c r="CI41">
        <f t="shared" si="4"/>
        <v>23.4415204678363</v>
      </c>
      <c r="CJ41">
        <f t="shared" si="5"/>
        <v>21.1819444444444</v>
      </c>
      <c r="CL41">
        <f t="shared" si="6"/>
        <v>1</v>
      </c>
      <c r="CM41">
        <f t="shared" si="7"/>
        <v>1.00341296928328</v>
      </c>
      <c r="CN41">
        <f t="shared" si="8"/>
        <v>1</v>
      </c>
      <c r="CP41">
        <f>(1-(AH41+AM41)/AD41)*100</f>
        <v>9.63420210333791</v>
      </c>
      <c r="CQ41">
        <f>(1-(AI41+AN41)/AE41)*100</f>
        <v>3.94207112502797</v>
      </c>
      <c r="CR41">
        <f>(1-(AJ41+AO41)/AF41)*100</f>
        <v>3.85056430683807</v>
      </c>
      <c r="CT41">
        <f>BN41/BR41</f>
        <v>15.9271181214421</v>
      </c>
      <c r="CU41">
        <f>BO41/BS41</f>
        <v>14.7051661341853</v>
      </c>
      <c r="CV41">
        <f>BP41/BT41</f>
        <v>18.5950423412204</v>
      </c>
      <c r="CY41">
        <f>BN41/V41</f>
        <v>2.94876886417792</v>
      </c>
      <c r="CZ41">
        <f>BO41/W41</f>
        <v>2.16683621566633</v>
      </c>
      <c r="DA41">
        <f>BP41/X41</f>
        <v>2.06145584725537</v>
      </c>
    </row>
    <row r="45" spans="1:105">
      <c r="A45" s="9" t="s">
        <v>39</v>
      </c>
      <c r="C45" s="6">
        <v>-0.26</v>
      </c>
      <c r="D45" s="6">
        <v>6.93</v>
      </c>
      <c r="E45" s="6">
        <v>7.91</v>
      </c>
      <c r="G45" s="7">
        <v>124.07</v>
      </c>
      <c r="H45" s="7">
        <v>126.31</v>
      </c>
      <c r="I45" s="7">
        <v>119.06</v>
      </c>
      <c r="M45" s="11">
        <v>51.52</v>
      </c>
      <c r="N45" s="11">
        <v>48.47</v>
      </c>
      <c r="O45" s="11">
        <v>54.51</v>
      </c>
      <c r="R45" s="11">
        <v>13.33</v>
      </c>
      <c r="S45" s="11">
        <v>13.33</v>
      </c>
      <c r="T45" s="11">
        <v>13.33</v>
      </c>
      <c r="V45" s="11">
        <v>930.51</v>
      </c>
      <c r="W45" s="11">
        <v>947.35</v>
      </c>
      <c r="X45" s="11">
        <v>892.92</v>
      </c>
      <c r="Z45" s="11">
        <v>19.61</v>
      </c>
      <c r="AA45" s="11">
        <v>28.87</v>
      </c>
      <c r="AB45" s="11">
        <v>29.18</v>
      </c>
      <c r="AD45" s="7">
        <v>300.53</v>
      </c>
      <c r="AE45" s="7">
        <v>306.52</v>
      </c>
      <c r="AF45" s="7">
        <v>315.42</v>
      </c>
      <c r="AH45" s="7">
        <v>299.26</v>
      </c>
      <c r="AI45" s="7">
        <v>295.83</v>
      </c>
      <c r="AJ45" s="7">
        <v>304.95</v>
      </c>
      <c r="AM45" s="6">
        <v>1.52</v>
      </c>
      <c r="AN45" s="6">
        <v>3.76</v>
      </c>
      <c r="AO45" s="6">
        <v>2.55</v>
      </c>
      <c r="AQ45" s="6">
        <v>175.16</v>
      </c>
      <c r="AR45" s="6">
        <v>187.8</v>
      </c>
      <c r="AS45" s="6">
        <v>175.52</v>
      </c>
      <c r="AU45" s="11">
        <v>86.79</v>
      </c>
      <c r="AV45" s="11">
        <v>95.2</v>
      </c>
      <c r="AW45" s="11">
        <v>90.76</v>
      </c>
      <c r="AY45" s="11">
        <v>50.79</v>
      </c>
      <c r="AZ45" s="11">
        <v>53.43</v>
      </c>
      <c r="BA45" s="11">
        <v>58.44</v>
      </c>
      <c r="BD45" s="11">
        <v>1.17</v>
      </c>
      <c r="BE45" s="11">
        <v>0.87</v>
      </c>
      <c r="BF45" s="11">
        <v>2.69</v>
      </c>
      <c r="BH45" s="11">
        <v>34.1</v>
      </c>
      <c r="BI45" s="11">
        <v>45.86</v>
      </c>
      <c r="BJ45" s="11">
        <v>33.56</v>
      </c>
      <c r="BN45">
        <v>1303.61</v>
      </c>
      <c r="BO45">
        <v>1424.92</v>
      </c>
      <c r="BP45">
        <v>1000</v>
      </c>
      <c r="BR45">
        <f>(C45/R45)*100</f>
        <v>-1.95048762190548</v>
      </c>
      <c r="BS45">
        <f>(D45/S45)*100</f>
        <v>51.9879969992498</v>
      </c>
      <c r="BT45">
        <f>(E45/T45)*100</f>
        <v>59.3398349587397</v>
      </c>
      <c r="BZ45">
        <f>(BH45+BD45)/AY45</f>
        <v>0.694428037015161</v>
      </c>
      <c r="CA45">
        <f>BI45+BE45/AZ45</f>
        <v>45.8762829870859</v>
      </c>
      <c r="CB45">
        <f>BJ45+BP45/BA45</f>
        <v>50.6715674195756</v>
      </c>
      <c r="CD45">
        <f t="shared" si="0"/>
        <v>1.70880094506793</v>
      </c>
      <c r="CE45">
        <f t="shared" si="1"/>
        <v>1.78177054089463</v>
      </c>
      <c r="CF45">
        <f t="shared" si="2"/>
        <v>1.55304585900068</v>
      </c>
      <c r="CH45">
        <f t="shared" si="3"/>
        <v>8.77595307917889</v>
      </c>
      <c r="CI45">
        <f t="shared" si="4"/>
        <v>6.4507195813345</v>
      </c>
      <c r="CJ45">
        <f t="shared" si="5"/>
        <v>9.08671036948748</v>
      </c>
      <c r="CL45">
        <f t="shared" si="6"/>
        <v>1.41178367050858</v>
      </c>
      <c r="CM45">
        <f t="shared" si="7"/>
        <v>1.48681814583168</v>
      </c>
      <c r="CN45">
        <f t="shared" si="8"/>
        <v>1.47421468167311</v>
      </c>
      <c r="CP45">
        <f>(1-(AH45+AM45)/AD45)*100</f>
        <v>-0.0831863707450253</v>
      </c>
      <c r="CQ45">
        <f>(1-(AI45+AN45)/AE45)*100</f>
        <v>2.26086389142633</v>
      </c>
      <c r="CR45">
        <f>(1-(AJ45+AO45)/AF45)*100</f>
        <v>2.51093779722276</v>
      </c>
      <c r="CT45">
        <f>BN45/BR45</f>
        <v>-668.350819230769</v>
      </c>
      <c r="CU45">
        <f>BO45/BS45</f>
        <v>27.4086343434343</v>
      </c>
      <c r="CV45">
        <f>BP45/BT45</f>
        <v>16.8520859671302</v>
      </c>
      <c r="CY45">
        <f>BN45/V45</f>
        <v>1.40096291281125</v>
      </c>
      <c r="CZ45">
        <f>BO45/W45</f>
        <v>1.50411146883412</v>
      </c>
      <c r="DA45">
        <f>BP45/X45</f>
        <v>1.11992115755051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Kumar</dc:creator>
  <cp:lastModifiedBy>Sanskar Kumar</cp:lastModifiedBy>
  <dcterms:created xsi:type="dcterms:W3CDTF">2019-01-25T19:00:00Z</dcterms:created>
  <dcterms:modified xsi:type="dcterms:W3CDTF">2019-01-27T16:32:40Z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