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tel\OneDrive\Desktop\data analytics\excel\"/>
    </mc:Choice>
  </mc:AlternateContent>
  <xr:revisionPtr revIDLastSave="0" documentId="13_ncr:1_{378520C6-2AC3-49C6-A6A5-FE8549B23E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1,3,5,6,8,12" sheetId="4" r:id="rId1"/>
    <sheet name="Q-7,9,1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3" i="3"/>
  <c r="H4" i="3" l="1"/>
  <c r="H9" i="3"/>
  <c r="H10" i="3"/>
  <c r="H11" i="3"/>
  <c r="H12" i="3"/>
  <c r="H13" i="3"/>
  <c r="H14" i="3"/>
  <c r="H15" i="3"/>
  <c r="H16" i="3"/>
  <c r="H17" i="3"/>
  <c r="H18" i="3"/>
  <c r="H19" i="3"/>
  <c r="H20" i="3"/>
  <c r="H25" i="3"/>
  <c r="H26" i="3"/>
  <c r="H27" i="3"/>
  <c r="H28" i="3"/>
  <c r="H29" i="3"/>
  <c r="H30" i="3"/>
  <c r="H31" i="3"/>
  <c r="H32" i="3"/>
  <c r="H33" i="3"/>
  <c r="H34" i="3"/>
  <c r="H35" i="3"/>
  <c r="H36" i="3"/>
  <c r="H41" i="3"/>
  <c r="H42" i="3"/>
  <c r="H43" i="3"/>
  <c r="H44" i="3"/>
  <c r="H45" i="3"/>
  <c r="H46" i="3"/>
  <c r="H47" i="3"/>
  <c r="H48" i="3"/>
  <c r="H49" i="3"/>
  <c r="H50" i="3"/>
  <c r="H51" i="3"/>
  <c r="H52" i="3"/>
  <c r="H57" i="3"/>
  <c r="H58" i="3"/>
  <c r="H59" i="3"/>
  <c r="H60" i="3"/>
  <c r="H61" i="3"/>
  <c r="H62" i="3"/>
  <c r="H3" i="3"/>
  <c r="F4" i="3"/>
  <c r="F5" i="3"/>
  <c r="H5" i="3" s="1"/>
  <c r="F6" i="3"/>
  <c r="H6" i="3" s="1"/>
  <c r="F7" i="3"/>
  <c r="H7" i="3" s="1"/>
  <c r="F8" i="3"/>
  <c r="H8" i="3" s="1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H21" i="3" s="1"/>
  <c r="F22" i="3"/>
  <c r="H22" i="3" s="1"/>
  <c r="F23" i="3"/>
  <c r="H23" i="3" s="1"/>
  <c r="F24" i="3"/>
  <c r="H24" i="3" s="1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H37" i="3" s="1"/>
  <c r="F38" i="3"/>
  <c r="H38" i="3" s="1"/>
  <c r="F39" i="3"/>
  <c r="H39" i="3" s="1"/>
  <c r="F40" i="3"/>
  <c r="H40" i="3" s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H53" i="3" s="1"/>
  <c r="F54" i="3"/>
  <c r="H54" i="3" s="1"/>
  <c r="F55" i="3"/>
  <c r="H55" i="3" s="1"/>
  <c r="F56" i="3"/>
  <c r="H56" i="3" s="1"/>
  <c r="F57" i="3"/>
  <c r="F58" i="3"/>
  <c r="F59" i="3"/>
  <c r="F60" i="3"/>
  <c r="F61" i="3"/>
  <c r="F62" i="3"/>
  <c r="F3" i="3"/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3" i="3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E1" authorId="0" shapeId="0" xr:uid="{25AFF568-63D6-4998-8CFA-2EB960CD6ED3}">
      <text>
        <r>
          <rPr>
            <b/>
            <sz val="9"/>
            <color indexed="81"/>
            <rFont val="Tahoma"/>
            <charset val="1"/>
          </rPr>
          <t xml:space="preserve">JAY PATEL:
Q1 : the average of all the three category of 
weight.
</t>
        </r>
      </text>
    </comment>
    <comment ref="F1" authorId="0" shapeId="0" xr:uid="{4A2889DB-11F3-422D-BA1F-D67B5C80C3D3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Q3 : Table apply COUNT function </t>
        </r>
      </text>
    </comment>
    <comment ref="G1" authorId="0" shapeId="0" xr:uid="{0D22BA47-6840-45EF-8543-9DB432BB77BF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Q3 : Table apply  COUNTA function </t>
        </r>
      </text>
    </comment>
    <comment ref="H1" authorId="0" shapeId="0" xr:uid="{C9ECF6DE-205E-41C7-AB45-968969794A9D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Q5 : COUNT BLANK CELL in particular row .
</t>
        </r>
      </text>
    </comment>
    <comment ref="I1" authorId="0" shapeId="0" xr:uid="{92362D32-F73F-4CCD-97D7-AEC7AE64D195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Q6 : HLOOKUP</t>
        </r>
      </text>
    </comment>
    <comment ref="J1" authorId="0" shapeId="0" xr:uid="{ABD800C9-8B4A-4028-8C09-641778E60C41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Q8 : Check if column B(weight-1) cells match column C(weight-2) cell. if 
they match - return "match", otherwise return "no match".</t>
        </r>
      </text>
    </comment>
    <comment ref="K1" authorId="0" shapeId="0" xr:uid="{CD095497-CC4B-4894-A374-DBCA53A40154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Q12 : Find MAX weight in particular product .</t>
        </r>
      </text>
    </comment>
    <comment ref="L1" authorId="0" shapeId="0" xr:uid="{4A861496-A50B-4B45-94F4-7F84DC377B76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Q12 : Find MIN weight in particular product.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PATEL</author>
  </authors>
  <commentList>
    <comment ref="I1" authorId="0" shapeId="0" xr:uid="{86B6A6B4-8AE3-4363-A22B-47DCA44D0A8F}">
      <text>
        <r>
          <rPr>
            <b/>
            <sz val="9"/>
            <color indexed="81"/>
            <rFont val="Tahoma"/>
            <charset val="1"/>
          </rPr>
          <t>JAY PATEL:</t>
        </r>
        <r>
          <rPr>
            <sz val="9"/>
            <color indexed="81"/>
            <rFont val="Tahoma"/>
            <charset val="1"/>
          </rPr>
          <t xml:space="preserve">
Q9 : the student's age is 18 or above, he/she is eligible for a driver's license.(Yes/No)</t>
        </r>
      </text>
    </comment>
    <comment ref="K1" authorId="0" shapeId="0" xr:uid="{F87B1E68-4A91-44EC-A540-3251FDC0788C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Q7 : GRADE</t>
        </r>
      </text>
    </comment>
    <comment ref="L1" authorId="0" shapeId="0" xr:uid="{C07E5B8A-C519-49CA-B964-0B219EDD9D1A}">
      <text>
        <r>
          <rPr>
            <b/>
            <sz val="9"/>
            <color indexed="81"/>
            <rFont val="Tahoma"/>
            <family val="2"/>
          </rPr>
          <t>JAY PATEL:</t>
        </r>
        <r>
          <rPr>
            <sz val="9"/>
            <color indexed="81"/>
            <rFont val="Tahoma"/>
            <family val="2"/>
          </rPr>
          <t xml:space="preserve">
Q10 : A+ student gets 100% scholarship and non A+ gets 50% 
scholarship.</t>
        </r>
      </text>
    </comment>
  </commentList>
</comments>
</file>

<file path=xl/sharedStrings.xml><?xml version="1.0" encoding="utf-8"?>
<sst xmlns="http://schemas.openxmlformats.org/spreadsheetml/2006/main" count="134" uniqueCount="125">
  <si>
    <t>STUDENT NAME</t>
  </si>
  <si>
    <t>AGE</t>
  </si>
  <si>
    <t>jay</t>
  </si>
  <si>
    <t>avinash</t>
  </si>
  <si>
    <t>meet</t>
  </si>
  <si>
    <t>ankit</t>
  </si>
  <si>
    <t>nitin</t>
  </si>
  <si>
    <t>jaydeep</t>
  </si>
  <si>
    <t>abhay</t>
  </si>
  <si>
    <t>keyur</t>
  </si>
  <si>
    <t>manav</t>
  </si>
  <si>
    <t>No.</t>
  </si>
  <si>
    <t>saif</t>
  </si>
  <si>
    <t>ajay</t>
  </si>
  <si>
    <t>priti</t>
  </si>
  <si>
    <t>jaymin</t>
  </si>
  <si>
    <t>riddhi</t>
  </si>
  <si>
    <t>pritya</t>
  </si>
  <si>
    <t>umang</t>
  </si>
  <si>
    <t>deep</t>
  </si>
  <si>
    <t>vishal</t>
  </si>
  <si>
    <t>neha</t>
  </si>
  <si>
    <t>anish</t>
  </si>
  <si>
    <t>parth</t>
  </si>
  <si>
    <t>tanya</t>
  </si>
  <si>
    <t>rahul</t>
  </si>
  <si>
    <t>ajal</t>
  </si>
  <si>
    <t>anjali</t>
  </si>
  <si>
    <t>ramesh</t>
  </si>
  <si>
    <t>jayesh</t>
  </si>
  <si>
    <t>pratik</t>
  </si>
  <si>
    <t>dhruvi</t>
  </si>
  <si>
    <t>manali</t>
  </si>
  <si>
    <t>krisu</t>
  </si>
  <si>
    <t>vibhu</t>
  </si>
  <si>
    <t>naimisha</t>
  </si>
  <si>
    <t>jil</t>
  </si>
  <si>
    <t>jeel</t>
  </si>
  <si>
    <t>manisha</t>
  </si>
  <si>
    <t>kaju</t>
  </si>
  <si>
    <t>parul</t>
  </si>
  <si>
    <t>jigar</t>
  </si>
  <si>
    <t>tapan</t>
  </si>
  <si>
    <t>rajat</t>
  </si>
  <si>
    <t>jitendra</t>
  </si>
  <si>
    <t>gautam</t>
  </si>
  <si>
    <t>jiten</t>
  </si>
  <si>
    <t>ajit</t>
  </si>
  <si>
    <t>dilip</t>
  </si>
  <si>
    <t>sagar</t>
  </si>
  <si>
    <t>prince</t>
  </si>
  <si>
    <t>badam</t>
  </si>
  <si>
    <t>pista</t>
  </si>
  <si>
    <t>dimpal</t>
  </si>
  <si>
    <t>jayendra</t>
  </si>
  <si>
    <t>product</t>
  </si>
  <si>
    <t>weight-1</t>
  </si>
  <si>
    <t>weight-2</t>
  </si>
  <si>
    <t>weight-3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</si>
  <si>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</si>
  <si>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</si>
  <si>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</si>
  <si>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</si>
  <si>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</si>
  <si>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</si>
  <si>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</si>
  <si>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</si>
  <si>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</si>
  <si>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</si>
  <si>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</si>
  <si>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</si>
  <si>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</si>
  <si>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</si>
  <si>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</si>
  <si>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</si>
  <si>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</si>
  <si>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</si>
  <si>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</si>
  <si>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</si>
  <si>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</si>
  <si>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</si>
  <si>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</si>
  <si>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</si>
  <si>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</si>
  <si>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</si>
  <si>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</si>
  <si>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</si>
  <si>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</si>
  <si>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</si>
  <si>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</si>
  <si>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</si>
  <si>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</si>
  <si>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</si>
  <si>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</si>
  <si>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</si>
  <si>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</si>
  <si>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</si>
  <si>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</si>
  <si>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</si>
  <si>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</si>
  <si>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</si>
  <si>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</si>
  <si>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</si>
  <si>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</si>
  <si>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</si>
  <si>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</si>
  <si>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</si>
  <si>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</si>
  <si>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</si>
  <si>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AVERAGE</t>
  </si>
  <si>
    <t xml:space="preserve">COUNT </t>
  </si>
  <si>
    <t>COUNTA</t>
  </si>
  <si>
    <t>COUNTBLANK</t>
  </si>
  <si>
    <t>HLOOKUP</t>
  </si>
  <si>
    <t>MATCH/NO MATCH</t>
  </si>
  <si>
    <t>MAX</t>
  </si>
  <si>
    <t>MIN</t>
  </si>
  <si>
    <t>he/she is eligible for a driver's license(Yes/No)</t>
  </si>
  <si>
    <t>minor/adult</t>
  </si>
  <si>
    <t>SUBJECT-1</t>
  </si>
  <si>
    <t>SUBJECT-2</t>
  </si>
  <si>
    <t>TOTAL(SUB-1,SUB-2)</t>
  </si>
  <si>
    <t>PERCENTAGE</t>
  </si>
  <si>
    <t>GRADE</t>
  </si>
  <si>
    <t>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</si>
</sst>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0" xfId="1" applyFont="1" applyBorder="1"/>
    <xf numFmtId="9" fontId="0" fillId="0" borderId="12" xfId="1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25E-A369-44AD-A12E-08F9DD95CEA2}">
  <dimension ref="A1:L52"/>
  <sheetViews>
    <sheetView workbookViewId="0">
      <selection activeCell="O9" sqref="O9"/>
    </sheetView>
  </sheetViews>
  <sheetFormatPr defaultRowHeight="14.4" x14ac:dyDescent="0.3"/>
  <cols>
    <col min="1" max="1" width="10.6640625" bestFit="1" customWidth="1"/>
    <col min="2" max="4" width="9.109375" bestFit="1" customWidth="1"/>
    <col min="5" max="5" width="12" bestFit="1" customWidth="1"/>
    <col min="6" max="6" width="8.33203125" bestFit="1" customWidth="1"/>
    <col min="7" max="7" width="9.109375" bestFit="1" customWidth="1"/>
    <col min="8" max="8" width="14" bestFit="1" customWidth="1"/>
    <col min="9" max="9" width="10.33203125" bestFit="1" customWidth="1"/>
    <col min="10" max="10" width="19.77734375" bestFit="1" customWidth="1"/>
    <col min="11" max="11" width="7.21875" customWidth="1"/>
    <col min="12" max="12" width="8.6640625" customWidth="1"/>
  </cols>
  <sheetData>
    <row r="1" spans="1:12" ht="16.2" thickBot="1" x14ac:dyDescent="0.35">
      <c r="A1" s="10" t="s">
        <v>55</v>
      </c>
      <c r="B1" s="11" t="s">
        <v>56</v>
      </c>
      <c r="C1" s="11" t="s">
        <v>57</v>
      </c>
      <c r="D1" s="12" t="s">
        <v>58</v>
      </c>
      <c r="E1" s="13" t="s">
        <v>109</v>
      </c>
      <c r="F1" s="13" t="s">
        <v>110</v>
      </c>
      <c r="G1" s="13" t="s">
        <v>111</v>
      </c>
      <c r="H1" s="13" t="s">
        <v>112</v>
      </c>
      <c r="I1" s="13" t="s">
        <v>113</v>
      </c>
      <c r="J1" s="13" t="s">
        <v>114</v>
      </c>
      <c r="K1" s="13" t="s">
        <v>115</v>
      </c>
      <c r="L1" s="14" t="s">
        <v>116</v>
      </c>
    </row>
    <row r="2" spans="1:12" x14ac:dyDescent="0.3">
      <c r="A2" s="7"/>
      <c r="B2" s="8"/>
      <c r="C2" s="8"/>
      <c r="D2" s="9"/>
      <c r="E2" s="1"/>
      <c r="F2" s="1"/>
      <c r="G2" s="1"/>
      <c r="H2" s="1"/>
      <c r="I2" s="1"/>
      <c r="J2" s="1"/>
      <c r="K2" s="1"/>
      <c r="L2" s="2"/>
    </row>
    <row r="3" spans="1:12" x14ac:dyDescent="0.3">
      <c r="A3" s="31" t="s">
        <v>59</v>
      </c>
      <c r="B3" s="32">
        <v>34</v>
      </c>
      <c r="C3" s="32">
        <v>77</v>
      </c>
      <c r="D3" s="35">
        <v>13</v>
      </c>
      <c r="E3" s="1">
        <f>AVERAGE(B3:D3)</f>
        <v>41.333333333333336</v>
      </c>
      <c r="F3" s="1">
        <f>COUNT(A3:D3)</f>
        <v>3</v>
      </c>
      <c r="G3" s="1">
        <f>COUNTA(A3:D3)</f>
        <v>4</v>
      </c>
      <c r="H3" s="1">
        <f>COUNTBLANK(A3:D3)</f>
        <v>0</v>
      </c>
      <c r="I3" s="1">
        <f>HLOOKUP(B1,A1:D52,3,0)</f>
        <v>34</v>
      </c>
      <c r="J3" s="1" t="str">
        <f>IF(B3=C3,"MATCH","NO MATCH")</f>
        <v>NO MATCH</v>
      </c>
      <c r="K3" s="1">
        <f>MAX(B3:D3)</f>
        <v>77</v>
      </c>
      <c r="L3" s="2">
        <f>MIN(B3:D3)</f>
        <v>13</v>
      </c>
    </row>
    <row r="4" spans="1:12" x14ac:dyDescent="0.3">
      <c r="A4" s="31" t="s">
        <v>60</v>
      </c>
      <c r="B4" s="32">
        <v>37</v>
      </c>
      <c r="C4" s="32">
        <v>37</v>
      </c>
      <c r="D4" s="35">
        <v>94</v>
      </c>
      <c r="E4" s="1">
        <f t="shared" ref="E4:E52" si="0">AVERAGE(B4:D4)</f>
        <v>56</v>
      </c>
      <c r="F4" s="1">
        <f t="shared" ref="F4:F52" si="1">COUNT(A4:D4)</f>
        <v>3</v>
      </c>
      <c r="G4" s="1">
        <f t="shared" ref="G4:G52" si="2">COUNTA(A4:D4)</f>
        <v>4</v>
      </c>
      <c r="H4" s="1">
        <f t="shared" ref="H4:H52" si="3">COUNTBLANK(A4:D4)</f>
        <v>0</v>
      </c>
      <c r="I4" s="1" t="e">
        <f>HLOOKUP(B2,A2:D53,3,0)</f>
        <v>#N/A</v>
      </c>
      <c r="J4" s="1" t="str">
        <f t="shared" ref="J4:J52" si="4">IF(B4=C4,"MATCH","NO MATCH")</f>
        <v>MATCH</v>
      </c>
      <c r="K4" s="1">
        <f t="shared" ref="K4:K52" si="5">MAX(B4:D4)</f>
        <v>94</v>
      </c>
      <c r="L4" s="2">
        <f t="shared" ref="L4:L52" si="6">MIN(B4:D4)</f>
        <v>37</v>
      </c>
    </row>
    <row r="5" spans="1:12" x14ac:dyDescent="0.3">
      <c r="A5" s="31" t="s">
        <v>61</v>
      </c>
      <c r="B5" s="32">
        <v>8</v>
      </c>
      <c r="C5" s="32"/>
      <c r="D5" s="35">
        <v>54</v>
      </c>
      <c r="E5" s="1">
        <f t="shared" si="0"/>
        <v>31</v>
      </c>
      <c r="F5" s="1">
        <f t="shared" si="1"/>
        <v>2</v>
      </c>
      <c r="G5" s="1">
        <f t="shared" si="2"/>
        <v>3</v>
      </c>
      <c r="H5" s="1">
        <f t="shared" si="3"/>
        <v>1</v>
      </c>
      <c r="I5" s="1">
        <f t="shared" ref="I5:I52" si="7">HLOOKUP(B3,A3:D54,3,0)</f>
        <v>8</v>
      </c>
      <c r="J5" s="1" t="str">
        <f t="shared" si="4"/>
        <v>NO MATCH</v>
      </c>
      <c r="K5" s="1">
        <f t="shared" si="5"/>
        <v>54</v>
      </c>
      <c r="L5" s="2">
        <f t="shared" si="6"/>
        <v>8</v>
      </c>
    </row>
    <row r="6" spans="1:12" x14ac:dyDescent="0.3">
      <c r="A6" s="31" t="s">
        <v>62</v>
      </c>
      <c r="B6" s="32">
        <v>62</v>
      </c>
      <c r="C6" s="32">
        <v>62</v>
      </c>
      <c r="D6" s="35">
        <v>22</v>
      </c>
      <c r="E6" s="1">
        <f t="shared" si="0"/>
        <v>48.666666666666664</v>
      </c>
      <c r="F6" s="1">
        <f t="shared" si="1"/>
        <v>3</v>
      </c>
      <c r="G6" s="1">
        <f t="shared" si="2"/>
        <v>4</v>
      </c>
      <c r="H6" s="1">
        <f t="shared" si="3"/>
        <v>0</v>
      </c>
      <c r="I6" s="1">
        <f t="shared" si="7"/>
        <v>62</v>
      </c>
      <c r="J6" s="1" t="str">
        <f t="shared" si="4"/>
        <v>MATCH</v>
      </c>
      <c r="K6" s="1">
        <f t="shared" si="5"/>
        <v>62</v>
      </c>
      <c r="L6" s="2">
        <f t="shared" si="6"/>
        <v>22</v>
      </c>
    </row>
    <row r="7" spans="1:12" x14ac:dyDescent="0.3">
      <c r="A7" s="31" t="s">
        <v>63</v>
      </c>
      <c r="B7" s="32">
        <v>32</v>
      </c>
      <c r="C7" s="32">
        <v>85</v>
      </c>
      <c r="D7" s="35">
        <v>58</v>
      </c>
      <c r="E7" s="1">
        <f t="shared" si="0"/>
        <v>58.333333333333336</v>
      </c>
      <c r="F7" s="1">
        <f t="shared" si="1"/>
        <v>3</v>
      </c>
      <c r="G7" s="1">
        <f t="shared" si="2"/>
        <v>4</v>
      </c>
      <c r="H7" s="1">
        <f t="shared" si="3"/>
        <v>0</v>
      </c>
      <c r="I7" s="1">
        <f t="shared" si="7"/>
        <v>32</v>
      </c>
      <c r="J7" s="1" t="str">
        <f t="shared" si="4"/>
        <v>NO MATCH</v>
      </c>
      <c r="K7" s="1">
        <f t="shared" si="5"/>
        <v>85</v>
      </c>
      <c r="L7" s="2">
        <f t="shared" si="6"/>
        <v>32</v>
      </c>
    </row>
    <row r="8" spans="1:12" x14ac:dyDescent="0.3">
      <c r="A8" s="31" t="s">
        <v>64</v>
      </c>
      <c r="B8" s="32">
        <v>13</v>
      </c>
      <c r="C8" s="32">
        <v>99</v>
      </c>
      <c r="D8" s="35"/>
      <c r="E8" s="1">
        <f t="shared" si="0"/>
        <v>56</v>
      </c>
      <c r="F8" s="1">
        <f t="shared" si="1"/>
        <v>2</v>
      </c>
      <c r="G8" s="1">
        <f t="shared" si="2"/>
        <v>3</v>
      </c>
      <c r="H8" s="1">
        <f t="shared" si="3"/>
        <v>1</v>
      </c>
      <c r="I8" s="1">
        <f t="shared" si="7"/>
        <v>13</v>
      </c>
      <c r="J8" s="1" t="str">
        <f t="shared" si="4"/>
        <v>NO MATCH</v>
      </c>
      <c r="K8" s="1">
        <f t="shared" si="5"/>
        <v>99</v>
      </c>
      <c r="L8" s="2">
        <f t="shared" si="6"/>
        <v>13</v>
      </c>
    </row>
    <row r="9" spans="1:12" x14ac:dyDescent="0.3">
      <c r="A9" s="31" t="s">
        <v>65</v>
      </c>
      <c r="B9" s="32">
        <v>78</v>
      </c>
      <c r="C9" s="32">
        <v>17</v>
      </c>
      <c r="D9" s="35">
        <v>100</v>
      </c>
      <c r="E9" s="1">
        <f t="shared" si="0"/>
        <v>65</v>
      </c>
      <c r="F9" s="1">
        <f t="shared" si="1"/>
        <v>3</v>
      </c>
      <c r="G9" s="1">
        <f t="shared" si="2"/>
        <v>4</v>
      </c>
      <c r="H9" s="1">
        <f t="shared" si="3"/>
        <v>0</v>
      </c>
      <c r="I9" s="1">
        <f t="shared" si="7"/>
        <v>78</v>
      </c>
      <c r="J9" s="1" t="str">
        <f t="shared" si="4"/>
        <v>NO MATCH</v>
      </c>
      <c r="K9" s="1">
        <f t="shared" si="5"/>
        <v>100</v>
      </c>
      <c r="L9" s="2">
        <f t="shared" si="6"/>
        <v>17</v>
      </c>
    </row>
    <row r="10" spans="1:12" x14ac:dyDescent="0.3">
      <c r="A10" s="31" t="s">
        <v>66</v>
      </c>
      <c r="B10" s="32">
        <v>84</v>
      </c>
      <c r="C10" s="32">
        <v>39</v>
      </c>
      <c r="D10" s="35">
        <v>30</v>
      </c>
      <c r="E10" s="1">
        <f t="shared" si="0"/>
        <v>51</v>
      </c>
      <c r="F10" s="1">
        <f t="shared" si="1"/>
        <v>3</v>
      </c>
      <c r="G10" s="1">
        <f t="shared" si="2"/>
        <v>4</v>
      </c>
      <c r="H10" s="1">
        <f t="shared" si="3"/>
        <v>0</v>
      </c>
      <c r="I10" s="1">
        <f t="shared" si="7"/>
        <v>84</v>
      </c>
      <c r="J10" s="1" t="str">
        <f t="shared" si="4"/>
        <v>NO MATCH</v>
      </c>
      <c r="K10" s="1">
        <f t="shared" si="5"/>
        <v>84</v>
      </c>
      <c r="L10" s="2">
        <f t="shared" si="6"/>
        <v>30</v>
      </c>
    </row>
    <row r="11" spans="1:12" x14ac:dyDescent="0.3">
      <c r="A11" s="31" t="s">
        <v>67</v>
      </c>
      <c r="B11" s="32">
        <v>94</v>
      </c>
      <c r="C11" s="32">
        <v>3</v>
      </c>
      <c r="D11" s="35">
        <v>37</v>
      </c>
      <c r="E11" s="1">
        <f t="shared" si="0"/>
        <v>44.666666666666664</v>
      </c>
      <c r="F11" s="1">
        <f t="shared" si="1"/>
        <v>3</v>
      </c>
      <c r="G11" s="1">
        <f t="shared" si="2"/>
        <v>4</v>
      </c>
      <c r="H11" s="1">
        <f t="shared" si="3"/>
        <v>0</v>
      </c>
      <c r="I11" s="1">
        <f t="shared" si="7"/>
        <v>94</v>
      </c>
      <c r="J11" s="1" t="str">
        <f t="shared" si="4"/>
        <v>NO MATCH</v>
      </c>
      <c r="K11" s="1">
        <f t="shared" si="5"/>
        <v>94</v>
      </c>
      <c r="L11" s="2">
        <f t="shared" si="6"/>
        <v>3</v>
      </c>
    </row>
    <row r="12" spans="1:12" x14ac:dyDescent="0.3">
      <c r="A12" s="31" t="s">
        <v>68</v>
      </c>
      <c r="B12" s="32">
        <v>62</v>
      </c>
      <c r="C12" s="32">
        <v>62</v>
      </c>
      <c r="D12" s="35">
        <v>76</v>
      </c>
      <c r="E12" s="1">
        <f t="shared" si="0"/>
        <v>66.666666666666671</v>
      </c>
      <c r="F12" s="1">
        <f t="shared" si="1"/>
        <v>3</v>
      </c>
      <c r="G12" s="1">
        <f t="shared" si="2"/>
        <v>4</v>
      </c>
      <c r="H12" s="1">
        <f t="shared" si="3"/>
        <v>0</v>
      </c>
      <c r="I12" s="1">
        <f t="shared" si="7"/>
        <v>62</v>
      </c>
      <c r="J12" s="1" t="str">
        <f t="shared" si="4"/>
        <v>MATCH</v>
      </c>
      <c r="K12" s="1">
        <f t="shared" si="5"/>
        <v>76</v>
      </c>
      <c r="L12" s="2">
        <f t="shared" si="6"/>
        <v>62</v>
      </c>
    </row>
    <row r="13" spans="1:12" x14ac:dyDescent="0.3">
      <c r="A13" s="31" t="s">
        <v>69</v>
      </c>
      <c r="B13" s="32">
        <v>26</v>
      </c>
      <c r="C13" s="32">
        <v>10</v>
      </c>
      <c r="D13" s="35">
        <v>43</v>
      </c>
      <c r="E13" s="1">
        <f t="shared" si="0"/>
        <v>26.333333333333332</v>
      </c>
      <c r="F13" s="1">
        <f t="shared" si="1"/>
        <v>3</v>
      </c>
      <c r="G13" s="1">
        <f t="shared" si="2"/>
        <v>4</v>
      </c>
      <c r="H13" s="1">
        <f t="shared" si="3"/>
        <v>0</v>
      </c>
      <c r="I13" s="1">
        <f t="shared" si="7"/>
        <v>26</v>
      </c>
      <c r="J13" s="1" t="str">
        <f t="shared" si="4"/>
        <v>NO MATCH</v>
      </c>
      <c r="K13" s="1">
        <f t="shared" si="5"/>
        <v>43</v>
      </c>
      <c r="L13" s="2">
        <f t="shared" si="6"/>
        <v>10</v>
      </c>
    </row>
    <row r="14" spans="1:12" x14ac:dyDescent="0.3">
      <c r="A14" s="31" t="s">
        <v>70</v>
      </c>
      <c r="B14" s="32">
        <v>58</v>
      </c>
      <c r="C14" s="32">
        <v>62</v>
      </c>
      <c r="D14" s="35">
        <v>22</v>
      </c>
      <c r="E14" s="1">
        <f t="shared" si="0"/>
        <v>47.333333333333336</v>
      </c>
      <c r="F14" s="1">
        <f t="shared" si="1"/>
        <v>3</v>
      </c>
      <c r="G14" s="1">
        <f t="shared" si="2"/>
        <v>4</v>
      </c>
      <c r="H14" s="1">
        <f t="shared" si="3"/>
        <v>0</v>
      </c>
      <c r="I14" s="1">
        <f t="shared" si="7"/>
        <v>58</v>
      </c>
      <c r="J14" s="1" t="str">
        <f t="shared" si="4"/>
        <v>NO MATCH</v>
      </c>
      <c r="K14" s="1">
        <f t="shared" si="5"/>
        <v>62</v>
      </c>
      <c r="L14" s="2">
        <f t="shared" si="6"/>
        <v>22</v>
      </c>
    </row>
    <row r="15" spans="1:12" x14ac:dyDescent="0.3">
      <c r="A15" s="31" t="s">
        <v>71</v>
      </c>
      <c r="B15" s="32">
        <v>13</v>
      </c>
      <c r="C15" s="32">
        <v>5</v>
      </c>
      <c r="D15" s="35">
        <v>37</v>
      </c>
      <c r="E15" s="1">
        <f t="shared" si="0"/>
        <v>18.333333333333332</v>
      </c>
      <c r="F15" s="1">
        <f t="shared" si="1"/>
        <v>3</v>
      </c>
      <c r="G15" s="1">
        <f t="shared" si="2"/>
        <v>4</v>
      </c>
      <c r="H15" s="1">
        <f t="shared" si="3"/>
        <v>0</v>
      </c>
      <c r="I15" s="1">
        <f t="shared" si="7"/>
        <v>13</v>
      </c>
      <c r="J15" s="1" t="str">
        <f t="shared" si="4"/>
        <v>NO MATCH</v>
      </c>
      <c r="K15" s="1">
        <f t="shared" si="5"/>
        <v>37</v>
      </c>
      <c r="L15" s="2">
        <f t="shared" si="6"/>
        <v>5</v>
      </c>
    </row>
    <row r="16" spans="1:12" x14ac:dyDescent="0.3">
      <c r="A16" s="31" t="s">
        <v>72</v>
      </c>
      <c r="B16" s="32">
        <v>80</v>
      </c>
      <c r="C16" s="32">
        <v>47</v>
      </c>
      <c r="D16" s="35">
        <v>28</v>
      </c>
      <c r="E16" s="1">
        <f t="shared" si="0"/>
        <v>51.666666666666664</v>
      </c>
      <c r="F16" s="1">
        <f t="shared" si="1"/>
        <v>3</v>
      </c>
      <c r="G16" s="1">
        <f t="shared" si="2"/>
        <v>4</v>
      </c>
      <c r="H16" s="1">
        <f t="shared" si="3"/>
        <v>0</v>
      </c>
      <c r="I16" s="1">
        <f t="shared" si="7"/>
        <v>80</v>
      </c>
      <c r="J16" s="1" t="str">
        <f t="shared" si="4"/>
        <v>NO MATCH</v>
      </c>
      <c r="K16" s="1">
        <f t="shared" si="5"/>
        <v>80</v>
      </c>
      <c r="L16" s="2">
        <f t="shared" si="6"/>
        <v>28</v>
      </c>
    </row>
    <row r="17" spans="1:12" x14ac:dyDescent="0.3">
      <c r="A17" s="31" t="s">
        <v>73</v>
      </c>
      <c r="B17" s="32">
        <v>37</v>
      </c>
      <c r="C17" s="32">
        <v>37</v>
      </c>
      <c r="D17" s="35">
        <v>20</v>
      </c>
      <c r="E17" s="1">
        <f t="shared" si="0"/>
        <v>31.333333333333332</v>
      </c>
      <c r="F17" s="1">
        <f t="shared" si="1"/>
        <v>3</v>
      </c>
      <c r="G17" s="1">
        <f t="shared" si="2"/>
        <v>4</v>
      </c>
      <c r="H17" s="1">
        <f t="shared" si="3"/>
        <v>0</v>
      </c>
      <c r="I17" s="1">
        <f t="shared" si="7"/>
        <v>37</v>
      </c>
      <c r="J17" s="1" t="str">
        <f t="shared" si="4"/>
        <v>MATCH</v>
      </c>
      <c r="K17" s="1">
        <f t="shared" si="5"/>
        <v>37</v>
      </c>
      <c r="L17" s="2">
        <f t="shared" si="6"/>
        <v>20</v>
      </c>
    </row>
    <row r="18" spans="1:12" x14ac:dyDescent="0.3">
      <c r="A18" s="31" t="s">
        <v>74</v>
      </c>
      <c r="B18" s="32">
        <v>8</v>
      </c>
      <c r="C18" s="32">
        <v>45</v>
      </c>
      <c r="D18" s="35">
        <v>43</v>
      </c>
      <c r="E18" s="1">
        <f t="shared" si="0"/>
        <v>32</v>
      </c>
      <c r="F18" s="1">
        <f t="shared" si="1"/>
        <v>3</v>
      </c>
      <c r="G18" s="1">
        <f t="shared" si="2"/>
        <v>4</v>
      </c>
      <c r="H18" s="1">
        <f t="shared" si="3"/>
        <v>0</v>
      </c>
      <c r="I18" s="1">
        <f t="shared" si="7"/>
        <v>8</v>
      </c>
      <c r="J18" s="1" t="str">
        <f t="shared" si="4"/>
        <v>NO MATCH</v>
      </c>
      <c r="K18" s="1">
        <f t="shared" si="5"/>
        <v>45</v>
      </c>
      <c r="L18" s="2">
        <f t="shared" si="6"/>
        <v>8</v>
      </c>
    </row>
    <row r="19" spans="1:12" x14ac:dyDescent="0.3">
      <c r="A19" s="31" t="s">
        <v>75</v>
      </c>
      <c r="B19" s="32"/>
      <c r="C19" s="32">
        <v>37</v>
      </c>
      <c r="D19" s="35"/>
      <c r="E19" s="1">
        <f t="shared" si="0"/>
        <v>37</v>
      </c>
      <c r="F19" s="1">
        <f t="shared" si="1"/>
        <v>1</v>
      </c>
      <c r="G19" s="1">
        <f t="shared" si="2"/>
        <v>2</v>
      </c>
      <c r="H19" s="1">
        <f t="shared" si="3"/>
        <v>2</v>
      </c>
      <c r="I19" s="1">
        <f t="shared" si="7"/>
        <v>0</v>
      </c>
      <c r="J19" s="1" t="str">
        <f t="shared" si="4"/>
        <v>NO MATCH</v>
      </c>
      <c r="K19" s="1">
        <f t="shared" si="5"/>
        <v>37</v>
      </c>
      <c r="L19" s="2">
        <f t="shared" si="6"/>
        <v>37</v>
      </c>
    </row>
    <row r="20" spans="1:12" x14ac:dyDescent="0.3">
      <c r="A20" s="31" t="s">
        <v>76</v>
      </c>
      <c r="B20" s="32">
        <v>95</v>
      </c>
      <c r="C20" s="32">
        <v>62</v>
      </c>
      <c r="D20" s="35">
        <v>13</v>
      </c>
      <c r="E20" s="1">
        <f t="shared" si="0"/>
        <v>56.666666666666664</v>
      </c>
      <c r="F20" s="1">
        <f t="shared" si="1"/>
        <v>3</v>
      </c>
      <c r="G20" s="1">
        <f t="shared" si="2"/>
        <v>4</v>
      </c>
      <c r="H20" s="1">
        <f t="shared" si="3"/>
        <v>0</v>
      </c>
      <c r="I20" s="1">
        <f t="shared" si="7"/>
        <v>95</v>
      </c>
      <c r="J20" s="1" t="str">
        <f t="shared" si="4"/>
        <v>NO MATCH</v>
      </c>
      <c r="K20" s="1">
        <f t="shared" si="5"/>
        <v>95</v>
      </c>
      <c r="L20" s="2">
        <f t="shared" si="6"/>
        <v>13</v>
      </c>
    </row>
    <row r="21" spans="1:12" x14ac:dyDescent="0.3">
      <c r="A21" s="31" t="s">
        <v>77</v>
      </c>
      <c r="B21" s="32">
        <v>86</v>
      </c>
      <c r="C21" s="32">
        <v>12</v>
      </c>
      <c r="D21" s="35">
        <v>91</v>
      </c>
      <c r="E21" s="1">
        <f t="shared" si="0"/>
        <v>63</v>
      </c>
      <c r="F21" s="1">
        <f t="shared" si="1"/>
        <v>3</v>
      </c>
      <c r="G21" s="1">
        <f t="shared" si="2"/>
        <v>4</v>
      </c>
      <c r="H21" s="1">
        <f t="shared" si="3"/>
        <v>0</v>
      </c>
      <c r="I21" s="1" t="e">
        <f t="shared" si="7"/>
        <v>#N/A</v>
      </c>
      <c r="J21" s="1" t="str">
        <f t="shared" si="4"/>
        <v>NO MATCH</v>
      </c>
      <c r="K21" s="1">
        <f t="shared" si="5"/>
        <v>91</v>
      </c>
      <c r="L21" s="2">
        <f t="shared" si="6"/>
        <v>12</v>
      </c>
    </row>
    <row r="22" spans="1:12" x14ac:dyDescent="0.3">
      <c r="A22" s="31" t="s">
        <v>78</v>
      </c>
      <c r="B22" s="32">
        <v>20</v>
      </c>
      <c r="C22" s="32">
        <v>47</v>
      </c>
      <c r="D22" s="35">
        <v>34</v>
      </c>
      <c r="E22" s="1">
        <f t="shared" si="0"/>
        <v>33.666666666666664</v>
      </c>
      <c r="F22" s="1">
        <f t="shared" si="1"/>
        <v>3</v>
      </c>
      <c r="G22" s="1">
        <f t="shared" si="2"/>
        <v>4</v>
      </c>
      <c r="H22" s="1">
        <f t="shared" si="3"/>
        <v>0</v>
      </c>
      <c r="I22" s="1">
        <f t="shared" si="7"/>
        <v>20</v>
      </c>
      <c r="J22" s="1" t="str">
        <f t="shared" si="4"/>
        <v>NO MATCH</v>
      </c>
      <c r="K22" s="1">
        <f t="shared" si="5"/>
        <v>47</v>
      </c>
      <c r="L22" s="2">
        <f t="shared" si="6"/>
        <v>20</v>
      </c>
    </row>
    <row r="23" spans="1:12" x14ac:dyDescent="0.3">
      <c r="A23" s="31" t="s">
        <v>79</v>
      </c>
      <c r="B23" s="32">
        <v>9</v>
      </c>
      <c r="C23" s="32">
        <v>31</v>
      </c>
      <c r="D23" s="35">
        <v>34</v>
      </c>
      <c r="E23" s="1">
        <f t="shared" si="0"/>
        <v>24.666666666666668</v>
      </c>
      <c r="F23" s="1">
        <f t="shared" si="1"/>
        <v>3</v>
      </c>
      <c r="G23" s="1">
        <f t="shared" si="2"/>
        <v>4</v>
      </c>
      <c r="H23" s="1">
        <f t="shared" si="3"/>
        <v>0</v>
      </c>
      <c r="I23" s="1">
        <f t="shared" si="7"/>
        <v>9</v>
      </c>
      <c r="J23" s="1" t="str">
        <f t="shared" si="4"/>
        <v>NO MATCH</v>
      </c>
      <c r="K23" s="1">
        <f t="shared" si="5"/>
        <v>34</v>
      </c>
      <c r="L23" s="2">
        <f t="shared" si="6"/>
        <v>9</v>
      </c>
    </row>
    <row r="24" spans="1:12" x14ac:dyDescent="0.3">
      <c r="A24" s="31" t="s">
        <v>80</v>
      </c>
      <c r="B24" s="32">
        <v>91</v>
      </c>
      <c r="C24" s="32">
        <v>57</v>
      </c>
      <c r="D24" s="35">
        <v>53</v>
      </c>
      <c r="E24" s="1">
        <f t="shared" si="0"/>
        <v>67</v>
      </c>
      <c r="F24" s="1">
        <f t="shared" si="1"/>
        <v>3</v>
      </c>
      <c r="G24" s="1">
        <f t="shared" si="2"/>
        <v>4</v>
      </c>
      <c r="H24" s="1">
        <f t="shared" si="3"/>
        <v>0</v>
      </c>
      <c r="I24" s="1">
        <f t="shared" si="7"/>
        <v>91</v>
      </c>
      <c r="J24" s="1" t="str">
        <f t="shared" si="4"/>
        <v>NO MATCH</v>
      </c>
      <c r="K24" s="1">
        <f t="shared" si="5"/>
        <v>91</v>
      </c>
      <c r="L24" s="2">
        <f t="shared" si="6"/>
        <v>53</v>
      </c>
    </row>
    <row r="25" spans="1:12" x14ac:dyDescent="0.3">
      <c r="A25" s="31" t="s">
        <v>81</v>
      </c>
      <c r="B25" s="32">
        <v>53</v>
      </c>
      <c r="C25" s="32">
        <v>16</v>
      </c>
      <c r="D25" s="35">
        <v>68</v>
      </c>
      <c r="E25" s="1">
        <f t="shared" si="0"/>
        <v>45.666666666666664</v>
      </c>
      <c r="F25" s="1">
        <f t="shared" si="1"/>
        <v>3</v>
      </c>
      <c r="G25" s="1">
        <f t="shared" si="2"/>
        <v>4</v>
      </c>
      <c r="H25" s="1">
        <f t="shared" si="3"/>
        <v>0</v>
      </c>
      <c r="I25" s="1">
        <f t="shared" si="7"/>
        <v>53</v>
      </c>
      <c r="J25" s="1" t="str">
        <f t="shared" si="4"/>
        <v>NO MATCH</v>
      </c>
      <c r="K25" s="1">
        <f t="shared" si="5"/>
        <v>68</v>
      </c>
      <c r="L25" s="2">
        <f t="shared" si="6"/>
        <v>16</v>
      </c>
    </row>
    <row r="26" spans="1:12" x14ac:dyDescent="0.3">
      <c r="A26" s="31" t="s">
        <v>82</v>
      </c>
      <c r="B26" s="32">
        <v>12</v>
      </c>
      <c r="C26" s="32"/>
      <c r="D26" s="35">
        <v>64</v>
      </c>
      <c r="E26" s="1">
        <f t="shared" si="0"/>
        <v>38</v>
      </c>
      <c r="F26" s="1">
        <f t="shared" si="1"/>
        <v>2</v>
      </c>
      <c r="G26" s="1">
        <f t="shared" si="2"/>
        <v>3</v>
      </c>
      <c r="H26" s="1">
        <f t="shared" si="3"/>
        <v>1</v>
      </c>
      <c r="I26" s="1">
        <f t="shared" si="7"/>
        <v>12</v>
      </c>
      <c r="J26" s="1" t="str">
        <f t="shared" si="4"/>
        <v>NO MATCH</v>
      </c>
      <c r="K26" s="1">
        <f t="shared" si="5"/>
        <v>64</v>
      </c>
      <c r="L26" s="2">
        <f t="shared" si="6"/>
        <v>12</v>
      </c>
    </row>
    <row r="27" spans="1:12" x14ac:dyDescent="0.3">
      <c r="A27" s="31" t="s">
        <v>83</v>
      </c>
      <c r="B27" s="32">
        <v>68</v>
      </c>
      <c r="C27" s="32">
        <v>63</v>
      </c>
      <c r="D27" s="35">
        <v>94</v>
      </c>
      <c r="E27" s="1">
        <f t="shared" si="0"/>
        <v>75</v>
      </c>
      <c r="F27" s="1">
        <f t="shared" si="1"/>
        <v>3</v>
      </c>
      <c r="G27" s="1">
        <f t="shared" si="2"/>
        <v>4</v>
      </c>
      <c r="H27" s="1">
        <f t="shared" si="3"/>
        <v>0</v>
      </c>
      <c r="I27" s="1">
        <f t="shared" si="7"/>
        <v>68</v>
      </c>
      <c r="J27" s="1" t="str">
        <f t="shared" si="4"/>
        <v>NO MATCH</v>
      </c>
      <c r="K27" s="1">
        <f t="shared" si="5"/>
        <v>94</v>
      </c>
      <c r="L27" s="2">
        <f t="shared" si="6"/>
        <v>63</v>
      </c>
    </row>
    <row r="28" spans="1:12" x14ac:dyDescent="0.3">
      <c r="A28" s="31" t="s">
        <v>84</v>
      </c>
      <c r="B28" s="32">
        <v>28</v>
      </c>
      <c r="C28" s="32">
        <v>20</v>
      </c>
      <c r="D28" s="35">
        <v>11</v>
      </c>
      <c r="E28" s="1">
        <f t="shared" si="0"/>
        <v>19.666666666666668</v>
      </c>
      <c r="F28" s="1">
        <f t="shared" si="1"/>
        <v>3</v>
      </c>
      <c r="G28" s="1">
        <f t="shared" si="2"/>
        <v>4</v>
      </c>
      <c r="H28" s="1">
        <f t="shared" si="3"/>
        <v>0</v>
      </c>
      <c r="I28" s="1">
        <f t="shared" si="7"/>
        <v>28</v>
      </c>
      <c r="J28" s="1" t="str">
        <f t="shared" si="4"/>
        <v>NO MATCH</v>
      </c>
      <c r="K28" s="1">
        <f t="shared" si="5"/>
        <v>28</v>
      </c>
      <c r="L28" s="2">
        <f t="shared" si="6"/>
        <v>11</v>
      </c>
    </row>
    <row r="29" spans="1:12" x14ac:dyDescent="0.3">
      <c r="A29" s="31" t="s">
        <v>85</v>
      </c>
      <c r="B29" s="32">
        <v>81</v>
      </c>
      <c r="C29" s="32">
        <v>100</v>
      </c>
      <c r="D29" s="35">
        <v>6</v>
      </c>
      <c r="E29" s="1">
        <f t="shared" si="0"/>
        <v>62.333333333333336</v>
      </c>
      <c r="F29" s="1">
        <f t="shared" si="1"/>
        <v>3</v>
      </c>
      <c r="G29" s="1">
        <f t="shared" si="2"/>
        <v>4</v>
      </c>
      <c r="H29" s="1">
        <f t="shared" si="3"/>
        <v>0</v>
      </c>
      <c r="I29" s="1">
        <f t="shared" si="7"/>
        <v>81</v>
      </c>
      <c r="J29" s="1" t="str">
        <f t="shared" si="4"/>
        <v>NO MATCH</v>
      </c>
      <c r="K29" s="1">
        <f t="shared" si="5"/>
        <v>100</v>
      </c>
      <c r="L29" s="2">
        <f t="shared" si="6"/>
        <v>6</v>
      </c>
    </row>
    <row r="30" spans="1:12" x14ac:dyDescent="0.3">
      <c r="A30" s="31" t="s">
        <v>86</v>
      </c>
      <c r="B30" s="32">
        <v>55</v>
      </c>
      <c r="C30" s="32">
        <v>55</v>
      </c>
      <c r="D30" s="35">
        <v>57</v>
      </c>
      <c r="E30" s="1">
        <f t="shared" si="0"/>
        <v>55.666666666666664</v>
      </c>
      <c r="F30" s="1">
        <f t="shared" si="1"/>
        <v>3</v>
      </c>
      <c r="G30" s="1">
        <f t="shared" si="2"/>
        <v>4</v>
      </c>
      <c r="H30" s="1">
        <f t="shared" si="3"/>
        <v>0</v>
      </c>
      <c r="I30" s="1">
        <f t="shared" si="7"/>
        <v>55</v>
      </c>
      <c r="J30" s="1" t="str">
        <f t="shared" si="4"/>
        <v>MATCH</v>
      </c>
      <c r="K30" s="1">
        <f t="shared" si="5"/>
        <v>57</v>
      </c>
      <c r="L30" s="2">
        <f t="shared" si="6"/>
        <v>55</v>
      </c>
    </row>
    <row r="31" spans="1:12" x14ac:dyDescent="0.3">
      <c r="A31" s="31" t="s">
        <v>87</v>
      </c>
      <c r="B31" s="32">
        <v>89</v>
      </c>
      <c r="C31" s="32">
        <v>57</v>
      </c>
      <c r="D31" s="35">
        <v>89</v>
      </c>
      <c r="E31" s="1">
        <f t="shared" si="0"/>
        <v>78.333333333333329</v>
      </c>
      <c r="F31" s="1">
        <f t="shared" si="1"/>
        <v>3</v>
      </c>
      <c r="G31" s="1">
        <f t="shared" si="2"/>
        <v>4</v>
      </c>
      <c r="H31" s="1">
        <f t="shared" si="3"/>
        <v>0</v>
      </c>
      <c r="I31" s="1">
        <f t="shared" si="7"/>
        <v>89</v>
      </c>
      <c r="J31" s="1" t="str">
        <f t="shared" si="4"/>
        <v>NO MATCH</v>
      </c>
      <c r="K31" s="1">
        <f t="shared" si="5"/>
        <v>89</v>
      </c>
      <c r="L31" s="2">
        <f t="shared" si="6"/>
        <v>57</v>
      </c>
    </row>
    <row r="32" spans="1:12" x14ac:dyDescent="0.3">
      <c r="A32" s="31" t="s">
        <v>88</v>
      </c>
      <c r="B32" s="32">
        <v>13</v>
      </c>
      <c r="C32" s="32">
        <v>9</v>
      </c>
      <c r="D32" s="35">
        <v>40</v>
      </c>
      <c r="E32" s="1">
        <f t="shared" si="0"/>
        <v>20.666666666666668</v>
      </c>
      <c r="F32" s="1">
        <f t="shared" si="1"/>
        <v>3</v>
      </c>
      <c r="G32" s="1">
        <f t="shared" si="2"/>
        <v>4</v>
      </c>
      <c r="H32" s="1">
        <f t="shared" si="3"/>
        <v>0</v>
      </c>
      <c r="I32" s="1">
        <f t="shared" si="7"/>
        <v>13</v>
      </c>
      <c r="J32" s="1" t="str">
        <f t="shared" si="4"/>
        <v>NO MATCH</v>
      </c>
      <c r="K32" s="1">
        <f t="shared" si="5"/>
        <v>40</v>
      </c>
      <c r="L32" s="2">
        <f t="shared" si="6"/>
        <v>9</v>
      </c>
    </row>
    <row r="33" spans="1:12" x14ac:dyDescent="0.3">
      <c r="A33" s="31" t="s">
        <v>89</v>
      </c>
      <c r="B33" s="32">
        <v>16</v>
      </c>
      <c r="C33" s="32">
        <v>41</v>
      </c>
      <c r="D33" s="35">
        <v>29</v>
      </c>
      <c r="E33" s="1">
        <f t="shared" si="0"/>
        <v>28.666666666666668</v>
      </c>
      <c r="F33" s="1">
        <f t="shared" si="1"/>
        <v>3</v>
      </c>
      <c r="G33" s="1">
        <f t="shared" si="2"/>
        <v>4</v>
      </c>
      <c r="H33" s="1">
        <f t="shared" si="3"/>
        <v>0</v>
      </c>
      <c r="I33" s="1">
        <f t="shared" si="7"/>
        <v>16</v>
      </c>
      <c r="J33" s="1" t="str">
        <f t="shared" si="4"/>
        <v>NO MATCH</v>
      </c>
      <c r="K33" s="1">
        <f t="shared" si="5"/>
        <v>41</v>
      </c>
      <c r="L33" s="2">
        <f t="shared" si="6"/>
        <v>16</v>
      </c>
    </row>
    <row r="34" spans="1:12" x14ac:dyDescent="0.3">
      <c r="A34" s="31" t="s">
        <v>90</v>
      </c>
      <c r="B34" s="32">
        <v>3</v>
      </c>
      <c r="C34" s="32"/>
      <c r="D34" s="35">
        <v>14</v>
      </c>
      <c r="E34" s="1">
        <f t="shared" si="0"/>
        <v>8.5</v>
      </c>
      <c r="F34" s="1">
        <f t="shared" si="1"/>
        <v>2</v>
      </c>
      <c r="G34" s="1">
        <f t="shared" si="2"/>
        <v>3</v>
      </c>
      <c r="H34" s="1">
        <f t="shared" si="3"/>
        <v>1</v>
      </c>
      <c r="I34" s="1">
        <f t="shared" si="7"/>
        <v>3</v>
      </c>
      <c r="J34" s="1" t="str">
        <f t="shared" si="4"/>
        <v>NO MATCH</v>
      </c>
      <c r="K34" s="1">
        <f t="shared" si="5"/>
        <v>14</v>
      </c>
      <c r="L34" s="2">
        <f t="shared" si="6"/>
        <v>3</v>
      </c>
    </row>
    <row r="35" spans="1:12" x14ac:dyDescent="0.3">
      <c r="A35" s="31" t="s">
        <v>91</v>
      </c>
      <c r="B35" s="32">
        <v>89</v>
      </c>
      <c r="C35" s="32">
        <v>27</v>
      </c>
      <c r="D35" s="35">
        <v>10</v>
      </c>
      <c r="E35" s="1">
        <f t="shared" si="0"/>
        <v>42</v>
      </c>
      <c r="F35" s="1">
        <f t="shared" si="1"/>
        <v>3</v>
      </c>
      <c r="G35" s="1">
        <f t="shared" si="2"/>
        <v>4</v>
      </c>
      <c r="H35" s="1">
        <f t="shared" si="3"/>
        <v>0</v>
      </c>
      <c r="I35" s="1">
        <f t="shared" si="7"/>
        <v>89</v>
      </c>
      <c r="J35" s="1" t="str">
        <f t="shared" si="4"/>
        <v>NO MATCH</v>
      </c>
      <c r="K35" s="1">
        <f t="shared" si="5"/>
        <v>89</v>
      </c>
      <c r="L35" s="2">
        <f t="shared" si="6"/>
        <v>10</v>
      </c>
    </row>
    <row r="36" spans="1:12" x14ac:dyDescent="0.3">
      <c r="A36" s="31" t="s">
        <v>92</v>
      </c>
      <c r="B36" s="32">
        <v>43</v>
      </c>
      <c r="C36" s="32">
        <v>43</v>
      </c>
      <c r="D36" s="35">
        <v>79</v>
      </c>
      <c r="E36" s="1">
        <f t="shared" si="0"/>
        <v>55</v>
      </c>
      <c r="F36" s="1">
        <f t="shared" si="1"/>
        <v>3</v>
      </c>
      <c r="G36" s="1">
        <f t="shared" si="2"/>
        <v>4</v>
      </c>
      <c r="H36" s="1">
        <f t="shared" si="3"/>
        <v>0</v>
      </c>
      <c r="I36" s="1">
        <f t="shared" si="7"/>
        <v>43</v>
      </c>
      <c r="J36" s="1" t="str">
        <f t="shared" si="4"/>
        <v>MATCH</v>
      </c>
      <c r="K36" s="1">
        <f t="shared" si="5"/>
        <v>79</v>
      </c>
      <c r="L36" s="2">
        <f t="shared" si="6"/>
        <v>43</v>
      </c>
    </row>
    <row r="37" spans="1:12" x14ac:dyDescent="0.3">
      <c r="A37" s="31" t="s">
        <v>93</v>
      </c>
      <c r="B37" s="32">
        <v>43</v>
      </c>
      <c r="C37" s="32">
        <v>51</v>
      </c>
      <c r="D37" s="35">
        <v>43</v>
      </c>
      <c r="E37" s="1">
        <f t="shared" si="0"/>
        <v>45.666666666666664</v>
      </c>
      <c r="F37" s="1">
        <f t="shared" si="1"/>
        <v>3</v>
      </c>
      <c r="G37" s="1">
        <f t="shared" si="2"/>
        <v>4</v>
      </c>
      <c r="H37" s="1">
        <f t="shared" si="3"/>
        <v>0</v>
      </c>
      <c r="I37" s="1">
        <f t="shared" si="7"/>
        <v>43</v>
      </c>
      <c r="J37" s="1" t="str">
        <f t="shared" si="4"/>
        <v>NO MATCH</v>
      </c>
      <c r="K37" s="1">
        <f t="shared" si="5"/>
        <v>51</v>
      </c>
      <c r="L37" s="2">
        <f t="shared" si="6"/>
        <v>43</v>
      </c>
    </row>
    <row r="38" spans="1:12" x14ac:dyDescent="0.3">
      <c r="A38" s="31" t="s">
        <v>94</v>
      </c>
      <c r="B38" s="32">
        <v>52</v>
      </c>
      <c r="C38" s="32">
        <v>38</v>
      </c>
      <c r="D38" s="35">
        <v>34</v>
      </c>
      <c r="E38" s="1">
        <f t="shared" si="0"/>
        <v>41.333333333333336</v>
      </c>
      <c r="F38" s="1">
        <f t="shared" si="1"/>
        <v>3</v>
      </c>
      <c r="G38" s="1">
        <f t="shared" si="2"/>
        <v>4</v>
      </c>
      <c r="H38" s="1">
        <f t="shared" si="3"/>
        <v>0</v>
      </c>
      <c r="I38" s="1">
        <f t="shared" si="7"/>
        <v>52</v>
      </c>
      <c r="J38" s="1" t="str">
        <f t="shared" si="4"/>
        <v>NO MATCH</v>
      </c>
      <c r="K38" s="1">
        <f t="shared" si="5"/>
        <v>52</v>
      </c>
      <c r="L38" s="2">
        <f t="shared" si="6"/>
        <v>34</v>
      </c>
    </row>
    <row r="39" spans="1:12" x14ac:dyDescent="0.3">
      <c r="A39" s="31" t="s">
        <v>95</v>
      </c>
      <c r="B39" s="32"/>
      <c r="C39" s="32">
        <v>73</v>
      </c>
      <c r="D39" s="35"/>
      <c r="E39" s="1">
        <f t="shared" si="0"/>
        <v>73</v>
      </c>
      <c r="F39" s="1">
        <f t="shared" si="1"/>
        <v>1</v>
      </c>
      <c r="G39" s="1">
        <f t="shared" si="2"/>
        <v>2</v>
      </c>
      <c r="H39" s="1">
        <f t="shared" si="3"/>
        <v>2</v>
      </c>
      <c r="I39" s="1">
        <f t="shared" si="7"/>
        <v>0</v>
      </c>
      <c r="J39" s="1" t="str">
        <f t="shared" si="4"/>
        <v>NO MATCH</v>
      </c>
      <c r="K39" s="1">
        <f t="shared" si="5"/>
        <v>73</v>
      </c>
      <c r="L39" s="2">
        <f t="shared" si="6"/>
        <v>73</v>
      </c>
    </row>
    <row r="40" spans="1:12" x14ac:dyDescent="0.3">
      <c r="A40" s="31" t="s">
        <v>96</v>
      </c>
      <c r="B40" s="32">
        <v>88</v>
      </c>
      <c r="C40" s="32">
        <v>51</v>
      </c>
      <c r="D40" s="35">
        <v>45</v>
      </c>
      <c r="E40" s="1">
        <f t="shared" si="0"/>
        <v>61.333333333333336</v>
      </c>
      <c r="F40" s="1">
        <f t="shared" si="1"/>
        <v>3</v>
      </c>
      <c r="G40" s="1">
        <f t="shared" si="2"/>
        <v>4</v>
      </c>
      <c r="H40" s="1">
        <f t="shared" si="3"/>
        <v>0</v>
      </c>
      <c r="I40" s="1">
        <f t="shared" si="7"/>
        <v>88</v>
      </c>
      <c r="J40" s="1" t="str">
        <f t="shared" si="4"/>
        <v>NO MATCH</v>
      </c>
      <c r="K40" s="1">
        <f t="shared" si="5"/>
        <v>88</v>
      </c>
      <c r="L40" s="2">
        <f t="shared" si="6"/>
        <v>45</v>
      </c>
    </row>
    <row r="41" spans="1:12" x14ac:dyDescent="0.3">
      <c r="A41" s="31" t="s">
        <v>97</v>
      </c>
      <c r="B41" s="32">
        <v>63</v>
      </c>
      <c r="C41" s="32">
        <v>63</v>
      </c>
      <c r="D41" s="35">
        <v>45</v>
      </c>
      <c r="E41" s="1">
        <f t="shared" si="0"/>
        <v>57</v>
      </c>
      <c r="F41" s="1">
        <f t="shared" si="1"/>
        <v>3</v>
      </c>
      <c r="G41" s="1">
        <f t="shared" si="2"/>
        <v>4</v>
      </c>
      <c r="H41" s="1">
        <f t="shared" si="3"/>
        <v>0</v>
      </c>
      <c r="I41" s="1" t="e">
        <f t="shared" si="7"/>
        <v>#N/A</v>
      </c>
      <c r="J41" s="1" t="str">
        <f t="shared" si="4"/>
        <v>MATCH</v>
      </c>
      <c r="K41" s="1">
        <f t="shared" si="5"/>
        <v>63</v>
      </c>
      <c r="L41" s="2">
        <f t="shared" si="6"/>
        <v>45</v>
      </c>
    </row>
    <row r="42" spans="1:12" x14ac:dyDescent="0.3">
      <c r="A42" s="31" t="s">
        <v>98</v>
      </c>
      <c r="B42" s="32">
        <v>48</v>
      </c>
      <c r="C42" s="32">
        <v>40</v>
      </c>
      <c r="D42" s="35">
        <v>17</v>
      </c>
      <c r="E42" s="1">
        <f t="shared" si="0"/>
        <v>35</v>
      </c>
      <c r="F42" s="1">
        <f t="shared" si="1"/>
        <v>3</v>
      </c>
      <c r="G42" s="1">
        <f t="shared" si="2"/>
        <v>4</v>
      </c>
      <c r="H42" s="1">
        <f t="shared" si="3"/>
        <v>0</v>
      </c>
      <c r="I42" s="1">
        <f t="shared" si="7"/>
        <v>48</v>
      </c>
      <c r="J42" s="1" t="str">
        <f t="shared" si="4"/>
        <v>NO MATCH</v>
      </c>
      <c r="K42" s="1">
        <f t="shared" si="5"/>
        <v>48</v>
      </c>
      <c r="L42" s="2">
        <f t="shared" si="6"/>
        <v>17</v>
      </c>
    </row>
    <row r="43" spans="1:12" x14ac:dyDescent="0.3">
      <c r="A43" s="31" t="s">
        <v>99</v>
      </c>
      <c r="B43" s="32">
        <v>59</v>
      </c>
      <c r="C43" s="32">
        <v>9</v>
      </c>
      <c r="D43" s="35">
        <v>0</v>
      </c>
      <c r="E43" s="1">
        <f t="shared" si="0"/>
        <v>22.666666666666668</v>
      </c>
      <c r="F43" s="1">
        <f t="shared" si="1"/>
        <v>3</v>
      </c>
      <c r="G43" s="1">
        <f t="shared" si="2"/>
        <v>4</v>
      </c>
      <c r="H43" s="1">
        <f t="shared" si="3"/>
        <v>0</v>
      </c>
      <c r="I43" s="1">
        <f t="shared" si="7"/>
        <v>59</v>
      </c>
      <c r="J43" s="1" t="str">
        <f t="shared" si="4"/>
        <v>NO MATCH</v>
      </c>
      <c r="K43" s="1">
        <f t="shared" si="5"/>
        <v>59</v>
      </c>
      <c r="L43" s="2">
        <f t="shared" si="6"/>
        <v>0</v>
      </c>
    </row>
    <row r="44" spans="1:12" x14ac:dyDescent="0.3">
      <c r="A44" s="31" t="s">
        <v>100</v>
      </c>
      <c r="B44" s="32">
        <v>92</v>
      </c>
      <c r="C44" s="32">
        <v>66</v>
      </c>
      <c r="D44" s="35"/>
      <c r="E44" s="1">
        <f t="shared" si="0"/>
        <v>79</v>
      </c>
      <c r="F44" s="1">
        <f t="shared" si="1"/>
        <v>2</v>
      </c>
      <c r="G44" s="1">
        <f t="shared" si="2"/>
        <v>3</v>
      </c>
      <c r="H44" s="1">
        <f t="shared" si="3"/>
        <v>1</v>
      </c>
      <c r="I44" s="1">
        <f t="shared" si="7"/>
        <v>92</v>
      </c>
      <c r="J44" s="1" t="str">
        <f t="shared" si="4"/>
        <v>NO MATCH</v>
      </c>
      <c r="K44" s="1">
        <f t="shared" si="5"/>
        <v>92</v>
      </c>
      <c r="L44" s="2">
        <f t="shared" si="6"/>
        <v>66</v>
      </c>
    </row>
    <row r="45" spans="1:12" x14ac:dyDescent="0.3">
      <c r="A45" s="31" t="s">
        <v>101</v>
      </c>
      <c r="B45" s="32"/>
      <c r="C45" s="32">
        <v>59</v>
      </c>
      <c r="D45" s="35">
        <v>13</v>
      </c>
      <c r="E45" s="1">
        <f t="shared" si="0"/>
        <v>36</v>
      </c>
      <c r="F45" s="1">
        <f t="shared" si="1"/>
        <v>2</v>
      </c>
      <c r="G45" s="1">
        <f t="shared" si="2"/>
        <v>3</v>
      </c>
      <c r="H45" s="1">
        <f t="shared" si="3"/>
        <v>1</v>
      </c>
      <c r="I45" s="1">
        <f t="shared" si="7"/>
        <v>0</v>
      </c>
      <c r="J45" s="1" t="str">
        <f t="shared" si="4"/>
        <v>NO MATCH</v>
      </c>
      <c r="K45" s="1">
        <f t="shared" si="5"/>
        <v>59</v>
      </c>
      <c r="L45" s="2">
        <f t="shared" si="6"/>
        <v>13</v>
      </c>
    </row>
    <row r="46" spans="1:12" x14ac:dyDescent="0.3">
      <c r="A46" s="31" t="s">
        <v>102</v>
      </c>
      <c r="B46" s="32">
        <v>84</v>
      </c>
      <c r="C46" s="32">
        <v>81</v>
      </c>
      <c r="D46" s="35">
        <v>9</v>
      </c>
      <c r="E46" s="1">
        <f t="shared" si="0"/>
        <v>58</v>
      </c>
      <c r="F46" s="1">
        <f t="shared" si="1"/>
        <v>3</v>
      </c>
      <c r="G46" s="1">
        <f t="shared" si="2"/>
        <v>4</v>
      </c>
      <c r="H46" s="1">
        <f t="shared" si="3"/>
        <v>0</v>
      </c>
      <c r="I46" s="1">
        <f t="shared" si="7"/>
        <v>84</v>
      </c>
      <c r="J46" s="1" t="str">
        <f t="shared" si="4"/>
        <v>NO MATCH</v>
      </c>
      <c r="K46" s="1">
        <f t="shared" si="5"/>
        <v>84</v>
      </c>
      <c r="L46" s="2">
        <f t="shared" si="6"/>
        <v>9</v>
      </c>
    </row>
    <row r="47" spans="1:12" x14ac:dyDescent="0.3">
      <c r="A47" s="31" t="s">
        <v>103</v>
      </c>
      <c r="B47" s="32">
        <v>5</v>
      </c>
      <c r="C47" s="32">
        <v>26</v>
      </c>
      <c r="D47" s="35">
        <v>30</v>
      </c>
      <c r="E47" s="1">
        <f t="shared" si="0"/>
        <v>20.333333333333332</v>
      </c>
      <c r="F47" s="1">
        <f t="shared" si="1"/>
        <v>3</v>
      </c>
      <c r="G47" s="1">
        <f t="shared" si="2"/>
        <v>4</v>
      </c>
      <c r="H47" s="1">
        <f t="shared" si="3"/>
        <v>0</v>
      </c>
      <c r="I47" s="1" t="e">
        <f t="shared" si="7"/>
        <v>#N/A</v>
      </c>
      <c r="J47" s="1" t="str">
        <f t="shared" si="4"/>
        <v>NO MATCH</v>
      </c>
      <c r="K47" s="1">
        <f t="shared" si="5"/>
        <v>30</v>
      </c>
      <c r="L47" s="2">
        <f t="shared" si="6"/>
        <v>5</v>
      </c>
    </row>
    <row r="48" spans="1:12" x14ac:dyDescent="0.3">
      <c r="A48" s="31" t="s">
        <v>104</v>
      </c>
      <c r="B48" s="32">
        <v>47</v>
      </c>
      <c r="C48" s="32">
        <v>47</v>
      </c>
      <c r="D48" s="35">
        <v>45</v>
      </c>
      <c r="E48" s="1">
        <f t="shared" si="0"/>
        <v>46.333333333333336</v>
      </c>
      <c r="F48" s="1">
        <f t="shared" si="1"/>
        <v>3</v>
      </c>
      <c r="G48" s="1">
        <f t="shared" si="2"/>
        <v>4</v>
      </c>
      <c r="H48" s="1">
        <f t="shared" si="3"/>
        <v>0</v>
      </c>
      <c r="I48" s="1">
        <f t="shared" si="7"/>
        <v>47</v>
      </c>
      <c r="J48" s="1" t="str">
        <f t="shared" si="4"/>
        <v>MATCH</v>
      </c>
      <c r="K48" s="1">
        <f t="shared" si="5"/>
        <v>47</v>
      </c>
      <c r="L48" s="2">
        <f t="shared" si="6"/>
        <v>45</v>
      </c>
    </row>
    <row r="49" spans="1:12" x14ac:dyDescent="0.3">
      <c r="A49" s="31" t="s">
        <v>105</v>
      </c>
      <c r="B49" s="32">
        <v>15</v>
      </c>
      <c r="C49" s="32"/>
      <c r="D49" s="35">
        <v>97</v>
      </c>
      <c r="E49" s="1">
        <f t="shared" si="0"/>
        <v>56</v>
      </c>
      <c r="F49" s="1">
        <f t="shared" si="1"/>
        <v>2</v>
      </c>
      <c r="G49" s="1">
        <f t="shared" si="2"/>
        <v>3</v>
      </c>
      <c r="H49" s="1">
        <f t="shared" si="3"/>
        <v>1</v>
      </c>
      <c r="I49" s="1">
        <f t="shared" si="7"/>
        <v>15</v>
      </c>
      <c r="J49" s="1" t="str">
        <f t="shared" si="4"/>
        <v>NO MATCH</v>
      </c>
      <c r="K49" s="1">
        <f t="shared" si="5"/>
        <v>97</v>
      </c>
      <c r="L49" s="2">
        <f t="shared" si="6"/>
        <v>15</v>
      </c>
    </row>
    <row r="50" spans="1:12" x14ac:dyDescent="0.3">
      <c r="A50" s="31" t="s">
        <v>106</v>
      </c>
      <c r="B50" s="32">
        <v>84</v>
      </c>
      <c r="C50" s="32">
        <v>50</v>
      </c>
      <c r="D50" s="35">
        <v>79</v>
      </c>
      <c r="E50" s="1">
        <f t="shared" si="0"/>
        <v>71</v>
      </c>
      <c r="F50" s="1">
        <f t="shared" si="1"/>
        <v>3</v>
      </c>
      <c r="G50" s="1">
        <f t="shared" si="2"/>
        <v>4</v>
      </c>
      <c r="H50" s="1">
        <f t="shared" si="3"/>
        <v>0</v>
      </c>
      <c r="I50" s="1">
        <f t="shared" si="7"/>
        <v>84</v>
      </c>
      <c r="J50" s="1" t="str">
        <f t="shared" si="4"/>
        <v>NO MATCH</v>
      </c>
      <c r="K50" s="1">
        <f t="shared" si="5"/>
        <v>84</v>
      </c>
      <c r="L50" s="2">
        <f t="shared" si="6"/>
        <v>50</v>
      </c>
    </row>
    <row r="51" spans="1:12" x14ac:dyDescent="0.3">
      <c r="A51" s="31" t="s">
        <v>107</v>
      </c>
      <c r="B51" s="32">
        <v>56</v>
      </c>
      <c r="C51" s="32">
        <v>87</v>
      </c>
      <c r="D51" s="35">
        <v>39</v>
      </c>
      <c r="E51" s="1">
        <f t="shared" si="0"/>
        <v>60.666666666666664</v>
      </c>
      <c r="F51" s="1">
        <f t="shared" si="1"/>
        <v>3</v>
      </c>
      <c r="G51" s="1">
        <f t="shared" si="2"/>
        <v>4</v>
      </c>
      <c r="H51" s="1">
        <f t="shared" si="3"/>
        <v>0</v>
      </c>
      <c r="I51" s="1">
        <f t="shared" si="7"/>
        <v>56</v>
      </c>
      <c r="J51" s="1" t="str">
        <f t="shared" si="4"/>
        <v>NO MATCH</v>
      </c>
      <c r="K51" s="1">
        <f t="shared" si="5"/>
        <v>87</v>
      </c>
      <c r="L51" s="2">
        <f t="shared" si="6"/>
        <v>39</v>
      </c>
    </row>
    <row r="52" spans="1:12" ht="15" thickBot="1" x14ac:dyDescent="0.35">
      <c r="A52" s="33" t="s">
        <v>108</v>
      </c>
      <c r="B52" s="34">
        <v>89</v>
      </c>
      <c r="C52" s="34">
        <v>36</v>
      </c>
      <c r="D52" s="36">
        <v>6</v>
      </c>
      <c r="E52" s="3">
        <f t="shared" si="0"/>
        <v>43.666666666666664</v>
      </c>
      <c r="F52" s="3">
        <f t="shared" si="1"/>
        <v>3</v>
      </c>
      <c r="G52" s="3">
        <f t="shared" si="2"/>
        <v>4</v>
      </c>
      <c r="H52" s="3">
        <f t="shared" si="3"/>
        <v>0</v>
      </c>
      <c r="I52" s="3">
        <f t="shared" si="7"/>
        <v>89</v>
      </c>
      <c r="J52" s="3" t="str">
        <f t="shared" si="4"/>
        <v>NO MATCH</v>
      </c>
      <c r="K52" s="3">
        <f t="shared" si="5"/>
        <v>89</v>
      </c>
      <c r="L52" s="4">
        <f t="shared" si="6"/>
        <v>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6D0-86E1-4119-8E18-81A0AA854627}">
  <dimension ref="A1:L62"/>
  <sheetViews>
    <sheetView tabSelected="1" workbookViewId="0">
      <selection activeCell="N9" sqref="N9"/>
    </sheetView>
  </sheetViews>
  <sheetFormatPr defaultRowHeight="14.4" x14ac:dyDescent="0.3"/>
  <cols>
    <col min="1" max="1" width="7.77734375" customWidth="1"/>
    <col min="2" max="2" width="14.77734375" bestFit="1" customWidth="1"/>
    <col min="3" max="3" width="8" customWidth="1"/>
    <col min="4" max="7" width="11.6640625" customWidth="1"/>
    <col min="8" max="8" width="12.109375" bestFit="1" customWidth="1"/>
    <col min="9" max="9" width="21.5546875" customWidth="1"/>
    <col min="10" max="10" width="12" customWidth="1"/>
    <col min="12" max="12" width="11.5546875" customWidth="1"/>
  </cols>
  <sheetData>
    <row r="1" spans="1:12" x14ac:dyDescent="0.3">
      <c r="A1" s="15" t="s">
        <v>11</v>
      </c>
      <c r="B1" s="16" t="s">
        <v>0</v>
      </c>
      <c r="C1" s="16" t="s">
        <v>1</v>
      </c>
      <c r="D1" s="16" t="s">
        <v>119</v>
      </c>
      <c r="E1" s="16" t="s">
        <v>120</v>
      </c>
      <c r="F1" s="17" t="s">
        <v>121</v>
      </c>
      <c r="G1" s="17" t="s">
        <v>109</v>
      </c>
      <c r="H1" s="17" t="s">
        <v>122</v>
      </c>
      <c r="I1" s="18" t="s">
        <v>117</v>
      </c>
      <c r="J1" s="19" t="s">
        <v>118</v>
      </c>
      <c r="K1" s="20" t="s">
        <v>123</v>
      </c>
      <c r="L1" s="21" t="s">
        <v>124</v>
      </c>
    </row>
    <row r="2" spans="1:12" ht="14.4" customHeight="1" thickBot="1" x14ac:dyDescent="0.35">
      <c r="A2" s="22"/>
      <c r="B2" s="23"/>
      <c r="C2" s="23"/>
      <c r="D2" s="23"/>
      <c r="E2" s="23"/>
      <c r="F2" s="24"/>
      <c r="G2" s="24"/>
      <c r="H2" s="24"/>
      <c r="I2" s="25"/>
      <c r="J2" s="26"/>
      <c r="K2" s="27"/>
      <c r="L2" s="28"/>
    </row>
    <row r="3" spans="1:12" x14ac:dyDescent="0.3">
      <c r="A3" s="29">
        <v>1</v>
      </c>
      <c r="B3" s="30" t="s">
        <v>2</v>
      </c>
      <c r="C3" s="30">
        <v>22</v>
      </c>
      <c r="D3" s="30">
        <v>59</v>
      </c>
      <c r="E3" s="30">
        <v>54</v>
      </c>
      <c r="F3" s="1">
        <f>SUM(D3,E3)</f>
        <v>113</v>
      </c>
      <c r="G3" s="1">
        <f>AVERAGE(D3,E3)</f>
        <v>56.5</v>
      </c>
      <c r="H3" s="5">
        <f>F3/200</f>
        <v>0.56499999999999995</v>
      </c>
      <c r="I3" s="1" t="str">
        <f>IF(C3&gt;=18,"Yes","No")</f>
        <v>Yes</v>
      </c>
      <c r="J3" s="1" t="str">
        <f>IF(C3&gt;=18,"Minor","Adult")</f>
        <v>Minor</v>
      </c>
      <c r="K3" s="1" t="str">
        <f>IF(G3&gt;=90,"A+",IF(G3&gt;=80,"A",IF(G3&gt;=70,"B+",IF(G3&gt;=60,"B",IF(G3&gt;=50,"C+",IF(G3&gt;=40,"C","D"))))))</f>
        <v>C+</v>
      </c>
      <c r="L3" s="2" t="str">
        <f>IF(K3="A+","100%","50%")</f>
        <v>50%</v>
      </c>
    </row>
    <row r="4" spans="1:12" x14ac:dyDescent="0.3">
      <c r="A4" s="31">
        <v>2</v>
      </c>
      <c r="B4" s="32" t="s">
        <v>3</v>
      </c>
      <c r="C4" s="32">
        <v>12</v>
      </c>
      <c r="D4" s="32">
        <v>82</v>
      </c>
      <c r="E4" s="32">
        <v>75</v>
      </c>
      <c r="F4" s="1">
        <f t="shared" ref="F4:F62" si="0">SUM(D4,E4)</f>
        <v>157</v>
      </c>
      <c r="G4" s="1">
        <f t="shared" ref="G4:G62" si="1">AVERAGE(D4,E4)</f>
        <v>78.5</v>
      </c>
      <c r="H4" s="5">
        <f t="shared" ref="H4:H62" si="2">F4/200</f>
        <v>0.78500000000000003</v>
      </c>
      <c r="I4" s="1" t="str">
        <f t="shared" ref="I4:I62" si="3">IF(C4&gt;=18,"Yes","No")</f>
        <v>No</v>
      </c>
      <c r="J4" s="1" t="str">
        <f t="shared" ref="J4:J62" si="4">IF(C4&gt;=18,"Minor","Adult")</f>
        <v>Adult</v>
      </c>
      <c r="K4" s="1" t="str">
        <f t="shared" ref="K4:K62" si="5">IF(G4&gt;=90,"A+",IF(G4&gt;=80,"A",IF(G4&gt;=70,"B+",IF(G4&gt;=60,"B",IF(G4&gt;=50,"C+",IF(G4&gt;=40,"C","D"))))))</f>
        <v>B+</v>
      </c>
      <c r="L4" s="2" t="str">
        <f t="shared" ref="L4:L62" si="6">IF(K4="A+","100%","50%")</f>
        <v>50%</v>
      </c>
    </row>
    <row r="5" spans="1:12" x14ac:dyDescent="0.3">
      <c r="A5" s="31">
        <v>3</v>
      </c>
      <c r="B5" s="32" t="s">
        <v>4</v>
      </c>
      <c r="C5" s="32">
        <v>21</v>
      </c>
      <c r="D5" s="32">
        <v>62</v>
      </c>
      <c r="E5" s="32">
        <v>93</v>
      </c>
      <c r="F5" s="1">
        <f t="shared" si="0"/>
        <v>155</v>
      </c>
      <c r="G5" s="1">
        <f t="shared" si="1"/>
        <v>77.5</v>
      </c>
      <c r="H5" s="5">
        <f t="shared" si="2"/>
        <v>0.77500000000000002</v>
      </c>
      <c r="I5" s="1" t="str">
        <f t="shared" si="3"/>
        <v>Yes</v>
      </c>
      <c r="J5" s="1" t="str">
        <f t="shared" si="4"/>
        <v>Minor</v>
      </c>
      <c r="K5" s="1" t="str">
        <f t="shared" si="5"/>
        <v>B+</v>
      </c>
      <c r="L5" s="2" t="str">
        <f t="shared" si="6"/>
        <v>50%</v>
      </c>
    </row>
    <row r="6" spans="1:12" x14ac:dyDescent="0.3">
      <c r="A6" s="31">
        <v>4</v>
      </c>
      <c r="B6" s="32" t="s">
        <v>5</v>
      </c>
      <c r="C6" s="32">
        <v>15</v>
      </c>
      <c r="D6" s="32">
        <v>100</v>
      </c>
      <c r="E6" s="32">
        <v>84</v>
      </c>
      <c r="F6" s="1">
        <f t="shared" si="0"/>
        <v>184</v>
      </c>
      <c r="G6" s="1">
        <f t="shared" si="1"/>
        <v>92</v>
      </c>
      <c r="H6" s="5">
        <f t="shared" si="2"/>
        <v>0.92</v>
      </c>
      <c r="I6" s="1" t="str">
        <f t="shared" si="3"/>
        <v>No</v>
      </c>
      <c r="J6" s="1" t="str">
        <f t="shared" si="4"/>
        <v>Adult</v>
      </c>
      <c r="K6" s="1" t="str">
        <f t="shared" si="5"/>
        <v>A+</v>
      </c>
      <c r="L6" s="2" t="str">
        <f t="shared" si="6"/>
        <v>100%</v>
      </c>
    </row>
    <row r="7" spans="1:12" x14ac:dyDescent="0.3">
      <c r="A7" s="31">
        <v>5</v>
      </c>
      <c r="B7" s="32" t="s">
        <v>6</v>
      </c>
      <c r="C7" s="32">
        <v>17</v>
      </c>
      <c r="D7" s="32">
        <v>45</v>
      </c>
      <c r="E7" s="32">
        <v>62</v>
      </c>
      <c r="F7" s="1">
        <f t="shared" si="0"/>
        <v>107</v>
      </c>
      <c r="G7" s="1">
        <f t="shared" si="1"/>
        <v>53.5</v>
      </c>
      <c r="H7" s="5">
        <f t="shared" si="2"/>
        <v>0.53500000000000003</v>
      </c>
      <c r="I7" s="1" t="str">
        <f t="shared" si="3"/>
        <v>No</v>
      </c>
      <c r="J7" s="1" t="str">
        <f t="shared" si="4"/>
        <v>Adult</v>
      </c>
      <c r="K7" s="1" t="str">
        <f t="shared" si="5"/>
        <v>C+</v>
      </c>
      <c r="L7" s="2" t="str">
        <f t="shared" si="6"/>
        <v>50%</v>
      </c>
    </row>
    <row r="8" spans="1:12" x14ac:dyDescent="0.3">
      <c r="A8" s="31">
        <v>6</v>
      </c>
      <c r="B8" s="32" t="s">
        <v>7</v>
      </c>
      <c r="C8" s="32">
        <v>16</v>
      </c>
      <c r="D8" s="32">
        <v>85</v>
      </c>
      <c r="E8" s="32">
        <v>96</v>
      </c>
      <c r="F8" s="1">
        <f t="shared" si="0"/>
        <v>181</v>
      </c>
      <c r="G8" s="1">
        <f t="shared" si="1"/>
        <v>90.5</v>
      </c>
      <c r="H8" s="5">
        <f t="shared" si="2"/>
        <v>0.90500000000000003</v>
      </c>
      <c r="I8" s="1" t="str">
        <f t="shared" si="3"/>
        <v>No</v>
      </c>
      <c r="J8" s="1" t="str">
        <f t="shared" si="4"/>
        <v>Adult</v>
      </c>
      <c r="K8" s="1" t="str">
        <f t="shared" si="5"/>
        <v>A+</v>
      </c>
      <c r="L8" s="2" t="str">
        <f t="shared" si="6"/>
        <v>100%</v>
      </c>
    </row>
    <row r="9" spans="1:12" x14ac:dyDescent="0.3">
      <c r="A9" s="31">
        <v>7</v>
      </c>
      <c r="B9" s="32" t="s">
        <v>8</v>
      </c>
      <c r="C9" s="32">
        <v>14</v>
      </c>
      <c r="D9" s="32">
        <v>44</v>
      </c>
      <c r="E9" s="32">
        <v>78</v>
      </c>
      <c r="F9" s="1">
        <f t="shared" si="0"/>
        <v>122</v>
      </c>
      <c r="G9" s="1">
        <f t="shared" si="1"/>
        <v>61</v>
      </c>
      <c r="H9" s="5">
        <f t="shared" si="2"/>
        <v>0.61</v>
      </c>
      <c r="I9" s="1" t="str">
        <f t="shared" si="3"/>
        <v>No</v>
      </c>
      <c r="J9" s="1" t="str">
        <f t="shared" si="4"/>
        <v>Adult</v>
      </c>
      <c r="K9" s="1" t="str">
        <f t="shared" si="5"/>
        <v>B</v>
      </c>
      <c r="L9" s="2" t="str">
        <f t="shared" si="6"/>
        <v>50%</v>
      </c>
    </row>
    <row r="10" spans="1:12" x14ac:dyDescent="0.3">
      <c r="A10" s="31">
        <v>8</v>
      </c>
      <c r="B10" s="32" t="s">
        <v>9</v>
      </c>
      <c r="C10" s="32">
        <v>35</v>
      </c>
      <c r="D10" s="32">
        <v>88</v>
      </c>
      <c r="E10" s="32">
        <v>55</v>
      </c>
      <c r="F10" s="1">
        <f t="shared" si="0"/>
        <v>143</v>
      </c>
      <c r="G10" s="1">
        <f t="shared" si="1"/>
        <v>71.5</v>
      </c>
      <c r="H10" s="5">
        <f t="shared" si="2"/>
        <v>0.71499999999999997</v>
      </c>
      <c r="I10" s="1" t="str">
        <f t="shared" si="3"/>
        <v>Yes</v>
      </c>
      <c r="J10" s="1" t="str">
        <f t="shared" si="4"/>
        <v>Minor</v>
      </c>
      <c r="K10" s="1" t="str">
        <f t="shared" si="5"/>
        <v>B+</v>
      </c>
      <c r="L10" s="2" t="str">
        <f t="shared" si="6"/>
        <v>50%</v>
      </c>
    </row>
    <row r="11" spans="1:12" x14ac:dyDescent="0.3">
      <c r="A11" s="31">
        <v>9</v>
      </c>
      <c r="B11" s="32" t="s">
        <v>10</v>
      </c>
      <c r="C11" s="32">
        <v>25</v>
      </c>
      <c r="D11" s="32">
        <v>49</v>
      </c>
      <c r="E11" s="32">
        <v>48</v>
      </c>
      <c r="F11" s="1">
        <f t="shared" si="0"/>
        <v>97</v>
      </c>
      <c r="G11" s="1">
        <f t="shared" si="1"/>
        <v>48.5</v>
      </c>
      <c r="H11" s="5">
        <f t="shared" si="2"/>
        <v>0.48499999999999999</v>
      </c>
      <c r="I11" s="1" t="str">
        <f t="shared" si="3"/>
        <v>Yes</v>
      </c>
      <c r="J11" s="1" t="str">
        <f t="shared" si="4"/>
        <v>Minor</v>
      </c>
      <c r="K11" s="1" t="str">
        <f t="shared" si="5"/>
        <v>C</v>
      </c>
      <c r="L11" s="2" t="str">
        <f t="shared" si="6"/>
        <v>50%</v>
      </c>
    </row>
    <row r="12" spans="1:12" x14ac:dyDescent="0.3">
      <c r="A12" s="31">
        <v>10</v>
      </c>
      <c r="B12" s="32" t="s">
        <v>12</v>
      </c>
      <c r="C12" s="32">
        <v>15</v>
      </c>
      <c r="D12" s="32">
        <v>35</v>
      </c>
      <c r="E12" s="32">
        <v>36</v>
      </c>
      <c r="F12" s="1">
        <f t="shared" si="0"/>
        <v>71</v>
      </c>
      <c r="G12" s="1">
        <f t="shared" si="1"/>
        <v>35.5</v>
      </c>
      <c r="H12" s="5">
        <f t="shared" si="2"/>
        <v>0.35499999999999998</v>
      </c>
      <c r="I12" s="1" t="str">
        <f t="shared" si="3"/>
        <v>No</v>
      </c>
      <c r="J12" s="1" t="str">
        <f t="shared" si="4"/>
        <v>Adult</v>
      </c>
      <c r="K12" s="1" t="str">
        <f t="shared" si="5"/>
        <v>D</v>
      </c>
      <c r="L12" s="2" t="str">
        <f t="shared" si="6"/>
        <v>50%</v>
      </c>
    </row>
    <row r="13" spans="1:12" x14ac:dyDescent="0.3">
      <c r="A13" s="31">
        <v>11</v>
      </c>
      <c r="B13" s="32" t="s">
        <v>54</v>
      </c>
      <c r="C13" s="32">
        <v>23</v>
      </c>
      <c r="D13" s="32">
        <v>73</v>
      </c>
      <c r="E13" s="32">
        <v>55</v>
      </c>
      <c r="F13" s="1">
        <f t="shared" si="0"/>
        <v>128</v>
      </c>
      <c r="G13" s="1">
        <f t="shared" si="1"/>
        <v>64</v>
      </c>
      <c r="H13" s="5">
        <f t="shared" si="2"/>
        <v>0.64</v>
      </c>
      <c r="I13" s="1" t="str">
        <f t="shared" si="3"/>
        <v>Yes</v>
      </c>
      <c r="J13" s="1" t="str">
        <f t="shared" si="4"/>
        <v>Minor</v>
      </c>
      <c r="K13" s="1" t="str">
        <f t="shared" si="5"/>
        <v>B</v>
      </c>
      <c r="L13" s="2" t="str">
        <f t="shared" si="6"/>
        <v>50%</v>
      </c>
    </row>
    <row r="14" spans="1:12" x14ac:dyDescent="0.3">
      <c r="A14" s="31">
        <v>12</v>
      </c>
      <c r="B14" s="32" t="s">
        <v>13</v>
      </c>
      <c r="C14" s="32">
        <v>35</v>
      </c>
      <c r="D14" s="32">
        <v>83</v>
      </c>
      <c r="E14" s="32">
        <v>42</v>
      </c>
      <c r="F14" s="1">
        <f t="shared" si="0"/>
        <v>125</v>
      </c>
      <c r="G14" s="1">
        <f t="shared" si="1"/>
        <v>62.5</v>
      </c>
      <c r="H14" s="5">
        <f t="shared" si="2"/>
        <v>0.625</v>
      </c>
      <c r="I14" s="1" t="str">
        <f t="shared" si="3"/>
        <v>Yes</v>
      </c>
      <c r="J14" s="1" t="str">
        <f t="shared" si="4"/>
        <v>Minor</v>
      </c>
      <c r="K14" s="1" t="str">
        <f t="shared" si="5"/>
        <v>B</v>
      </c>
      <c r="L14" s="2" t="str">
        <f t="shared" si="6"/>
        <v>50%</v>
      </c>
    </row>
    <row r="15" spans="1:12" x14ac:dyDescent="0.3">
      <c r="A15" s="31">
        <v>13</v>
      </c>
      <c r="B15" s="32" t="s">
        <v>9</v>
      </c>
      <c r="C15" s="32">
        <v>45</v>
      </c>
      <c r="D15" s="32">
        <v>91</v>
      </c>
      <c r="E15" s="32">
        <v>82</v>
      </c>
      <c r="F15" s="1">
        <f t="shared" si="0"/>
        <v>173</v>
      </c>
      <c r="G15" s="1">
        <f t="shared" si="1"/>
        <v>86.5</v>
      </c>
      <c r="H15" s="5">
        <f t="shared" si="2"/>
        <v>0.86499999999999999</v>
      </c>
      <c r="I15" s="1" t="str">
        <f t="shared" si="3"/>
        <v>Yes</v>
      </c>
      <c r="J15" s="1" t="str">
        <f t="shared" si="4"/>
        <v>Minor</v>
      </c>
      <c r="K15" s="1" t="str">
        <f t="shared" si="5"/>
        <v>A</v>
      </c>
      <c r="L15" s="2" t="str">
        <f t="shared" si="6"/>
        <v>50%</v>
      </c>
    </row>
    <row r="16" spans="1:12" x14ac:dyDescent="0.3">
      <c r="A16" s="31">
        <v>14</v>
      </c>
      <c r="B16" s="32" t="s">
        <v>14</v>
      </c>
      <c r="C16" s="32">
        <v>65</v>
      </c>
      <c r="D16" s="32">
        <v>97</v>
      </c>
      <c r="E16" s="32">
        <v>46</v>
      </c>
      <c r="F16" s="1">
        <f t="shared" si="0"/>
        <v>143</v>
      </c>
      <c r="G16" s="1">
        <f t="shared" si="1"/>
        <v>71.5</v>
      </c>
      <c r="H16" s="5">
        <f t="shared" si="2"/>
        <v>0.71499999999999997</v>
      </c>
      <c r="I16" s="1" t="str">
        <f t="shared" si="3"/>
        <v>Yes</v>
      </c>
      <c r="J16" s="1" t="str">
        <f t="shared" si="4"/>
        <v>Minor</v>
      </c>
      <c r="K16" s="1" t="str">
        <f t="shared" si="5"/>
        <v>B+</v>
      </c>
      <c r="L16" s="2" t="str">
        <f t="shared" si="6"/>
        <v>50%</v>
      </c>
    </row>
    <row r="17" spans="1:12" x14ac:dyDescent="0.3">
      <c r="A17" s="31">
        <v>15</v>
      </c>
      <c r="B17" s="32" t="s">
        <v>15</v>
      </c>
      <c r="C17" s="32">
        <v>54</v>
      </c>
      <c r="D17" s="32">
        <v>48</v>
      </c>
      <c r="E17" s="32">
        <v>57</v>
      </c>
      <c r="F17" s="1">
        <f t="shared" si="0"/>
        <v>105</v>
      </c>
      <c r="G17" s="1">
        <f t="shared" si="1"/>
        <v>52.5</v>
      </c>
      <c r="H17" s="5">
        <f t="shared" si="2"/>
        <v>0.52500000000000002</v>
      </c>
      <c r="I17" s="1" t="str">
        <f t="shared" si="3"/>
        <v>Yes</v>
      </c>
      <c r="J17" s="1" t="str">
        <f t="shared" si="4"/>
        <v>Minor</v>
      </c>
      <c r="K17" s="1" t="str">
        <f t="shared" si="5"/>
        <v>C+</v>
      </c>
      <c r="L17" s="2" t="str">
        <f t="shared" si="6"/>
        <v>50%</v>
      </c>
    </row>
    <row r="18" spans="1:12" x14ac:dyDescent="0.3">
      <c r="A18" s="31">
        <v>16</v>
      </c>
      <c r="B18" s="32" t="s">
        <v>3</v>
      </c>
      <c r="C18" s="32">
        <v>78</v>
      </c>
      <c r="D18" s="32">
        <v>88</v>
      </c>
      <c r="E18" s="32">
        <v>66</v>
      </c>
      <c r="F18" s="1">
        <f t="shared" si="0"/>
        <v>154</v>
      </c>
      <c r="G18" s="1">
        <f t="shared" si="1"/>
        <v>77</v>
      </c>
      <c r="H18" s="5">
        <f t="shared" si="2"/>
        <v>0.77</v>
      </c>
      <c r="I18" s="1" t="str">
        <f t="shared" si="3"/>
        <v>Yes</v>
      </c>
      <c r="J18" s="1" t="str">
        <f t="shared" si="4"/>
        <v>Minor</v>
      </c>
      <c r="K18" s="1" t="str">
        <f t="shared" si="5"/>
        <v>B+</v>
      </c>
      <c r="L18" s="2" t="str">
        <f t="shared" si="6"/>
        <v>50%</v>
      </c>
    </row>
    <row r="19" spans="1:12" x14ac:dyDescent="0.3">
      <c r="A19" s="31">
        <v>17</v>
      </c>
      <c r="B19" s="32" t="s">
        <v>16</v>
      </c>
      <c r="C19" s="32">
        <v>54</v>
      </c>
      <c r="D19" s="32">
        <v>67</v>
      </c>
      <c r="E19" s="32">
        <v>93</v>
      </c>
      <c r="F19" s="1">
        <f t="shared" si="0"/>
        <v>160</v>
      </c>
      <c r="G19" s="1">
        <f t="shared" si="1"/>
        <v>80</v>
      </c>
      <c r="H19" s="5">
        <f t="shared" si="2"/>
        <v>0.8</v>
      </c>
      <c r="I19" s="1" t="str">
        <f t="shared" si="3"/>
        <v>Yes</v>
      </c>
      <c r="J19" s="1" t="str">
        <f t="shared" si="4"/>
        <v>Minor</v>
      </c>
      <c r="K19" s="1" t="str">
        <f t="shared" si="5"/>
        <v>A</v>
      </c>
      <c r="L19" s="2" t="str">
        <f t="shared" si="6"/>
        <v>50%</v>
      </c>
    </row>
    <row r="20" spans="1:12" x14ac:dyDescent="0.3">
      <c r="A20" s="31">
        <v>18</v>
      </c>
      <c r="B20" s="32" t="s">
        <v>17</v>
      </c>
      <c r="C20" s="32">
        <v>54</v>
      </c>
      <c r="D20" s="32">
        <v>97</v>
      </c>
      <c r="E20" s="32">
        <v>38</v>
      </c>
      <c r="F20" s="1">
        <f t="shared" si="0"/>
        <v>135</v>
      </c>
      <c r="G20" s="1">
        <f t="shared" si="1"/>
        <v>67.5</v>
      </c>
      <c r="H20" s="5">
        <f t="shared" si="2"/>
        <v>0.67500000000000004</v>
      </c>
      <c r="I20" s="1" t="str">
        <f t="shared" si="3"/>
        <v>Yes</v>
      </c>
      <c r="J20" s="1" t="str">
        <f t="shared" si="4"/>
        <v>Minor</v>
      </c>
      <c r="K20" s="1" t="str">
        <f t="shared" si="5"/>
        <v>B</v>
      </c>
      <c r="L20" s="2" t="str">
        <f t="shared" si="6"/>
        <v>50%</v>
      </c>
    </row>
    <row r="21" spans="1:12" x14ac:dyDescent="0.3">
      <c r="A21" s="31">
        <v>19</v>
      </c>
      <c r="B21" s="32" t="s">
        <v>18</v>
      </c>
      <c r="C21" s="32">
        <v>31</v>
      </c>
      <c r="D21" s="32">
        <v>65</v>
      </c>
      <c r="E21" s="32">
        <v>89</v>
      </c>
      <c r="F21" s="1">
        <f t="shared" si="0"/>
        <v>154</v>
      </c>
      <c r="G21" s="1">
        <f t="shared" si="1"/>
        <v>77</v>
      </c>
      <c r="H21" s="5">
        <f t="shared" si="2"/>
        <v>0.77</v>
      </c>
      <c r="I21" s="1" t="str">
        <f t="shared" si="3"/>
        <v>Yes</v>
      </c>
      <c r="J21" s="1" t="str">
        <f t="shared" si="4"/>
        <v>Minor</v>
      </c>
      <c r="K21" s="1" t="str">
        <f t="shared" si="5"/>
        <v>B+</v>
      </c>
      <c r="L21" s="2" t="str">
        <f t="shared" si="6"/>
        <v>50%</v>
      </c>
    </row>
    <row r="22" spans="1:12" x14ac:dyDescent="0.3">
      <c r="A22" s="31">
        <v>20</v>
      </c>
      <c r="B22" s="32" t="s">
        <v>19</v>
      </c>
      <c r="C22" s="32">
        <v>88</v>
      </c>
      <c r="D22" s="32">
        <v>74</v>
      </c>
      <c r="E22" s="32">
        <v>78</v>
      </c>
      <c r="F22" s="1">
        <f t="shared" si="0"/>
        <v>152</v>
      </c>
      <c r="G22" s="1">
        <f t="shared" si="1"/>
        <v>76</v>
      </c>
      <c r="H22" s="5">
        <f t="shared" si="2"/>
        <v>0.76</v>
      </c>
      <c r="I22" s="1" t="str">
        <f t="shared" si="3"/>
        <v>Yes</v>
      </c>
      <c r="J22" s="1" t="str">
        <f t="shared" si="4"/>
        <v>Minor</v>
      </c>
      <c r="K22" s="1" t="str">
        <f t="shared" si="5"/>
        <v>B+</v>
      </c>
      <c r="L22" s="2" t="str">
        <f t="shared" si="6"/>
        <v>50%</v>
      </c>
    </row>
    <row r="23" spans="1:12" x14ac:dyDescent="0.3">
      <c r="A23" s="31">
        <v>21</v>
      </c>
      <c r="B23" s="32" t="s">
        <v>7</v>
      </c>
      <c r="C23" s="32">
        <v>77</v>
      </c>
      <c r="D23" s="32">
        <v>48</v>
      </c>
      <c r="E23" s="32">
        <v>52</v>
      </c>
      <c r="F23" s="1">
        <f t="shared" si="0"/>
        <v>100</v>
      </c>
      <c r="G23" s="1">
        <f t="shared" si="1"/>
        <v>50</v>
      </c>
      <c r="H23" s="5">
        <f t="shared" si="2"/>
        <v>0.5</v>
      </c>
      <c r="I23" s="1" t="str">
        <f t="shared" si="3"/>
        <v>Yes</v>
      </c>
      <c r="J23" s="1" t="str">
        <f t="shared" si="4"/>
        <v>Minor</v>
      </c>
      <c r="K23" s="1" t="str">
        <f t="shared" si="5"/>
        <v>C+</v>
      </c>
      <c r="L23" s="2" t="str">
        <f t="shared" si="6"/>
        <v>50%</v>
      </c>
    </row>
    <row r="24" spans="1:12" x14ac:dyDescent="0.3">
      <c r="A24" s="31">
        <v>22</v>
      </c>
      <c r="B24" s="32" t="s">
        <v>3</v>
      </c>
      <c r="C24" s="32">
        <v>64</v>
      </c>
      <c r="D24" s="32">
        <v>77</v>
      </c>
      <c r="E24" s="32">
        <v>58</v>
      </c>
      <c r="F24" s="1">
        <f t="shared" si="0"/>
        <v>135</v>
      </c>
      <c r="G24" s="1">
        <f t="shared" si="1"/>
        <v>67.5</v>
      </c>
      <c r="H24" s="5">
        <f t="shared" si="2"/>
        <v>0.67500000000000004</v>
      </c>
      <c r="I24" s="1" t="str">
        <f t="shared" si="3"/>
        <v>Yes</v>
      </c>
      <c r="J24" s="1" t="str">
        <f t="shared" si="4"/>
        <v>Minor</v>
      </c>
      <c r="K24" s="1" t="str">
        <f t="shared" si="5"/>
        <v>B</v>
      </c>
      <c r="L24" s="2" t="str">
        <f t="shared" si="6"/>
        <v>50%</v>
      </c>
    </row>
    <row r="25" spans="1:12" x14ac:dyDescent="0.3">
      <c r="A25" s="31">
        <v>23</v>
      </c>
      <c r="B25" s="32" t="s">
        <v>20</v>
      </c>
      <c r="C25" s="32">
        <v>54</v>
      </c>
      <c r="D25" s="32">
        <v>88</v>
      </c>
      <c r="E25" s="32">
        <v>81</v>
      </c>
      <c r="F25" s="1">
        <f t="shared" si="0"/>
        <v>169</v>
      </c>
      <c r="G25" s="1">
        <f t="shared" si="1"/>
        <v>84.5</v>
      </c>
      <c r="H25" s="5">
        <f t="shared" si="2"/>
        <v>0.84499999999999997</v>
      </c>
      <c r="I25" s="1" t="str">
        <f t="shared" si="3"/>
        <v>Yes</v>
      </c>
      <c r="J25" s="1" t="str">
        <f t="shared" si="4"/>
        <v>Minor</v>
      </c>
      <c r="K25" s="1" t="str">
        <f t="shared" si="5"/>
        <v>A</v>
      </c>
      <c r="L25" s="2" t="str">
        <f t="shared" si="6"/>
        <v>50%</v>
      </c>
    </row>
    <row r="26" spans="1:12" x14ac:dyDescent="0.3">
      <c r="A26" s="31">
        <v>24</v>
      </c>
      <c r="B26" s="32" t="s">
        <v>21</v>
      </c>
      <c r="C26" s="32">
        <v>25</v>
      </c>
      <c r="D26" s="32">
        <v>50</v>
      </c>
      <c r="E26" s="32">
        <v>39</v>
      </c>
      <c r="F26" s="1">
        <f t="shared" si="0"/>
        <v>89</v>
      </c>
      <c r="G26" s="1">
        <f t="shared" si="1"/>
        <v>44.5</v>
      </c>
      <c r="H26" s="5">
        <f t="shared" si="2"/>
        <v>0.44500000000000001</v>
      </c>
      <c r="I26" s="1" t="str">
        <f t="shared" si="3"/>
        <v>Yes</v>
      </c>
      <c r="J26" s="1" t="str">
        <f t="shared" si="4"/>
        <v>Minor</v>
      </c>
      <c r="K26" s="1" t="str">
        <f t="shared" si="5"/>
        <v>C</v>
      </c>
      <c r="L26" s="2" t="str">
        <f t="shared" si="6"/>
        <v>50%</v>
      </c>
    </row>
    <row r="27" spans="1:12" x14ac:dyDescent="0.3">
      <c r="A27" s="31">
        <v>25</v>
      </c>
      <c r="B27" s="32" t="s">
        <v>22</v>
      </c>
      <c r="C27" s="32">
        <v>16</v>
      </c>
      <c r="D27" s="32">
        <v>57</v>
      </c>
      <c r="E27" s="32">
        <v>41</v>
      </c>
      <c r="F27" s="1">
        <f t="shared" si="0"/>
        <v>98</v>
      </c>
      <c r="G27" s="1">
        <f t="shared" si="1"/>
        <v>49</v>
      </c>
      <c r="H27" s="5">
        <f t="shared" si="2"/>
        <v>0.49</v>
      </c>
      <c r="I27" s="1" t="str">
        <f t="shared" si="3"/>
        <v>No</v>
      </c>
      <c r="J27" s="1" t="str">
        <f t="shared" si="4"/>
        <v>Adult</v>
      </c>
      <c r="K27" s="1" t="str">
        <f t="shared" si="5"/>
        <v>C</v>
      </c>
      <c r="L27" s="2" t="str">
        <f t="shared" si="6"/>
        <v>50%</v>
      </c>
    </row>
    <row r="28" spans="1:12" x14ac:dyDescent="0.3">
      <c r="A28" s="31">
        <v>26</v>
      </c>
      <c r="B28" s="32" t="s">
        <v>23</v>
      </c>
      <c r="C28" s="32">
        <v>14</v>
      </c>
      <c r="D28" s="32">
        <v>69</v>
      </c>
      <c r="E28" s="32">
        <v>65</v>
      </c>
      <c r="F28" s="1">
        <f t="shared" si="0"/>
        <v>134</v>
      </c>
      <c r="G28" s="1">
        <f t="shared" si="1"/>
        <v>67</v>
      </c>
      <c r="H28" s="5">
        <f t="shared" si="2"/>
        <v>0.67</v>
      </c>
      <c r="I28" s="1" t="str">
        <f t="shared" si="3"/>
        <v>No</v>
      </c>
      <c r="J28" s="1" t="str">
        <f t="shared" si="4"/>
        <v>Adult</v>
      </c>
      <c r="K28" s="1" t="str">
        <f t="shared" si="5"/>
        <v>B</v>
      </c>
      <c r="L28" s="2" t="str">
        <f t="shared" si="6"/>
        <v>50%</v>
      </c>
    </row>
    <row r="29" spans="1:12" x14ac:dyDescent="0.3">
      <c r="A29" s="31">
        <v>27</v>
      </c>
      <c r="B29" s="32" t="s">
        <v>24</v>
      </c>
      <c r="C29" s="32">
        <v>58</v>
      </c>
      <c r="D29" s="32">
        <v>72</v>
      </c>
      <c r="E29" s="32">
        <v>74</v>
      </c>
      <c r="F29" s="1">
        <f t="shared" si="0"/>
        <v>146</v>
      </c>
      <c r="G29" s="1">
        <f t="shared" si="1"/>
        <v>73</v>
      </c>
      <c r="H29" s="5">
        <f t="shared" si="2"/>
        <v>0.73</v>
      </c>
      <c r="I29" s="1" t="str">
        <f t="shared" si="3"/>
        <v>Yes</v>
      </c>
      <c r="J29" s="1" t="str">
        <f t="shared" si="4"/>
        <v>Minor</v>
      </c>
      <c r="K29" s="1" t="str">
        <f t="shared" si="5"/>
        <v>B+</v>
      </c>
      <c r="L29" s="2" t="str">
        <f t="shared" si="6"/>
        <v>50%</v>
      </c>
    </row>
    <row r="30" spans="1:12" x14ac:dyDescent="0.3">
      <c r="A30" s="31">
        <v>28</v>
      </c>
      <c r="B30" s="32" t="s">
        <v>25</v>
      </c>
      <c r="C30" s="32">
        <v>78</v>
      </c>
      <c r="D30" s="32">
        <v>56</v>
      </c>
      <c r="E30" s="32">
        <v>77</v>
      </c>
      <c r="F30" s="1">
        <f t="shared" si="0"/>
        <v>133</v>
      </c>
      <c r="G30" s="1">
        <f t="shared" si="1"/>
        <v>66.5</v>
      </c>
      <c r="H30" s="5">
        <f t="shared" si="2"/>
        <v>0.66500000000000004</v>
      </c>
      <c r="I30" s="1" t="str">
        <f t="shared" si="3"/>
        <v>Yes</v>
      </c>
      <c r="J30" s="1" t="str">
        <f t="shared" si="4"/>
        <v>Minor</v>
      </c>
      <c r="K30" s="1" t="str">
        <f t="shared" si="5"/>
        <v>B</v>
      </c>
      <c r="L30" s="2" t="str">
        <f t="shared" si="6"/>
        <v>50%</v>
      </c>
    </row>
    <row r="31" spans="1:12" x14ac:dyDescent="0.3">
      <c r="A31" s="31">
        <v>29</v>
      </c>
      <c r="B31" s="32" t="s">
        <v>26</v>
      </c>
      <c r="C31" s="32">
        <v>24</v>
      </c>
      <c r="D31" s="32">
        <v>57</v>
      </c>
      <c r="E31" s="32">
        <v>66</v>
      </c>
      <c r="F31" s="1">
        <f t="shared" si="0"/>
        <v>123</v>
      </c>
      <c r="G31" s="1">
        <f t="shared" si="1"/>
        <v>61.5</v>
      </c>
      <c r="H31" s="5">
        <f t="shared" si="2"/>
        <v>0.61499999999999999</v>
      </c>
      <c r="I31" s="1" t="str">
        <f t="shared" si="3"/>
        <v>Yes</v>
      </c>
      <c r="J31" s="1" t="str">
        <f t="shared" si="4"/>
        <v>Minor</v>
      </c>
      <c r="K31" s="1" t="str">
        <f t="shared" si="5"/>
        <v>B</v>
      </c>
      <c r="L31" s="2" t="str">
        <f t="shared" si="6"/>
        <v>50%</v>
      </c>
    </row>
    <row r="32" spans="1:12" x14ac:dyDescent="0.3">
      <c r="A32" s="31">
        <v>30</v>
      </c>
      <c r="B32" s="32" t="s">
        <v>27</v>
      </c>
      <c r="C32" s="32">
        <v>85</v>
      </c>
      <c r="D32" s="32">
        <v>83</v>
      </c>
      <c r="E32" s="32">
        <v>92</v>
      </c>
      <c r="F32" s="1">
        <f t="shared" si="0"/>
        <v>175</v>
      </c>
      <c r="G32" s="1">
        <f t="shared" si="1"/>
        <v>87.5</v>
      </c>
      <c r="H32" s="5">
        <f t="shared" si="2"/>
        <v>0.875</v>
      </c>
      <c r="I32" s="1" t="str">
        <f t="shared" si="3"/>
        <v>Yes</v>
      </c>
      <c r="J32" s="1" t="str">
        <f t="shared" si="4"/>
        <v>Minor</v>
      </c>
      <c r="K32" s="1" t="str">
        <f t="shared" si="5"/>
        <v>A</v>
      </c>
      <c r="L32" s="2" t="str">
        <f t="shared" si="6"/>
        <v>50%</v>
      </c>
    </row>
    <row r="33" spans="1:12" x14ac:dyDescent="0.3">
      <c r="A33" s="31">
        <v>31</v>
      </c>
      <c r="B33" s="32" t="s">
        <v>4</v>
      </c>
      <c r="C33" s="32">
        <v>45</v>
      </c>
      <c r="D33" s="32">
        <v>56</v>
      </c>
      <c r="E33" s="32">
        <v>55</v>
      </c>
      <c r="F33" s="1">
        <f t="shared" si="0"/>
        <v>111</v>
      </c>
      <c r="G33" s="1">
        <f t="shared" si="1"/>
        <v>55.5</v>
      </c>
      <c r="H33" s="5">
        <f t="shared" si="2"/>
        <v>0.55500000000000005</v>
      </c>
      <c r="I33" s="1" t="str">
        <f t="shared" si="3"/>
        <v>Yes</v>
      </c>
      <c r="J33" s="1" t="str">
        <f t="shared" si="4"/>
        <v>Minor</v>
      </c>
      <c r="K33" s="1" t="str">
        <f t="shared" si="5"/>
        <v>C+</v>
      </c>
      <c r="L33" s="2" t="str">
        <f t="shared" si="6"/>
        <v>50%</v>
      </c>
    </row>
    <row r="34" spans="1:12" x14ac:dyDescent="0.3">
      <c r="A34" s="31">
        <v>32</v>
      </c>
      <c r="B34" s="32" t="s">
        <v>14</v>
      </c>
      <c r="C34" s="32">
        <v>56</v>
      </c>
      <c r="D34" s="32">
        <v>93</v>
      </c>
      <c r="E34" s="32">
        <v>98</v>
      </c>
      <c r="F34" s="1">
        <f t="shared" si="0"/>
        <v>191</v>
      </c>
      <c r="G34" s="1">
        <f t="shared" si="1"/>
        <v>95.5</v>
      </c>
      <c r="H34" s="5">
        <f t="shared" si="2"/>
        <v>0.95499999999999996</v>
      </c>
      <c r="I34" s="1" t="str">
        <f t="shared" si="3"/>
        <v>Yes</v>
      </c>
      <c r="J34" s="1" t="str">
        <f t="shared" si="4"/>
        <v>Minor</v>
      </c>
      <c r="K34" s="1" t="str">
        <f t="shared" si="5"/>
        <v>A+</v>
      </c>
      <c r="L34" s="2" t="str">
        <f t="shared" si="6"/>
        <v>100%</v>
      </c>
    </row>
    <row r="35" spans="1:12" x14ac:dyDescent="0.3">
      <c r="A35" s="31">
        <v>33</v>
      </c>
      <c r="B35" s="32" t="s">
        <v>28</v>
      </c>
      <c r="C35" s="32">
        <v>56</v>
      </c>
      <c r="D35" s="32">
        <v>65</v>
      </c>
      <c r="E35" s="32">
        <v>95</v>
      </c>
      <c r="F35" s="1">
        <f t="shared" si="0"/>
        <v>160</v>
      </c>
      <c r="G35" s="1">
        <f t="shared" si="1"/>
        <v>80</v>
      </c>
      <c r="H35" s="5">
        <f t="shared" si="2"/>
        <v>0.8</v>
      </c>
      <c r="I35" s="1" t="str">
        <f t="shared" si="3"/>
        <v>Yes</v>
      </c>
      <c r="J35" s="1" t="str">
        <f t="shared" si="4"/>
        <v>Minor</v>
      </c>
      <c r="K35" s="1" t="str">
        <f t="shared" si="5"/>
        <v>A</v>
      </c>
      <c r="L35" s="2" t="str">
        <f t="shared" si="6"/>
        <v>50%</v>
      </c>
    </row>
    <row r="36" spans="1:12" x14ac:dyDescent="0.3">
      <c r="A36" s="31">
        <v>34</v>
      </c>
      <c r="B36" s="32" t="s">
        <v>29</v>
      </c>
      <c r="C36" s="32">
        <v>56</v>
      </c>
      <c r="D36" s="32">
        <v>91</v>
      </c>
      <c r="E36" s="32">
        <v>55</v>
      </c>
      <c r="F36" s="1">
        <f t="shared" si="0"/>
        <v>146</v>
      </c>
      <c r="G36" s="1">
        <f t="shared" si="1"/>
        <v>73</v>
      </c>
      <c r="H36" s="5">
        <f t="shared" si="2"/>
        <v>0.73</v>
      </c>
      <c r="I36" s="1" t="str">
        <f t="shared" si="3"/>
        <v>Yes</v>
      </c>
      <c r="J36" s="1" t="str">
        <f t="shared" si="4"/>
        <v>Minor</v>
      </c>
      <c r="K36" s="1" t="str">
        <f t="shared" si="5"/>
        <v>B+</v>
      </c>
      <c r="L36" s="2" t="str">
        <f t="shared" si="6"/>
        <v>50%</v>
      </c>
    </row>
    <row r="37" spans="1:12" x14ac:dyDescent="0.3">
      <c r="A37" s="31">
        <v>35</v>
      </c>
      <c r="B37" s="32" t="s">
        <v>30</v>
      </c>
      <c r="C37" s="32">
        <v>62</v>
      </c>
      <c r="D37" s="32">
        <v>94</v>
      </c>
      <c r="E37" s="32">
        <v>87</v>
      </c>
      <c r="F37" s="1">
        <f t="shared" si="0"/>
        <v>181</v>
      </c>
      <c r="G37" s="1">
        <f t="shared" si="1"/>
        <v>90.5</v>
      </c>
      <c r="H37" s="5">
        <f t="shared" si="2"/>
        <v>0.90500000000000003</v>
      </c>
      <c r="I37" s="1" t="str">
        <f t="shared" si="3"/>
        <v>Yes</v>
      </c>
      <c r="J37" s="1" t="str">
        <f t="shared" si="4"/>
        <v>Minor</v>
      </c>
      <c r="K37" s="1" t="str">
        <f t="shared" si="5"/>
        <v>A+</v>
      </c>
      <c r="L37" s="2" t="str">
        <f t="shared" si="6"/>
        <v>100%</v>
      </c>
    </row>
    <row r="38" spans="1:12" x14ac:dyDescent="0.3">
      <c r="A38" s="31">
        <v>36</v>
      </c>
      <c r="B38" s="32" t="s">
        <v>31</v>
      </c>
      <c r="C38" s="32">
        <v>78</v>
      </c>
      <c r="D38" s="32">
        <v>73</v>
      </c>
      <c r="E38" s="32">
        <v>35</v>
      </c>
      <c r="F38" s="1">
        <f t="shared" si="0"/>
        <v>108</v>
      </c>
      <c r="G38" s="1">
        <f t="shared" si="1"/>
        <v>54</v>
      </c>
      <c r="H38" s="5">
        <f t="shared" si="2"/>
        <v>0.54</v>
      </c>
      <c r="I38" s="1" t="str">
        <f t="shared" si="3"/>
        <v>Yes</v>
      </c>
      <c r="J38" s="1" t="str">
        <f t="shared" si="4"/>
        <v>Minor</v>
      </c>
      <c r="K38" s="1" t="str">
        <f t="shared" si="5"/>
        <v>C+</v>
      </c>
      <c r="L38" s="2" t="str">
        <f t="shared" si="6"/>
        <v>50%</v>
      </c>
    </row>
    <row r="39" spans="1:12" x14ac:dyDescent="0.3">
      <c r="A39" s="31">
        <v>37</v>
      </c>
      <c r="B39" s="32" t="s">
        <v>32</v>
      </c>
      <c r="C39" s="32">
        <v>45</v>
      </c>
      <c r="D39" s="32">
        <v>62</v>
      </c>
      <c r="E39" s="32">
        <v>42</v>
      </c>
      <c r="F39" s="1">
        <f t="shared" si="0"/>
        <v>104</v>
      </c>
      <c r="G39" s="1">
        <f t="shared" si="1"/>
        <v>52</v>
      </c>
      <c r="H39" s="5">
        <f t="shared" si="2"/>
        <v>0.52</v>
      </c>
      <c r="I39" s="1" t="str">
        <f t="shared" si="3"/>
        <v>Yes</v>
      </c>
      <c r="J39" s="1" t="str">
        <f t="shared" si="4"/>
        <v>Minor</v>
      </c>
      <c r="K39" s="1" t="str">
        <f t="shared" si="5"/>
        <v>C+</v>
      </c>
      <c r="L39" s="2" t="str">
        <f t="shared" si="6"/>
        <v>50%</v>
      </c>
    </row>
    <row r="40" spans="1:12" x14ac:dyDescent="0.3">
      <c r="A40" s="31">
        <v>38</v>
      </c>
      <c r="B40" s="32" t="s">
        <v>33</v>
      </c>
      <c r="C40" s="32">
        <v>69</v>
      </c>
      <c r="D40" s="32">
        <v>58</v>
      </c>
      <c r="E40" s="32">
        <v>69</v>
      </c>
      <c r="F40" s="1">
        <f t="shared" si="0"/>
        <v>127</v>
      </c>
      <c r="G40" s="1">
        <f t="shared" si="1"/>
        <v>63.5</v>
      </c>
      <c r="H40" s="5">
        <f t="shared" si="2"/>
        <v>0.63500000000000001</v>
      </c>
      <c r="I40" s="1" t="str">
        <f t="shared" si="3"/>
        <v>Yes</v>
      </c>
      <c r="J40" s="1" t="str">
        <f t="shared" si="4"/>
        <v>Minor</v>
      </c>
      <c r="K40" s="1" t="str">
        <f t="shared" si="5"/>
        <v>B</v>
      </c>
      <c r="L40" s="2" t="str">
        <f t="shared" si="6"/>
        <v>50%</v>
      </c>
    </row>
    <row r="41" spans="1:12" x14ac:dyDescent="0.3">
      <c r="A41" s="31">
        <v>39</v>
      </c>
      <c r="B41" s="32" t="s">
        <v>34</v>
      </c>
      <c r="C41" s="32">
        <v>32</v>
      </c>
      <c r="D41" s="32">
        <v>64</v>
      </c>
      <c r="E41" s="32">
        <v>87</v>
      </c>
      <c r="F41" s="1">
        <f t="shared" si="0"/>
        <v>151</v>
      </c>
      <c r="G41" s="1">
        <f t="shared" si="1"/>
        <v>75.5</v>
      </c>
      <c r="H41" s="5">
        <f t="shared" si="2"/>
        <v>0.755</v>
      </c>
      <c r="I41" s="1" t="str">
        <f t="shared" si="3"/>
        <v>Yes</v>
      </c>
      <c r="J41" s="1" t="str">
        <f t="shared" si="4"/>
        <v>Minor</v>
      </c>
      <c r="K41" s="1" t="str">
        <f t="shared" si="5"/>
        <v>B+</v>
      </c>
      <c r="L41" s="2" t="str">
        <f t="shared" si="6"/>
        <v>50%</v>
      </c>
    </row>
    <row r="42" spans="1:12" x14ac:dyDescent="0.3">
      <c r="A42" s="31">
        <v>40</v>
      </c>
      <c r="B42" s="32" t="s">
        <v>35</v>
      </c>
      <c r="C42" s="32">
        <v>21</v>
      </c>
      <c r="D42" s="32">
        <v>48</v>
      </c>
      <c r="E42" s="32">
        <v>36</v>
      </c>
      <c r="F42" s="1">
        <f t="shared" si="0"/>
        <v>84</v>
      </c>
      <c r="G42" s="1">
        <f t="shared" si="1"/>
        <v>42</v>
      </c>
      <c r="H42" s="5">
        <f t="shared" si="2"/>
        <v>0.42</v>
      </c>
      <c r="I42" s="1" t="str">
        <f t="shared" si="3"/>
        <v>Yes</v>
      </c>
      <c r="J42" s="1" t="str">
        <f t="shared" si="4"/>
        <v>Minor</v>
      </c>
      <c r="K42" s="1" t="str">
        <f t="shared" si="5"/>
        <v>C</v>
      </c>
      <c r="L42" s="2" t="str">
        <f t="shared" si="6"/>
        <v>50%</v>
      </c>
    </row>
    <row r="43" spans="1:12" x14ac:dyDescent="0.3">
      <c r="A43" s="31">
        <v>41</v>
      </c>
      <c r="B43" s="32" t="s">
        <v>36</v>
      </c>
      <c r="C43" s="32">
        <v>14</v>
      </c>
      <c r="D43" s="32">
        <v>81</v>
      </c>
      <c r="E43" s="32">
        <v>98</v>
      </c>
      <c r="F43" s="1">
        <f t="shared" si="0"/>
        <v>179</v>
      </c>
      <c r="G43" s="1">
        <f t="shared" si="1"/>
        <v>89.5</v>
      </c>
      <c r="H43" s="5">
        <f t="shared" si="2"/>
        <v>0.89500000000000002</v>
      </c>
      <c r="I43" s="1" t="str">
        <f t="shared" si="3"/>
        <v>No</v>
      </c>
      <c r="J43" s="1" t="str">
        <f t="shared" si="4"/>
        <v>Adult</v>
      </c>
      <c r="K43" s="1" t="str">
        <f t="shared" si="5"/>
        <v>A</v>
      </c>
      <c r="L43" s="2" t="str">
        <f t="shared" si="6"/>
        <v>50%</v>
      </c>
    </row>
    <row r="44" spans="1:12" x14ac:dyDescent="0.3">
      <c r="A44" s="31">
        <v>42</v>
      </c>
      <c r="B44" s="32" t="s">
        <v>37</v>
      </c>
      <c r="C44" s="32">
        <v>18</v>
      </c>
      <c r="D44" s="32">
        <v>39</v>
      </c>
      <c r="E44" s="32">
        <v>74</v>
      </c>
      <c r="F44" s="1">
        <f t="shared" si="0"/>
        <v>113</v>
      </c>
      <c r="G44" s="1">
        <f t="shared" si="1"/>
        <v>56.5</v>
      </c>
      <c r="H44" s="5">
        <f t="shared" si="2"/>
        <v>0.56499999999999995</v>
      </c>
      <c r="I44" s="1" t="str">
        <f t="shared" si="3"/>
        <v>Yes</v>
      </c>
      <c r="J44" s="1" t="str">
        <f t="shared" si="4"/>
        <v>Minor</v>
      </c>
      <c r="K44" s="1" t="str">
        <f t="shared" si="5"/>
        <v>C+</v>
      </c>
      <c r="L44" s="2" t="str">
        <f t="shared" si="6"/>
        <v>50%</v>
      </c>
    </row>
    <row r="45" spans="1:12" x14ac:dyDescent="0.3">
      <c r="A45" s="31">
        <v>43</v>
      </c>
      <c r="B45" s="32" t="s">
        <v>38</v>
      </c>
      <c r="C45" s="32">
        <v>19</v>
      </c>
      <c r="D45" s="32">
        <v>72</v>
      </c>
      <c r="E45" s="32">
        <v>84</v>
      </c>
      <c r="F45" s="1">
        <f t="shared" si="0"/>
        <v>156</v>
      </c>
      <c r="G45" s="1">
        <f t="shared" si="1"/>
        <v>78</v>
      </c>
      <c r="H45" s="5">
        <f t="shared" si="2"/>
        <v>0.78</v>
      </c>
      <c r="I45" s="1" t="str">
        <f t="shared" si="3"/>
        <v>Yes</v>
      </c>
      <c r="J45" s="1" t="str">
        <f t="shared" si="4"/>
        <v>Minor</v>
      </c>
      <c r="K45" s="1" t="str">
        <f t="shared" si="5"/>
        <v>B+</v>
      </c>
      <c r="L45" s="2" t="str">
        <f t="shared" si="6"/>
        <v>50%</v>
      </c>
    </row>
    <row r="46" spans="1:12" x14ac:dyDescent="0.3">
      <c r="A46" s="31">
        <v>44</v>
      </c>
      <c r="B46" s="32" t="s">
        <v>39</v>
      </c>
      <c r="C46" s="32">
        <v>12</v>
      </c>
      <c r="D46" s="32">
        <v>41</v>
      </c>
      <c r="E46" s="32">
        <v>80</v>
      </c>
      <c r="F46" s="1">
        <f t="shared" si="0"/>
        <v>121</v>
      </c>
      <c r="G46" s="1">
        <f t="shared" si="1"/>
        <v>60.5</v>
      </c>
      <c r="H46" s="5">
        <f t="shared" si="2"/>
        <v>0.60499999999999998</v>
      </c>
      <c r="I46" s="1" t="str">
        <f t="shared" si="3"/>
        <v>No</v>
      </c>
      <c r="J46" s="1" t="str">
        <f t="shared" si="4"/>
        <v>Adult</v>
      </c>
      <c r="K46" s="1" t="str">
        <f t="shared" si="5"/>
        <v>B</v>
      </c>
      <c r="L46" s="2" t="str">
        <f t="shared" si="6"/>
        <v>50%</v>
      </c>
    </row>
    <row r="47" spans="1:12" x14ac:dyDescent="0.3">
      <c r="A47" s="31">
        <v>45</v>
      </c>
      <c r="B47" s="32" t="s">
        <v>40</v>
      </c>
      <c r="C47" s="32">
        <v>23</v>
      </c>
      <c r="D47" s="32">
        <v>54</v>
      </c>
      <c r="E47" s="32">
        <v>53</v>
      </c>
      <c r="F47" s="1">
        <f t="shared" si="0"/>
        <v>107</v>
      </c>
      <c r="G47" s="1">
        <f t="shared" si="1"/>
        <v>53.5</v>
      </c>
      <c r="H47" s="5">
        <f t="shared" si="2"/>
        <v>0.53500000000000003</v>
      </c>
      <c r="I47" s="1" t="str">
        <f t="shared" si="3"/>
        <v>Yes</v>
      </c>
      <c r="J47" s="1" t="str">
        <f t="shared" si="4"/>
        <v>Minor</v>
      </c>
      <c r="K47" s="1" t="str">
        <f t="shared" si="5"/>
        <v>C+</v>
      </c>
      <c r="L47" s="2" t="str">
        <f t="shared" si="6"/>
        <v>50%</v>
      </c>
    </row>
    <row r="48" spans="1:12" x14ac:dyDescent="0.3">
      <c r="A48" s="31">
        <v>46</v>
      </c>
      <c r="B48" s="32" t="s">
        <v>41</v>
      </c>
      <c r="C48" s="32">
        <v>45</v>
      </c>
      <c r="D48" s="32">
        <v>73</v>
      </c>
      <c r="E48" s="32">
        <v>82</v>
      </c>
      <c r="F48" s="1">
        <f t="shared" si="0"/>
        <v>155</v>
      </c>
      <c r="G48" s="1">
        <f t="shared" si="1"/>
        <v>77.5</v>
      </c>
      <c r="H48" s="5">
        <f t="shared" si="2"/>
        <v>0.77500000000000002</v>
      </c>
      <c r="I48" s="1" t="str">
        <f t="shared" si="3"/>
        <v>Yes</v>
      </c>
      <c r="J48" s="1" t="str">
        <f t="shared" si="4"/>
        <v>Minor</v>
      </c>
      <c r="K48" s="1" t="str">
        <f t="shared" si="5"/>
        <v>B+</v>
      </c>
      <c r="L48" s="2" t="str">
        <f t="shared" si="6"/>
        <v>50%</v>
      </c>
    </row>
    <row r="49" spans="1:12" x14ac:dyDescent="0.3">
      <c r="A49" s="31">
        <v>47</v>
      </c>
      <c r="B49" s="32" t="s">
        <v>42</v>
      </c>
      <c r="C49" s="32">
        <v>65</v>
      </c>
      <c r="D49" s="32">
        <v>74</v>
      </c>
      <c r="E49" s="32">
        <v>94</v>
      </c>
      <c r="F49" s="1">
        <f t="shared" si="0"/>
        <v>168</v>
      </c>
      <c r="G49" s="1">
        <f t="shared" si="1"/>
        <v>84</v>
      </c>
      <c r="H49" s="5">
        <f t="shared" si="2"/>
        <v>0.84</v>
      </c>
      <c r="I49" s="1" t="str">
        <f t="shared" si="3"/>
        <v>Yes</v>
      </c>
      <c r="J49" s="1" t="str">
        <f t="shared" si="4"/>
        <v>Minor</v>
      </c>
      <c r="K49" s="1" t="str">
        <f t="shared" si="5"/>
        <v>A</v>
      </c>
      <c r="L49" s="2" t="str">
        <f t="shared" si="6"/>
        <v>50%</v>
      </c>
    </row>
    <row r="50" spans="1:12" x14ac:dyDescent="0.3">
      <c r="A50" s="31">
        <v>48</v>
      </c>
      <c r="B50" s="32" t="s">
        <v>6</v>
      </c>
      <c r="C50" s="32">
        <v>96</v>
      </c>
      <c r="D50" s="32">
        <v>84</v>
      </c>
      <c r="E50" s="32">
        <v>91</v>
      </c>
      <c r="F50" s="1">
        <f t="shared" si="0"/>
        <v>175</v>
      </c>
      <c r="G50" s="1">
        <f t="shared" si="1"/>
        <v>87.5</v>
      </c>
      <c r="H50" s="5">
        <f t="shared" si="2"/>
        <v>0.875</v>
      </c>
      <c r="I50" s="1" t="str">
        <f t="shared" si="3"/>
        <v>Yes</v>
      </c>
      <c r="J50" s="1" t="str">
        <f t="shared" si="4"/>
        <v>Minor</v>
      </c>
      <c r="K50" s="1" t="str">
        <f t="shared" si="5"/>
        <v>A</v>
      </c>
      <c r="L50" s="2" t="str">
        <f t="shared" si="6"/>
        <v>50%</v>
      </c>
    </row>
    <row r="51" spans="1:12" x14ac:dyDescent="0.3">
      <c r="A51" s="31">
        <v>49</v>
      </c>
      <c r="B51" s="32" t="s">
        <v>5</v>
      </c>
      <c r="C51" s="32">
        <v>58</v>
      </c>
      <c r="D51" s="32">
        <v>61</v>
      </c>
      <c r="E51" s="32">
        <v>98</v>
      </c>
      <c r="F51" s="1">
        <f t="shared" si="0"/>
        <v>159</v>
      </c>
      <c r="G51" s="1">
        <f t="shared" si="1"/>
        <v>79.5</v>
      </c>
      <c r="H51" s="5">
        <f t="shared" si="2"/>
        <v>0.79500000000000004</v>
      </c>
      <c r="I51" s="1" t="str">
        <f t="shared" si="3"/>
        <v>Yes</v>
      </c>
      <c r="J51" s="1" t="str">
        <f t="shared" si="4"/>
        <v>Minor</v>
      </c>
      <c r="K51" s="1" t="str">
        <f t="shared" si="5"/>
        <v>B+</v>
      </c>
      <c r="L51" s="2" t="str">
        <f t="shared" si="6"/>
        <v>50%</v>
      </c>
    </row>
    <row r="52" spans="1:12" x14ac:dyDescent="0.3">
      <c r="A52" s="31">
        <v>50</v>
      </c>
      <c r="B52" s="32" t="s">
        <v>43</v>
      </c>
      <c r="C52" s="32">
        <v>75</v>
      </c>
      <c r="D52" s="32">
        <v>49</v>
      </c>
      <c r="E52" s="32">
        <v>81</v>
      </c>
      <c r="F52" s="1">
        <f t="shared" si="0"/>
        <v>130</v>
      </c>
      <c r="G52" s="1">
        <f t="shared" si="1"/>
        <v>65</v>
      </c>
      <c r="H52" s="5">
        <f t="shared" si="2"/>
        <v>0.65</v>
      </c>
      <c r="I52" s="1" t="str">
        <f t="shared" si="3"/>
        <v>Yes</v>
      </c>
      <c r="J52" s="1" t="str">
        <f t="shared" si="4"/>
        <v>Minor</v>
      </c>
      <c r="K52" s="1" t="str">
        <f t="shared" si="5"/>
        <v>B</v>
      </c>
      <c r="L52" s="2" t="str">
        <f t="shared" si="6"/>
        <v>50%</v>
      </c>
    </row>
    <row r="53" spans="1:12" x14ac:dyDescent="0.3">
      <c r="A53" s="31">
        <v>51</v>
      </c>
      <c r="B53" s="32" t="s">
        <v>44</v>
      </c>
      <c r="C53" s="32">
        <v>95</v>
      </c>
      <c r="D53" s="32">
        <v>44</v>
      </c>
      <c r="E53" s="32">
        <v>79</v>
      </c>
      <c r="F53" s="1">
        <f t="shared" si="0"/>
        <v>123</v>
      </c>
      <c r="G53" s="1">
        <f t="shared" si="1"/>
        <v>61.5</v>
      </c>
      <c r="H53" s="5">
        <f t="shared" si="2"/>
        <v>0.61499999999999999</v>
      </c>
      <c r="I53" s="1" t="str">
        <f t="shared" si="3"/>
        <v>Yes</v>
      </c>
      <c r="J53" s="1" t="str">
        <f t="shared" si="4"/>
        <v>Minor</v>
      </c>
      <c r="K53" s="1" t="str">
        <f t="shared" si="5"/>
        <v>B</v>
      </c>
      <c r="L53" s="2" t="str">
        <f t="shared" si="6"/>
        <v>50%</v>
      </c>
    </row>
    <row r="54" spans="1:12" x14ac:dyDescent="0.3">
      <c r="A54" s="31">
        <v>52</v>
      </c>
      <c r="B54" s="32" t="s">
        <v>45</v>
      </c>
      <c r="C54" s="32">
        <v>46</v>
      </c>
      <c r="D54" s="32">
        <v>42</v>
      </c>
      <c r="E54" s="32">
        <v>42</v>
      </c>
      <c r="F54" s="1">
        <f t="shared" si="0"/>
        <v>84</v>
      </c>
      <c r="G54" s="1">
        <f t="shared" si="1"/>
        <v>42</v>
      </c>
      <c r="H54" s="5">
        <f t="shared" si="2"/>
        <v>0.42</v>
      </c>
      <c r="I54" s="1" t="str">
        <f t="shared" si="3"/>
        <v>Yes</v>
      </c>
      <c r="J54" s="1" t="str">
        <f t="shared" si="4"/>
        <v>Minor</v>
      </c>
      <c r="K54" s="1" t="str">
        <f t="shared" si="5"/>
        <v>C</v>
      </c>
      <c r="L54" s="2" t="str">
        <f t="shared" si="6"/>
        <v>50%</v>
      </c>
    </row>
    <row r="55" spans="1:12" x14ac:dyDescent="0.3">
      <c r="A55" s="31">
        <v>53</v>
      </c>
      <c r="B55" s="32" t="s">
        <v>46</v>
      </c>
      <c r="C55" s="32">
        <v>56</v>
      </c>
      <c r="D55" s="32">
        <v>84</v>
      </c>
      <c r="E55" s="32">
        <v>75</v>
      </c>
      <c r="F55" s="1">
        <f t="shared" si="0"/>
        <v>159</v>
      </c>
      <c r="G55" s="1">
        <f t="shared" si="1"/>
        <v>79.5</v>
      </c>
      <c r="H55" s="5">
        <f t="shared" si="2"/>
        <v>0.79500000000000004</v>
      </c>
      <c r="I55" s="1" t="str">
        <f t="shared" si="3"/>
        <v>Yes</v>
      </c>
      <c r="J55" s="1" t="str">
        <f t="shared" si="4"/>
        <v>Minor</v>
      </c>
      <c r="K55" s="1" t="str">
        <f t="shared" si="5"/>
        <v>B+</v>
      </c>
      <c r="L55" s="2" t="str">
        <f t="shared" si="6"/>
        <v>50%</v>
      </c>
    </row>
    <row r="56" spans="1:12" x14ac:dyDescent="0.3">
      <c r="A56" s="31">
        <v>54</v>
      </c>
      <c r="B56" s="32" t="s">
        <v>47</v>
      </c>
      <c r="C56" s="32">
        <v>87</v>
      </c>
      <c r="D56" s="32">
        <v>36</v>
      </c>
      <c r="E56" s="32">
        <v>55</v>
      </c>
      <c r="F56" s="1">
        <f t="shared" si="0"/>
        <v>91</v>
      </c>
      <c r="G56" s="1">
        <f t="shared" si="1"/>
        <v>45.5</v>
      </c>
      <c r="H56" s="5">
        <f t="shared" si="2"/>
        <v>0.45500000000000002</v>
      </c>
      <c r="I56" s="1" t="str">
        <f t="shared" si="3"/>
        <v>Yes</v>
      </c>
      <c r="J56" s="1" t="str">
        <f t="shared" si="4"/>
        <v>Minor</v>
      </c>
      <c r="K56" s="1" t="str">
        <f t="shared" si="5"/>
        <v>C</v>
      </c>
      <c r="L56" s="2" t="str">
        <f t="shared" si="6"/>
        <v>50%</v>
      </c>
    </row>
    <row r="57" spans="1:12" x14ac:dyDescent="0.3">
      <c r="A57" s="31">
        <v>55</v>
      </c>
      <c r="B57" s="32" t="s">
        <v>48</v>
      </c>
      <c r="C57" s="32">
        <v>56</v>
      </c>
      <c r="D57" s="32">
        <v>80</v>
      </c>
      <c r="E57" s="32">
        <v>93</v>
      </c>
      <c r="F57" s="1">
        <f t="shared" si="0"/>
        <v>173</v>
      </c>
      <c r="G57" s="1">
        <f t="shared" si="1"/>
        <v>86.5</v>
      </c>
      <c r="H57" s="5">
        <f t="shared" si="2"/>
        <v>0.86499999999999999</v>
      </c>
      <c r="I57" s="1" t="str">
        <f t="shared" si="3"/>
        <v>Yes</v>
      </c>
      <c r="J57" s="1" t="str">
        <f t="shared" si="4"/>
        <v>Minor</v>
      </c>
      <c r="K57" s="1" t="str">
        <f t="shared" si="5"/>
        <v>A</v>
      </c>
      <c r="L57" s="2" t="str">
        <f t="shared" si="6"/>
        <v>50%</v>
      </c>
    </row>
    <row r="58" spans="1:12" x14ac:dyDescent="0.3">
      <c r="A58" s="31">
        <v>56</v>
      </c>
      <c r="B58" s="32" t="s">
        <v>49</v>
      </c>
      <c r="C58" s="32">
        <v>98</v>
      </c>
      <c r="D58" s="32">
        <v>39</v>
      </c>
      <c r="E58" s="32">
        <v>87</v>
      </c>
      <c r="F58" s="1">
        <f t="shared" si="0"/>
        <v>126</v>
      </c>
      <c r="G58" s="1">
        <f t="shared" si="1"/>
        <v>63</v>
      </c>
      <c r="H58" s="5">
        <f t="shared" si="2"/>
        <v>0.63</v>
      </c>
      <c r="I58" s="1" t="str">
        <f t="shared" si="3"/>
        <v>Yes</v>
      </c>
      <c r="J58" s="1" t="str">
        <f t="shared" si="4"/>
        <v>Minor</v>
      </c>
      <c r="K58" s="1" t="str">
        <f t="shared" si="5"/>
        <v>B</v>
      </c>
      <c r="L58" s="2" t="str">
        <f t="shared" si="6"/>
        <v>50%</v>
      </c>
    </row>
    <row r="59" spans="1:12" x14ac:dyDescent="0.3">
      <c r="A59" s="31">
        <v>57</v>
      </c>
      <c r="B59" s="32" t="s">
        <v>50</v>
      </c>
      <c r="C59" s="32">
        <v>65</v>
      </c>
      <c r="D59" s="32">
        <v>98</v>
      </c>
      <c r="E59" s="32">
        <v>53</v>
      </c>
      <c r="F59" s="1">
        <f t="shared" si="0"/>
        <v>151</v>
      </c>
      <c r="G59" s="1">
        <f t="shared" si="1"/>
        <v>75.5</v>
      </c>
      <c r="H59" s="5">
        <f t="shared" si="2"/>
        <v>0.755</v>
      </c>
      <c r="I59" s="1" t="str">
        <f t="shared" si="3"/>
        <v>Yes</v>
      </c>
      <c r="J59" s="1" t="str">
        <f t="shared" si="4"/>
        <v>Minor</v>
      </c>
      <c r="K59" s="1" t="str">
        <f t="shared" si="5"/>
        <v>B+</v>
      </c>
      <c r="L59" s="2" t="str">
        <f t="shared" si="6"/>
        <v>50%</v>
      </c>
    </row>
    <row r="60" spans="1:12" x14ac:dyDescent="0.3">
      <c r="A60" s="31">
        <v>58</v>
      </c>
      <c r="B60" s="32" t="s">
        <v>51</v>
      </c>
      <c r="C60" s="32">
        <v>45</v>
      </c>
      <c r="D60" s="32">
        <v>66</v>
      </c>
      <c r="E60" s="32">
        <v>98</v>
      </c>
      <c r="F60" s="1">
        <f t="shared" si="0"/>
        <v>164</v>
      </c>
      <c r="G60" s="1">
        <f t="shared" si="1"/>
        <v>82</v>
      </c>
      <c r="H60" s="5">
        <f t="shared" si="2"/>
        <v>0.82</v>
      </c>
      <c r="I60" s="1" t="str">
        <f t="shared" si="3"/>
        <v>Yes</v>
      </c>
      <c r="J60" s="1" t="str">
        <f t="shared" si="4"/>
        <v>Minor</v>
      </c>
      <c r="K60" s="1" t="str">
        <f t="shared" si="5"/>
        <v>A</v>
      </c>
      <c r="L60" s="2" t="str">
        <f t="shared" si="6"/>
        <v>50%</v>
      </c>
    </row>
    <row r="61" spans="1:12" x14ac:dyDescent="0.3">
      <c r="A61" s="31">
        <v>59</v>
      </c>
      <c r="B61" s="32" t="s">
        <v>52</v>
      </c>
      <c r="C61" s="32">
        <v>55</v>
      </c>
      <c r="D61" s="32">
        <v>81</v>
      </c>
      <c r="E61" s="32">
        <v>56</v>
      </c>
      <c r="F61" s="1">
        <f t="shared" si="0"/>
        <v>137</v>
      </c>
      <c r="G61" s="1">
        <f t="shared" si="1"/>
        <v>68.5</v>
      </c>
      <c r="H61" s="5">
        <f t="shared" si="2"/>
        <v>0.68500000000000005</v>
      </c>
      <c r="I61" s="1" t="str">
        <f t="shared" si="3"/>
        <v>Yes</v>
      </c>
      <c r="J61" s="1" t="str">
        <f t="shared" si="4"/>
        <v>Minor</v>
      </c>
      <c r="K61" s="1" t="str">
        <f t="shared" si="5"/>
        <v>B</v>
      </c>
      <c r="L61" s="2" t="str">
        <f t="shared" si="6"/>
        <v>50%</v>
      </c>
    </row>
    <row r="62" spans="1:12" ht="15" thickBot="1" x14ac:dyDescent="0.35">
      <c r="A62" s="33">
        <v>60</v>
      </c>
      <c r="B62" s="34" t="s">
        <v>53</v>
      </c>
      <c r="C62" s="34">
        <v>25</v>
      </c>
      <c r="D62" s="34">
        <v>89</v>
      </c>
      <c r="E62" s="34">
        <v>50</v>
      </c>
      <c r="F62" s="3">
        <f t="shared" si="0"/>
        <v>139</v>
      </c>
      <c r="G62" s="3">
        <f t="shared" si="1"/>
        <v>69.5</v>
      </c>
      <c r="H62" s="6">
        <f t="shared" si="2"/>
        <v>0.69499999999999995</v>
      </c>
      <c r="I62" s="3" t="str">
        <f t="shared" si="3"/>
        <v>Yes</v>
      </c>
      <c r="J62" s="3" t="str">
        <f t="shared" si="4"/>
        <v>Minor</v>
      </c>
      <c r="K62" s="3" t="str">
        <f t="shared" si="5"/>
        <v>B</v>
      </c>
      <c r="L62" s="4" t="str">
        <f t="shared" si="6"/>
        <v>50%</v>
      </c>
    </row>
  </sheetData>
  <mergeCells count="12">
    <mergeCell ref="K1:K2"/>
    <mergeCell ref="G1:G2"/>
    <mergeCell ref="L1:L2"/>
    <mergeCell ref="J1:J2"/>
    <mergeCell ref="A1:A2"/>
    <mergeCell ref="B1:B2"/>
    <mergeCell ref="C1:C2"/>
    <mergeCell ref="D1:D2"/>
    <mergeCell ref="I1:I2"/>
    <mergeCell ref="E1:E2"/>
    <mergeCell ref="F1:F2"/>
    <mergeCell ref="H1:H2"/>
  </mergeCells>
  <conditionalFormatting sqref="B13:B62">
    <cfRule type="cellIs" dxfId="0" priority="1" operator="equal">
      <formula>"A"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Q1,3,5,6,8,12</vt:lpstr>
      <vt:lpstr>Q-7,9,10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2023-08-12T06:59:22Z</dcterms:modified>
</cp:coreProperties>
</file>